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uclouvain-my.sharepoint.com/personal/jean_debiolley_student_uclouvain_be/Documents/Documents/A LSM M1/A Q1/LLSMF2901  Technological Project/Excel inputs/"/>
    </mc:Choice>
  </mc:AlternateContent>
  <xr:revisionPtr revIDLastSave="56682" documentId="120_S{A34A5FE0-F3A0-5402-9FE9-EF4AB5C0FB6C}" xr6:coauthVersionLast="47" xr6:coauthVersionMax="47" xr10:uidLastSave="{557E0E8C-BD92-48B3-840E-4DB7CBB2A5E9}"/>
  <bookViews>
    <workbookView xWindow="-108" yWindow="-108" windowWidth="23256" windowHeight="12456" activeTab="3" xr2:uid="{6F618E14-1521-4F85-A31C-1A617580F02D}"/>
  </bookViews>
  <sheets>
    <sheet name="main" sheetId="5" r:id="rId1"/>
    <sheet name="week 1 compet" sheetId="17" r:id="rId2"/>
    <sheet name="week 2 compet" sheetId="18" r:id="rId3"/>
    <sheet name="week 3 compet" sheetId="22" r:id="rId4"/>
    <sheet name="week 4 compet" sheetId="30" r:id="rId5"/>
    <sheet name="week 5 compet" sheetId="31" r:id="rId6"/>
    <sheet name="Evolution of Portfolio" sheetId="32" r:id="rId7"/>
    <sheet name="Brouillon" sheetId="20" r:id="rId8"/>
    <sheet name="Geographical allocation" sheetId="33" r:id="rId9"/>
  </sheets>
  <definedNames>
    <definedName name="RawData">main!$A$1:$FJ$175</definedName>
    <definedName name="Returns">main!$FO$3:$LV$175</definedName>
    <definedName name="solver_eng" localSheetId="0" hidden="1">1</definedName>
    <definedName name="solver_neg" localSheetId="0" hidden="1">1</definedName>
    <definedName name="solver_num" localSheetId="0" hidden="1">0</definedName>
    <definedName name="solver_opt" localSheetId="0" hidden="1">main!$FO$175</definedName>
    <definedName name="solver_typ" localSheetId="0" hidden="1">1</definedName>
    <definedName name="solver_val" localSheetId="0" hidden="1">0</definedName>
    <definedName name="solver_ver" localSheetId="0" hidden="1">3</definedName>
    <definedName name="VarianceCovarian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32" l="1"/>
  <c r="C16" i="32"/>
  <c r="L26" i="31"/>
  <c r="K23" i="31" a="1"/>
  <c r="K23" i="31"/>
  <c r="LV175" i="5"/>
  <c r="LU175" i="5"/>
  <c r="LT175" i="5"/>
  <c r="LS175" i="5"/>
  <c r="LR175" i="5"/>
  <c r="LQ175" i="5"/>
  <c r="LP175" i="5"/>
  <c r="LO175" i="5"/>
  <c r="LN175" i="5"/>
  <c r="LM175" i="5"/>
  <c r="LL175" i="5"/>
  <c r="LK175" i="5"/>
  <c r="LJ175" i="5"/>
  <c r="LI175" i="5"/>
  <c r="LH175" i="5"/>
  <c r="LG175" i="5"/>
  <c r="LF175" i="5"/>
  <c r="LE175" i="5"/>
  <c r="LD175" i="5"/>
  <c r="LC175" i="5"/>
  <c r="LB175" i="5"/>
  <c r="LA175" i="5"/>
  <c r="KZ175" i="5"/>
  <c r="KY175" i="5"/>
  <c r="KX175" i="5"/>
  <c r="KW175" i="5"/>
  <c r="KV175" i="5"/>
  <c r="KU175" i="5"/>
  <c r="KT175" i="5"/>
  <c r="KS175" i="5"/>
  <c r="KR175" i="5"/>
  <c r="KQ175" i="5"/>
  <c r="KP175" i="5"/>
  <c r="KO175" i="5"/>
  <c r="KN175" i="5"/>
  <c r="KM175" i="5"/>
  <c r="KL175" i="5"/>
  <c r="KK175" i="5"/>
  <c r="KJ175" i="5"/>
  <c r="KI175" i="5"/>
  <c r="KH175" i="5"/>
  <c r="KG175" i="5"/>
  <c r="KF175" i="5"/>
  <c r="KE175" i="5"/>
  <c r="KD175" i="5"/>
  <c r="KC175" i="5"/>
  <c r="KB175" i="5"/>
  <c r="KA175" i="5"/>
  <c r="JZ175" i="5"/>
  <c r="JY175" i="5"/>
  <c r="JX175" i="5"/>
  <c r="JW175" i="5"/>
  <c r="JV175" i="5"/>
  <c r="JU175" i="5"/>
  <c r="JT175" i="5"/>
  <c r="JS175" i="5"/>
  <c r="JR175" i="5"/>
  <c r="JQ175" i="5"/>
  <c r="JP175" i="5"/>
  <c r="JO175" i="5"/>
  <c r="JN175" i="5"/>
  <c r="JM175" i="5"/>
  <c r="JL175" i="5"/>
  <c r="JK175" i="5"/>
  <c r="JJ175" i="5"/>
  <c r="JI175" i="5"/>
  <c r="JH175" i="5"/>
  <c r="JG175" i="5"/>
  <c r="JF175" i="5"/>
  <c r="JE175" i="5"/>
  <c r="JD175" i="5"/>
  <c r="JC175" i="5"/>
  <c r="JB175" i="5"/>
  <c r="JA175" i="5"/>
  <c r="IZ175" i="5"/>
  <c r="IY175" i="5"/>
  <c r="IX175" i="5"/>
  <c r="IW175" i="5"/>
  <c r="IV175" i="5"/>
  <c r="IU175" i="5"/>
  <c r="IT175" i="5"/>
  <c r="IS175" i="5"/>
  <c r="IR175" i="5"/>
  <c r="IQ175" i="5"/>
  <c r="IP175" i="5"/>
  <c r="IO175" i="5"/>
  <c r="IN175" i="5"/>
  <c r="IM175" i="5"/>
  <c r="IL175" i="5"/>
  <c r="IK175" i="5"/>
  <c r="IJ175" i="5"/>
  <c r="II175" i="5"/>
  <c r="IH175" i="5"/>
  <c r="IG175" i="5"/>
  <c r="IF175" i="5"/>
  <c r="IE175" i="5"/>
  <c r="ID175" i="5"/>
  <c r="IC175" i="5"/>
  <c r="IB175" i="5"/>
  <c r="IA175" i="5"/>
  <c r="HZ175" i="5"/>
  <c r="HY175" i="5"/>
  <c r="HX175" i="5"/>
  <c r="HW175" i="5"/>
  <c r="HV175" i="5"/>
  <c r="HU175" i="5"/>
  <c r="HT175" i="5"/>
  <c r="HS175" i="5"/>
  <c r="HR175" i="5"/>
  <c r="HQ175" i="5"/>
  <c r="HP175" i="5"/>
  <c r="HO175" i="5"/>
  <c r="HN175" i="5"/>
  <c r="HM175" i="5"/>
  <c r="HL175" i="5"/>
  <c r="HK175" i="5"/>
  <c r="HJ175" i="5"/>
  <c r="HI175" i="5"/>
  <c r="HH175" i="5"/>
  <c r="HG175" i="5"/>
  <c r="HF175" i="5"/>
  <c r="HE175" i="5"/>
  <c r="HD175" i="5"/>
  <c r="HC175" i="5"/>
  <c r="HB175" i="5"/>
  <c r="HA175" i="5"/>
  <c r="GZ175" i="5"/>
  <c r="GY175" i="5"/>
  <c r="GX175" i="5"/>
  <c r="GW175" i="5"/>
  <c r="GV175" i="5"/>
  <c r="GU175" i="5"/>
  <c r="GT175" i="5"/>
  <c r="GS175" i="5"/>
  <c r="GR175" i="5"/>
  <c r="GQ175" i="5"/>
  <c r="GP175" i="5"/>
  <c r="GO175" i="5"/>
  <c r="GN175" i="5"/>
  <c r="GM175" i="5"/>
  <c r="GL175" i="5"/>
  <c r="GK175" i="5"/>
  <c r="GJ175" i="5"/>
  <c r="GI175" i="5"/>
  <c r="GH175" i="5"/>
  <c r="GG175" i="5"/>
  <c r="GF175" i="5"/>
  <c r="GE175" i="5"/>
  <c r="GD175" i="5"/>
  <c r="GC175" i="5"/>
  <c r="GB175" i="5"/>
  <c r="GA175" i="5"/>
  <c r="FZ175" i="5"/>
  <c r="FY175" i="5"/>
  <c r="FX175" i="5"/>
  <c r="FW175" i="5"/>
  <c r="FV175" i="5"/>
  <c r="FU175" i="5"/>
  <c r="FT175" i="5"/>
  <c r="FS175" i="5"/>
  <c r="FR175" i="5"/>
  <c r="FQ175" i="5"/>
  <c r="FP175" i="5"/>
  <c r="FO175" i="5"/>
  <c r="FN175" i="5"/>
  <c r="LV174" i="5"/>
  <c r="LU174" i="5"/>
  <c r="LT174" i="5"/>
  <c r="LS174" i="5"/>
  <c r="LR174" i="5"/>
  <c r="LQ174" i="5"/>
  <c r="LP174" i="5"/>
  <c r="LO174" i="5"/>
  <c r="LN174" i="5"/>
  <c r="LM174" i="5"/>
  <c r="LL174" i="5"/>
  <c r="LK174" i="5"/>
  <c r="LJ174" i="5"/>
  <c r="LI174" i="5"/>
  <c r="LH174" i="5"/>
  <c r="LG174" i="5"/>
  <c r="LF174" i="5"/>
  <c r="LE174" i="5"/>
  <c r="LD174" i="5"/>
  <c r="LC174" i="5"/>
  <c r="LB174" i="5"/>
  <c r="LA174" i="5"/>
  <c r="KZ174" i="5"/>
  <c r="KY174" i="5"/>
  <c r="KX174" i="5"/>
  <c r="KW174" i="5"/>
  <c r="KV174" i="5"/>
  <c r="KU174" i="5"/>
  <c r="KT174" i="5"/>
  <c r="KS174" i="5"/>
  <c r="KR174" i="5"/>
  <c r="KQ174" i="5"/>
  <c r="KP174" i="5"/>
  <c r="KO174" i="5"/>
  <c r="KN174" i="5"/>
  <c r="KM174" i="5"/>
  <c r="KL174" i="5"/>
  <c r="KK174" i="5"/>
  <c r="KJ174" i="5"/>
  <c r="KI174" i="5"/>
  <c r="KH174" i="5"/>
  <c r="KG174" i="5"/>
  <c r="KF174" i="5"/>
  <c r="KE174" i="5"/>
  <c r="KD174" i="5"/>
  <c r="KC174" i="5"/>
  <c r="KB174" i="5"/>
  <c r="KA174" i="5"/>
  <c r="JZ174" i="5"/>
  <c r="JY174" i="5"/>
  <c r="JX174" i="5"/>
  <c r="JW174" i="5"/>
  <c r="JV174" i="5"/>
  <c r="JU174" i="5"/>
  <c r="JT174" i="5"/>
  <c r="JS174" i="5"/>
  <c r="JR174" i="5"/>
  <c r="JQ174" i="5"/>
  <c r="JP174" i="5"/>
  <c r="JO174" i="5"/>
  <c r="JN174" i="5"/>
  <c r="JM174" i="5"/>
  <c r="JL174" i="5"/>
  <c r="JK174" i="5"/>
  <c r="JJ174" i="5"/>
  <c r="JI174" i="5"/>
  <c r="JH174" i="5"/>
  <c r="JG174" i="5"/>
  <c r="JF174" i="5"/>
  <c r="JE174" i="5"/>
  <c r="JD174" i="5"/>
  <c r="JC174" i="5"/>
  <c r="JB174" i="5"/>
  <c r="JA174" i="5"/>
  <c r="IZ174" i="5"/>
  <c r="IY174" i="5"/>
  <c r="IX174" i="5"/>
  <c r="IW174" i="5"/>
  <c r="IV174" i="5"/>
  <c r="IU174" i="5"/>
  <c r="IT174" i="5"/>
  <c r="IS174" i="5"/>
  <c r="IR174" i="5"/>
  <c r="IQ174" i="5"/>
  <c r="IP174" i="5"/>
  <c r="IO174" i="5"/>
  <c r="IN174" i="5"/>
  <c r="IM174" i="5"/>
  <c r="IL174" i="5"/>
  <c r="IK174" i="5"/>
  <c r="IJ174" i="5"/>
  <c r="II174" i="5"/>
  <c r="IH174" i="5"/>
  <c r="IG174" i="5"/>
  <c r="IF174" i="5"/>
  <c r="IE174" i="5"/>
  <c r="ID174" i="5"/>
  <c r="IC174" i="5"/>
  <c r="IB174" i="5"/>
  <c r="IA174" i="5"/>
  <c r="HZ174" i="5"/>
  <c r="HY174" i="5"/>
  <c r="HX174" i="5"/>
  <c r="HW174" i="5"/>
  <c r="HV174" i="5"/>
  <c r="HU174" i="5"/>
  <c r="HT174" i="5"/>
  <c r="HS174" i="5"/>
  <c r="HQ174" i="5"/>
  <c r="HP174" i="5"/>
  <c r="HO174" i="5"/>
  <c r="HN174" i="5"/>
  <c r="HM174" i="5"/>
  <c r="HL174" i="5"/>
  <c r="HK174" i="5"/>
  <c r="HJ174" i="5"/>
  <c r="HI174" i="5"/>
  <c r="HH174" i="5"/>
  <c r="HG174" i="5"/>
  <c r="HF174" i="5"/>
  <c r="HE174" i="5"/>
  <c r="HD174" i="5"/>
  <c r="HC174" i="5"/>
  <c r="HB174" i="5"/>
  <c r="HA174" i="5"/>
  <c r="GZ174" i="5"/>
  <c r="GY174" i="5"/>
  <c r="GX174" i="5"/>
  <c r="GW174" i="5"/>
  <c r="GV174" i="5"/>
  <c r="GU174" i="5"/>
  <c r="GT174" i="5"/>
  <c r="GS174" i="5"/>
  <c r="GR174" i="5"/>
  <c r="GQ174" i="5"/>
  <c r="GP174" i="5"/>
  <c r="GO174" i="5"/>
  <c r="GN174" i="5"/>
  <c r="GM174" i="5"/>
  <c r="GL174" i="5"/>
  <c r="GK174" i="5"/>
  <c r="GJ174" i="5"/>
  <c r="GI174" i="5"/>
  <c r="GH174" i="5"/>
  <c r="GG174" i="5"/>
  <c r="GF174" i="5"/>
  <c r="GE174" i="5"/>
  <c r="GD174" i="5"/>
  <c r="GC174" i="5"/>
  <c r="GB174" i="5"/>
  <c r="GA174" i="5"/>
  <c r="FZ174" i="5"/>
  <c r="FY174" i="5"/>
  <c r="FX174" i="5"/>
  <c r="FW174" i="5"/>
  <c r="FV174" i="5"/>
  <c r="FU174" i="5"/>
  <c r="FT174" i="5"/>
  <c r="FS174" i="5"/>
  <c r="FR174" i="5"/>
  <c r="FQ174" i="5"/>
  <c r="FP174" i="5"/>
  <c r="FO174" i="5"/>
  <c r="FN174" i="5"/>
  <c r="LV173" i="5"/>
  <c r="LU173" i="5"/>
  <c r="LT173" i="5"/>
  <c r="LS173" i="5"/>
  <c r="LR173" i="5"/>
  <c r="LQ173" i="5"/>
  <c r="LP173" i="5"/>
  <c r="LO173" i="5"/>
  <c r="LN173" i="5"/>
  <c r="LM173" i="5"/>
  <c r="LL173" i="5"/>
  <c r="LK173" i="5"/>
  <c r="LJ173" i="5"/>
  <c r="LI173" i="5"/>
  <c r="LH173" i="5"/>
  <c r="LG173" i="5"/>
  <c r="LF173" i="5"/>
  <c r="LE173" i="5"/>
  <c r="LD173" i="5"/>
  <c r="LC173" i="5"/>
  <c r="LB173" i="5"/>
  <c r="LA173" i="5"/>
  <c r="KZ173" i="5"/>
  <c r="KY173" i="5"/>
  <c r="KX173" i="5"/>
  <c r="KW173" i="5"/>
  <c r="KV173" i="5"/>
  <c r="KU173" i="5"/>
  <c r="KT173" i="5"/>
  <c r="KS173" i="5"/>
  <c r="KR173" i="5"/>
  <c r="KQ173" i="5"/>
  <c r="KP173" i="5"/>
  <c r="KO173" i="5"/>
  <c r="KN173" i="5"/>
  <c r="KM173" i="5"/>
  <c r="KL173" i="5"/>
  <c r="KK173" i="5"/>
  <c r="KJ173" i="5"/>
  <c r="KI173" i="5"/>
  <c r="KH173" i="5"/>
  <c r="KG173" i="5"/>
  <c r="KF173" i="5"/>
  <c r="KE173" i="5"/>
  <c r="KD173" i="5"/>
  <c r="KC173" i="5"/>
  <c r="KB173" i="5"/>
  <c r="KA173" i="5"/>
  <c r="JZ173" i="5"/>
  <c r="JY173" i="5"/>
  <c r="JX173" i="5"/>
  <c r="JW173" i="5"/>
  <c r="JV173" i="5"/>
  <c r="JU173" i="5"/>
  <c r="JT173" i="5"/>
  <c r="JS173" i="5"/>
  <c r="JR173" i="5"/>
  <c r="JQ173" i="5"/>
  <c r="JP173" i="5"/>
  <c r="JO173" i="5"/>
  <c r="JN173" i="5"/>
  <c r="JM173" i="5"/>
  <c r="JL173" i="5"/>
  <c r="JK173" i="5"/>
  <c r="JJ173" i="5"/>
  <c r="JI173" i="5"/>
  <c r="JH173" i="5"/>
  <c r="JG173" i="5"/>
  <c r="JF173" i="5"/>
  <c r="JE173" i="5"/>
  <c r="JD173" i="5"/>
  <c r="JC173" i="5"/>
  <c r="JB173" i="5"/>
  <c r="JA173" i="5"/>
  <c r="IZ173" i="5"/>
  <c r="IY173" i="5"/>
  <c r="IX173" i="5"/>
  <c r="IW173" i="5"/>
  <c r="IV173" i="5"/>
  <c r="IU173" i="5"/>
  <c r="IT173" i="5"/>
  <c r="IS173" i="5"/>
  <c r="IR173" i="5"/>
  <c r="IQ173" i="5"/>
  <c r="IP173" i="5"/>
  <c r="IO173" i="5"/>
  <c r="IN173" i="5"/>
  <c r="IM173" i="5"/>
  <c r="IL173" i="5"/>
  <c r="IK173" i="5"/>
  <c r="IJ173" i="5"/>
  <c r="II173" i="5"/>
  <c r="IH173" i="5"/>
  <c r="IG173" i="5"/>
  <c r="IF173" i="5"/>
  <c r="IE173" i="5"/>
  <c r="ID173" i="5"/>
  <c r="IC173" i="5"/>
  <c r="IB173" i="5"/>
  <c r="IA173" i="5"/>
  <c r="HZ173" i="5"/>
  <c r="HY173" i="5"/>
  <c r="HX173" i="5"/>
  <c r="HW173" i="5"/>
  <c r="HV173" i="5"/>
  <c r="HU173" i="5"/>
  <c r="HT173" i="5"/>
  <c r="HS173" i="5"/>
  <c r="HQ173" i="5"/>
  <c r="HP173" i="5"/>
  <c r="HO173" i="5"/>
  <c r="HN173" i="5"/>
  <c r="HM173" i="5"/>
  <c r="HL173" i="5"/>
  <c r="HK173" i="5"/>
  <c r="HJ173" i="5"/>
  <c r="HI173" i="5"/>
  <c r="HH173" i="5"/>
  <c r="HG173" i="5"/>
  <c r="HF173" i="5"/>
  <c r="HE173" i="5"/>
  <c r="HD173" i="5"/>
  <c r="HC173" i="5"/>
  <c r="HB173" i="5"/>
  <c r="HA173" i="5"/>
  <c r="GZ173" i="5"/>
  <c r="GY173" i="5"/>
  <c r="GX173" i="5"/>
  <c r="GW173" i="5"/>
  <c r="GV173" i="5"/>
  <c r="GU173" i="5"/>
  <c r="GT173" i="5"/>
  <c r="GS173" i="5"/>
  <c r="GR173" i="5"/>
  <c r="GQ173" i="5"/>
  <c r="GP173" i="5"/>
  <c r="GO173" i="5"/>
  <c r="GN173" i="5"/>
  <c r="GM173" i="5"/>
  <c r="GL173" i="5"/>
  <c r="GK173" i="5"/>
  <c r="GJ173" i="5"/>
  <c r="GI173" i="5"/>
  <c r="GH173" i="5"/>
  <c r="GG173" i="5"/>
  <c r="GF173" i="5"/>
  <c r="GE173" i="5"/>
  <c r="GD173" i="5"/>
  <c r="GC173" i="5"/>
  <c r="GB173" i="5"/>
  <c r="GA173" i="5"/>
  <c r="FZ173" i="5"/>
  <c r="FY173" i="5"/>
  <c r="FX173" i="5"/>
  <c r="FW173" i="5"/>
  <c r="FV173" i="5"/>
  <c r="FU173" i="5"/>
  <c r="FT173" i="5"/>
  <c r="FS173" i="5"/>
  <c r="FR173" i="5"/>
  <c r="FQ173" i="5"/>
  <c r="FP173" i="5"/>
  <c r="FO173" i="5"/>
  <c r="FN173" i="5"/>
  <c r="LV172" i="5"/>
  <c r="LU172" i="5"/>
  <c r="LT172" i="5"/>
  <c r="LS172" i="5"/>
  <c r="LR172" i="5"/>
  <c r="LQ172" i="5"/>
  <c r="LP172" i="5"/>
  <c r="LO172" i="5"/>
  <c r="LN172" i="5"/>
  <c r="LM172" i="5"/>
  <c r="LL172" i="5"/>
  <c r="LK172" i="5"/>
  <c r="LJ172" i="5"/>
  <c r="LI172" i="5"/>
  <c r="LH172" i="5"/>
  <c r="LG172" i="5"/>
  <c r="LF172" i="5"/>
  <c r="LE172" i="5"/>
  <c r="LD172" i="5"/>
  <c r="LC172" i="5"/>
  <c r="LB172" i="5"/>
  <c r="LA172" i="5"/>
  <c r="KZ172" i="5"/>
  <c r="KY172" i="5"/>
  <c r="KX172" i="5"/>
  <c r="KW172" i="5"/>
  <c r="KV172" i="5"/>
  <c r="KU172" i="5"/>
  <c r="KT172" i="5"/>
  <c r="KS172" i="5"/>
  <c r="KR172" i="5"/>
  <c r="KQ172" i="5"/>
  <c r="KP172" i="5"/>
  <c r="KO172" i="5"/>
  <c r="KN172" i="5"/>
  <c r="KM172" i="5"/>
  <c r="KL172" i="5"/>
  <c r="KK172" i="5"/>
  <c r="KJ172" i="5"/>
  <c r="KI172" i="5"/>
  <c r="KH172" i="5"/>
  <c r="KG172" i="5"/>
  <c r="KF172" i="5"/>
  <c r="KE172" i="5"/>
  <c r="KD172" i="5"/>
  <c r="KC172" i="5"/>
  <c r="KB172" i="5"/>
  <c r="KA172" i="5"/>
  <c r="JZ172" i="5"/>
  <c r="JY172" i="5"/>
  <c r="JX172" i="5"/>
  <c r="JW172" i="5"/>
  <c r="JV172" i="5"/>
  <c r="JU172" i="5"/>
  <c r="JT172" i="5"/>
  <c r="JS172" i="5"/>
  <c r="JR172" i="5"/>
  <c r="JQ172" i="5"/>
  <c r="JP172" i="5"/>
  <c r="JO172" i="5"/>
  <c r="JN172" i="5"/>
  <c r="JM172" i="5"/>
  <c r="JL172" i="5"/>
  <c r="JK172" i="5"/>
  <c r="JJ172" i="5"/>
  <c r="JI172" i="5"/>
  <c r="JH172" i="5"/>
  <c r="JG172" i="5"/>
  <c r="JF172" i="5"/>
  <c r="JE172" i="5"/>
  <c r="JD172" i="5"/>
  <c r="JC172" i="5"/>
  <c r="JB172" i="5"/>
  <c r="JA172" i="5"/>
  <c r="IZ172" i="5"/>
  <c r="IY172" i="5"/>
  <c r="IX172" i="5"/>
  <c r="IW172" i="5"/>
  <c r="IV172" i="5"/>
  <c r="IU172" i="5"/>
  <c r="IT172" i="5"/>
  <c r="IS172" i="5"/>
  <c r="IR172" i="5"/>
  <c r="IQ172" i="5"/>
  <c r="IP172" i="5"/>
  <c r="IO172" i="5"/>
  <c r="IN172" i="5"/>
  <c r="IM172" i="5"/>
  <c r="IL172" i="5"/>
  <c r="IK172" i="5"/>
  <c r="IJ172" i="5"/>
  <c r="II172" i="5"/>
  <c r="IH172" i="5"/>
  <c r="IG172" i="5"/>
  <c r="IF172" i="5"/>
  <c r="IE172" i="5"/>
  <c r="ID172" i="5"/>
  <c r="IC172" i="5"/>
  <c r="IB172" i="5"/>
  <c r="IA172" i="5"/>
  <c r="HZ172" i="5"/>
  <c r="HY172" i="5"/>
  <c r="HX172" i="5"/>
  <c r="HW172" i="5"/>
  <c r="HV172" i="5"/>
  <c r="HU172" i="5"/>
  <c r="HT172" i="5"/>
  <c r="HS172" i="5"/>
  <c r="HQ172" i="5"/>
  <c r="HP172" i="5"/>
  <c r="HO172" i="5"/>
  <c r="HN172" i="5"/>
  <c r="HM172" i="5"/>
  <c r="HL172" i="5"/>
  <c r="HK172" i="5"/>
  <c r="HJ172" i="5"/>
  <c r="HI172" i="5"/>
  <c r="HH172" i="5"/>
  <c r="HG172" i="5"/>
  <c r="HF172" i="5"/>
  <c r="HE172" i="5"/>
  <c r="HD172" i="5"/>
  <c r="HC172" i="5"/>
  <c r="HB172" i="5"/>
  <c r="HA172" i="5"/>
  <c r="GZ172" i="5"/>
  <c r="GY172" i="5"/>
  <c r="GX172" i="5"/>
  <c r="GW172" i="5"/>
  <c r="GV172" i="5"/>
  <c r="GU172" i="5"/>
  <c r="GT172" i="5"/>
  <c r="GS172" i="5"/>
  <c r="GR172" i="5"/>
  <c r="GQ172" i="5"/>
  <c r="GP172" i="5"/>
  <c r="GO172" i="5"/>
  <c r="GN172" i="5"/>
  <c r="GM172" i="5"/>
  <c r="GL172" i="5"/>
  <c r="GK172" i="5"/>
  <c r="GJ172" i="5"/>
  <c r="GI172" i="5"/>
  <c r="GH172" i="5"/>
  <c r="GG172" i="5"/>
  <c r="GF172" i="5"/>
  <c r="GE172" i="5"/>
  <c r="GD172" i="5"/>
  <c r="GC172" i="5"/>
  <c r="GB172" i="5"/>
  <c r="GA172" i="5"/>
  <c r="FZ172" i="5"/>
  <c r="FY172" i="5"/>
  <c r="FX172" i="5"/>
  <c r="FW172" i="5"/>
  <c r="FV172" i="5"/>
  <c r="FU172" i="5"/>
  <c r="FT172" i="5"/>
  <c r="FS172" i="5"/>
  <c r="FR172" i="5"/>
  <c r="FQ172" i="5"/>
  <c r="FP172" i="5"/>
  <c r="FO172" i="5"/>
  <c r="FN172" i="5"/>
  <c r="LV171" i="5"/>
  <c r="LU171" i="5"/>
  <c r="LT171" i="5"/>
  <c r="LS171" i="5"/>
  <c r="LR171" i="5"/>
  <c r="LQ171" i="5"/>
  <c r="LP171" i="5"/>
  <c r="LO171" i="5"/>
  <c r="LN171" i="5"/>
  <c r="LM171" i="5"/>
  <c r="LL171" i="5"/>
  <c r="LK171" i="5"/>
  <c r="LJ171" i="5"/>
  <c r="LI171" i="5"/>
  <c r="LH171" i="5"/>
  <c r="LG171" i="5"/>
  <c r="LF171" i="5"/>
  <c r="LE171" i="5"/>
  <c r="LD171" i="5"/>
  <c r="LC171" i="5"/>
  <c r="LB171" i="5"/>
  <c r="LA171" i="5"/>
  <c r="KZ171" i="5"/>
  <c r="KY171" i="5"/>
  <c r="KX171" i="5"/>
  <c r="KW171" i="5"/>
  <c r="KV171" i="5"/>
  <c r="KU171" i="5"/>
  <c r="KT171" i="5"/>
  <c r="KS171" i="5"/>
  <c r="KR171" i="5"/>
  <c r="KQ171" i="5"/>
  <c r="KP171" i="5"/>
  <c r="KO171" i="5"/>
  <c r="KN171" i="5"/>
  <c r="KM171" i="5"/>
  <c r="KL171" i="5"/>
  <c r="KK171" i="5"/>
  <c r="KJ171" i="5"/>
  <c r="KI171" i="5"/>
  <c r="KH171" i="5"/>
  <c r="KG171" i="5"/>
  <c r="KF171" i="5"/>
  <c r="KE171" i="5"/>
  <c r="KD171" i="5"/>
  <c r="KC171" i="5"/>
  <c r="KB171" i="5"/>
  <c r="KA171" i="5"/>
  <c r="JZ171" i="5"/>
  <c r="JY171" i="5"/>
  <c r="JX171" i="5"/>
  <c r="JW171" i="5"/>
  <c r="JV171" i="5"/>
  <c r="JU171" i="5"/>
  <c r="JT171" i="5"/>
  <c r="JS171" i="5"/>
  <c r="JR171" i="5"/>
  <c r="JQ171" i="5"/>
  <c r="JP171" i="5"/>
  <c r="JO171" i="5"/>
  <c r="JN171" i="5"/>
  <c r="JM171" i="5"/>
  <c r="JL171" i="5"/>
  <c r="JK171" i="5"/>
  <c r="JJ171" i="5"/>
  <c r="JI171" i="5"/>
  <c r="JH171" i="5"/>
  <c r="JG171" i="5"/>
  <c r="JF171" i="5"/>
  <c r="JE171" i="5"/>
  <c r="JD171" i="5"/>
  <c r="JC171" i="5"/>
  <c r="JB171" i="5"/>
  <c r="JA171" i="5"/>
  <c r="IZ171" i="5"/>
  <c r="IY171" i="5"/>
  <c r="IX171" i="5"/>
  <c r="IW171" i="5"/>
  <c r="IV171" i="5"/>
  <c r="IU171" i="5"/>
  <c r="IT171" i="5"/>
  <c r="IS171" i="5"/>
  <c r="IR171" i="5"/>
  <c r="IQ171" i="5"/>
  <c r="IP171" i="5"/>
  <c r="IO171" i="5"/>
  <c r="IN171" i="5"/>
  <c r="IM171" i="5"/>
  <c r="IL171" i="5"/>
  <c r="IK171" i="5"/>
  <c r="IJ171" i="5"/>
  <c r="II171" i="5"/>
  <c r="IH171" i="5"/>
  <c r="IG171" i="5"/>
  <c r="IF171" i="5"/>
  <c r="IE171" i="5"/>
  <c r="ID171" i="5"/>
  <c r="IC171" i="5"/>
  <c r="IB171" i="5"/>
  <c r="IA171" i="5"/>
  <c r="HZ171" i="5"/>
  <c r="HY171" i="5"/>
  <c r="HX171" i="5"/>
  <c r="HW171" i="5"/>
  <c r="HV171" i="5"/>
  <c r="HU171" i="5"/>
  <c r="HT171" i="5"/>
  <c r="HS171" i="5"/>
  <c r="HR171" i="5"/>
  <c r="HQ171" i="5"/>
  <c r="HP171" i="5"/>
  <c r="HO171" i="5"/>
  <c r="HN171" i="5"/>
  <c r="HM171" i="5"/>
  <c r="HL171" i="5"/>
  <c r="HK171" i="5"/>
  <c r="HJ171" i="5"/>
  <c r="HI171" i="5"/>
  <c r="HH171" i="5"/>
  <c r="HG171" i="5"/>
  <c r="HF171" i="5"/>
  <c r="HE171" i="5"/>
  <c r="HD171" i="5"/>
  <c r="HC171" i="5"/>
  <c r="HB171" i="5"/>
  <c r="HA171" i="5"/>
  <c r="GZ171" i="5"/>
  <c r="GY171" i="5"/>
  <c r="GX171" i="5"/>
  <c r="GW171" i="5"/>
  <c r="GV171" i="5"/>
  <c r="GU171" i="5"/>
  <c r="GT171" i="5"/>
  <c r="GS171" i="5"/>
  <c r="GR171" i="5"/>
  <c r="GQ171" i="5"/>
  <c r="GP171" i="5"/>
  <c r="GO171" i="5"/>
  <c r="GN171" i="5"/>
  <c r="GM171" i="5"/>
  <c r="GL171" i="5"/>
  <c r="GK171" i="5"/>
  <c r="GJ171" i="5"/>
  <c r="GI171" i="5"/>
  <c r="GH171" i="5"/>
  <c r="GG171" i="5"/>
  <c r="GF171" i="5"/>
  <c r="GE171" i="5"/>
  <c r="GD171" i="5"/>
  <c r="GC171" i="5"/>
  <c r="GB171" i="5"/>
  <c r="GA171" i="5"/>
  <c r="FZ171" i="5"/>
  <c r="FY171" i="5"/>
  <c r="FX171" i="5"/>
  <c r="FW171" i="5"/>
  <c r="FV171" i="5"/>
  <c r="FU171" i="5"/>
  <c r="FT171" i="5"/>
  <c r="FS171" i="5"/>
  <c r="FR171" i="5"/>
  <c r="FQ171" i="5"/>
  <c r="FP171" i="5"/>
  <c r="FO171" i="5"/>
  <c r="FN171" i="5"/>
  <c r="LV170" i="5"/>
  <c r="LU170" i="5"/>
  <c r="LT170" i="5"/>
  <c r="LS170" i="5"/>
  <c r="LR170" i="5"/>
  <c r="LQ170" i="5"/>
  <c r="LP170" i="5"/>
  <c r="LO170" i="5"/>
  <c r="LN170" i="5"/>
  <c r="LM170" i="5"/>
  <c r="LL170" i="5"/>
  <c r="LK170" i="5"/>
  <c r="LJ170" i="5"/>
  <c r="LI170" i="5"/>
  <c r="LH170" i="5"/>
  <c r="LG170" i="5"/>
  <c r="LF170" i="5"/>
  <c r="LE170" i="5"/>
  <c r="LD170" i="5"/>
  <c r="LC170" i="5"/>
  <c r="LB170" i="5"/>
  <c r="LA170" i="5"/>
  <c r="KZ170" i="5"/>
  <c r="KY170" i="5"/>
  <c r="KX170" i="5"/>
  <c r="KW170" i="5"/>
  <c r="KV170" i="5"/>
  <c r="KU170" i="5"/>
  <c r="KT170" i="5"/>
  <c r="KS170" i="5"/>
  <c r="KR170" i="5"/>
  <c r="KQ170" i="5"/>
  <c r="KP170" i="5"/>
  <c r="KO170" i="5"/>
  <c r="KN170" i="5"/>
  <c r="KM170" i="5"/>
  <c r="KL170" i="5"/>
  <c r="KK170" i="5"/>
  <c r="KJ170" i="5"/>
  <c r="KI170" i="5"/>
  <c r="KH170" i="5"/>
  <c r="KG170" i="5"/>
  <c r="KF170" i="5"/>
  <c r="KE170" i="5"/>
  <c r="KD170" i="5"/>
  <c r="KC170" i="5"/>
  <c r="KB170" i="5"/>
  <c r="KA170" i="5"/>
  <c r="JZ170" i="5"/>
  <c r="JY170" i="5"/>
  <c r="JX170" i="5"/>
  <c r="JW170" i="5"/>
  <c r="JV170" i="5"/>
  <c r="JU170" i="5"/>
  <c r="JT170" i="5"/>
  <c r="JS170" i="5"/>
  <c r="JR170" i="5"/>
  <c r="JQ170" i="5"/>
  <c r="JP170" i="5"/>
  <c r="JO170" i="5"/>
  <c r="JN170" i="5"/>
  <c r="JM170" i="5"/>
  <c r="JL170" i="5"/>
  <c r="JK170" i="5"/>
  <c r="JJ170" i="5"/>
  <c r="JI170" i="5"/>
  <c r="JH170" i="5"/>
  <c r="JG170" i="5"/>
  <c r="JF170" i="5"/>
  <c r="JE170" i="5"/>
  <c r="JD170" i="5"/>
  <c r="JC170" i="5"/>
  <c r="JB170" i="5"/>
  <c r="JA170" i="5"/>
  <c r="IZ170" i="5"/>
  <c r="IY170" i="5"/>
  <c r="IX170" i="5"/>
  <c r="IW170" i="5"/>
  <c r="IV170" i="5"/>
  <c r="IU170" i="5"/>
  <c r="IT170" i="5"/>
  <c r="IS170" i="5"/>
  <c r="IR170" i="5"/>
  <c r="IQ170" i="5"/>
  <c r="IP170" i="5"/>
  <c r="IO170" i="5"/>
  <c r="IN170" i="5"/>
  <c r="IM170" i="5"/>
  <c r="IL170" i="5"/>
  <c r="IK170" i="5"/>
  <c r="IJ170" i="5"/>
  <c r="II170" i="5"/>
  <c r="IH170" i="5"/>
  <c r="IG170" i="5"/>
  <c r="IF170" i="5"/>
  <c r="IE170" i="5"/>
  <c r="ID170" i="5"/>
  <c r="IC170" i="5"/>
  <c r="IB170" i="5"/>
  <c r="IA170" i="5"/>
  <c r="HZ170" i="5"/>
  <c r="HY170" i="5"/>
  <c r="HX170" i="5"/>
  <c r="HW170" i="5"/>
  <c r="HV170" i="5"/>
  <c r="HU170" i="5"/>
  <c r="HT170" i="5"/>
  <c r="HS170" i="5"/>
  <c r="HR170" i="5"/>
  <c r="HQ170" i="5"/>
  <c r="HP170" i="5"/>
  <c r="HO170" i="5"/>
  <c r="HN170" i="5"/>
  <c r="HM170" i="5"/>
  <c r="HL170" i="5"/>
  <c r="HK170" i="5"/>
  <c r="HJ170" i="5"/>
  <c r="HI170" i="5"/>
  <c r="HH170" i="5"/>
  <c r="HG170" i="5"/>
  <c r="HF170" i="5"/>
  <c r="HE170" i="5"/>
  <c r="HD170" i="5"/>
  <c r="HC170" i="5"/>
  <c r="HB170" i="5"/>
  <c r="HA170" i="5"/>
  <c r="GZ170" i="5"/>
  <c r="GY170" i="5"/>
  <c r="GX170" i="5"/>
  <c r="GW170" i="5"/>
  <c r="GV170" i="5"/>
  <c r="GU170" i="5"/>
  <c r="GT170" i="5"/>
  <c r="GS170" i="5"/>
  <c r="GR170" i="5"/>
  <c r="GQ170" i="5"/>
  <c r="GP170" i="5"/>
  <c r="GO170" i="5"/>
  <c r="GN170" i="5"/>
  <c r="GM170" i="5"/>
  <c r="GL170" i="5"/>
  <c r="GK170" i="5"/>
  <c r="GJ170" i="5"/>
  <c r="GI170" i="5"/>
  <c r="GH170" i="5"/>
  <c r="GG170" i="5"/>
  <c r="GF170" i="5"/>
  <c r="GE170" i="5"/>
  <c r="GD170" i="5"/>
  <c r="GC170" i="5"/>
  <c r="GB170" i="5"/>
  <c r="GA170" i="5"/>
  <c r="FZ170" i="5"/>
  <c r="FY170" i="5"/>
  <c r="FX170" i="5"/>
  <c r="FW170" i="5"/>
  <c r="FV170" i="5"/>
  <c r="FU170" i="5"/>
  <c r="FT170" i="5"/>
  <c r="FS170" i="5"/>
  <c r="FR170" i="5"/>
  <c r="FQ170" i="5"/>
  <c r="FP170" i="5"/>
  <c r="FO170" i="5"/>
  <c r="FN170" i="5"/>
  <c r="LV169" i="5"/>
  <c r="LU169" i="5"/>
  <c r="LT169" i="5"/>
  <c r="LS169" i="5"/>
  <c r="LR169" i="5"/>
  <c r="LQ169" i="5"/>
  <c r="LP169" i="5"/>
  <c r="LO169" i="5"/>
  <c r="LN169" i="5"/>
  <c r="LM169" i="5"/>
  <c r="LL169" i="5"/>
  <c r="LK169" i="5"/>
  <c r="LJ169" i="5"/>
  <c r="LI169" i="5"/>
  <c r="LH169" i="5"/>
  <c r="LG169" i="5"/>
  <c r="LF169" i="5"/>
  <c r="LE169" i="5"/>
  <c r="LD169" i="5"/>
  <c r="LC169" i="5"/>
  <c r="LB169" i="5"/>
  <c r="LA169" i="5"/>
  <c r="KZ169" i="5"/>
  <c r="KY169" i="5"/>
  <c r="KX169" i="5"/>
  <c r="KW169" i="5"/>
  <c r="KV169" i="5"/>
  <c r="KU169" i="5"/>
  <c r="KT169" i="5"/>
  <c r="KS169" i="5"/>
  <c r="KR169" i="5"/>
  <c r="KQ169" i="5"/>
  <c r="KP169" i="5"/>
  <c r="KO169" i="5"/>
  <c r="KN169" i="5"/>
  <c r="KM169" i="5"/>
  <c r="KL169" i="5"/>
  <c r="KK169" i="5"/>
  <c r="KJ169" i="5"/>
  <c r="KI169" i="5"/>
  <c r="KH169" i="5"/>
  <c r="KG169" i="5"/>
  <c r="KF169" i="5"/>
  <c r="KE169" i="5"/>
  <c r="KD169" i="5"/>
  <c r="KC169" i="5"/>
  <c r="KB169" i="5"/>
  <c r="KA169" i="5"/>
  <c r="JZ169" i="5"/>
  <c r="JY169" i="5"/>
  <c r="JX169" i="5"/>
  <c r="JW169" i="5"/>
  <c r="JV169" i="5"/>
  <c r="JU169" i="5"/>
  <c r="JT169" i="5"/>
  <c r="JS169" i="5"/>
  <c r="JR169" i="5"/>
  <c r="JQ169" i="5"/>
  <c r="JP169" i="5"/>
  <c r="JO169" i="5"/>
  <c r="JN169" i="5"/>
  <c r="JM169" i="5"/>
  <c r="JL169" i="5"/>
  <c r="JK169" i="5"/>
  <c r="JJ169" i="5"/>
  <c r="JI169" i="5"/>
  <c r="JH169" i="5"/>
  <c r="JG169" i="5"/>
  <c r="JF169" i="5"/>
  <c r="JE169" i="5"/>
  <c r="JD169" i="5"/>
  <c r="JC169" i="5"/>
  <c r="JB169" i="5"/>
  <c r="JA169" i="5"/>
  <c r="IZ169" i="5"/>
  <c r="IY169" i="5"/>
  <c r="IX169" i="5"/>
  <c r="IW169" i="5"/>
  <c r="IV169" i="5"/>
  <c r="IU169" i="5"/>
  <c r="IT169" i="5"/>
  <c r="IS169" i="5"/>
  <c r="IR169" i="5"/>
  <c r="IQ169" i="5"/>
  <c r="IP169" i="5"/>
  <c r="IO169" i="5"/>
  <c r="IN169" i="5"/>
  <c r="IM169" i="5"/>
  <c r="IL169" i="5"/>
  <c r="IK169" i="5"/>
  <c r="IJ169" i="5"/>
  <c r="II169" i="5"/>
  <c r="IH169" i="5"/>
  <c r="IG169" i="5"/>
  <c r="IF169" i="5"/>
  <c r="IE169" i="5"/>
  <c r="ID169" i="5"/>
  <c r="IC169" i="5"/>
  <c r="IB169" i="5"/>
  <c r="IA169" i="5"/>
  <c r="HZ169" i="5"/>
  <c r="HY169" i="5"/>
  <c r="HX169" i="5"/>
  <c r="HW169" i="5"/>
  <c r="HV169" i="5"/>
  <c r="HU169" i="5"/>
  <c r="HT169" i="5"/>
  <c r="HS169" i="5"/>
  <c r="HR169" i="5"/>
  <c r="HQ169" i="5"/>
  <c r="HP169" i="5"/>
  <c r="HO169" i="5"/>
  <c r="HN169" i="5"/>
  <c r="HM169" i="5"/>
  <c r="HL169" i="5"/>
  <c r="HK169" i="5"/>
  <c r="HJ169" i="5"/>
  <c r="HI169" i="5"/>
  <c r="HH169" i="5"/>
  <c r="HG169" i="5"/>
  <c r="HF169" i="5"/>
  <c r="HE169" i="5"/>
  <c r="HD169" i="5"/>
  <c r="HC169" i="5"/>
  <c r="HB169" i="5"/>
  <c r="HA169" i="5"/>
  <c r="GZ169" i="5"/>
  <c r="GY169" i="5"/>
  <c r="GX169" i="5"/>
  <c r="GW169" i="5"/>
  <c r="GV169" i="5"/>
  <c r="GU169" i="5"/>
  <c r="GT169" i="5"/>
  <c r="GS169" i="5"/>
  <c r="GR169" i="5"/>
  <c r="GQ169" i="5"/>
  <c r="GP169" i="5"/>
  <c r="GO169" i="5"/>
  <c r="GN169" i="5"/>
  <c r="GM169" i="5"/>
  <c r="GL169" i="5"/>
  <c r="GK169" i="5"/>
  <c r="GJ169" i="5"/>
  <c r="GI169" i="5"/>
  <c r="GH169" i="5"/>
  <c r="GG169" i="5"/>
  <c r="GF169" i="5"/>
  <c r="GE169" i="5"/>
  <c r="GD169" i="5"/>
  <c r="GC169" i="5"/>
  <c r="GB169" i="5"/>
  <c r="GA169" i="5"/>
  <c r="FZ169" i="5"/>
  <c r="FY169" i="5"/>
  <c r="FX169" i="5"/>
  <c r="FW169" i="5"/>
  <c r="FV169" i="5"/>
  <c r="FU169" i="5"/>
  <c r="FT169" i="5"/>
  <c r="FS169" i="5"/>
  <c r="FR169" i="5"/>
  <c r="FQ169" i="5"/>
  <c r="FP169" i="5"/>
  <c r="FO169" i="5"/>
  <c r="FN169" i="5"/>
  <c r="LV168" i="5"/>
  <c r="LU168" i="5"/>
  <c r="LT168" i="5"/>
  <c r="LS168" i="5"/>
  <c r="LR168" i="5"/>
  <c r="LQ168" i="5"/>
  <c r="LP168" i="5"/>
  <c r="LO168" i="5"/>
  <c r="LN168" i="5"/>
  <c r="LM168" i="5"/>
  <c r="LL168" i="5"/>
  <c r="LK168" i="5"/>
  <c r="LJ168" i="5"/>
  <c r="LI168" i="5"/>
  <c r="LH168" i="5"/>
  <c r="LG168" i="5"/>
  <c r="LF168" i="5"/>
  <c r="LE168" i="5"/>
  <c r="LD168" i="5"/>
  <c r="LC168" i="5"/>
  <c r="LB168" i="5"/>
  <c r="LA168" i="5"/>
  <c r="KZ168" i="5"/>
  <c r="KY168" i="5"/>
  <c r="KX168" i="5"/>
  <c r="KW168" i="5"/>
  <c r="KV168" i="5"/>
  <c r="KU168" i="5"/>
  <c r="KT168" i="5"/>
  <c r="KS168" i="5"/>
  <c r="KR168" i="5"/>
  <c r="KQ168" i="5"/>
  <c r="KP168" i="5"/>
  <c r="KO168" i="5"/>
  <c r="KN168" i="5"/>
  <c r="KM168" i="5"/>
  <c r="KL168" i="5"/>
  <c r="KK168" i="5"/>
  <c r="KJ168" i="5"/>
  <c r="KI168" i="5"/>
  <c r="KH168" i="5"/>
  <c r="KG168" i="5"/>
  <c r="KF168" i="5"/>
  <c r="KE168" i="5"/>
  <c r="KD168" i="5"/>
  <c r="KC168" i="5"/>
  <c r="KB168" i="5"/>
  <c r="KA168" i="5"/>
  <c r="JZ168" i="5"/>
  <c r="JY168" i="5"/>
  <c r="JX168" i="5"/>
  <c r="JW168" i="5"/>
  <c r="JV168" i="5"/>
  <c r="JU168" i="5"/>
  <c r="JT168" i="5"/>
  <c r="JS168" i="5"/>
  <c r="JR168" i="5"/>
  <c r="JQ168" i="5"/>
  <c r="JP168" i="5"/>
  <c r="JO168" i="5"/>
  <c r="JN168" i="5"/>
  <c r="JM168" i="5"/>
  <c r="JL168" i="5"/>
  <c r="JK168" i="5"/>
  <c r="JJ168" i="5"/>
  <c r="JI168" i="5"/>
  <c r="JH168" i="5"/>
  <c r="JG168" i="5"/>
  <c r="JF168" i="5"/>
  <c r="JE168" i="5"/>
  <c r="JD168" i="5"/>
  <c r="JC168" i="5"/>
  <c r="JB168" i="5"/>
  <c r="JA168" i="5"/>
  <c r="IZ168" i="5"/>
  <c r="IY168" i="5"/>
  <c r="IX168" i="5"/>
  <c r="IW168" i="5"/>
  <c r="IV168" i="5"/>
  <c r="IU168" i="5"/>
  <c r="IT168" i="5"/>
  <c r="IS168" i="5"/>
  <c r="IR168" i="5"/>
  <c r="IQ168" i="5"/>
  <c r="IP168" i="5"/>
  <c r="IO168" i="5"/>
  <c r="IN168" i="5"/>
  <c r="IM168" i="5"/>
  <c r="IL168" i="5"/>
  <c r="IK168" i="5"/>
  <c r="IJ168" i="5"/>
  <c r="II168" i="5"/>
  <c r="IH168" i="5"/>
  <c r="IG168" i="5"/>
  <c r="IF168" i="5"/>
  <c r="IE168" i="5"/>
  <c r="ID168" i="5"/>
  <c r="IC168" i="5"/>
  <c r="IB168" i="5"/>
  <c r="IA168" i="5"/>
  <c r="HZ168" i="5"/>
  <c r="HY168" i="5"/>
  <c r="HX168" i="5"/>
  <c r="HW168" i="5"/>
  <c r="HV168" i="5"/>
  <c r="HU168" i="5"/>
  <c r="HT168" i="5"/>
  <c r="HS168" i="5"/>
  <c r="HR168" i="5"/>
  <c r="HQ168" i="5"/>
  <c r="HP168" i="5"/>
  <c r="HO168" i="5"/>
  <c r="HN168" i="5"/>
  <c r="HM168" i="5"/>
  <c r="HL168" i="5"/>
  <c r="HK168" i="5"/>
  <c r="HJ168" i="5"/>
  <c r="HI168" i="5"/>
  <c r="HH168" i="5"/>
  <c r="HG168" i="5"/>
  <c r="HF168" i="5"/>
  <c r="HE168" i="5"/>
  <c r="HD168" i="5"/>
  <c r="HC168" i="5"/>
  <c r="HB168" i="5"/>
  <c r="HA168" i="5"/>
  <c r="GZ168" i="5"/>
  <c r="GY168" i="5"/>
  <c r="GX168" i="5"/>
  <c r="GW168" i="5"/>
  <c r="GV168" i="5"/>
  <c r="GU168" i="5"/>
  <c r="GT168" i="5"/>
  <c r="GS168" i="5"/>
  <c r="GR168" i="5"/>
  <c r="GQ168" i="5"/>
  <c r="GP168" i="5"/>
  <c r="GO168" i="5"/>
  <c r="GN168" i="5"/>
  <c r="GM168" i="5"/>
  <c r="GL168" i="5"/>
  <c r="GK168" i="5"/>
  <c r="GJ168" i="5"/>
  <c r="GI168" i="5"/>
  <c r="GH168" i="5"/>
  <c r="GG168" i="5"/>
  <c r="GF168" i="5"/>
  <c r="GE168" i="5"/>
  <c r="GD168" i="5"/>
  <c r="GC168" i="5"/>
  <c r="GB168" i="5"/>
  <c r="GA168" i="5"/>
  <c r="FZ168" i="5"/>
  <c r="FY168" i="5"/>
  <c r="FX168" i="5"/>
  <c r="FW168" i="5"/>
  <c r="FV168" i="5"/>
  <c r="FU168" i="5"/>
  <c r="FT168" i="5"/>
  <c r="FS168" i="5"/>
  <c r="FR168" i="5"/>
  <c r="FQ168" i="5"/>
  <c r="FP168" i="5"/>
  <c r="FO168" i="5"/>
  <c r="FN168" i="5"/>
  <c r="LV167" i="5"/>
  <c r="LU167" i="5"/>
  <c r="LT167" i="5"/>
  <c r="LS167" i="5"/>
  <c r="LR167" i="5"/>
  <c r="LQ167" i="5"/>
  <c r="LP167" i="5"/>
  <c r="LO167" i="5"/>
  <c r="LN167" i="5"/>
  <c r="LM167" i="5"/>
  <c r="LL167" i="5"/>
  <c r="LK167" i="5"/>
  <c r="LJ167" i="5"/>
  <c r="LI167" i="5"/>
  <c r="LH167" i="5"/>
  <c r="LG167" i="5"/>
  <c r="LF167" i="5"/>
  <c r="LE167" i="5"/>
  <c r="LD167" i="5"/>
  <c r="LC167" i="5"/>
  <c r="LB167" i="5"/>
  <c r="LA167" i="5"/>
  <c r="KZ167" i="5"/>
  <c r="KY167" i="5"/>
  <c r="KX167" i="5"/>
  <c r="KW167" i="5"/>
  <c r="KV167" i="5"/>
  <c r="KU167" i="5"/>
  <c r="KT167" i="5"/>
  <c r="KS167" i="5"/>
  <c r="KR167" i="5"/>
  <c r="KQ167" i="5"/>
  <c r="KP167" i="5"/>
  <c r="KO167" i="5"/>
  <c r="KN167" i="5"/>
  <c r="KM167" i="5"/>
  <c r="KL167" i="5"/>
  <c r="KK167" i="5"/>
  <c r="KJ167" i="5"/>
  <c r="KI167" i="5"/>
  <c r="KH167" i="5"/>
  <c r="KG167" i="5"/>
  <c r="KF167" i="5"/>
  <c r="KE167" i="5"/>
  <c r="KD167" i="5"/>
  <c r="KC167" i="5"/>
  <c r="KB167" i="5"/>
  <c r="KA167" i="5"/>
  <c r="JZ167" i="5"/>
  <c r="JY167" i="5"/>
  <c r="JX167" i="5"/>
  <c r="JW167" i="5"/>
  <c r="JV167" i="5"/>
  <c r="JU167" i="5"/>
  <c r="JT167" i="5"/>
  <c r="JS167" i="5"/>
  <c r="JR167" i="5"/>
  <c r="JQ167" i="5"/>
  <c r="JP167" i="5"/>
  <c r="JO167" i="5"/>
  <c r="JN167" i="5"/>
  <c r="JM167" i="5"/>
  <c r="JL167" i="5"/>
  <c r="JK167" i="5"/>
  <c r="JJ167" i="5"/>
  <c r="JI167" i="5"/>
  <c r="JH167" i="5"/>
  <c r="JG167" i="5"/>
  <c r="JF167" i="5"/>
  <c r="JE167" i="5"/>
  <c r="JD167" i="5"/>
  <c r="JC167" i="5"/>
  <c r="JB167" i="5"/>
  <c r="JA167" i="5"/>
  <c r="IZ167" i="5"/>
  <c r="IY167" i="5"/>
  <c r="IX167" i="5"/>
  <c r="IW167" i="5"/>
  <c r="IV167" i="5"/>
  <c r="IU167" i="5"/>
  <c r="IT167" i="5"/>
  <c r="IS167" i="5"/>
  <c r="IR167" i="5"/>
  <c r="IQ167" i="5"/>
  <c r="IP167" i="5"/>
  <c r="IO167" i="5"/>
  <c r="IN167" i="5"/>
  <c r="IM167" i="5"/>
  <c r="IL167" i="5"/>
  <c r="IK167" i="5"/>
  <c r="IJ167" i="5"/>
  <c r="II167" i="5"/>
  <c r="IH167" i="5"/>
  <c r="IG167" i="5"/>
  <c r="IF167" i="5"/>
  <c r="IE167" i="5"/>
  <c r="ID167" i="5"/>
  <c r="IC167" i="5"/>
  <c r="IB167" i="5"/>
  <c r="IA167" i="5"/>
  <c r="HZ167" i="5"/>
  <c r="HY167" i="5"/>
  <c r="HX167" i="5"/>
  <c r="HW167" i="5"/>
  <c r="HV167" i="5"/>
  <c r="HU167" i="5"/>
  <c r="HT167" i="5"/>
  <c r="HS167" i="5"/>
  <c r="HR167" i="5"/>
  <c r="HQ167" i="5"/>
  <c r="HP167" i="5"/>
  <c r="HO167" i="5"/>
  <c r="HN167" i="5"/>
  <c r="HM167" i="5"/>
  <c r="HL167" i="5"/>
  <c r="HK167" i="5"/>
  <c r="HJ167" i="5"/>
  <c r="HI167" i="5"/>
  <c r="HH167" i="5"/>
  <c r="HG167" i="5"/>
  <c r="HF167" i="5"/>
  <c r="HE167" i="5"/>
  <c r="HD167" i="5"/>
  <c r="HC167" i="5"/>
  <c r="HB167" i="5"/>
  <c r="HA167" i="5"/>
  <c r="GZ167" i="5"/>
  <c r="GY167" i="5"/>
  <c r="GX167" i="5"/>
  <c r="GW167" i="5"/>
  <c r="GV167" i="5"/>
  <c r="GU167" i="5"/>
  <c r="GT167" i="5"/>
  <c r="GS167" i="5"/>
  <c r="GR167" i="5"/>
  <c r="GQ167" i="5"/>
  <c r="GP167" i="5"/>
  <c r="GO167" i="5"/>
  <c r="GN167" i="5"/>
  <c r="GM167" i="5"/>
  <c r="GL167" i="5"/>
  <c r="GK167" i="5"/>
  <c r="GJ167" i="5"/>
  <c r="GI167" i="5"/>
  <c r="GH167" i="5"/>
  <c r="GG167" i="5"/>
  <c r="GF167" i="5"/>
  <c r="GE167" i="5"/>
  <c r="GD167" i="5"/>
  <c r="GC167" i="5"/>
  <c r="GB167" i="5"/>
  <c r="GA167" i="5"/>
  <c r="FZ167" i="5"/>
  <c r="FY167" i="5"/>
  <c r="FX167" i="5"/>
  <c r="FW167" i="5"/>
  <c r="FV167" i="5"/>
  <c r="FU167" i="5"/>
  <c r="FT167" i="5"/>
  <c r="FS167" i="5"/>
  <c r="FR167" i="5"/>
  <c r="FQ167" i="5"/>
  <c r="FP167" i="5"/>
  <c r="FO167" i="5"/>
  <c r="FN167" i="5"/>
  <c r="O7" i="22" l="1"/>
  <c r="K22" i="22"/>
  <c r="H19" i="17" a="1"/>
  <c r="H19" i="17" s="1"/>
  <c r="H18" i="17" a="1"/>
  <c r="H18" i="17" s="1"/>
  <c r="H17" i="17" a="1"/>
  <c r="H17" i="17" s="1"/>
  <c r="H16" i="17" a="1"/>
  <c r="H16" i="17" s="1"/>
  <c r="H15" i="17" a="1"/>
  <c r="H15" i="17" s="1"/>
  <c r="H14" i="17" a="1"/>
  <c r="H14" i="17" s="1"/>
  <c r="H13" i="17" a="1"/>
  <c r="H13" i="17" s="1"/>
  <c r="H12" i="17" a="1"/>
  <c r="H12" i="17" s="1"/>
  <c r="H11" i="17" a="1"/>
  <c r="H11" i="17" s="1"/>
  <c r="H10" i="17" a="1"/>
  <c r="H10" i="17" s="1"/>
  <c r="H9" i="17" a="1"/>
  <c r="H9" i="17" s="1"/>
  <c r="H8" i="17" a="1"/>
  <c r="H8" i="17" s="1"/>
  <c r="H7" i="17" a="1"/>
  <c r="H7" i="17" s="1"/>
  <c r="H6" i="17" a="1"/>
  <c r="H6" i="17" s="1"/>
  <c r="H5" i="17" a="1"/>
  <c r="H5" i="17" s="1"/>
  <c r="H4" i="17" a="1"/>
  <c r="H4" i="17" s="1"/>
  <c r="G5" i="18" a="1"/>
  <c r="G5" i="18" s="1"/>
  <c r="G6" i="18" a="1"/>
  <c r="G6" i="18" s="1"/>
  <c r="G7" i="18" a="1"/>
  <c r="G7" i="18" s="1"/>
  <c r="G8" i="18" a="1"/>
  <c r="G8" i="18" s="1"/>
  <c r="G9" i="18" a="1"/>
  <c r="G9" i="18" s="1"/>
  <c r="G10" i="18" a="1"/>
  <c r="G10" i="18" s="1"/>
  <c r="G11" i="18" a="1"/>
  <c r="G11" i="18" s="1"/>
  <c r="G12" i="18" a="1"/>
  <c r="G12" i="18" s="1"/>
  <c r="G13" i="18" a="1"/>
  <c r="G13" i="18" s="1"/>
  <c r="G14" i="18" a="1"/>
  <c r="G14" i="18" s="1"/>
  <c r="G15" i="18" a="1"/>
  <c r="G15" i="18" s="1"/>
  <c r="G16" i="18" a="1"/>
  <c r="G16" i="18" s="1"/>
  <c r="G17" i="18" a="1"/>
  <c r="G17" i="18" s="1"/>
  <c r="G18" i="18" a="1"/>
  <c r="G18" i="18" s="1"/>
  <c r="G19" i="18" a="1"/>
  <c r="G19" i="18" s="1"/>
  <c r="G4" i="18" a="1"/>
  <c r="G4" i="18" s="1"/>
  <c r="F22" i="31"/>
  <c r="H6" i="32"/>
  <c r="H7" i="32"/>
  <c r="H8" i="32"/>
  <c r="H9" i="32"/>
  <c r="H10" i="32"/>
  <c r="H11" i="32"/>
  <c r="H12" i="32"/>
  <c r="H13" i="32"/>
  <c r="H14" i="32"/>
  <c r="H15" i="32"/>
  <c r="H16" i="32"/>
  <c r="H17" i="32"/>
  <c r="H18" i="32"/>
  <c r="H19" i="32"/>
  <c r="H20" i="32"/>
  <c r="H21" i="32"/>
  <c r="H22" i="32"/>
  <c r="H23" i="32"/>
  <c r="H5" i="32"/>
  <c r="F16" i="30"/>
  <c r="D16" i="30"/>
  <c r="D16" i="31"/>
  <c r="D6" i="31"/>
  <c r="G21" i="31" a="1"/>
  <c r="G21" i="31" s="1"/>
  <c r="G20" i="31" a="1"/>
  <c r="G20" i="31" s="1"/>
  <c r="G19" i="31" a="1"/>
  <c r="G19" i="31" s="1"/>
  <c r="G18" i="31" a="1"/>
  <c r="G18" i="31" s="1"/>
  <c r="G17" i="31" a="1"/>
  <c r="G17" i="31" s="1"/>
  <c r="G16" i="31" a="1"/>
  <c r="G16" i="31" s="1"/>
  <c r="G15" i="31" a="1"/>
  <c r="G15" i="31" s="1"/>
  <c r="G14" i="31" a="1"/>
  <c r="G14" i="31" s="1"/>
  <c r="G13" i="31" a="1"/>
  <c r="G13" i="31" s="1"/>
  <c r="G12" i="31" a="1"/>
  <c r="G12" i="31" s="1"/>
  <c r="G11" i="31" a="1"/>
  <c r="G11" i="31" s="1"/>
  <c r="G10" i="31" a="1"/>
  <c r="G10" i="31" s="1"/>
  <c r="G9" i="31" a="1"/>
  <c r="G9" i="31" s="1"/>
  <c r="G8" i="31" a="1"/>
  <c r="G8" i="31" s="1"/>
  <c r="G7" i="31" a="1"/>
  <c r="G7" i="31" s="1"/>
  <c r="G6" i="31" a="1"/>
  <c r="G6" i="31" s="1"/>
  <c r="G5" i="31" a="1"/>
  <c r="G5" i="31" s="1"/>
  <c r="G4" i="31"/>
  <c r="G4" i="31" a="1"/>
  <c r="G19" i="30" a="1"/>
  <c r="G19" i="30" s="1"/>
  <c r="G18" i="30" a="1"/>
  <c r="G18" i="30" s="1"/>
  <c r="G17" i="30" a="1"/>
  <c r="G17" i="30" s="1"/>
  <c r="G16" i="30" a="1"/>
  <c r="G16" i="30" s="1"/>
  <c r="G15" i="30" a="1"/>
  <c r="G15" i="30" s="1"/>
  <c r="G14" i="30" a="1"/>
  <c r="G14" i="30" s="1"/>
  <c r="G13" i="30" a="1"/>
  <c r="G13" i="30" s="1"/>
  <c r="G12" i="30" a="1"/>
  <c r="G12" i="30" s="1"/>
  <c r="G11" i="30" a="1"/>
  <c r="G11" i="30" s="1"/>
  <c r="G10" i="30" a="1"/>
  <c r="G10" i="30" s="1"/>
  <c r="G9" i="30" a="1"/>
  <c r="G9" i="30" s="1"/>
  <c r="G8" i="30" a="1"/>
  <c r="G8" i="30" s="1"/>
  <c r="G7" i="30" a="1"/>
  <c r="G7" i="30" s="1"/>
  <c r="G6" i="30" a="1"/>
  <c r="G6" i="30" s="1"/>
  <c r="G5" i="30" a="1"/>
  <c r="G5" i="30" s="1"/>
  <c r="G4" i="30" a="1"/>
  <c r="G4" i="30" s="1"/>
  <c r="G19" i="22" a="1"/>
  <c r="G19" i="22" s="1"/>
  <c r="G18" i="22" a="1"/>
  <c r="G18" i="22" s="1"/>
  <c r="G17" i="22" a="1"/>
  <c r="G17" i="22" s="1"/>
  <c r="G16" i="22" a="1"/>
  <c r="G16" i="22" s="1"/>
  <c r="G15" i="22" a="1"/>
  <c r="G15" i="22" s="1"/>
  <c r="G14" i="22" a="1"/>
  <c r="G14" i="22" s="1"/>
  <c r="G13" i="22" a="1"/>
  <c r="G13" i="22" s="1"/>
  <c r="G12" i="22" a="1"/>
  <c r="G12" i="22" s="1"/>
  <c r="G11" i="22" a="1"/>
  <c r="G11" i="22" s="1"/>
  <c r="G10" i="22" a="1"/>
  <c r="G10" i="22" s="1"/>
  <c r="G9" i="22" a="1"/>
  <c r="G9" i="22" s="1"/>
  <c r="G8" i="22" a="1"/>
  <c r="G8" i="22" s="1"/>
  <c r="G7" i="22" a="1"/>
  <c r="G7" i="22" s="1"/>
  <c r="G6" i="22" a="1"/>
  <c r="G6" i="22" s="1"/>
  <c r="G5" i="22" a="1"/>
  <c r="G5" i="22" s="1"/>
  <c r="G4" i="22" a="1"/>
  <c r="G4" i="22" s="1"/>
  <c r="FN3" i="5"/>
  <c r="FO3" i="5"/>
  <c r="FP3" i="5"/>
  <c r="FQ3" i="5"/>
  <c r="FR3" i="5"/>
  <c r="FS3" i="5"/>
  <c r="FT3" i="5"/>
  <c r="FU3" i="5"/>
  <c r="FV3" i="5"/>
  <c r="FW3" i="5"/>
  <c r="FX3" i="5"/>
  <c r="FY3" i="5"/>
  <c r="FZ3" i="5"/>
  <c r="GA3" i="5"/>
  <c r="GB3" i="5"/>
  <c r="GC3" i="5"/>
  <c r="GD3" i="5"/>
  <c r="GE3" i="5"/>
  <c r="GF3" i="5"/>
  <c r="GG3" i="5"/>
  <c r="GH3" i="5"/>
  <c r="GI3" i="5"/>
  <c r="GJ3" i="5"/>
  <c r="GK3" i="5"/>
  <c r="GL3" i="5"/>
  <c r="GM3" i="5"/>
  <c r="GN3" i="5"/>
  <c r="GO3" i="5"/>
  <c r="GP3" i="5"/>
  <c r="GQ3" i="5"/>
  <c r="GR3" i="5"/>
  <c r="GS3" i="5"/>
  <c r="GT3" i="5"/>
  <c r="GU3" i="5"/>
  <c r="GV3" i="5"/>
  <c r="GW3" i="5"/>
  <c r="GX3" i="5"/>
  <c r="GY3" i="5"/>
  <c r="GZ3" i="5"/>
  <c r="HA3" i="5"/>
  <c r="HB3" i="5"/>
  <c r="HC3" i="5"/>
  <c r="HD3" i="5"/>
  <c r="HE3" i="5"/>
  <c r="HF3" i="5"/>
  <c r="HG3" i="5"/>
  <c r="HH3" i="5"/>
  <c r="HI3" i="5"/>
  <c r="HJ3" i="5"/>
  <c r="HK3" i="5"/>
  <c r="HL3" i="5"/>
  <c r="HM3" i="5"/>
  <c r="HN3" i="5"/>
  <c r="HO3" i="5"/>
  <c r="HP3" i="5"/>
  <c r="HQ3" i="5"/>
  <c r="HR3" i="5"/>
  <c r="HS3" i="5"/>
  <c r="HT3" i="5"/>
  <c r="HU3" i="5"/>
  <c r="HV3" i="5"/>
  <c r="HW3" i="5"/>
  <c r="HX3" i="5"/>
  <c r="HY3" i="5"/>
  <c r="HZ3" i="5"/>
  <c r="IA3" i="5"/>
  <c r="IB3" i="5"/>
  <c r="IC3" i="5"/>
  <c r="ID3" i="5"/>
  <c r="IE3" i="5"/>
  <c r="IF3" i="5"/>
  <c r="IG3" i="5"/>
  <c r="IH3" i="5"/>
  <c r="II3" i="5"/>
  <c r="IJ3" i="5"/>
  <c r="IK3" i="5"/>
  <c r="IL3" i="5"/>
  <c r="IM3" i="5"/>
  <c r="IN3" i="5"/>
  <c r="IO3" i="5"/>
  <c r="IP3" i="5"/>
  <c r="IQ3" i="5"/>
  <c r="IR3" i="5"/>
  <c r="IS3" i="5"/>
  <c r="IT3" i="5"/>
  <c r="IU3" i="5"/>
  <c r="IV3" i="5"/>
  <c r="IW3" i="5"/>
  <c r="IX3" i="5"/>
  <c r="IY3" i="5"/>
  <c r="IZ3" i="5"/>
  <c r="JA3" i="5"/>
  <c r="JB3" i="5"/>
  <c r="JC3" i="5"/>
  <c r="JD3" i="5"/>
  <c r="JE3" i="5"/>
  <c r="JF3" i="5"/>
  <c r="JG3" i="5"/>
  <c r="JH3" i="5"/>
  <c r="JI3" i="5"/>
  <c r="JJ3" i="5"/>
  <c r="JK3" i="5"/>
  <c r="JL3" i="5"/>
  <c r="JM3" i="5"/>
  <c r="JN3" i="5"/>
  <c r="JO3" i="5"/>
  <c r="JP3" i="5"/>
  <c r="JQ3" i="5"/>
  <c r="JR3" i="5"/>
  <c r="JS3" i="5"/>
  <c r="JT3" i="5"/>
  <c r="JU3" i="5"/>
  <c r="JV3" i="5"/>
  <c r="JW3" i="5"/>
  <c r="JX3" i="5"/>
  <c r="JY3" i="5"/>
  <c r="JZ3" i="5"/>
  <c r="KA3" i="5"/>
  <c r="KB3" i="5"/>
  <c r="KC3" i="5"/>
  <c r="KD3" i="5"/>
  <c r="KE3" i="5"/>
  <c r="KF3" i="5"/>
  <c r="KG3" i="5"/>
  <c r="KH3" i="5"/>
  <c r="KI3" i="5"/>
  <c r="KJ3" i="5"/>
  <c r="KK3" i="5"/>
  <c r="KL3" i="5"/>
  <c r="KM3" i="5"/>
  <c r="KN3" i="5"/>
  <c r="KO3" i="5"/>
  <c r="KP3" i="5"/>
  <c r="KQ3" i="5"/>
  <c r="KR3" i="5"/>
  <c r="KS3" i="5"/>
  <c r="KT3" i="5"/>
  <c r="KU3" i="5"/>
  <c r="KV3" i="5"/>
  <c r="KW3" i="5"/>
  <c r="KX3" i="5"/>
  <c r="KY3" i="5"/>
  <c r="KZ3" i="5"/>
  <c r="LA3" i="5"/>
  <c r="LB3" i="5"/>
  <c r="LC3" i="5"/>
  <c r="LD3" i="5"/>
  <c r="LE3" i="5"/>
  <c r="LF3" i="5"/>
  <c r="LG3" i="5"/>
  <c r="LH3" i="5"/>
  <c r="LI3" i="5"/>
  <c r="LJ3" i="5"/>
  <c r="LK3" i="5"/>
  <c r="LL3" i="5"/>
  <c r="LM3" i="5"/>
  <c r="LN3" i="5"/>
  <c r="LO3" i="5"/>
  <c r="LP3" i="5"/>
  <c r="LQ3" i="5"/>
  <c r="LR3" i="5"/>
  <c r="LS3" i="5"/>
  <c r="LT3" i="5"/>
  <c r="LU3" i="5"/>
  <c r="LV3" i="5"/>
  <c r="FN4" i="5"/>
  <c r="FO4" i="5"/>
  <c r="FP4" i="5"/>
  <c r="FQ4" i="5"/>
  <c r="FR4" i="5"/>
  <c r="FS4" i="5"/>
  <c r="FT4" i="5"/>
  <c r="FU4" i="5"/>
  <c r="FV4" i="5"/>
  <c r="FW4" i="5"/>
  <c r="FX4" i="5"/>
  <c r="FY4" i="5"/>
  <c r="FZ4" i="5"/>
  <c r="GA4" i="5"/>
  <c r="GB4" i="5"/>
  <c r="GC4" i="5"/>
  <c r="GD4" i="5"/>
  <c r="GE4" i="5"/>
  <c r="GF4" i="5"/>
  <c r="GG4" i="5"/>
  <c r="GH4" i="5"/>
  <c r="GI4" i="5"/>
  <c r="GJ4" i="5"/>
  <c r="GK4" i="5"/>
  <c r="GL4" i="5"/>
  <c r="GM4" i="5"/>
  <c r="GN4" i="5"/>
  <c r="GO4" i="5"/>
  <c r="GP4" i="5"/>
  <c r="GQ4" i="5"/>
  <c r="GR4" i="5"/>
  <c r="GS4" i="5"/>
  <c r="GT4" i="5"/>
  <c r="GU4" i="5"/>
  <c r="GV4" i="5"/>
  <c r="GW4" i="5"/>
  <c r="GX4" i="5"/>
  <c r="GY4" i="5"/>
  <c r="GZ4" i="5"/>
  <c r="HA4" i="5"/>
  <c r="HB4" i="5"/>
  <c r="HC4" i="5"/>
  <c r="HD4" i="5"/>
  <c r="HE4" i="5"/>
  <c r="HF4" i="5"/>
  <c r="HG4" i="5"/>
  <c r="HH4" i="5"/>
  <c r="HI4" i="5"/>
  <c r="HJ4" i="5"/>
  <c r="HK4" i="5"/>
  <c r="HL4" i="5"/>
  <c r="HM4" i="5"/>
  <c r="HN4" i="5"/>
  <c r="HO4" i="5"/>
  <c r="HP4" i="5"/>
  <c r="HQ4" i="5"/>
  <c r="HR4" i="5"/>
  <c r="HS4" i="5"/>
  <c r="HT4" i="5"/>
  <c r="HU4" i="5"/>
  <c r="HV4" i="5"/>
  <c r="HW4" i="5"/>
  <c r="HX4" i="5"/>
  <c r="HY4" i="5"/>
  <c r="HZ4" i="5"/>
  <c r="IA4" i="5"/>
  <c r="IB4" i="5"/>
  <c r="IC4" i="5"/>
  <c r="ID4" i="5"/>
  <c r="IE4" i="5"/>
  <c r="IF4" i="5"/>
  <c r="IG4" i="5"/>
  <c r="IH4" i="5"/>
  <c r="II4" i="5"/>
  <c r="IJ4" i="5"/>
  <c r="IK4" i="5"/>
  <c r="IL4" i="5"/>
  <c r="IM4" i="5"/>
  <c r="IN4" i="5"/>
  <c r="IO4" i="5"/>
  <c r="IP4" i="5"/>
  <c r="IQ4" i="5"/>
  <c r="IR4" i="5"/>
  <c r="IS4" i="5"/>
  <c r="IT4" i="5"/>
  <c r="IU4" i="5"/>
  <c r="IV4" i="5"/>
  <c r="IW4" i="5"/>
  <c r="IX4" i="5"/>
  <c r="IY4" i="5"/>
  <c r="IZ4" i="5"/>
  <c r="JA4" i="5"/>
  <c r="JB4" i="5"/>
  <c r="JC4" i="5"/>
  <c r="JD4" i="5"/>
  <c r="JE4" i="5"/>
  <c r="JF4" i="5"/>
  <c r="JG4" i="5"/>
  <c r="JH4" i="5"/>
  <c r="JI4" i="5"/>
  <c r="JJ4" i="5"/>
  <c r="JK4" i="5"/>
  <c r="JL4" i="5"/>
  <c r="JM4" i="5"/>
  <c r="JN4" i="5"/>
  <c r="JO4" i="5"/>
  <c r="JP4" i="5"/>
  <c r="JQ4" i="5"/>
  <c r="JR4" i="5"/>
  <c r="JS4" i="5"/>
  <c r="JT4" i="5"/>
  <c r="JU4" i="5"/>
  <c r="JV4" i="5"/>
  <c r="JW4" i="5"/>
  <c r="JX4" i="5"/>
  <c r="JY4" i="5"/>
  <c r="JZ4" i="5"/>
  <c r="KA4" i="5"/>
  <c r="KB4" i="5"/>
  <c r="KC4" i="5"/>
  <c r="KD4" i="5"/>
  <c r="KE4" i="5"/>
  <c r="KF4" i="5"/>
  <c r="KG4" i="5"/>
  <c r="KH4" i="5"/>
  <c r="KI4" i="5"/>
  <c r="KJ4" i="5"/>
  <c r="KK4" i="5"/>
  <c r="KL4" i="5"/>
  <c r="KM4" i="5"/>
  <c r="KN4" i="5"/>
  <c r="KO4" i="5"/>
  <c r="KP4" i="5"/>
  <c r="KQ4" i="5"/>
  <c r="KR4" i="5"/>
  <c r="KS4" i="5"/>
  <c r="KT4" i="5"/>
  <c r="KU4" i="5"/>
  <c r="KV4" i="5"/>
  <c r="KW4" i="5"/>
  <c r="KX4" i="5"/>
  <c r="KY4" i="5"/>
  <c r="KZ4" i="5"/>
  <c r="LA4" i="5"/>
  <c r="LB4" i="5"/>
  <c r="LC4" i="5"/>
  <c r="LD4" i="5"/>
  <c r="LE4" i="5"/>
  <c r="LF4" i="5"/>
  <c r="LG4" i="5"/>
  <c r="LH4" i="5"/>
  <c r="LI4" i="5"/>
  <c r="LJ4" i="5"/>
  <c r="LK4" i="5"/>
  <c r="LL4" i="5"/>
  <c r="LM4" i="5"/>
  <c r="LN4" i="5"/>
  <c r="LO4" i="5"/>
  <c r="LP4" i="5"/>
  <c r="LQ4" i="5"/>
  <c r="LR4" i="5"/>
  <c r="LS4" i="5"/>
  <c r="LT4" i="5"/>
  <c r="LU4" i="5"/>
  <c r="LV4" i="5"/>
  <c r="FN5" i="5"/>
  <c r="FO5" i="5"/>
  <c r="FP5" i="5"/>
  <c r="FQ5" i="5"/>
  <c r="FR5" i="5"/>
  <c r="FS5" i="5"/>
  <c r="FT5" i="5"/>
  <c r="FU5" i="5"/>
  <c r="FV5" i="5"/>
  <c r="FW5" i="5"/>
  <c r="FX5" i="5"/>
  <c r="FY5" i="5"/>
  <c r="FZ5" i="5"/>
  <c r="GA5" i="5"/>
  <c r="GB5" i="5"/>
  <c r="GC5" i="5"/>
  <c r="GD5" i="5"/>
  <c r="GE5" i="5"/>
  <c r="GF5" i="5"/>
  <c r="GG5" i="5"/>
  <c r="GH5" i="5"/>
  <c r="GI5" i="5"/>
  <c r="GJ5" i="5"/>
  <c r="GK5" i="5"/>
  <c r="GL5" i="5"/>
  <c r="GM5" i="5"/>
  <c r="GN5" i="5"/>
  <c r="GO5" i="5"/>
  <c r="GP5" i="5"/>
  <c r="GQ5" i="5"/>
  <c r="GR5" i="5"/>
  <c r="GS5" i="5"/>
  <c r="GT5" i="5"/>
  <c r="GU5" i="5"/>
  <c r="GV5" i="5"/>
  <c r="GW5" i="5"/>
  <c r="GX5" i="5"/>
  <c r="GY5" i="5"/>
  <c r="GZ5" i="5"/>
  <c r="HA5" i="5"/>
  <c r="HB5" i="5"/>
  <c r="HC5" i="5"/>
  <c r="HD5" i="5"/>
  <c r="HE5" i="5"/>
  <c r="HF5" i="5"/>
  <c r="HG5" i="5"/>
  <c r="HH5" i="5"/>
  <c r="HI5" i="5"/>
  <c r="HJ5" i="5"/>
  <c r="HK5" i="5"/>
  <c r="HL5" i="5"/>
  <c r="HM5" i="5"/>
  <c r="HN5" i="5"/>
  <c r="HO5" i="5"/>
  <c r="HP5" i="5"/>
  <c r="HQ5" i="5"/>
  <c r="HR5" i="5"/>
  <c r="HS5" i="5"/>
  <c r="HT5" i="5"/>
  <c r="HU5" i="5"/>
  <c r="HV5" i="5"/>
  <c r="HW5" i="5"/>
  <c r="HX5" i="5"/>
  <c r="HY5" i="5"/>
  <c r="HZ5" i="5"/>
  <c r="IA5" i="5"/>
  <c r="IB5" i="5"/>
  <c r="IC5" i="5"/>
  <c r="ID5" i="5"/>
  <c r="IE5" i="5"/>
  <c r="IF5" i="5"/>
  <c r="IG5" i="5"/>
  <c r="IH5" i="5"/>
  <c r="II5" i="5"/>
  <c r="IJ5" i="5"/>
  <c r="IK5" i="5"/>
  <c r="IL5" i="5"/>
  <c r="IM5" i="5"/>
  <c r="IN5" i="5"/>
  <c r="IO5" i="5"/>
  <c r="IP5" i="5"/>
  <c r="IQ5" i="5"/>
  <c r="IR5" i="5"/>
  <c r="IS5" i="5"/>
  <c r="IT5" i="5"/>
  <c r="IU5" i="5"/>
  <c r="IV5" i="5"/>
  <c r="IW5" i="5"/>
  <c r="IX5" i="5"/>
  <c r="IY5" i="5"/>
  <c r="IZ5" i="5"/>
  <c r="JA5" i="5"/>
  <c r="JB5" i="5"/>
  <c r="JC5" i="5"/>
  <c r="JD5" i="5"/>
  <c r="JE5" i="5"/>
  <c r="JF5" i="5"/>
  <c r="JG5" i="5"/>
  <c r="JH5" i="5"/>
  <c r="JI5" i="5"/>
  <c r="JJ5" i="5"/>
  <c r="JK5" i="5"/>
  <c r="JL5" i="5"/>
  <c r="JM5" i="5"/>
  <c r="JN5" i="5"/>
  <c r="JO5" i="5"/>
  <c r="JP5" i="5"/>
  <c r="JQ5" i="5"/>
  <c r="JR5" i="5"/>
  <c r="JS5" i="5"/>
  <c r="JT5" i="5"/>
  <c r="JU5" i="5"/>
  <c r="JV5" i="5"/>
  <c r="JW5" i="5"/>
  <c r="JX5" i="5"/>
  <c r="JY5" i="5"/>
  <c r="JZ5" i="5"/>
  <c r="KA5" i="5"/>
  <c r="KB5" i="5"/>
  <c r="KC5" i="5"/>
  <c r="KD5" i="5"/>
  <c r="KE5" i="5"/>
  <c r="KF5" i="5"/>
  <c r="KG5" i="5"/>
  <c r="KH5" i="5"/>
  <c r="KI5" i="5"/>
  <c r="KJ5" i="5"/>
  <c r="KK5" i="5"/>
  <c r="KL5" i="5"/>
  <c r="KM5" i="5"/>
  <c r="KN5" i="5"/>
  <c r="KO5" i="5"/>
  <c r="KP5" i="5"/>
  <c r="KQ5" i="5"/>
  <c r="KR5" i="5"/>
  <c r="KS5" i="5"/>
  <c r="KT5" i="5"/>
  <c r="KU5" i="5"/>
  <c r="KV5" i="5"/>
  <c r="KW5" i="5"/>
  <c r="KX5" i="5"/>
  <c r="KY5" i="5"/>
  <c r="KZ5" i="5"/>
  <c r="LA5" i="5"/>
  <c r="LB5" i="5"/>
  <c r="LC5" i="5"/>
  <c r="LD5" i="5"/>
  <c r="LE5" i="5"/>
  <c r="LF5" i="5"/>
  <c r="LG5" i="5"/>
  <c r="LH5" i="5"/>
  <c r="LI5" i="5"/>
  <c r="LJ5" i="5"/>
  <c r="LK5" i="5"/>
  <c r="LL5" i="5"/>
  <c r="LM5" i="5"/>
  <c r="LN5" i="5"/>
  <c r="LO5" i="5"/>
  <c r="LP5" i="5"/>
  <c r="LQ5" i="5"/>
  <c r="LR5" i="5"/>
  <c r="LS5" i="5"/>
  <c r="LT5" i="5"/>
  <c r="LU5" i="5"/>
  <c r="LV5" i="5"/>
  <c r="FN6" i="5"/>
  <c r="FO6" i="5"/>
  <c r="FP6" i="5"/>
  <c r="FQ6" i="5"/>
  <c r="FR6" i="5"/>
  <c r="FS6" i="5"/>
  <c r="FT6" i="5"/>
  <c r="FU6" i="5"/>
  <c r="FV6" i="5"/>
  <c r="FW6" i="5"/>
  <c r="FX6" i="5"/>
  <c r="FY6" i="5"/>
  <c r="FZ6" i="5"/>
  <c r="GA6" i="5"/>
  <c r="GB6" i="5"/>
  <c r="GC6" i="5"/>
  <c r="GD6" i="5"/>
  <c r="GE6" i="5"/>
  <c r="GF6" i="5"/>
  <c r="GG6" i="5"/>
  <c r="GH6" i="5"/>
  <c r="GI6" i="5"/>
  <c r="GJ6" i="5"/>
  <c r="GK6" i="5"/>
  <c r="GL6" i="5"/>
  <c r="GM6" i="5"/>
  <c r="GN6" i="5"/>
  <c r="GO6" i="5"/>
  <c r="GP6" i="5"/>
  <c r="GQ6" i="5"/>
  <c r="GR6" i="5"/>
  <c r="GS6" i="5"/>
  <c r="GT6" i="5"/>
  <c r="GU6" i="5"/>
  <c r="GV6" i="5"/>
  <c r="GW6" i="5"/>
  <c r="GX6" i="5"/>
  <c r="GY6" i="5"/>
  <c r="GZ6" i="5"/>
  <c r="HA6" i="5"/>
  <c r="HB6" i="5"/>
  <c r="HC6" i="5"/>
  <c r="HD6" i="5"/>
  <c r="HE6" i="5"/>
  <c r="HF6" i="5"/>
  <c r="HG6" i="5"/>
  <c r="HH6" i="5"/>
  <c r="HI6" i="5"/>
  <c r="HJ6" i="5"/>
  <c r="HK6" i="5"/>
  <c r="HL6" i="5"/>
  <c r="HM6" i="5"/>
  <c r="HN6" i="5"/>
  <c r="HO6" i="5"/>
  <c r="HP6" i="5"/>
  <c r="HQ6" i="5"/>
  <c r="HR6" i="5"/>
  <c r="HS6" i="5"/>
  <c r="HT6" i="5"/>
  <c r="HU6" i="5"/>
  <c r="HV6" i="5"/>
  <c r="HW6" i="5"/>
  <c r="HX6" i="5"/>
  <c r="HY6" i="5"/>
  <c r="HZ6" i="5"/>
  <c r="IA6" i="5"/>
  <c r="IB6" i="5"/>
  <c r="IC6" i="5"/>
  <c r="ID6" i="5"/>
  <c r="IE6" i="5"/>
  <c r="IF6" i="5"/>
  <c r="IG6" i="5"/>
  <c r="IH6" i="5"/>
  <c r="II6" i="5"/>
  <c r="IJ6" i="5"/>
  <c r="IK6" i="5"/>
  <c r="IL6" i="5"/>
  <c r="IM6" i="5"/>
  <c r="IN6" i="5"/>
  <c r="IO6" i="5"/>
  <c r="IP6" i="5"/>
  <c r="IQ6" i="5"/>
  <c r="IR6" i="5"/>
  <c r="IS6" i="5"/>
  <c r="IT6" i="5"/>
  <c r="IU6" i="5"/>
  <c r="IV6" i="5"/>
  <c r="IW6" i="5"/>
  <c r="IX6" i="5"/>
  <c r="IY6" i="5"/>
  <c r="IZ6" i="5"/>
  <c r="JA6" i="5"/>
  <c r="JB6" i="5"/>
  <c r="JC6" i="5"/>
  <c r="JD6" i="5"/>
  <c r="JE6" i="5"/>
  <c r="JF6" i="5"/>
  <c r="JG6" i="5"/>
  <c r="JH6" i="5"/>
  <c r="JI6" i="5"/>
  <c r="JJ6" i="5"/>
  <c r="JK6" i="5"/>
  <c r="JL6" i="5"/>
  <c r="JM6" i="5"/>
  <c r="JN6" i="5"/>
  <c r="JO6" i="5"/>
  <c r="JP6" i="5"/>
  <c r="JQ6" i="5"/>
  <c r="JR6" i="5"/>
  <c r="JS6" i="5"/>
  <c r="JT6" i="5"/>
  <c r="JU6" i="5"/>
  <c r="JV6" i="5"/>
  <c r="JW6" i="5"/>
  <c r="JX6" i="5"/>
  <c r="JY6" i="5"/>
  <c r="JZ6" i="5"/>
  <c r="KA6" i="5"/>
  <c r="KB6" i="5"/>
  <c r="KC6" i="5"/>
  <c r="KD6" i="5"/>
  <c r="KE6" i="5"/>
  <c r="KF6" i="5"/>
  <c r="KG6" i="5"/>
  <c r="KH6" i="5"/>
  <c r="KI6" i="5"/>
  <c r="KJ6" i="5"/>
  <c r="KK6" i="5"/>
  <c r="KL6" i="5"/>
  <c r="KM6" i="5"/>
  <c r="KN6" i="5"/>
  <c r="KO6" i="5"/>
  <c r="KP6" i="5"/>
  <c r="KQ6" i="5"/>
  <c r="KR6" i="5"/>
  <c r="KS6" i="5"/>
  <c r="KT6" i="5"/>
  <c r="KU6" i="5"/>
  <c r="KV6" i="5"/>
  <c r="KW6" i="5"/>
  <c r="KX6" i="5"/>
  <c r="KY6" i="5"/>
  <c r="KZ6" i="5"/>
  <c r="LA6" i="5"/>
  <c r="LB6" i="5"/>
  <c r="LC6" i="5"/>
  <c r="LD6" i="5"/>
  <c r="LE6" i="5"/>
  <c r="LF6" i="5"/>
  <c r="LG6" i="5"/>
  <c r="LH6" i="5"/>
  <c r="LI6" i="5"/>
  <c r="LJ6" i="5"/>
  <c r="LK6" i="5"/>
  <c r="LL6" i="5"/>
  <c r="LM6" i="5"/>
  <c r="LN6" i="5"/>
  <c r="LO6" i="5"/>
  <c r="LP6" i="5"/>
  <c r="LQ6" i="5"/>
  <c r="LR6" i="5"/>
  <c r="LS6" i="5"/>
  <c r="LT6" i="5"/>
  <c r="LU6" i="5"/>
  <c r="LV6" i="5"/>
  <c r="FN7" i="5"/>
  <c r="FO7" i="5"/>
  <c r="FP7" i="5"/>
  <c r="FQ7" i="5"/>
  <c r="FR7" i="5"/>
  <c r="FS7" i="5"/>
  <c r="FT7" i="5"/>
  <c r="FU7" i="5"/>
  <c r="FV7" i="5"/>
  <c r="FW7" i="5"/>
  <c r="FX7" i="5"/>
  <c r="FY7" i="5"/>
  <c r="FZ7" i="5"/>
  <c r="GA7" i="5"/>
  <c r="GB7" i="5"/>
  <c r="GC7" i="5"/>
  <c r="GD7" i="5"/>
  <c r="GE7" i="5"/>
  <c r="GF7" i="5"/>
  <c r="GG7" i="5"/>
  <c r="GH7" i="5"/>
  <c r="GI7" i="5"/>
  <c r="GJ7" i="5"/>
  <c r="GK7" i="5"/>
  <c r="GL7" i="5"/>
  <c r="GM7" i="5"/>
  <c r="GN7" i="5"/>
  <c r="GO7" i="5"/>
  <c r="GP7" i="5"/>
  <c r="GQ7" i="5"/>
  <c r="GR7" i="5"/>
  <c r="GS7" i="5"/>
  <c r="GT7" i="5"/>
  <c r="GU7" i="5"/>
  <c r="GV7" i="5"/>
  <c r="GW7" i="5"/>
  <c r="GX7" i="5"/>
  <c r="GY7" i="5"/>
  <c r="GZ7" i="5"/>
  <c r="HA7" i="5"/>
  <c r="HB7" i="5"/>
  <c r="HC7" i="5"/>
  <c r="HD7" i="5"/>
  <c r="HE7" i="5"/>
  <c r="HF7" i="5"/>
  <c r="HG7" i="5"/>
  <c r="HH7" i="5"/>
  <c r="HI7" i="5"/>
  <c r="HJ7" i="5"/>
  <c r="HK7" i="5"/>
  <c r="HL7" i="5"/>
  <c r="HM7" i="5"/>
  <c r="HN7" i="5"/>
  <c r="HO7" i="5"/>
  <c r="HP7" i="5"/>
  <c r="HQ7" i="5"/>
  <c r="HR7" i="5"/>
  <c r="HS7" i="5"/>
  <c r="HT7" i="5"/>
  <c r="HU7" i="5"/>
  <c r="HV7" i="5"/>
  <c r="HW7" i="5"/>
  <c r="HX7" i="5"/>
  <c r="HY7" i="5"/>
  <c r="HZ7" i="5"/>
  <c r="IA7" i="5"/>
  <c r="IB7" i="5"/>
  <c r="IC7" i="5"/>
  <c r="ID7" i="5"/>
  <c r="IE7" i="5"/>
  <c r="IF7" i="5"/>
  <c r="IG7" i="5"/>
  <c r="IH7" i="5"/>
  <c r="II7" i="5"/>
  <c r="IJ7" i="5"/>
  <c r="IK7" i="5"/>
  <c r="IL7" i="5"/>
  <c r="IM7" i="5"/>
  <c r="IN7" i="5"/>
  <c r="IO7" i="5"/>
  <c r="IP7" i="5"/>
  <c r="IQ7" i="5"/>
  <c r="IR7" i="5"/>
  <c r="IS7" i="5"/>
  <c r="IT7" i="5"/>
  <c r="IU7" i="5"/>
  <c r="IV7" i="5"/>
  <c r="IW7" i="5"/>
  <c r="IX7" i="5"/>
  <c r="IY7" i="5"/>
  <c r="IZ7" i="5"/>
  <c r="JA7" i="5"/>
  <c r="JB7" i="5"/>
  <c r="JC7" i="5"/>
  <c r="JD7" i="5"/>
  <c r="JE7" i="5"/>
  <c r="JF7" i="5"/>
  <c r="JG7" i="5"/>
  <c r="JH7" i="5"/>
  <c r="JI7" i="5"/>
  <c r="JJ7" i="5"/>
  <c r="JK7" i="5"/>
  <c r="JL7" i="5"/>
  <c r="JM7" i="5"/>
  <c r="JN7" i="5"/>
  <c r="JO7" i="5"/>
  <c r="JP7" i="5"/>
  <c r="JQ7" i="5"/>
  <c r="JR7" i="5"/>
  <c r="JS7" i="5"/>
  <c r="JT7" i="5"/>
  <c r="JU7" i="5"/>
  <c r="JV7" i="5"/>
  <c r="JW7" i="5"/>
  <c r="JX7" i="5"/>
  <c r="JY7" i="5"/>
  <c r="JZ7" i="5"/>
  <c r="KA7" i="5"/>
  <c r="KB7" i="5"/>
  <c r="KC7" i="5"/>
  <c r="KD7" i="5"/>
  <c r="KE7" i="5"/>
  <c r="KF7" i="5"/>
  <c r="KG7" i="5"/>
  <c r="KH7" i="5"/>
  <c r="KI7" i="5"/>
  <c r="KJ7" i="5"/>
  <c r="KK7" i="5"/>
  <c r="KL7" i="5"/>
  <c r="KM7" i="5"/>
  <c r="KN7" i="5"/>
  <c r="KO7" i="5"/>
  <c r="KP7" i="5"/>
  <c r="KQ7" i="5"/>
  <c r="KR7" i="5"/>
  <c r="KS7" i="5"/>
  <c r="KT7" i="5"/>
  <c r="KU7" i="5"/>
  <c r="KV7" i="5"/>
  <c r="KW7" i="5"/>
  <c r="KX7" i="5"/>
  <c r="KY7" i="5"/>
  <c r="KZ7" i="5"/>
  <c r="LA7" i="5"/>
  <c r="LB7" i="5"/>
  <c r="LC7" i="5"/>
  <c r="LD7" i="5"/>
  <c r="LE7" i="5"/>
  <c r="LF7" i="5"/>
  <c r="LG7" i="5"/>
  <c r="LH7" i="5"/>
  <c r="LI7" i="5"/>
  <c r="LJ7" i="5"/>
  <c r="LK7" i="5"/>
  <c r="LL7" i="5"/>
  <c r="LM7" i="5"/>
  <c r="LN7" i="5"/>
  <c r="LO7" i="5"/>
  <c r="LP7" i="5"/>
  <c r="LQ7" i="5"/>
  <c r="LR7" i="5"/>
  <c r="LS7" i="5"/>
  <c r="LT7" i="5"/>
  <c r="LU7" i="5"/>
  <c r="LV7" i="5"/>
  <c r="FN8" i="5"/>
  <c r="FO8" i="5"/>
  <c r="FP8" i="5"/>
  <c r="FQ8" i="5"/>
  <c r="FR8" i="5"/>
  <c r="FS8" i="5"/>
  <c r="FT8" i="5"/>
  <c r="FU8" i="5"/>
  <c r="FV8" i="5"/>
  <c r="FW8" i="5"/>
  <c r="FX8" i="5"/>
  <c r="FY8" i="5"/>
  <c r="FZ8" i="5"/>
  <c r="GA8" i="5"/>
  <c r="GB8" i="5"/>
  <c r="GC8" i="5"/>
  <c r="GD8" i="5"/>
  <c r="GE8" i="5"/>
  <c r="GF8" i="5"/>
  <c r="GG8" i="5"/>
  <c r="GH8" i="5"/>
  <c r="GI8" i="5"/>
  <c r="GJ8" i="5"/>
  <c r="GK8" i="5"/>
  <c r="GL8" i="5"/>
  <c r="GM8" i="5"/>
  <c r="GN8" i="5"/>
  <c r="GO8" i="5"/>
  <c r="GP8" i="5"/>
  <c r="GQ8" i="5"/>
  <c r="GR8" i="5"/>
  <c r="GS8" i="5"/>
  <c r="GT8" i="5"/>
  <c r="GU8" i="5"/>
  <c r="GV8" i="5"/>
  <c r="GW8" i="5"/>
  <c r="GX8" i="5"/>
  <c r="GY8" i="5"/>
  <c r="GZ8" i="5"/>
  <c r="HA8" i="5"/>
  <c r="HB8" i="5"/>
  <c r="HC8" i="5"/>
  <c r="HD8" i="5"/>
  <c r="HE8" i="5"/>
  <c r="HF8" i="5"/>
  <c r="HG8" i="5"/>
  <c r="HH8" i="5"/>
  <c r="HI8" i="5"/>
  <c r="HJ8" i="5"/>
  <c r="HK8" i="5"/>
  <c r="HL8" i="5"/>
  <c r="HM8" i="5"/>
  <c r="HN8" i="5"/>
  <c r="HO8" i="5"/>
  <c r="HP8" i="5"/>
  <c r="HQ8" i="5"/>
  <c r="HR8" i="5"/>
  <c r="HS8" i="5"/>
  <c r="HT8" i="5"/>
  <c r="HU8" i="5"/>
  <c r="HV8" i="5"/>
  <c r="HW8" i="5"/>
  <c r="HX8" i="5"/>
  <c r="HY8" i="5"/>
  <c r="HZ8" i="5"/>
  <c r="IA8" i="5"/>
  <c r="IB8" i="5"/>
  <c r="IC8" i="5"/>
  <c r="ID8" i="5"/>
  <c r="IE8" i="5"/>
  <c r="IF8" i="5"/>
  <c r="IG8" i="5"/>
  <c r="IH8" i="5"/>
  <c r="II8" i="5"/>
  <c r="IJ8" i="5"/>
  <c r="IK8" i="5"/>
  <c r="IL8" i="5"/>
  <c r="IM8" i="5"/>
  <c r="IN8" i="5"/>
  <c r="IO8" i="5"/>
  <c r="IP8" i="5"/>
  <c r="IQ8" i="5"/>
  <c r="IR8" i="5"/>
  <c r="IS8" i="5"/>
  <c r="IT8" i="5"/>
  <c r="IU8" i="5"/>
  <c r="IV8" i="5"/>
  <c r="IW8" i="5"/>
  <c r="IX8" i="5"/>
  <c r="IY8" i="5"/>
  <c r="IZ8" i="5"/>
  <c r="JA8" i="5"/>
  <c r="JB8" i="5"/>
  <c r="JC8" i="5"/>
  <c r="JD8" i="5"/>
  <c r="JE8" i="5"/>
  <c r="JF8" i="5"/>
  <c r="JG8" i="5"/>
  <c r="JH8" i="5"/>
  <c r="JI8" i="5"/>
  <c r="JJ8" i="5"/>
  <c r="JK8" i="5"/>
  <c r="JL8" i="5"/>
  <c r="JM8" i="5"/>
  <c r="JN8" i="5"/>
  <c r="JO8" i="5"/>
  <c r="JP8" i="5"/>
  <c r="JQ8" i="5"/>
  <c r="JR8" i="5"/>
  <c r="JS8" i="5"/>
  <c r="JT8" i="5"/>
  <c r="JU8" i="5"/>
  <c r="JV8" i="5"/>
  <c r="JW8" i="5"/>
  <c r="JX8" i="5"/>
  <c r="JY8" i="5"/>
  <c r="JZ8" i="5"/>
  <c r="KA8" i="5"/>
  <c r="KB8" i="5"/>
  <c r="KC8" i="5"/>
  <c r="KD8" i="5"/>
  <c r="KE8" i="5"/>
  <c r="KF8" i="5"/>
  <c r="KG8" i="5"/>
  <c r="KH8" i="5"/>
  <c r="KI8" i="5"/>
  <c r="KJ8" i="5"/>
  <c r="KK8" i="5"/>
  <c r="KL8" i="5"/>
  <c r="KM8" i="5"/>
  <c r="KN8" i="5"/>
  <c r="KO8" i="5"/>
  <c r="KP8" i="5"/>
  <c r="KQ8" i="5"/>
  <c r="KR8" i="5"/>
  <c r="KS8" i="5"/>
  <c r="KT8" i="5"/>
  <c r="KU8" i="5"/>
  <c r="KV8" i="5"/>
  <c r="KW8" i="5"/>
  <c r="KX8" i="5"/>
  <c r="KY8" i="5"/>
  <c r="KZ8" i="5"/>
  <c r="LA8" i="5"/>
  <c r="LB8" i="5"/>
  <c r="LC8" i="5"/>
  <c r="LD8" i="5"/>
  <c r="LE8" i="5"/>
  <c r="LF8" i="5"/>
  <c r="LG8" i="5"/>
  <c r="LH8" i="5"/>
  <c r="LI8" i="5"/>
  <c r="LJ8" i="5"/>
  <c r="LK8" i="5"/>
  <c r="LL8" i="5"/>
  <c r="LM8" i="5"/>
  <c r="LN8" i="5"/>
  <c r="LO8" i="5"/>
  <c r="LP8" i="5"/>
  <c r="LQ8" i="5"/>
  <c r="LR8" i="5"/>
  <c r="LS8" i="5"/>
  <c r="LT8" i="5"/>
  <c r="LU8" i="5"/>
  <c r="LV8" i="5"/>
  <c r="FN9" i="5"/>
  <c r="FO9" i="5"/>
  <c r="FP9" i="5"/>
  <c r="FQ9" i="5"/>
  <c r="FR9" i="5"/>
  <c r="FS9" i="5"/>
  <c r="FT9" i="5"/>
  <c r="FU9" i="5"/>
  <c r="FV9" i="5"/>
  <c r="FW9" i="5"/>
  <c r="FX9" i="5"/>
  <c r="FY9" i="5"/>
  <c r="FZ9" i="5"/>
  <c r="GA9" i="5"/>
  <c r="GB9" i="5"/>
  <c r="GC9" i="5"/>
  <c r="GD9" i="5"/>
  <c r="GE9" i="5"/>
  <c r="GF9" i="5"/>
  <c r="GG9" i="5"/>
  <c r="GH9" i="5"/>
  <c r="GI9" i="5"/>
  <c r="GJ9" i="5"/>
  <c r="GK9" i="5"/>
  <c r="GL9" i="5"/>
  <c r="GM9" i="5"/>
  <c r="GN9" i="5"/>
  <c r="GO9" i="5"/>
  <c r="GP9" i="5"/>
  <c r="GQ9" i="5"/>
  <c r="GR9" i="5"/>
  <c r="GS9" i="5"/>
  <c r="GT9" i="5"/>
  <c r="GU9" i="5"/>
  <c r="GV9" i="5"/>
  <c r="GW9" i="5"/>
  <c r="GX9" i="5"/>
  <c r="GY9" i="5"/>
  <c r="GZ9" i="5"/>
  <c r="HA9" i="5"/>
  <c r="HB9" i="5"/>
  <c r="HC9" i="5"/>
  <c r="HD9" i="5"/>
  <c r="HE9" i="5"/>
  <c r="HF9" i="5"/>
  <c r="HG9" i="5"/>
  <c r="HH9" i="5"/>
  <c r="HI9" i="5"/>
  <c r="HJ9" i="5"/>
  <c r="HK9" i="5"/>
  <c r="HL9" i="5"/>
  <c r="HM9" i="5"/>
  <c r="HN9" i="5"/>
  <c r="HO9" i="5"/>
  <c r="HP9" i="5"/>
  <c r="HQ9" i="5"/>
  <c r="HR9" i="5"/>
  <c r="HS9" i="5"/>
  <c r="HT9" i="5"/>
  <c r="HU9" i="5"/>
  <c r="HV9" i="5"/>
  <c r="HW9" i="5"/>
  <c r="HX9" i="5"/>
  <c r="HY9" i="5"/>
  <c r="HZ9" i="5"/>
  <c r="IA9" i="5"/>
  <c r="IB9" i="5"/>
  <c r="IC9" i="5"/>
  <c r="ID9" i="5"/>
  <c r="IE9" i="5"/>
  <c r="IF9" i="5"/>
  <c r="IG9" i="5"/>
  <c r="IH9" i="5"/>
  <c r="II9" i="5"/>
  <c r="IJ9" i="5"/>
  <c r="IK9" i="5"/>
  <c r="IL9" i="5"/>
  <c r="IM9" i="5"/>
  <c r="IN9" i="5"/>
  <c r="IO9" i="5"/>
  <c r="IP9" i="5"/>
  <c r="IQ9" i="5"/>
  <c r="IR9" i="5"/>
  <c r="IS9" i="5"/>
  <c r="IT9" i="5"/>
  <c r="IU9" i="5"/>
  <c r="IV9" i="5"/>
  <c r="IW9" i="5"/>
  <c r="IX9" i="5"/>
  <c r="IY9" i="5"/>
  <c r="IZ9" i="5"/>
  <c r="JA9" i="5"/>
  <c r="JB9" i="5"/>
  <c r="JC9" i="5"/>
  <c r="JD9" i="5"/>
  <c r="JE9" i="5"/>
  <c r="JF9" i="5"/>
  <c r="JG9" i="5"/>
  <c r="JH9" i="5"/>
  <c r="JI9" i="5"/>
  <c r="JJ9" i="5"/>
  <c r="JK9" i="5"/>
  <c r="JL9" i="5"/>
  <c r="JM9" i="5"/>
  <c r="JN9" i="5"/>
  <c r="JO9" i="5"/>
  <c r="JP9" i="5"/>
  <c r="JQ9" i="5"/>
  <c r="JR9" i="5"/>
  <c r="JS9" i="5"/>
  <c r="JT9" i="5"/>
  <c r="JU9" i="5"/>
  <c r="JV9" i="5"/>
  <c r="JW9" i="5"/>
  <c r="JX9" i="5"/>
  <c r="JY9" i="5"/>
  <c r="JZ9" i="5"/>
  <c r="KA9" i="5"/>
  <c r="KB9" i="5"/>
  <c r="KC9" i="5"/>
  <c r="KD9" i="5"/>
  <c r="KE9" i="5"/>
  <c r="KF9" i="5"/>
  <c r="KG9" i="5"/>
  <c r="KH9" i="5"/>
  <c r="KI9" i="5"/>
  <c r="KJ9" i="5"/>
  <c r="KK9" i="5"/>
  <c r="KL9" i="5"/>
  <c r="KM9" i="5"/>
  <c r="KN9" i="5"/>
  <c r="KO9" i="5"/>
  <c r="KP9" i="5"/>
  <c r="KQ9" i="5"/>
  <c r="KR9" i="5"/>
  <c r="KS9" i="5"/>
  <c r="KT9" i="5"/>
  <c r="KU9" i="5"/>
  <c r="KV9" i="5"/>
  <c r="KW9" i="5"/>
  <c r="KX9" i="5"/>
  <c r="KY9" i="5"/>
  <c r="KZ9" i="5"/>
  <c r="LA9" i="5"/>
  <c r="LB9" i="5"/>
  <c r="LC9" i="5"/>
  <c r="LD9" i="5"/>
  <c r="LE9" i="5"/>
  <c r="LF9" i="5"/>
  <c r="LG9" i="5"/>
  <c r="LH9" i="5"/>
  <c r="LI9" i="5"/>
  <c r="LJ9" i="5"/>
  <c r="LK9" i="5"/>
  <c r="LL9" i="5"/>
  <c r="LM9" i="5"/>
  <c r="LN9" i="5"/>
  <c r="LO9" i="5"/>
  <c r="LP9" i="5"/>
  <c r="LQ9" i="5"/>
  <c r="LR9" i="5"/>
  <c r="LS9" i="5"/>
  <c r="LT9" i="5"/>
  <c r="LU9" i="5"/>
  <c r="LV9" i="5"/>
  <c r="FN10" i="5"/>
  <c r="FO10" i="5"/>
  <c r="FP10" i="5"/>
  <c r="FQ10" i="5"/>
  <c r="FR10" i="5"/>
  <c r="FS10" i="5"/>
  <c r="FT10" i="5"/>
  <c r="FU10" i="5"/>
  <c r="FV10" i="5"/>
  <c r="FW10" i="5"/>
  <c r="FX10" i="5"/>
  <c r="FY10" i="5"/>
  <c r="FZ10" i="5"/>
  <c r="GA10" i="5"/>
  <c r="GB10" i="5"/>
  <c r="GC10" i="5"/>
  <c r="GD10" i="5"/>
  <c r="GE10" i="5"/>
  <c r="GF10" i="5"/>
  <c r="GG10" i="5"/>
  <c r="GH10" i="5"/>
  <c r="GI10" i="5"/>
  <c r="GJ10" i="5"/>
  <c r="GK10" i="5"/>
  <c r="GL10" i="5"/>
  <c r="GM10" i="5"/>
  <c r="GN10" i="5"/>
  <c r="GO10" i="5"/>
  <c r="GP10" i="5"/>
  <c r="GQ10" i="5"/>
  <c r="GR10" i="5"/>
  <c r="GS10" i="5"/>
  <c r="GT10" i="5"/>
  <c r="GU10" i="5"/>
  <c r="GV10" i="5"/>
  <c r="GW10" i="5"/>
  <c r="GX10" i="5"/>
  <c r="GY10" i="5"/>
  <c r="GZ10" i="5"/>
  <c r="HA10" i="5"/>
  <c r="HB10" i="5"/>
  <c r="HC10" i="5"/>
  <c r="HD10" i="5"/>
  <c r="HE10" i="5"/>
  <c r="HF10" i="5"/>
  <c r="HG10" i="5"/>
  <c r="HH10" i="5"/>
  <c r="HI10" i="5"/>
  <c r="HJ10" i="5"/>
  <c r="HK10" i="5"/>
  <c r="HL10" i="5"/>
  <c r="HM10" i="5"/>
  <c r="HN10" i="5"/>
  <c r="HO10" i="5"/>
  <c r="HP10" i="5"/>
  <c r="HQ10" i="5"/>
  <c r="HR10" i="5"/>
  <c r="HS10" i="5"/>
  <c r="HT10" i="5"/>
  <c r="HU10" i="5"/>
  <c r="HV10" i="5"/>
  <c r="HW10" i="5"/>
  <c r="HX10" i="5"/>
  <c r="HY10" i="5"/>
  <c r="HZ10" i="5"/>
  <c r="IA10" i="5"/>
  <c r="IB10" i="5"/>
  <c r="IC10" i="5"/>
  <c r="ID10" i="5"/>
  <c r="IE10" i="5"/>
  <c r="IF10" i="5"/>
  <c r="IG10" i="5"/>
  <c r="IH10" i="5"/>
  <c r="II10" i="5"/>
  <c r="IJ10" i="5"/>
  <c r="IK10" i="5"/>
  <c r="IL10" i="5"/>
  <c r="IM10" i="5"/>
  <c r="IN10" i="5"/>
  <c r="IO10" i="5"/>
  <c r="IP10" i="5"/>
  <c r="IQ10" i="5"/>
  <c r="IR10" i="5"/>
  <c r="IS10" i="5"/>
  <c r="IT10" i="5"/>
  <c r="IU10" i="5"/>
  <c r="IV10" i="5"/>
  <c r="IW10" i="5"/>
  <c r="IX10" i="5"/>
  <c r="IY10" i="5"/>
  <c r="IZ10" i="5"/>
  <c r="JA10" i="5"/>
  <c r="JB10" i="5"/>
  <c r="JC10" i="5"/>
  <c r="JD10" i="5"/>
  <c r="JE10" i="5"/>
  <c r="JF10" i="5"/>
  <c r="JG10" i="5"/>
  <c r="JH10" i="5"/>
  <c r="JI10" i="5"/>
  <c r="JJ10" i="5"/>
  <c r="JK10" i="5"/>
  <c r="JL10" i="5"/>
  <c r="JM10" i="5"/>
  <c r="JN10" i="5"/>
  <c r="JO10" i="5"/>
  <c r="JP10" i="5"/>
  <c r="JQ10" i="5"/>
  <c r="JR10" i="5"/>
  <c r="JS10" i="5"/>
  <c r="JT10" i="5"/>
  <c r="JU10" i="5"/>
  <c r="JV10" i="5"/>
  <c r="JW10" i="5"/>
  <c r="JX10" i="5"/>
  <c r="JY10" i="5"/>
  <c r="JZ10" i="5"/>
  <c r="KA10" i="5"/>
  <c r="KB10" i="5"/>
  <c r="KC10" i="5"/>
  <c r="KD10" i="5"/>
  <c r="KE10" i="5"/>
  <c r="KF10" i="5"/>
  <c r="KG10" i="5"/>
  <c r="KH10" i="5"/>
  <c r="KI10" i="5"/>
  <c r="KJ10" i="5"/>
  <c r="KK10" i="5"/>
  <c r="KL10" i="5"/>
  <c r="KM10" i="5"/>
  <c r="KN10" i="5"/>
  <c r="KO10" i="5"/>
  <c r="KP10" i="5"/>
  <c r="KQ10" i="5"/>
  <c r="KR10" i="5"/>
  <c r="KS10" i="5"/>
  <c r="KT10" i="5"/>
  <c r="KU10" i="5"/>
  <c r="KV10" i="5"/>
  <c r="KW10" i="5"/>
  <c r="KX10" i="5"/>
  <c r="KY10" i="5"/>
  <c r="KZ10" i="5"/>
  <c r="LA10" i="5"/>
  <c r="LB10" i="5"/>
  <c r="LC10" i="5"/>
  <c r="LD10" i="5"/>
  <c r="LE10" i="5"/>
  <c r="LF10" i="5"/>
  <c r="LG10" i="5"/>
  <c r="LH10" i="5"/>
  <c r="LI10" i="5"/>
  <c r="LJ10" i="5"/>
  <c r="LK10" i="5"/>
  <c r="LL10" i="5"/>
  <c r="LM10" i="5"/>
  <c r="LN10" i="5"/>
  <c r="LO10" i="5"/>
  <c r="LP10" i="5"/>
  <c r="LQ10" i="5"/>
  <c r="LR10" i="5"/>
  <c r="LS10" i="5"/>
  <c r="LT10" i="5"/>
  <c r="LU10" i="5"/>
  <c r="LV10" i="5"/>
  <c r="FN11" i="5"/>
  <c r="FO11" i="5"/>
  <c r="FP11" i="5"/>
  <c r="FQ11" i="5"/>
  <c r="FR11" i="5"/>
  <c r="FS11" i="5"/>
  <c r="FT11" i="5"/>
  <c r="FU11" i="5"/>
  <c r="FV11" i="5"/>
  <c r="FW11" i="5"/>
  <c r="FX11" i="5"/>
  <c r="FY11" i="5"/>
  <c r="FZ11" i="5"/>
  <c r="GA11" i="5"/>
  <c r="GB11" i="5"/>
  <c r="GC11" i="5"/>
  <c r="GD11" i="5"/>
  <c r="GE11" i="5"/>
  <c r="GF11" i="5"/>
  <c r="GG11" i="5"/>
  <c r="GH11" i="5"/>
  <c r="GI11" i="5"/>
  <c r="GJ11" i="5"/>
  <c r="GK11" i="5"/>
  <c r="GL11" i="5"/>
  <c r="GM11" i="5"/>
  <c r="GN11" i="5"/>
  <c r="GO11" i="5"/>
  <c r="GP11" i="5"/>
  <c r="GQ11" i="5"/>
  <c r="GR11" i="5"/>
  <c r="GS11" i="5"/>
  <c r="GT11" i="5"/>
  <c r="GU11" i="5"/>
  <c r="GV11" i="5"/>
  <c r="GW11" i="5"/>
  <c r="GX11" i="5"/>
  <c r="GY11" i="5"/>
  <c r="GZ11" i="5"/>
  <c r="HA11" i="5"/>
  <c r="HB11" i="5"/>
  <c r="HC11" i="5"/>
  <c r="HD11" i="5"/>
  <c r="HE11" i="5"/>
  <c r="HF11" i="5"/>
  <c r="HG11" i="5"/>
  <c r="HH11" i="5"/>
  <c r="HI11" i="5"/>
  <c r="HJ11" i="5"/>
  <c r="HK11" i="5"/>
  <c r="HL11" i="5"/>
  <c r="HM11" i="5"/>
  <c r="HN11" i="5"/>
  <c r="HO11" i="5"/>
  <c r="HP11" i="5"/>
  <c r="HQ11" i="5"/>
  <c r="HR11" i="5"/>
  <c r="HS11" i="5"/>
  <c r="HT11" i="5"/>
  <c r="HU11" i="5"/>
  <c r="HV11" i="5"/>
  <c r="HW11" i="5"/>
  <c r="HX11" i="5"/>
  <c r="HY11" i="5"/>
  <c r="HZ11" i="5"/>
  <c r="IA11" i="5"/>
  <c r="IB11" i="5"/>
  <c r="IC11" i="5"/>
  <c r="ID11" i="5"/>
  <c r="IE11" i="5"/>
  <c r="IF11" i="5"/>
  <c r="IG11" i="5"/>
  <c r="IH11" i="5"/>
  <c r="II11" i="5"/>
  <c r="IJ11" i="5"/>
  <c r="IK11" i="5"/>
  <c r="IL11" i="5"/>
  <c r="IM11" i="5"/>
  <c r="IN11" i="5"/>
  <c r="IO11" i="5"/>
  <c r="IP11" i="5"/>
  <c r="IQ11" i="5"/>
  <c r="IR11" i="5"/>
  <c r="IS11" i="5"/>
  <c r="IT11" i="5"/>
  <c r="IU11" i="5"/>
  <c r="IV11" i="5"/>
  <c r="IW11" i="5"/>
  <c r="IX11" i="5"/>
  <c r="IY11" i="5"/>
  <c r="IZ11" i="5"/>
  <c r="JA11" i="5"/>
  <c r="JB11" i="5"/>
  <c r="JC11" i="5"/>
  <c r="JD11" i="5"/>
  <c r="JE11" i="5"/>
  <c r="JF11" i="5"/>
  <c r="JG11" i="5"/>
  <c r="JH11" i="5"/>
  <c r="JI11" i="5"/>
  <c r="JJ11" i="5"/>
  <c r="JK11" i="5"/>
  <c r="JL11" i="5"/>
  <c r="JM11" i="5"/>
  <c r="JN11" i="5"/>
  <c r="JO11" i="5"/>
  <c r="JP11" i="5"/>
  <c r="JQ11" i="5"/>
  <c r="JR11" i="5"/>
  <c r="JS11" i="5"/>
  <c r="JT11" i="5"/>
  <c r="JU11" i="5"/>
  <c r="JV11" i="5"/>
  <c r="JW11" i="5"/>
  <c r="JX11" i="5"/>
  <c r="JY11" i="5"/>
  <c r="JZ11" i="5"/>
  <c r="KA11" i="5"/>
  <c r="KB11" i="5"/>
  <c r="KC11" i="5"/>
  <c r="KD11" i="5"/>
  <c r="KE11" i="5"/>
  <c r="KF11" i="5"/>
  <c r="KG11" i="5"/>
  <c r="KH11" i="5"/>
  <c r="KI11" i="5"/>
  <c r="KJ11" i="5"/>
  <c r="KK11" i="5"/>
  <c r="KL11" i="5"/>
  <c r="KM11" i="5"/>
  <c r="KN11" i="5"/>
  <c r="KO11" i="5"/>
  <c r="KP11" i="5"/>
  <c r="KQ11" i="5"/>
  <c r="KR11" i="5"/>
  <c r="KS11" i="5"/>
  <c r="KT11" i="5"/>
  <c r="KU11" i="5"/>
  <c r="KV11" i="5"/>
  <c r="KW11" i="5"/>
  <c r="KX11" i="5"/>
  <c r="KY11" i="5"/>
  <c r="KZ11" i="5"/>
  <c r="LA11" i="5"/>
  <c r="LB11" i="5"/>
  <c r="LC11" i="5"/>
  <c r="LD11" i="5"/>
  <c r="LE11" i="5"/>
  <c r="LF11" i="5"/>
  <c r="LG11" i="5"/>
  <c r="LH11" i="5"/>
  <c r="LI11" i="5"/>
  <c r="LJ11" i="5"/>
  <c r="LK11" i="5"/>
  <c r="LL11" i="5"/>
  <c r="LM11" i="5"/>
  <c r="LN11" i="5"/>
  <c r="LO11" i="5"/>
  <c r="LP11" i="5"/>
  <c r="LQ11" i="5"/>
  <c r="LR11" i="5"/>
  <c r="LS11" i="5"/>
  <c r="LT11" i="5"/>
  <c r="LU11" i="5"/>
  <c r="LV11" i="5"/>
  <c r="FN12" i="5"/>
  <c r="FO12" i="5"/>
  <c r="FP12" i="5"/>
  <c r="FQ12" i="5"/>
  <c r="FR12" i="5"/>
  <c r="FS12" i="5"/>
  <c r="FT12" i="5"/>
  <c r="FU12" i="5"/>
  <c r="FV12" i="5"/>
  <c r="FW12" i="5"/>
  <c r="FX12" i="5"/>
  <c r="FY12" i="5"/>
  <c r="FZ12" i="5"/>
  <c r="GA12" i="5"/>
  <c r="GB12" i="5"/>
  <c r="GC12" i="5"/>
  <c r="GD12" i="5"/>
  <c r="GE12" i="5"/>
  <c r="GF12" i="5"/>
  <c r="GG12" i="5"/>
  <c r="GH12" i="5"/>
  <c r="GI12" i="5"/>
  <c r="GJ12" i="5"/>
  <c r="GK12" i="5"/>
  <c r="GL12" i="5"/>
  <c r="GM12" i="5"/>
  <c r="GN12" i="5"/>
  <c r="GO12" i="5"/>
  <c r="GP12" i="5"/>
  <c r="GQ12" i="5"/>
  <c r="GR12" i="5"/>
  <c r="GS12" i="5"/>
  <c r="GT12" i="5"/>
  <c r="GU12" i="5"/>
  <c r="GV12" i="5"/>
  <c r="GW12" i="5"/>
  <c r="GX12" i="5"/>
  <c r="GY12" i="5"/>
  <c r="GZ12" i="5"/>
  <c r="HA12" i="5"/>
  <c r="HB12" i="5"/>
  <c r="HC12" i="5"/>
  <c r="HD12" i="5"/>
  <c r="HE12" i="5"/>
  <c r="HF12" i="5"/>
  <c r="HG12" i="5"/>
  <c r="HH12" i="5"/>
  <c r="HI12" i="5"/>
  <c r="HJ12" i="5"/>
  <c r="HK12" i="5"/>
  <c r="HL12" i="5"/>
  <c r="HM12" i="5"/>
  <c r="HN12" i="5"/>
  <c r="HO12" i="5"/>
  <c r="HP12" i="5"/>
  <c r="HQ12" i="5"/>
  <c r="HR12" i="5"/>
  <c r="HS12" i="5"/>
  <c r="HT12" i="5"/>
  <c r="HU12" i="5"/>
  <c r="HV12" i="5"/>
  <c r="HW12" i="5"/>
  <c r="HX12" i="5"/>
  <c r="HY12" i="5"/>
  <c r="HZ12" i="5"/>
  <c r="IA12" i="5"/>
  <c r="IB12" i="5"/>
  <c r="IC12" i="5"/>
  <c r="ID12" i="5"/>
  <c r="IE12" i="5"/>
  <c r="IF12" i="5"/>
  <c r="IG12" i="5"/>
  <c r="IH12" i="5"/>
  <c r="II12" i="5"/>
  <c r="IJ12" i="5"/>
  <c r="IK12" i="5"/>
  <c r="IL12" i="5"/>
  <c r="IM12" i="5"/>
  <c r="IN12" i="5"/>
  <c r="IO12" i="5"/>
  <c r="IP12" i="5"/>
  <c r="IQ12" i="5"/>
  <c r="IR12" i="5"/>
  <c r="IS12" i="5"/>
  <c r="IT12" i="5"/>
  <c r="IU12" i="5"/>
  <c r="IV12" i="5"/>
  <c r="IW12" i="5"/>
  <c r="IX12" i="5"/>
  <c r="IY12" i="5"/>
  <c r="IZ12" i="5"/>
  <c r="JA12" i="5"/>
  <c r="JB12" i="5"/>
  <c r="JC12" i="5"/>
  <c r="JD12" i="5"/>
  <c r="JE12" i="5"/>
  <c r="JF12" i="5"/>
  <c r="JG12" i="5"/>
  <c r="JH12" i="5"/>
  <c r="JI12" i="5"/>
  <c r="JJ12" i="5"/>
  <c r="JK12" i="5"/>
  <c r="JL12" i="5"/>
  <c r="JM12" i="5"/>
  <c r="JN12" i="5"/>
  <c r="JO12" i="5"/>
  <c r="JP12" i="5"/>
  <c r="JQ12" i="5"/>
  <c r="JR12" i="5"/>
  <c r="JS12" i="5"/>
  <c r="JT12" i="5"/>
  <c r="JU12" i="5"/>
  <c r="JV12" i="5"/>
  <c r="JW12" i="5"/>
  <c r="JX12" i="5"/>
  <c r="JY12" i="5"/>
  <c r="JZ12" i="5"/>
  <c r="KA12" i="5"/>
  <c r="KB12" i="5"/>
  <c r="KC12" i="5"/>
  <c r="KD12" i="5"/>
  <c r="KE12" i="5"/>
  <c r="KF12" i="5"/>
  <c r="KG12" i="5"/>
  <c r="KH12" i="5"/>
  <c r="KI12" i="5"/>
  <c r="KJ12" i="5"/>
  <c r="KK12" i="5"/>
  <c r="KL12" i="5"/>
  <c r="KM12" i="5"/>
  <c r="KN12" i="5"/>
  <c r="KO12" i="5"/>
  <c r="KP12" i="5"/>
  <c r="KQ12" i="5"/>
  <c r="KR12" i="5"/>
  <c r="KS12" i="5"/>
  <c r="KT12" i="5"/>
  <c r="KU12" i="5"/>
  <c r="KV12" i="5"/>
  <c r="KW12" i="5"/>
  <c r="KX12" i="5"/>
  <c r="KY12" i="5"/>
  <c r="KZ12" i="5"/>
  <c r="LA12" i="5"/>
  <c r="LB12" i="5"/>
  <c r="LC12" i="5"/>
  <c r="LD12" i="5"/>
  <c r="LE12" i="5"/>
  <c r="LF12" i="5"/>
  <c r="LG12" i="5"/>
  <c r="LH12" i="5"/>
  <c r="LI12" i="5"/>
  <c r="LJ12" i="5"/>
  <c r="LK12" i="5"/>
  <c r="LL12" i="5"/>
  <c r="LM12" i="5"/>
  <c r="LN12" i="5"/>
  <c r="LO12" i="5"/>
  <c r="LP12" i="5"/>
  <c r="LQ12" i="5"/>
  <c r="LR12" i="5"/>
  <c r="LS12" i="5"/>
  <c r="LT12" i="5"/>
  <c r="LU12" i="5"/>
  <c r="LV12" i="5"/>
  <c r="FN13" i="5"/>
  <c r="FO13" i="5"/>
  <c r="FP13" i="5"/>
  <c r="FQ13" i="5"/>
  <c r="FR13" i="5"/>
  <c r="FS13" i="5"/>
  <c r="FT13" i="5"/>
  <c r="FU13" i="5"/>
  <c r="FV13" i="5"/>
  <c r="FW13" i="5"/>
  <c r="FX13" i="5"/>
  <c r="FY13" i="5"/>
  <c r="FZ13" i="5"/>
  <c r="GA13" i="5"/>
  <c r="GB13" i="5"/>
  <c r="GC13" i="5"/>
  <c r="GD13" i="5"/>
  <c r="GE13" i="5"/>
  <c r="GF13" i="5"/>
  <c r="GG13" i="5"/>
  <c r="GH13" i="5"/>
  <c r="GI13" i="5"/>
  <c r="GJ13" i="5"/>
  <c r="GK13" i="5"/>
  <c r="GL13" i="5"/>
  <c r="GM13" i="5"/>
  <c r="GN13" i="5"/>
  <c r="GO13" i="5"/>
  <c r="GP13" i="5"/>
  <c r="GQ13" i="5"/>
  <c r="GR13" i="5"/>
  <c r="GS13" i="5"/>
  <c r="GT13" i="5"/>
  <c r="GU13" i="5"/>
  <c r="GV13" i="5"/>
  <c r="GW13" i="5"/>
  <c r="GX13" i="5"/>
  <c r="GY13" i="5"/>
  <c r="GZ13" i="5"/>
  <c r="HA13" i="5"/>
  <c r="HB13" i="5"/>
  <c r="HC13" i="5"/>
  <c r="HD13" i="5"/>
  <c r="HE13" i="5"/>
  <c r="HF13" i="5"/>
  <c r="HG13" i="5"/>
  <c r="HH13" i="5"/>
  <c r="HI13" i="5"/>
  <c r="HJ13" i="5"/>
  <c r="HK13" i="5"/>
  <c r="HL13" i="5"/>
  <c r="HM13" i="5"/>
  <c r="HN13" i="5"/>
  <c r="HO13" i="5"/>
  <c r="HP13" i="5"/>
  <c r="HQ13" i="5"/>
  <c r="HR13" i="5"/>
  <c r="HS13" i="5"/>
  <c r="HT13" i="5"/>
  <c r="HU13" i="5"/>
  <c r="HV13" i="5"/>
  <c r="HW13" i="5"/>
  <c r="HX13" i="5"/>
  <c r="HY13" i="5"/>
  <c r="HZ13" i="5"/>
  <c r="IA13" i="5"/>
  <c r="IB13" i="5"/>
  <c r="IC13" i="5"/>
  <c r="ID13" i="5"/>
  <c r="IE13" i="5"/>
  <c r="IF13" i="5"/>
  <c r="IG13" i="5"/>
  <c r="IH13" i="5"/>
  <c r="II13" i="5"/>
  <c r="IJ13" i="5"/>
  <c r="IK13" i="5"/>
  <c r="IL13" i="5"/>
  <c r="IM13" i="5"/>
  <c r="IN13" i="5"/>
  <c r="IO13" i="5"/>
  <c r="IP13" i="5"/>
  <c r="IQ13" i="5"/>
  <c r="IR13" i="5"/>
  <c r="IS13" i="5"/>
  <c r="IT13" i="5"/>
  <c r="IU13" i="5"/>
  <c r="IV13" i="5"/>
  <c r="IW13" i="5"/>
  <c r="IX13" i="5"/>
  <c r="IY13" i="5"/>
  <c r="IZ13" i="5"/>
  <c r="JA13" i="5"/>
  <c r="JB13" i="5"/>
  <c r="JC13" i="5"/>
  <c r="JD13" i="5"/>
  <c r="JE13" i="5"/>
  <c r="JF13" i="5"/>
  <c r="JG13" i="5"/>
  <c r="JH13" i="5"/>
  <c r="JI13" i="5"/>
  <c r="JJ13" i="5"/>
  <c r="JK13" i="5"/>
  <c r="JL13" i="5"/>
  <c r="JM13" i="5"/>
  <c r="JN13" i="5"/>
  <c r="JO13" i="5"/>
  <c r="JP13" i="5"/>
  <c r="JQ13" i="5"/>
  <c r="JR13" i="5"/>
  <c r="JS13" i="5"/>
  <c r="JT13" i="5"/>
  <c r="JU13" i="5"/>
  <c r="JV13" i="5"/>
  <c r="JW13" i="5"/>
  <c r="JX13" i="5"/>
  <c r="JY13" i="5"/>
  <c r="JZ13" i="5"/>
  <c r="KA13" i="5"/>
  <c r="KB13" i="5"/>
  <c r="KC13" i="5"/>
  <c r="KD13" i="5"/>
  <c r="KE13" i="5"/>
  <c r="KF13" i="5"/>
  <c r="KG13" i="5"/>
  <c r="KH13" i="5"/>
  <c r="KI13" i="5"/>
  <c r="KJ13" i="5"/>
  <c r="KK13" i="5"/>
  <c r="KL13" i="5"/>
  <c r="KM13" i="5"/>
  <c r="KN13" i="5"/>
  <c r="KO13" i="5"/>
  <c r="KP13" i="5"/>
  <c r="KQ13" i="5"/>
  <c r="KR13" i="5"/>
  <c r="KS13" i="5"/>
  <c r="KT13" i="5"/>
  <c r="KU13" i="5"/>
  <c r="KV13" i="5"/>
  <c r="KW13" i="5"/>
  <c r="KX13" i="5"/>
  <c r="KY13" i="5"/>
  <c r="KZ13" i="5"/>
  <c r="LA13" i="5"/>
  <c r="LB13" i="5"/>
  <c r="LC13" i="5"/>
  <c r="LD13" i="5"/>
  <c r="LE13" i="5"/>
  <c r="LF13" i="5"/>
  <c r="LG13" i="5"/>
  <c r="LH13" i="5"/>
  <c r="LI13" i="5"/>
  <c r="LJ13" i="5"/>
  <c r="LK13" i="5"/>
  <c r="LL13" i="5"/>
  <c r="LM13" i="5"/>
  <c r="LN13" i="5"/>
  <c r="LO13" i="5"/>
  <c r="LP13" i="5"/>
  <c r="LQ13" i="5"/>
  <c r="LR13" i="5"/>
  <c r="LS13" i="5"/>
  <c r="LT13" i="5"/>
  <c r="LU13" i="5"/>
  <c r="LV13" i="5"/>
  <c r="FN14" i="5"/>
  <c r="FO14" i="5"/>
  <c r="FP14" i="5"/>
  <c r="FQ14" i="5"/>
  <c r="FR14" i="5"/>
  <c r="FS14" i="5"/>
  <c r="FT14" i="5"/>
  <c r="FU14" i="5"/>
  <c r="FV14" i="5"/>
  <c r="FW14" i="5"/>
  <c r="FX14" i="5"/>
  <c r="FY14" i="5"/>
  <c r="FZ14" i="5"/>
  <c r="GA14" i="5"/>
  <c r="GB14" i="5"/>
  <c r="GC14" i="5"/>
  <c r="GD14" i="5"/>
  <c r="GE14" i="5"/>
  <c r="GF14" i="5"/>
  <c r="GG14" i="5"/>
  <c r="GH14" i="5"/>
  <c r="GI14" i="5"/>
  <c r="GJ14" i="5"/>
  <c r="GK14" i="5"/>
  <c r="GL14" i="5"/>
  <c r="GM14" i="5"/>
  <c r="GN14" i="5"/>
  <c r="GO14" i="5"/>
  <c r="GP14" i="5"/>
  <c r="GQ14" i="5"/>
  <c r="GR14" i="5"/>
  <c r="GS14" i="5"/>
  <c r="GT14" i="5"/>
  <c r="GU14" i="5"/>
  <c r="GV14" i="5"/>
  <c r="GW14" i="5"/>
  <c r="GX14" i="5"/>
  <c r="GY14" i="5"/>
  <c r="GZ14" i="5"/>
  <c r="HA14" i="5"/>
  <c r="HB14" i="5"/>
  <c r="HC14" i="5"/>
  <c r="HD14" i="5"/>
  <c r="HE14" i="5"/>
  <c r="HF14" i="5"/>
  <c r="HG14" i="5"/>
  <c r="HH14" i="5"/>
  <c r="HI14" i="5"/>
  <c r="HJ14" i="5"/>
  <c r="HK14" i="5"/>
  <c r="HL14" i="5"/>
  <c r="HM14" i="5"/>
  <c r="HN14" i="5"/>
  <c r="HO14" i="5"/>
  <c r="HP14" i="5"/>
  <c r="HQ14" i="5"/>
  <c r="HR14" i="5"/>
  <c r="HS14" i="5"/>
  <c r="HT14" i="5"/>
  <c r="HU14" i="5"/>
  <c r="HV14" i="5"/>
  <c r="HW14" i="5"/>
  <c r="HX14" i="5"/>
  <c r="HY14" i="5"/>
  <c r="HZ14" i="5"/>
  <c r="IA14" i="5"/>
  <c r="IB14" i="5"/>
  <c r="IC14" i="5"/>
  <c r="ID14" i="5"/>
  <c r="IE14" i="5"/>
  <c r="IF14" i="5"/>
  <c r="IG14" i="5"/>
  <c r="IH14" i="5"/>
  <c r="II14" i="5"/>
  <c r="IJ14" i="5"/>
  <c r="IK14" i="5"/>
  <c r="IL14" i="5"/>
  <c r="IM14" i="5"/>
  <c r="IN14" i="5"/>
  <c r="IO14" i="5"/>
  <c r="IP14" i="5"/>
  <c r="IQ14" i="5"/>
  <c r="IR14" i="5"/>
  <c r="IS14" i="5"/>
  <c r="IT14" i="5"/>
  <c r="IU14" i="5"/>
  <c r="IV14" i="5"/>
  <c r="IW14" i="5"/>
  <c r="IX14" i="5"/>
  <c r="IY14" i="5"/>
  <c r="IZ14" i="5"/>
  <c r="JA14" i="5"/>
  <c r="JB14" i="5"/>
  <c r="JC14" i="5"/>
  <c r="JD14" i="5"/>
  <c r="JE14" i="5"/>
  <c r="JF14" i="5"/>
  <c r="JG14" i="5"/>
  <c r="JH14" i="5"/>
  <c r="JI14" i="5"/>
  <c r="JJ14" i="5"/>
  <c r="JK14" i="5"/>
  <c r="JL14" i="5"/>
  <c r="JM14" i="5"/>
  <c r="JN14" i="5"/>
  <c r="JO14" i="5"/>
  <c r="JP14" i="5"/>
  <c r="JQ14" i="5"/>
  <c r="JR14" i="5"/>
  <c r="JS14" i="5"/>
  <c r="JT14" i="5"/>
  <c r="JU14" i="5"/>
  <c r="JV14" i="5"/>
  <c r="JW14" i="5"/>
  <c r="JX14" i="5"/>
  <c r="JY14" i="5"/>
  <c r="JZ14" i="5"/>
  <c r="KA14" i="5"/>
  <c r="KB14" i="5"/>
  <c r="KC14" i="5"/>
  <c r="KD14" i="5"/>
  <c r="KE14" i="5"/>
  <c r="KF14" i="5"/>
  <c r="KG14" i="5"/>
  <c r="KH14" i="5"/>
  <c r="KI14" i="5"/>
  <c r="KJ14" i="5"/>
  <c r="KK14" i="5"/>
  <c r="KL14" i="5"/>
  <c r="KM14" i="5"/>
  <c r="KN14" i="5"/>
  <c r="KO14" i="5"/>
  <c r="KP14" i="5"/>
  <c r="KQ14" i="5"/>
  <c r="KR14" i="5"/>
  <c r="KS14" i="5"/>
  <c r="KT14" i="5"/>
  <c r="KU14" i="5"/>
  <c r="KV14" i="5"/>
  <c r="KW14" i="5"/>
  <c r="KX14" i="5"/>
  <c r="KY14" i="5"/>
  <c r="KZ14" i="5"/>
  <c r="LA14" i="5"/>
  <c r="LB14" i="5"/>
  <c r="LC14" i="5"/>
  <c r="LD14" i="5"/>
  <c r="LE14" i="5"/>
  <c r="LF14" i="5"/>
  <c r="LG14" i="5"/>
  <c r="LH14" i="5"/>
  <c r="LI14" i="5"/>
  <c r="LJ14" i="5"/>
  <c r="LK14" i="5"/>
  <c r="LL14" i="5"/>
  <c r="LM14" i="5"/>
  <c r="LN14" i="5"/>
  <c r="LO14" i="5"/>
  <c r="LP14" i="5"/>
  <c r="LQ14" i="5"/>
  <c r="LR14" i="5"/>
  <c r="LS14" i="5"/>
  <c r="LT14" i="5"/>
  <c r="LU14" i="5"/>
  <c r="LV14" i="5"/>
  <c r="FN15" i="5"/>
  <c r="FO15" i="5"/>
  <c r="FP15" i="5"/>
  <c r="FQ15" i="5"/>
  <c r="FR15" i="5"/>
  <c r="FS15" i="5"/>
  <c r="FT15" i="5"/>
  <c r="FU15" i="5"/>
  <c r="FV15" i="5"/>
  <c r="FW15" i="5"/>
  <c r="FX15" i="5"/>
  <c r="FY15" i="5"/>
  <c r="FZ15" i="5"/>
  <c r="GA15" i="5"/>
  <c r="GB15" i="5"/>
  <c r="GC15" i="5"/>
  <c r="GD15" i="5"/>
  <c r="GE15" i="5"/>
  <c r="GF15" i="5"/>
  <c r="GG15" i="5"/>
  <c r="GH15" i="5"/>
  <c r="GI15" i="5"/>
  <c r="GJ15" i="5"/>
  <c r="GK15" i="5"/>
  <c r="GL15" i="5"/>
  <c r="GM15" i="5"/>
  <c r="GN15" i="5"/>
  <c r="GO15" i="5"/>
  <c r="GP15" i="5"/>
  <c r="GQ15" i="5"/>
  <c r="GR15" i="5"/>
  <c r="GS15" i="5"/>
  <c r="GT15" i="5"/>
  <c r="GU15" i="5"/>
  <c r="GV15" i="5"/>
  <c r="GW15" i="5"/>
  <c r="GX15" i="5"/>
  <c r="GY15" i="5"/>
  <c r="GZ15" i="5"/>
  <c r="HA15" i="5"/>
  <c r="HB15" i="5"/>
  <c r="HC15" i="5"/>
  <c r="HD15" i="5"/>
  <c r="HE15" i="5"/>
  <c r="HF15" i="5"/>
  <c r="HG15" i="5"/>
  <c r="HH15" i="5"/>
  <c r="HI15" i="5"/>
  <c r="HJ15" i="5"/>
  <c r="HK15" i="5"/>
  <c r="HL15" i="5"/>
  <c r="HM15" i="5"/>
  <c r="HN15" i="5"/>
  <c r="HO15" i="5"/>
  <c r="HP15" i="5"/>
  <c r="HQ15" i="5"/>
  <c r="HR15" i="5"/>
  <c r="HS15" i="5"/>
  <c r="HT15" i="5"/>
  <c r="HU15" i="5"/>
  <c r="HV15" i="5"/>
  <c r="HW15" i="5"/>
  <c r="HX15" i="5"/>
  <c r="HY15" i="5"/>
  <c r="HZ15" i="5"/>
  <c r="IA15" i="5"/>
  <c r="IB15" i="5"/>
  <c r="IC15" i="5"/>
  <c r="ID15" i="5"/>
  <c r="IE15" i="5"/>
  <c r="IF15" i="5"/>
  <c r="IG15" i="5"/>
  <c r="IH15" i="5"/>
  <c r="II15" i="5"/>
  <c r="IJ15" i="5"/>
  <c r="IK15" i="5"/>
  <c r="IL15" i="5"/>
  <c r="IM15" i="5"/>
  <c r="IN15" i="5"/>
  <c r="IO15" i="5"/>
  <c r="IP15" i="5"/>
  <c r="IQ15" i="5"/>
  <c r="IR15" i="5"/>
  <c r="IS15" i="5"/>
  <c r="IT15" i="5"/>
  <c r="IU15" i="5"/>
  <c r="IV15" i="5"/>
  <c r="IW15" i="5"/>
  <c r="IX15" i="5"/>
  <c r="IY15" i="5"/>
  <c r="IZ15" i="5"/>
  <c r="JA15" i="5"/>
  <c r="JB15" i="5"/>
  <c r="JC15" i="5"/>
  <c r="JD15" i="5"/>
  <c r="JE15" i="5"/>
  <c r="JF15" i="5"/>
  <c r="JG15" i="5"/>
  <c r="JH15" i="5"/>
  <c r="JI15" i="5"/>
  <c r="JJ15" i="5"/>
  <c r="JK15" i="5"/>
  <c r="JL15" i="5"/>
  <c r="JM15" i="5"/>
  <c r="JN15" i="5"/>
  <c r="JO15" i="5"/>
  <c r="JP15" i="5"/>
  <c r="JQ15" i="5"/>
  <c r="JR15" i="5"/>
  <c r="JS15" i="5"/>
  <c r="JT15" i="5"/>
  <c r="JU15" i="5"/>
  <c r="JV15" i="5"/>
  <c r="JW15" i="5"/>
  <c r="JX15" i="5"/>
  <c r="JY15" i="5"/>
  <c r="JZ15" i="5"/>
  <c r="KA15" i="5"/>
  <c r="KB15" i="5"/>
  <c r="KC15" i="5"/>
  <c r="KD15" i="5"/>
  <c r="KE15" i="5"/>
  <c r="KF15" i="5"/>
  <c r="KG15" i="5"/>
  <c r="KH15" i="5"/>
  <c r="KI15" i="5"/>
  <c r="KJ15" i="5"/>
  <c r="KK15" i="5"/>
  <c r="KL15" i="5"/>
  <c r="KM15" i="5"/>
  <c r="KN15" i="5"/>
  <c r="KO15" i="5"/>
  <c r="KP15" i="5"/>
  <c r="KQ15" i="5"/>
  <c r="KR15" i="5"/>
  <c r="KS15" i="5"/>
  <c r="KT15" i="5"/>
  <c r="KU15" i="5"/>
  <c r="KV15" i="5"/>
  <c r="KW15" i="5"/>
  <c r="KX15" i="5"/>
  <c r="KY15" i="5"/>
  <c r="KZ15" i="5"/>
  <c r="LA15" i="5"/>
  <c r="LB15" i="5"/>
  <c r="LC15" i="5"/>
  <c r="LD15" i="5"/>
  <c r="LE15" i="5"/>
  <c r="LF15" i="5"/>
  <c r="LG15" i="5"/>
  <c r="LH15" i="5"/>
  <c r="LI15" i="5"/>
  <c r="LJ15" i="5"/>
  <c r="LK15" i="5"/>
  <c r="LL15" i="5"/>
  <c r="LM15" i="5"/>
  <c r="LN15" i="5"/>
  <c r="LO15" i="5"/>
  <c r="LP15" i="5"/>
  <c r="LQ15" i="5"/>
  <c r="LR15" i="5"/>
  <c r="LS15" i="5"/>
  <c r="LT15" i="5"/>
  <c r="LU15" i="5"/>
  <c r="LV15" i="5"/>
  <c r="FN16" i="5"/>
  <c r="FO16" i="5"/>
  <c r="FP16" i="5"/>
  <c r="FQ16" i="5"/>
  <c r="FR16" i="5"/>
  <c r="FS16" i="5"/>
  <c r="FT16" i="5"/>
  <c r="FU16" i="5"/>
  <c r="FV16" i="5"/>
  <c r="FW16" i="5"/>
  <c r="FX16" i="5"/>
  <c r="FY16" i="5"/>
  <c r="FZ16" i="5"/>
  <c r="GA16" i="5"/>
  <c r="GB16" i="5"/>
  <c r="GC16" i="5"/>
  <c r="GD16" i="5"/>
  <c r="GE16" i="5"/>
  <c r="GF16" i="5"/>
  <c r="GG16" i="5"/>
  <c r="GH16" i="5"/>
  <c r="GI16" i="5"/>
  <c r="GJ16" i="5"/>
  <c r="GK16" i="5"/>
  <c r="GL16" i="5"/>
  <c r="GM16" i="5"/>
  <c r="GN16" i="5"/>
  <c r="GO16" i="5"/>
  <c r="GP16" i="5"/>
  <c r="GQ16" i="5"/>
  <c r="GR16" i="5"/>
  <c r="GS16" i="5"/>
  <c r="GT16" i="5"/>
  <c r="GU16" i="5"/>
  <c r="GV16" i="5"/>
  <c r="GW16" i="5"/>
  <c r="GX16" i="5"/>
  <c r="GY16" i="5"/>
  <c r="GZ16" i="5"/>
  <c r="HA16" i="5"/>
  <c r="HB16" i="5"/>
  <c r="HC16" i="5"/>
  <c r="HD16" i="5"/>
  <c r="HE16" i="5"/>
  <c r="HF16" i="5"/>
  <c r="HG16" i="5"/>
  <c r="HH16" i="5"/>
  <c r="HI16" i="5"/>
  <c r="HJ16" i="5"/>
  <c r="HK16" i="5"/>
  <c r="HL16" i="5"/>
  <c r="HM16" i="5"/>
  <c r="HN16" i="5"/>
  <c r="HO16" i="5"/>
  <c r="HP16" i="5"/>
  <c r="HQ16" i="5"/>
  <c r="HR16" i="5"/>
  <c r="HS16" i="5"/>
  <c r="HT16" i="5"/>
  <c r="HU16" i="5"/>
  <c r="HV16" i="5"/>
  <c r="HW16" i="5"/>
  <c r="HX16" i="5"/>
  <c r="HY16" i="5"/>
  <c r="HZ16" i="5"/>
  <c r="IA16" i="5"/>
  <c r="IB16" i="5"/>
  <c r="IC16" i="5"/>
  <c r="ID16" i="5"/>
  <c r="IE16" i="5"/>
  <c r="IF16" i="5"/>
  <c r="IG16" i="5"/>
  <c r="IH16" i="5"/>
  <c r="II16" i="5"/>
  <c r="IJ16" i="5"/>
  <c r="IK16" i="5"/>
  <c r="IL16" i="5"/>
  <c r="IM16" i="5"/>
  <c r="IN16" i="5"/>
  <c r="IO16" i="5"/>
  <c r="IP16" i="5"/>
  <c r="IQ16" i="5"/>
  <c r="IR16" i="5"/>
  <c r="IS16" i="5"/>
  <c r="IT16" i="5"/>
  <c r="IU16" i="5"/>
  <c r="IV16" i="5"/>
  <c r="IW16" i="5"/>
  <c r="IX16" i="5"/>
  <c r="IY16" i="5"/>
  <c r="IZ16" i="5"/>
  <c r="JA16" i="5"/>
  <c r="JB16" i="5"/>
  <c r="JC16" i="5"/>
  <c r="JD16" i="5"/>
  <c r="JE16" i="5"/>
  <c r="JF16" i="5"/>
  <c r="JG16" i="5"/>
  <c r="JH16" i="5"/>
  <c r="JI16" i="5"/>
  <c r="JJ16" i="5"/>
  <c r="JK16" i="5"/>
  <c r="JL16" i="5"/>
  <c r="JM16" i="5"/>
  <c r="JN16" i="5"/>
  <c r="JO16" i="5"/>
  <c r="JP16" i="5"/>
  <c r="JQ16" i="5"/>
  <c r="JR16" i="5"/>
  <c r="JS16" i="5"/>
  <c r="JT16" i="5"/>
  <c r="JU16" i="5"/>
  <c r="JV16" i="5"/>
  <c r="JW16" i="5"/>
  <c r="JX16" i="5"/>
  <c r="JY16" i="5"/>
  <c r="JZ16" i="5"/>
  <c r="KA16" i="5"/>
  <c r="KB16" i="5"/>
  <c r="KC16" i="5"/>
  <c r="KD16" i="5"/>
  <c r="KE16" i="5"/>
  <c r="KF16" i="5"/>
  <c r="KG16" i="5"/>
  <c r="KH16" i="5"/>
  <c r="KI16" i="5"/>
  <c r="KJ16" i="5"/>
  <c r="KK16" i="5"/>
  <c r="KL16" i="5"/>
  <c r="KM16" i="5"/>
  <c r="KN16" i="5"/>
  <c r="KO16" i="5"/>
  <c r="KP16" i="5"/>
  <c r="KQ16" i="5"/>
  <c r="KR16" i="5"/>
  <c r="KS16" i="5"/>
  <c r="KT16" i="5"/>
  <c r="KU16" i="5"/>
  <c r="KV16" i="5"/>
  <c r="KW16" i="5"/>
  <c r="KX16" i="5"/>
  <c r="KY16" i="5"/>
  <c r="KZ16" i="5"/>
  <c r="LA16" i="5"/>
  <c r="LB16" i="5"/>
  <c r="LC16" i="5"/>
  <c r="LD16" i="5"/>
  <c r="LE16" i="5"/>
  <c r="LF16" i="5"/>
  <c r="LG16" i="5"/>
  <c r="LH16" i="5"/>
  <c r="LI16" i="5"/>
  <c r="LJ16" i="5"/>
  <c r="LK16" i="5"/>
  <c r="LL16" i="5"/>
  <c r="LM16" i="5"/>
  <c r="LN16" i="5"/>
  <c r="LO16" i="5"/>
  <c r="LP16" i="5"/>
  <c r="LQ16" i="5"/>
  <c r="LR16" i="5"/>
  <c r="LS16" i="5"/>
  <c r="LT16" i="5"/>
  <c r="LU16" i="5"/>
  <c r="LV16" i="5"/>
  <c r="FN17" i="5"/>
  <c r="FO17" i="5"/>
  <c r="FP17" i="5"/>
  <c r="FQ17" i="5"/>
  <c r="FR17" i="5"/>
  <c r="FS17" i="5"/>
  <c r="FT17" i="5"/>
  <c r="FU17" i="5"/>
  <c r="FV17" i="5"/>
  <c r="FW17" i="5"/>
  <c r="FX17" i="5"/>
  <c r="FY17" i="5"/>
  <c r="FZ17" i="5"/>
  <c r="GA17" i="5"/>
  <c r="GB17" i="5"/>
  <c r="GC17" i="5"/>
  <c r="GD17" i="5"/>
  <c r="GE17" i="5"/>
  <c r="GF17" i="5"/>
  <c r="GG17" i="5"/>
  <c r="GH17" i="5"/>
  <c r="GI17" i="5"/>
  <c r="GJ17" i="5"/>
  <c r="GK17" i="5"/>
  <c r="GL17" i="5"/>
  <c r="GM17" i="5"/>
  <c r="GN17" i="5"/>
  <c r="GO17" i="5"/>
  <c r="GP17" i="5"/>
  <c r="GQ17" i="5"/>
  <c r="GR17" i="5"/>
  <c r="GS17" i="5"/>
  <c r="GT17" i="5"/>
  <c r="GU17" i="5"/>
  <c r="GV17" i="5"/>
  <c r="GW17" i="5"/>
  <c r="GX17" i="5"/>
  <c r="GY17" i="5"/>
  <c r="GZ17" i="5"/>
  <c r="HA17" i="5"/>
  <c r="HB17" i="5"/>
  <c r="HC17" i="5"/>
  <c r="HD17" i="5"/>
  <c r="HE17" i="5"/>
  <c r="HF17" i="5"/>
  <c r="HG17" i="5"/>
  <c r="HH17" i="5"/>
  <c r="HI17" i="5"/>
  <c r="HJ17" i="5"/>
  <c r="HK17" i="5"/>
  <c r="HL17" i="5"/>
  <c r="HM17" i="5"/>
  <c r="HN17" i="5"/>
  <c r="HO17" i="5"/>
  <c r="HP17" i="5"/>
  <c r="HQ17" i="5"/>
  <c r="HR17" i="5"/>
  <c r="HS17" i="5"/>
  <c r="HT17" i="5"/>
  <c r="HU17" i="5"/>
  <c r="HV17" i="5"/>
  <c r="HW17" i="5"/>
  <c r="HX17" i="5"/>
  <c r="HY17" i="5"/>
  <c r="HZ17" i="5"/>
  <c r="IA17" i="5"/>
  <c r="IB17" i="5"/>
  <c r="IC17" i="5"/>
  <c r="ID17" i="5"/>
  <c r="IE17" i="5"/>
  <c r="IF17" i="5"/>
  <c r="IG17" i="5"/>
  <c r="IH17" i="5"/>
  <c r="II17" i="5"/>
  <c r="IJ17" i="5"/>
  <c r="IK17" i="5"/>
  <c r="IL17" i="5"/>
  <c r="IM17" i="5"/>
  <c r="IN17" i="5"/>
  <c r="IO17" i="5"/>
  <c r="IP17" i="5"/>
  <c r="IQ17" i="5"/>
  <c r="IR17" i="5"/>
  <c r="IS17" i="5"/>
  <c r="IT17" i="5"/>
  <c r="IU17" i="5"/>
  <c r="IV17" i="5"/>
  <c r="IW17" i="5"/>
  <c r="IX17" i="5"/>
  <c r="IY17" i="5"/>
  <c r="IZ17" i="5"/>
  <c r="JA17" i="5"/>
  <c r="JB17" i="5"/>
  <c r="JC17" i="5"/>
  <c r="JD17" i="5"/>
  <c r="JE17" i="5"/>
  <c r="JF17" i="5"/>
  <c r="JG17" i="5"/>
  <c r="JH17" i="5"/>
  <c r="JI17" i="5"/>
  <c r="JJ17" i="5"/>
  <c r="JK17" i="5"/>
  <c r="JL17" i="5"/>
  <c r="JM17" i="5"/>
  <c r="JN17" i="5"/>
  <c r="JO17" i="5"/>
  <c r="JP17" i="5"/>
  <c r="JQ17" i="5"/>
  <c r="JR17" i="5"/>
  <c r="JS17" i="5"/>
  <c r="JT17" i="5"/>
  <c r="JU17" i="5"/>
  <c r="JV17" i="5"/>
  <c r="JW17" i="5"/>
  <c r="JX17" i="5"/>
  <c r="JY17" i="5"/>
  <c r="JZ17" i="5"/>
  <c r="KA17" i="5"/>
  <c r="KB17" i="5"/>
  <c r="KC17" i="5"/>
  <c r="KD17" i="5"/>
  <c r="KE17" i="5"/>
  <c r="KF17" i="5"/>
  <c r="KG17" i="5"/>
  <c r="KH17" i="5"/>
  <c r="KI17" i="5"/>
  <c r="KJ17" i="5"/>
  <c r="KK17" i="5"/>
  <c r="KL17" i="5"/>
  <c r="KM17" i="5"/>
  <c r="KN17" i="5"/>
  <c r="KO17" i="5"/>
  <c r="KP17" i="5"/>
  <c r="KQ17" i="5"/>
  <c r="KR17" i="5"/>
  <c r="KS17" i="5"/>
  <c r="KT17" i="5"/>
  <c r="KU17" i="5"/>
  <c r="KV17" i="5"/>
  <c r="KW17" i="5"/>
  <c r="KX17" i="5"/>
  <c r="KY17" i="5"/>
  <c r="KZ17" i="5"/>
  <c r="LA17" i="5"/>
  <c r="LB17" i="5"/>
  <c r="LC17" i="5"/>
  <c r="LD17" i="5"/>
  <c r="LE17" i="5"/>
  <c r="LF17" i="5"/>
  <c r="LG17" i="5"/>
  <c r="LH17" i="5"/>
  <c r="LI17" i="5"/>
  <c r="LJ17" i="5"/>
  <c r="LK17" i="5"/>
  <c r="LL17" i="5"/>
  <c r="LM17" i="5"/>
  <c r="LN17" i="5"/>
  <c r="LO17" i="5"/>
  <c r="LP17" i="5"/>
  <c r="LQ17" i="5"/>
  <c r="LR17" i="5"/>
  <c r="LS17" i="5"/>
  <c r="LT17" i="5"/>
  <c r="LU17" i="5"/>
  <c r="LV17" i="5"/>
  <c r="FN18" i="5"/>
  <c r="FO18" i="5"/>
  <c r="FP18" i="5"/>
  <c r="FQ18" i="5"/>
  <c r="FR18" i="5"/>
  <c r="FS18" i="5"/>
  <c r="FT18" i="5"/>
  <c r="FU18" i="5"/>
  <c r="FV18" i="5"/>
  <c r="FW18" i="5"/>
  <c r="FX18" i="5"/>
  <c r="FY18" i="5"/>
  <c r="FZ18" i="5"/>
  <c r="GA18" i="5"/>
  <c r="GB18" i="5"/>
  <c r="GC18" i="5"/>
  <c r="GD18" i="5"/>
  <c r="GE18" i="5"/>
  <c r="GF18" i="5"/>
  <c r="GG18" i="5"/>
  <c r="GH18" i="5"/>
  <c r="GI18" i="5"/>
  <c r="GJ18" i="5"/>
  <c r="GK18" i="5"/>
  <c r="GL18" i="5"/>
  <c r="GM18" i="5"/>
  <c r="GN18" i="5"/>
  <c r="GO18" i="5"/>
  <c r="GP18" i="5"/>
  <c r="GQ18" i="5"/>
  <c r="GR18" i="5"/>
  <c r="GS18" i="5"/>
  <c r="GT18" i="5"/>
  <c r="GU18" i="5"/>
  <c r="GV18" i="5"/>
  <c r="GW18" i="5"/>
  <c r="GX18" i="5"/>
  <c r="GY18" i="5"/>
  <c r="GZ18" i="5"/>
  <c r="HA18" i="5"/>
  <c r="HB18" i="5"/>
  <c r="HC18" i="5"/>
  <c r="HD18" i="5"/>
  <c r="HE18" i="5"/>
  <c r="HF18" i="5"/>
  <c r="HG18" i="5"/>
  <c r="HH18" i="5"/>
  <c r="HI18" i="5"/>
  <c r="HJ18" i="5"/>
  <c r="HK18" i="5"/>
  <c r="HL18" i="5"/>
  <c r="HM18" i="5"/>
  <c r="HN18" i="5"/>
  <c r="HO18" i="5"/>
  <c r="HP18" i="5"/>
  <c r="HQ18" i="5"/>
  <c r="HR18" i="5"/>
  <c r="HS18" i="5"/>
  <c r="HT18" i="5"/>
  <c r="HU18" i="5"/>
  <c r="HV18" i="5"/>
  <c r="HW18" i="5"/>
  <c r="HX18" i="5"/>
  <c r="HY18" i="5"/>
  <c r="HZ18" i="5"/>
  <c r="IA18" i="5"/>
  <c r="IB18" i="5"/>
  <c r="IC18" i="5"/>
  <c r="ID18" i="5"/>
  <c r="IE18" i="5"/>
  <c r="IF18" i="5"/>
  <c r="IG18" i="5"/>
  <c r="IH18" i="5"/>
  <c r="II18" i="5"/>
  <c r="IJ18" i="5"/>
  <c r="IK18" i="5"/>
  <c r="IL18" i="5"/>
  <c r="IM18" i="5"/>
  <c r="IN18" i="5"/>
  <c r="IO18" i="5"/>
  <c r="IP18" i="5"/>
  <c r="IQ18" i="5"/>
  <c r="IR18" i="5"/>
  <c r="IS18" i="5"/>
  <c r="IT18" i="5"/>
  <c r="IU18" i="5"/>
  <c r="IV18" i="5"/>
  <c r="IW18" i="5"/>
  <c r="IX18" i="5"/>
  <c r="IY18" i="5"/>
  <c r="IZ18" i="5"/>
  <c r="JA18" i="5"/>
  <c r="JB18" i="5"/>
  <c r="JC18" i="5"/>
  <c r="JD18" i="5"/>
  <c r="JE18" i="5"/>
  <c r="JF18" i="5"/>
  <c r="JG18" i="5"/>
  <c r="JH18" i="5"/>
  <c r="JI18" i="5"/>
  <c r="JJ18" i="5"/>
  <c r="JK18" i="5"/>
  <c r="JL18" i="5"/>
  <c r="JM18" i="5"/>
  <c r="JN18" i="5"/>
  <c r="JO18" i="5"/>
  <c r="JP18" i="5"/>
  <c r="JQ18" i="5"/>
  <c r="JR18" i="5"/>
  <c r="JS18" i="5"/>
  <c r="JT18" i="5"/>
  <c r="JU18" i="5"/>
  <c r="JV18" i="5"/>
  <c r="JW18" i="5"/>
  <c r="JX18" i="5"/>
  <c r="JY18" i="5"/>
  <c r="JZ18" i="5"/>
  <c r="KA18" i="5"/>
  <c r="KB18" i="5"/>
  <c r="KC18" i="5"/>
  <c r="KD18" i="5"/>
  <c r="KE18" i="5"/>
  <c r="KF18" i="5"/>
  <c r="KG18" i="5"/>
  <c r="KH18" i="5"/>
  <c r="KI18" i="5"/>
  <c r="KJ18" i="5"/>
  <c r="KK18" i="5"/>
  <c r="KL18" i="5"/>
  <c r="KM18" i="5"/>
  <c r="KN18" i="5"/>
  <c r="KO18" i="5"/>
  <c r="KP18" i="5"/>
  <c r="KQ18" i="5"/>
  <c r="KR18" i="5"/>
  <c r="KS18" i="5"/>
  <c r="KT18" i="5"/>
  <c r="KU18" i="5"/>
  <c r="KV18" i="5"/>
  <c r="KW18" i="5"/>
  <c r="KX18" i="5"/>
  <c r="KY18" i="5"/>
  <c r="KZ18" i="5"/>
  <c r="LA18" i="5"/>
  <c r="LB18" i="5"/>
  <c r="LC18" i="5"/>
  <c r="LD18" i="5"/>
  <c r="LE18" i="5"/>
  <c r="LF18" i="5"/>
  <c r="LG18" i="5"/>
  <c r="LH18" i="5"/>
  <c r="LI18" i="5"/>
  <c r="LJ18" i="5"/>
  <c r="LK18" i="5"/>
  <c r="LL18" i="5"/>
  <c r="LM18" i="5"/>
  <c r="LN18" i="5"/>
  <c r="LO18" i="5"/>
  <c r="LP18" i="5"/>
  <c r="LQ18" i="5"/>
  <c r="LR18" i="5"/>
  <c r="LS18" i="5"/>
  <c r="LT18" i="5"/>
  <c r="LU18" i="5"/>
  <c r="LV18" i="5"/>
  <c r="FN19" i="5"/>
  <c r="FO19" i="5"/>
  <c r="FP19" i="5"/>
  <c r="FQ19" i="5"/>
  <c r="FR19" i="5"/>
  <c r="FS19" i="5"/>
  <c r="FT19" i="5"/>
  <c r="FU19" i="5"/>
  <c r="FV19" i="5"/>
  <c r="FW19" i="5"/>
  <c r="FX19" i="5"/>
  <c r="FY19" i="5"/>
  <c r="FZ19" i="5"/>
  <c r="GA19" i="5"/>
  <c r="GB19" i="5"/>
  <c r="GC19" i="5"/>
  <c r="GD19" i="5"/>
  <c r="GE19" i="5"/>
  <c r="GF19" i="5"/>
  <c r="GG19" i="5"/>
  <c r="GH19" i="5"/>
  <c r="GI19" i="5"/>
  <c r="GJ19" i="5"/>
  <c r="GK19" i="5"/>
  <c r="GL19" i="5"/>
  <c r="GM19" i="5"/>
  <c r="GN19" i="5"/>
  <c r="GO19" i="5"/>
  <c r="GP19" i="5"/>
  <c r="GQ19" i="5"/>
  <c r="GR19" i="5"/>
  <c r="GS19" i="5"/>
  <c r="GT19" i="5"/>
  <c r="GU19" i="5"/>
  <c r="GV19" i="5"/>
  <c r="GW19" i="5"/>
  <c r="GX19" i="5"/>
  <c r="GY19" i="5"/>
  <c r="GZ19" i="5"/>
  <c r="HA19" i="5"/>
  <c r="HB19" i="5"/>
  <c r="HC19" i="5"/>
  <c r="HD19" i="5"/>
  <c r="HE19" i="5"/>
  <c r="HF19" i="5"/>
  <c r="HG19" i="5"/>
  <c r="HH19" i="5"/>
  <c r="HI19" i="5"/>
  <c r="HJ19" i="5"/>
  <c r="HK19" i="5"/>
  <c r="HL19" i="5"/>
  <c r="HM19" i="5"/>
  <c r="HN19" i="5"/>
  <c r="HO19" i="5"/>
  <c r="HP19" i="5"/>
  <c r="HQ19" i="5"/>
  <c r="HR19" i="5"/>
  <c r="HS19" i="5"/>
  <c r="HT19" i="5"/>
  <c r="HU19" i="5"/>
  <c r="HV19" i="5"/>
  <c r="HW19" i="5"/>
  <c r="HX19" i="5"/>
  <c r="HY19" i="5"/>
  <c r="HZ19" i="5"/>
  <c r="IA19" i="5"/>
  <c r="IB19" i="5"/>
  <c r="IC19" i="5"/>
  <c r="ID19" i="5"/>
  <c r="IE19" i="5"/>
  <c r="IF19" i="5"/>
  <c r="IG19" i="5"/>
  <c r="IH19" i="5"/>
  <c r="II19" i="5"/>
  <c r="IJ19" i="5"/>
  <c r="IK19" i="5"/>
  <c r="IL19" i="5"/>
  <c r="IM19" i="5"/>
  <c r="IN19" i="5"/>
  <c r="IO19" i="5"/>
  <c r="IP19" i="5"/>
  <c r="IQ19" i="5"/>
  <c r="IR19" i="5"/>
  <c r="IS19" i="5"/>
  <c r="IT19" i="5"/>
  <c r="IU19" i="5"/>
  <c r="IV19" i="5"/>
  <c r="IW19" i="5"/>
  <c r="IX19" i="5"/>
  <c r="IY19" i="5"/>
  <c r="IZ19" i="5"/>
  <c r="JA19" i="5"/>
  <c r="JB19" i="5"/>
  <c r="JC19" i="5"/>
  <c r="JD19" i="5"/>
  <c r="JE19" i="5"/>
  <c r="JF19" i="5"/>
  <c r="JG19" i="5"/>
  <c r="JH19" i="5"/>
  <c r="JI19" i="5"/>
  <c r="JJ19" i="5"/>
  <c r="JK19" i="5"/>
  <c r="JL19" i="5"/>
  <c r="JM19" i="5"/>
  <c r="JN19" i="5"/>
  <c r="JO19" i="5"/>
  <c r="JP19" i="5"/>
  <c r="JQ19" i="5"/>
  <c r="JR19" i="5"/>
  <c r="JS19" i="5"/>
  <c r="JT19" i="5"/>
  <c r="JU19" i="5"/>
  <c r="JV19" i="5"/>
  <c r="JW19" i="5"/>
  <c r="JX19" i="5"/>
  <c r="JY19" i="5"/>
  <c r="JZ19" i="5"/>
  <c r="KA19" i="5"/>
  <c r="KB19" i="5"/>
  <c r="KC19" i="5"/>
  <c r="KD19" i="5"/>
  <c r="KE19" i="5"/>
  <c r="KF19" i="5"/>
  <c r="KG19" i="5"/>
  <c r="KH19" i="5"/>
  <c r="KI19" i="5"/>
  <c r="KJ19" i="5"/>
  <c r="KK19" i="5"/>
  <c r="KL19" i="5"/>
  <c r="KM19" i="5"/>
  <c r="KN19" i="5"/>
  <c r="KO19" i="5"/>
  <c r="KP19" i="5"/>
  <c r="KQ19" i="5"/>
  <c r="KR19" i="5"/>
  <c r="KS19" i="5"/>
  <c r="KT19" i="5"/>
  <c r="KU19" i="5"/>
  <c r="KV19" i="5"/>
  <c r="KW19" i="5"/>
  <c r="KX19" i="5"/>
  <c r="KY19" i="5"/>
  <c r="KZ19" i="5"/>
  <c r="LA19" i="5"/>
  <c r="LB19" i="5"/>
  <c r="LC19" i="5"/>
  <c r="LD19" i="5"/>
  <c r="LE19" i="5"/>
  <c r="LF19" i="5"/>
  <c r="LG19" i="5"/>
  <c r="LH19" i="5"/>
  <c r="LI19" i="5"/>
  <c r="LJ19" i="5"/>
  <c r="LK19" i="5"/>
  <c r="LL19" i="5"/>
  <c r="LM19" i="5"/>
  <c r="LN19" i="5"/>
  <c r="LO19" i="5"/>
  <c r="LP19" i="5"/>
  <c r="LQ19" i="5"/>
  <c r="LR19" i="5"/>
  <c r="LS19" i="5"/>
  <c r="LT19" i="5"/>
  <c r="LU19" i="5"/>
  <c r="LV19" i="5"/>
  <c r="FN20" i="5"/>
  <c r="FO20" i="5"/>
  <c r="FP20" i="5"/>
  <c r="FQ20" i="5"/>
  <c r="FR20" i="5"/>
  <c r="FS20" i="5"/>
  <c r="FT20" i="5"/>
  <c r="FU20" i="5"/>
  <c r="FV20" i="5"/>
  <c r="FW20" i="5"/>
  <c r="FX20" i="5"/>
  <c r="FY20" i="5"/>
  <c r="FZ20" i="5"/>
  <c r="GA20" i="5"/>
  <c r="GB20" i="5"/>
  <c r="GC20" i="5"/>
  <c r="GD20" i="5"/>
  <c r="GE20" i="5"/>
  <c r="GF20" i="5"/>
  <c r="GG20" i="5"/>
  <c r="GH20" i="5"/>
  <c r="GI20" i="5"/>
  <c r="GJ20" i="5"/>
  <c r="GK20" i="5"/>
  <c r="GL20" i="5"/>
  <c r="GM20" i="5"/>
  <c r="GN20" i="5"/>
  <c r="GO20" i="5"/>
  <c r="GP20" i="5"/>
  <c r="GQ20" i="5"/>
  <c r="GR20" i="5"/>
  <c r="GS20" i="5"/>
  <c r="GT20" i="5"/>
  <c r="GU20" i="5"/>
  <c r="GV20" i="5"/>
  <c r="GW20" i="5"/>
  <c r="GX20" i="5"/>
  <c r="GY20" i="5"/>
  <c r="GZ20" i="5"/>
  <c r="HA20" i="5"/>
  <c r="HB20" i="5"/>
  <c r="HC20" i="5"/>
  <c r="HD20" i="5"/>
  <c r="HE20" i="5"/>
  <c r="HF20" i="5"/>
  <c r="HG20" i="5"/>
  <c r="HH20" i="5"/>
  <c r="HI20" i="5"/>
  <c r="HJ20" i="5"/>
  <c r="HK20" i="5"/>
  <c r="HL20" i="5"/>
  <c r="HM20" i="5"/>
  <c r="HN20" i="5"/>
  <c r="HO20" i="5"/>
  <c r="HP20" i="5"/>
  <c r="HQ20" i="5"/>
  <c r="HR20" i="5"/>
  <c r="HS20" i="5"/>
  <c r="HT20" i="5"/>
  <c r="HU20" i="5"/>
  <c r="HV20" i="5"/>
  <c r="HW20" i="5"/>
  <c r="HX20" i="5"/>
  <c r="HY20" i="5"/>
  <c r="HZ20" i="5"/>
  <c r="IA20" i="5"/>
  <c r="IB20" i="5"/>
  <c r="IC20" i="5"/>
  <c r="ID20" i="5"/>
  <c r="IE20" i="5"/>
  <c r="IF20" i="5"/>
  <c r="IG20" i="5"/>
  <c r="IH20" i="5"/>
  <c r="II20" i="5"/>
  <c r="IJ20" i="5"/>
  <c r="IK20" i="5"/>
  <c r="IL20" i="5"/>
  <c r="IM20" i="5"/>
  <c r="IN20" i="5"/>
  <c r="IO20" i="5"/>
  <c r="IP20" i="5"/>
  <c r="IQ20" i="5"/>
  <c r="IR20" i="5"/>
  <c r="IS20" i="5"/>
  <c r="IT20" i="5"/>
  <c r="IU20" i="5"/>
  <c r="IV20" i="5"/>
  <c r="IW20" i="5"/>
  <c r="IX20" i="5"/>
  <c r="IY20" i="5"/>
  <c r="IZ20" i="5"/>
  <c r="JA20" i="5"/>
  <c r="JB20" i="5"/>
  <c r="JC20" i="5"/>
  <c r="JD20" i="5"/>
  <c r="JE20" i="5"/>
  <c r="JF20" i="5"/>
  <c r="JG20" i="5"/>
  <c r="JH20" i="5"/>
  <c r="JI20" i="5"/>
  <c r="JJ20" i="5"/>
  <c r="JK20" i="5"/>
  <c r="JL20" i="5"/>
  <c r="JM20" i="5"/>
  <c r="JN20" i="5"/>
  <c r="JO20" i="5"/>
  <c r="JP20" i="5"/>
  <c r="JQ20" i="5"/>
  <c r="JR20" i="5"/>
  <c r="JS20" i="5"/>
  <c r="JT20" i="5"/>
  <c r="JU20" i="5"/>
  <c r="JV20" i="5"/>
  <c r="JW20" i="5"/>
  <c r="JX20" i="5"/>
  <c r="JY20" i="5"/>
  <c r="JZ20" i="5"/>
  <c r="KA20" i="5"/>
  <c r="KB20" i="5"/>
  <c r="KC20" i="5"/>
  <c r="KD20" i="5"/>
  <c r="KE20" i="5"/>
  <c r="KF20" i="5"/>
  <c r="KG20" i="5"/>
  <c r="KH20" i="5"/>
  <c r="KI20" i="5"/>
  <c r="KJ20" i="5"/>
  <c r="KK20" i="5"/>
  <c r="KL20" i="5"/>
  <c r="KM20" i="5"/>
  <c r="KN20" i="5"/>
  <c r="KO20" i="5"/>
  <c r="KP20" i="5"/>
  <c r="KQ20" i="5"/>
  <c r="KR20" i="5"/>
  <c r="KS20" i="5"/>
  <c r="KT20" i="5"/>
  <c r="KU20" i="5"/>
  <c r="KV20" i="5"/>
  <c r="KW20" i="5"/>
  <c r="KX20" i="5"/>
  <c r="KY20" i="5"/>
  <c r="KZ20" i="5"/>
  <c r="LA20" i="5"/>
  <c r="LB20" i="5"/>
  <c r="LC20" i="5"/>
  <c r="LD20" i="5"/>
  <c r="LE20" i="5"/>
  <c r="LF20" i="5"/>
  <c r="LG20" i="5"/>
  <c r="LH20" i="5"/>
  <c r="LI20" i="5"/>
  <c r="LJ20" i="5"/>
  <c r="LK20" i="5"/>
  <c r="LL20" i="5"/>
  <c r="LM20" i="5"/>
  <c r="LN20" i="5"/>
  <c r="LO20" i="5"/>
  <c r="LP20" i="5"/>
  <c r="LQ20" i="5"/>
  <c r="LR20" i="5"/>
  <c r="LS20" i="5"/>
  <c r="LT20" i="5"/>
  <c r="LU20" i="5"/>
  <c r="LV20" i="5"/>
  <c r="FN21" i="5"/>
  <c r="FO21" i="5"/>
  <c r="FP21" i="5"/>
  <c r="FQ21" i="5"/>
  <c r="FR21" i="5"/>
  <c r="FS21" i="5"/>
  <c r="FT21" i="5"/>
  <c r="FU21" i="5"/>
  <c r="FV21" i="5"/>
  <c r="FW21" i="5"/>
  <c r="FX21" i="5"/>
  <c r="FY21" i="5"/>
  <c r="FZ21" i="5"/>
  <c r="GA21" i="5"/>
  <c r="GB21" i="5"/>
  <c r="GC21" i="5"/>
  <c r="GD21" i="5"/>
  <c r="GE21" i="5"/>
  <c r="GF21" i="5"/>
  <c r="GG21" i="5"/>
  <c r="GH21" i="5"/>
  <c r="GI21" i="5"/>
  <c r="GJ21" i="5"/>
  <c r="GK21" i="5"/>
  <c r="GL21" i="5"/>
  <c r="GM21" i="5"/>
  <c r="GN21" i="5"/>
  <c r="GO21" i="5"/>
  <c r="GP21" i="5"/>
  <c r="GQ21" i="5"/>
  <c r="GR21" i="5"/>
  <c r="GS21" i="5"/>
  <c r="GT21" i="5"/>
  <c r="GU21" i="5"/>
  <c r="GV21" i="5"/>
  <c r="GW21" i="5"/>
  <c r="GX21" i="5"/>
  <c r="GY21" i="5"/>
  <c r="GZ21" i="5"/>
  <c r="HA21" i="5"/>
  <c r="HB21" i="5"/>
  <c r="HC21" i="5"/>
  <c r="HD21" i="5"/>
  <c r="HE21" i="5"/>
  <c r="HF21" i="5"/>
  <c r="HG21" i="5"/>
  <c r="HH21" i="5"/>
  <c r="HI21" i="5"/>
  <c r="HJ21" i="5"/>
  <c r="HK21" i="5"/>
  <c r="HL21" i="5"/>
  <c r="HM21" i="5"/>
  <c r="HN21" i="5"/>
  <c r="HO21" i="5"/>
  <c r="HP21" i="5"/>
  <c r="HQ21" i="5"/>
  <c r="HR21" i="5"/>
  <c r="HS21" i="5"/>
  <c r="HT21" i="5"/>
  <c r="HU21" i="5"/>
  <c r="HV21" i="5"/>
  <c r="HW21" i="5"/>
  <c r="HX21" i="5"/>
  <c r="HY21" i="5"/>
  <c r="HZ21" i="5"/>
  <c r="IA21" i="5"/>
  <c r="IB21" i="5"/>
  <c r="IC21" i="5"/>
  <c r="ID21" i="5"/>
  <c r="IE21" i="5"/>
  <c r="IF21" i="5"/>
  <c r="IG21" i="5"/>
  <c r="IH21" i="5"/>
  <c r="II21" i="5"/>
  <c r="IJ21" i="5"/>
  <c r="IK21" i="5"/>
  <c r="IL21" i="5"/>
  <c r="IM21" i="5"/>
  <c r="IN21" i="5"/>
  <c r="IO21" i="5"/>
  <c r="IP21" i="5"/>
  <c r="IQ21" i="5"/>
  <c r="IR21" i="5"/>
  <c r="IS21" i="5"/>
  <c r="IT21" i="5"/>
  <c r="IU21" i="5"/>
  <c r="IV21" i="5"/>
  <c r="IW21" i="5"/>
  <c r="IX21" i="5"/>
  <c r="IY21" i="5"/>
  <c r="IZ21" i="5"/>
  <c r="JA21" i="5"/>
  <c r="JB21" i="5"/>
  <c r="JC21" i="5"/>
  <c r="JD21" i="5"/>
  <c r="JE21" i="5"/>
  <c r="JF21" i="5"/>
  <c r="JG21" i="5"/>
  <c r="JH21" i="5"/>
  <c r="JI21" i="5"/>
  <c r="JJ21" i="5"/>
  <c r="JK21" i="5"/>
  <c r="JL21" i="5"/>
  <c r="JM21" i="5"/>
  <c r="JN21" i="5"/>
  <c r="JO21" i="5"/>
  <c r="JP21" i="5"/>
  <c r="JQ21" i="5"/>
  <c r="JR21" i="5"/>
  <c r="JS21" i="5"/>
  <c r="JT21" i="5"/>
  <c r="JU21" i="5"/>
  <c r="JV21" i="5"/>
  <c r="JW21" i="5"/>
  <c r="JX21" i="5"/>
  <c r="JY21" i="5"/>
  <c r="JZ21" i="5"/>
  <c r="KA21" i="5"/>
  <c r="KB21" i="5"/>
  <c r="KC21" i="5"/>
  <c r="KD21" i="5"/>
  <c r="KE21" i="5"/>
  <c r="KF21" i="5"/>
  <c r="KG21" i="5"/>
  <c r="KH21" i="5"/>
  <c r="KI21" i="5"/>
  <c r="KJ21" i="5"/>
  <c r="KK21" i="5"/>
  <c r="KL21" i="5"/>
  <c r="KM21" i="5"/>
  <c r="KN21" i="5"/>
  <c r="KO21" i="5"/>
  <c r="KP21" i="5"/>
  <c r="KQ21" i="5"/>
  <c r="KR21" i="5"/>
  <c r="KS21" i="5"/>
  <c r="KT21" i="5"/>
  <c r="KU21" i="5"/>
  <c r="KV21" i="5"/>
  <c r="KW21" i="5"/>
  <c r="KX21" i="5"/>
  <c r="KY21" i="5"/>
  <c r="KZ21" i="5"/>
  <c r="LA21" i="5"/>
  <c r="LB21" i="5"/>
  <c r="LC21" i="5"/>
  <c r="LD21" i="5"/>
  <c r="LE21" i="5"/>
  <c r="LF21" i="5"/>
  <c r="LG21" i="5"/>
  <c r="LH21" i="5"/>
  <c r="LI21" i="5"/>
  <c r="LJ21" i="5"/>
  <c r="LK21" i="5"/>
  <c r="LL21" i="5"/>
  <c r="LM21" i="5"/>
  <c r="LN21" i="5"/>
  <c r="LO21" i="5"/>
  <c r="LP21" i="5"/>
  <c r="LQ21" i="5"/>
  <c r="LR21" i="5"/>
  <c r="LS21" i="5"/>
  <c r="LT21" i="5"/>
  <c r="LU21" i="5"/>
  <c r="LV21" i="5"/>
  <c r="FN22" i="5"/>
  <c r="FO22" i="5"/>
  <c r="FP22" i="5"/>
  <c r="FQ22" i="5"/>
  <c r="FR22" i="5"/>
  <c r="FS22" i="5"/>
  <c r="FT22" i="5"/>
  <c r="FU22" i="5"/>
  <c r="FV22" i="5"/>
  <c r="FW22" i="5"/>
  <c r="FX22" i="5"/>
  <c r="FY22" i="5"/>
  <c r="FZ22" i="5"/>
  <c r="GA22" i="5"/>
  <c r="GB22" i="5"/>
  <c r="GC22" i="5"/>
  <c r="GD22" i="5"/>
  <c r="GE22" i="5"/>
  <c r="GF22" i="5"/>
  <c r="GG22" i="5"/>
  <c r="GH22" i="5"/>
  <c r="GI22" i="5"/>
  <c r="GJ22" i="5"/>
  <c r="GK22" i="5"/>
  <c r="GL22" i="5"/>
  <c r="GM22" i="5"/>
  <c r="GN22" i="5"/>
  <c r="GO22" i="5"/>
  <c r="GP22" i="5"/>
  <c r="GQ22" i="5"/>
  <c r="GR22" i="5"/>
  <c r="GS22" i="5"/>
  <c r="GT22" i="5"/>
  <c r="GU22" i="5"/>
  <c r="GV22" i="5"/>
  <c r="GW22" i="5"/>
  <c r="GX22" i="5"/>
  <c r="GY22" i="5"/>
  <c r="GZ22" i="5"/>
  <c r="HA22" i="5"/>
  <c r="HB22" i="5"/>
  <c r="HC22" i="5"/>
  <c r="HD22" i="5"/>
  <c r="HE22" i="5"/>
  <c r="HF22" i="5"/>
  <c r="HG22" i="5"/>
  <c r="HH22" i="5"/>
  <c r="HI22" i="5"/>
  <c r="HJ22" i="5"/>
  <c r="HK22" i="5"/>
  <c r="HL22" i="5"/>
  <c r="HM22" i="5"/>
  <c r="HN22" i="5"/>
  <c r="HO22" i="5"/>
  <c r="HP22" i="5"/>
  <c r="HQ22" i="5"/>
  <c r="HR22" i="5"/>
  <c r="HS22" i="5"/>
  <c r="HT22" i="5"/>
  <c r="HU22" i="5"/>
  <c r="HV22" i="5"/>
  <c r="HW22" i="5"/>
  <c r="HX22" i="5"/>
  <c r="HY22" i="5"/>
  <c r="HZ22" i="5"/>
  <c r="IA22" i="5"/>
  <c r="IB22" i="5"/>
  <c r="IC22" i="5"/>
  <c r="ID22" i="5"/>
  <c r="IE22" i="5"/>
  <c r="IF22" i="5"/>
  <c r="IG22" i="5"/>
  <c r="IH22" i="5"/>
  <c r="II22" i="5"/>
  <c r="IJ22" i="5"/>
  <c r="IK22" i="5"/>
  <c r="IL22" i="5"/>
  <c r="IM22" i="5"/>
  <c r="IN22" i="5"/>
  <c r="IO22" i="5"/>
  <c r="IP22" i="5"/>
  <c r="IQ22" i="5"/>
  <c r="IR22" i="5"/>
  <c r="IS22" i="5"/>
  <c r="IT22" i="5"/>
  <c r="IU22" i="5"/>
  <c r="IV22" i="5"/>
  <c r="IW22" i="5"/>
  <c r="IX22" i="5"/>
  <c r="IY22" i="5"/>
  <c r="IZ22" i="5"/>
  <c r="JA22" i="5"/>
  <c r="JB22" i="5"/>
  <c r="JC22" i="5"/>
  <c r="JD22" i="5"/>
  <c r="JE22" i="5"/>
  <c r="JF22" i="5"/>
  <c r="JG22" i="5"/>
  <c r="JH22" i="5"/>
  <c r="JI22" i="5"/>
  <c r="JJ22" i="5"/>
  <c r="JK22" i="5"/>
  <c r="JL22" i="5"/>
  <c r="JM22" i="5"/>
  <c r="JN22" i="5"/>
  <c r="JO22" i="5"/>
  <c r="JP22" i="5"/>
  <c r="JQ22" i="5"/>
  <c r="JR22" i="5"/>
  <c r="JS22" i="5"/>
  <c r="JT22" i="5"/>
  <c r="JU22" i="5"/>
  <c r="JV22" i="5"/>
  <c r="JW22" i="5"/>
  <c r="JX22" i="5"/>
  <c r="JY22" i="5"/>
  <c r="JZ22" i="5"/>
  <c r="KA22" i="5"/>
  <c r="KB22" i="5"/>
  <c r="KC22" i="5"/>
  <c r="KD22" i="5"/>
  <c r="KE22" i="5"/>
  <c r="KF22" i="5"/>
  <c r="KG22" i="5"/>
  <c r="KH22" i="5"/>
  <c r="KI22" i="5"/>
  <c r="KJ22" i="5"/>
  <c r="KK22" i="5"/>
  <c r="KL22" i="5"/>
  <c r="KM22" i="5"/>
  <c r="KN22" i="5"/>
  <c r="KO22" i="5"/>
  <c r="KP22" i="5"/>
  <c r="KQ22" i="5"/>
  <c r="KR22" i="5"/>
  <c r="KS22" i="5"/>
  <c r="KT22" i="5"/>
  <c r="KU22" i="5"/>
  <c r="KV22" i="5"/>
  <c r="KW22" i="5"/>
  <c r="KX22" i="5"/>
  <c r="KY22" i="5"/>
  <c r="KZ22" i="5"/>
  <c r="LA22" i="5"/>
  <c r="LB22" i="5"/>
  <c r="LC22" i="5"/>
  <c r="LD22" i="5"/>
  <c r="LE22" i="5"/>
  <c r="LF22" i="5"/>
  <c r="LG22" i="5"/>
  <c r="LH22" i="5"/>
  <c r="LI22" i="5"/>
  <c r="LJ22" i="5"/>
  <c r="LK22" i="5"/>
  <c r="LL22" i="5"/>
  <c r="LM22" i="5"/>
  <c r="LN22" i="5"/>
  <c r="LO22" i="5"/>
  <c r="LP22" i="5"/>
  <c r="LQ22" i="5"/>
  <c r="LR22" i="5"/>
  <c r="LS22" i="5"/>
  <c r="LT22" i="5"/>
  <c r="LU22" i="5"/>
  <c r="LV22" i="5"/>
  <c r="FN23" i="5"/>
  <c r="FO23" i="5"/>
  <c r="FP23" i="5"/>
  <c r="FQ23" i="5"/>
  <c r="FR23" i="5"/>
  <c r="FS23" i="5"/>
  <c r="FT23" i="5"/>
  <c r="FU23" i="5"/>
  <c r="FV23" i="5"/>
  <c r="FW23" i="5"/>
  <c r="FX23" i="5"/>
  <c r="FY23" i="5"/>
  <c r="FZ23" i="5"/>
  <c r="GA23" i="5"/>
  <c r="GB23" i="5"/>
  <c r="GC23" i="5"/>
  <c r="GD23" i="5"/>
  <c r="GE23" i="5"/>
  <c r="GF23" i="5"/>
  <c r="GG23" i="5"/>
  <c r="GH23" i="5"/>
  <c r="GI23" i="5"/>
  <c r="GJ23" i="5"/>
  <c r="GK23" i="5"/>
  <c r="GL23" i="5"/>
  <c r="GM23" i="5"/>
  <c r="GN23" i="5"/>
  <c r="GO23" i="5"/>
  <c r="GP23" i="5"/>
  <c r="GQ23" i="5"/>
  <c r="GR23" i="5"/>
  <c r="GS23" i="5"/>
  <c r="GT23" i="5"/>
  <c r="GU23" i="5"/>
  <c r="GV23" i="5"/>
  <c r="GW23" i="5"/>
  <c r="GX23" i="5"/>
  <c r="GY23" i="5"/>
  <c r="GZ23" i="5"/>
  <c r="HA23" i="5"/>
  <c r="HB23" i="5"/>
  <c r="HC23" i="5"/>
  <c r="HD23" i="5"/>
  <c r="HE23" i="5"/>
  <c r="HF23" i="5"/>
  <c r="HG23" i="5"/>
  <c r="HH23" i="5"/>
  <c r="HI23" i="5"/>
  <c r="HJ23" i="5"/>
  <c r="HK23" i="5"/>
  <c r="HL23" i="5"/>
  <c r="HM23" i="5"/>
  <c r="HN23" i="5"/>
  <c r="HO23" i="5"/>
  <c r="HP23" i="5"/>
  <c r="HQ23" i="5"/>
  <c r="HR23" i="5"/>
  <c r="HS23" i="5"/>
  <c r="HT23" i="5"/>
  <c r="HU23" i="5"/>
  <c r="HV23" i="5"/>
  <c r="HW23" i="5"/>
  <c r="HX23" i="5"/>
  <c r="HY23" i="5"/>
  <c r="HZ23" i="5"/>
  <c r="IA23" i="5"/>
  <c r="IB23" i="5"/>
  <c r="IC23" i="5"/>
  <c r="ID23" i="5"/>
  <c r="IE23" i="5"/>
  <c r="IF23" i="5"/>
  <c r="IG23" i="5"/>
  <c r="IH23" i="5"/>
  <c r="II23" i="5"/>
  <c r="IJ23" i="5"/>
  <c r="IK23" i="5"/>
  <c r="IL23" i="5"/>
  <c r="IM23" i="5"/>
  <c r="IN23" i="5"/>
  <c r="IO23" i="5"/>
  <c r="IP23" i="5"/>
  <c r="IQ23" i="5"/>
  <c r="IR23" i="5"/>
  <c r="IS23" i="5"/>
  <c r="IT23" i="5"/>
  <c r="IU23" i="5"/>
  <c r="IV23" i="5"/>
  <c r="IW23" i="5"/>
  <c r="IX23" i="5"/>
  <c r="IY23" i="5"/>
  <c r="IZ23" i="5"/>
  <c r="JA23" i="5"/>
  <c r="JB23" i="5"/>
  <c r="JC23" i="5"/>
  <c r="JD23" i="5"/>
  <c r="JE23" i="5"/>
  <c r="JF23" i="5"/>
  <c r="JG23" i="5"/>
  <c r="JH23" i="5"/>
  <c r="JI23" i="5"/>
  <c r="JJ23" i="5"/>
  <c r="JK23" i="5"/>
  <c r="JL23" i="5"/>
  <c r="JM23" i="5"/>
  <c r="JN23" i="5"/>
  <c r="JO23" i="5"/>
  <c r="JP23" i="5"/>
  <c r="JQ23" i="5"/>
  <c r="JR23" i="5"/>
  <c r="JS23" i="5"/>
  <c r="JT23" i="5"/>
  <c r="JU23" i="5"/>
  <c r="JV23" i="5"/>
  <c r="JW23" i="5"/>
  <c r="JX23" i="5"/>
  <c r="JY23" i="5"/>
  <c r="JZ23" i="5"/>
  <c r="KA23" i="5"/>
  <c r="KB23" i="5"/>
  <c r="KC23" i="5"/>
  <c r="KD23" i="5"/>
  <c r="KE23" i="5"/>
  <c r="KF23" i="5"/>
  <c r="KG23" i="5"/>
  <c r="KH23" i="5"/>
  <c r="KI23" i="5"/>
  <c r="KJ23" i="5"/>
  <c r="KK23" i="5"/>
  <c r="KL23" i="5"/>
  <c r="KM23" i="5"/>
  <c r="KN23" i="5"/>
  <c r="KO23" i="5"/>
  <c r="KP23" i="5"/>
  <c r="KQ23" i="5"/>
  <c r="KR23" i="5"/>
  <c r="KS23" i="5"/>
  <c r="KT23" i="5"/>
  <c r="KU23" i="5"/>
  <c r="KV23" i="5"/>
  <c r="KW23" i="5"/>
  <c r="KX23" i="5"/>
  <c r="KY23" i="5"/>
  <c r="KZ23" i="5"/>
  <c r="LA23" i="5"/>
  <c r="LB23" i="5"/>
  <c r="LC23" i="5"/>
  <c r="LD23" i="5"/>
  <c r="LE23" i="5"/>
  <c r="LF23" i="5"/>
  <c r="LG23" i="5"/>
  <c r="LH23" i="5"/>
  <c r="LI23" i="5"/>
  <c r="LJ23" i="5"/>
  <c r="LK23" i="5"/>
  <c r="LL23" i="5"/>
  <c r="LM23" i="5"/>
  <c r="LN23" i="5"/>
  <c r="LO23" i="5"/>
  <c r="LP23" i="5"/>
  <c r="LQ23" i="5"/>
  <c r="LR23" i="5"/>
  <c r="LS23" i="5"/>
  <c r="LT23" i="5"/>
  <c r="LU23" i="5"/>
  <c r="LV23" i="5"/>
  <c r="FN24" i="5"/>
  <c r="FO24" i="5"/>
  <c r="FP24" i="5"/>
  <c r="FQ24" i="5"/>
  <c r="FR24" i="5"/>
  <c r="FS24" i="5"/>
  <c r="FT24" i="5"/>
  <c r="FU24" i="5"/>
  <c r="FV24" i="5"/>
  <c r="FW24" i="5"/>
  <c r="FX24" i="5"/>
  <c r="FY24" i="5"/>
  <c r="FZ24" i="5"/>
  <c r="GA24" i="5"/>
  <c r="GB24" i="5"/>
  <c r="GC24" i="5"/>
  <c r="GD24" i="5"/>
  <c r="GE24" i="5"/>
  <c r="GF24" i="5"/>
  <c r="GG24" i="5"/>
  <c r="GH24" i="5"/>
  <c r="GI24" i="5"/>
  <c r="GJ24" i="5"/>
  <c r="GK24" i="5"/>
  <c r="GL24" i="5"/>
  <c r="GM24" i="5"/>
  <c r="GN24" i="5"/>
  <c r="GO24" i="5"/>
  <c r="GP24" i="5"/>
  <c r="GQ24" i="5"/>
  <c r="GR24" i="5"/>
  <c r="GS24" i="5"/>
  <c r="GT24" i="5"/>
  <c r="GU24" i="5"/>
  <c r="GV24" i="5"/>
  <c r="GW24" i="5"/>
  <c r="GX24" i="5"/>
  <c r="GY24" i="5"/>
  <c r="GZ24" i="5"/>
  <c r="HA24" i="5"/>
  <c r="HB24" i="5"/>
  <c r="HC24" i="5"/>
  <c r="HD24" i="5"/>
  <c r="HE24" i="5"/>
  <c r="HF24" i="5"/>
  <c r="HG24" i="5"/>
  <c r="HH24" i="5"/>
  <c r="HI24" i="5"/>
  <c r="HJ24" i="5"/>
  <c r="HK24" i="5"/>
  <c r="HL24" i="5"/>
  <c r="HM24" i="5"/>
  <c r="HN24" i="5"/>
  <c r="HO24" i="5"/>
  <c r="HP24" i="5"/>
  <c r="HQ24" i="5"/>
  <c r="HR24" i="5"/>
  <c r="HS24" i="5"/>
  <c r="HT24" i="5"/>
  <c r="HU24" i="5"/>
  <c r="HV24" i="5"/>
  <c r="HW24" i="5"/>
  <c r="HX24" i="5"/>
  <c r="HY24" i="5"/>
  <c r="HZ24" i="5"/>
  <c r="IA24" i="5"/>
  <c r="IB24" i="5"/>
  <c r="IC24" i="5"/>
  <c r="ID24" i="5"/>
  <c r="IE24" i="5"/>
  <c r="IF24" i="5"/>
  <c r="IG24" i="5"/>
  <c r="IH24" i="5"/>
  <c r="II24" i="5"/>
  <c r="IJ24" i="5"/>
  <c r="IK24" i="5"/>
  <c r="IL24" i="5"/>
  <c r="IM24" i="5"/>
  <c r="IN24" i="5"/>
  <c r="IO24" i="5"/>
  <c r="IP24" i="5"/>
  <c r="IQ24" i="5"/>
  <c r="IR24" i="5"/>
  <c r="IS24" i="5"/>
  <c r="IT24" i="5"/>
  <c r="IU24" i="5"/>
  <c r="IV24" i="5"/>
  <c r="IW24" i="5"/>
  <c r="IX24" i="5"/>
  <c r="IY24" i="5"/>
  <c r="IZ24" i="5"/>
  <c r="JA24" i="5"/>
  <c r="JB24" i="5"/>
  <c r="JC24" i="5"/>
  <c r="JD24" i="5"/>
  <c r="JE24" i="5"/>
  <c r="JF24" i="5"/>
  <c r="JG24" i="5"/>
  <c r="JH24" i="5"/>
  <c r="JI24" i="5"/>
  <c r="JJ24" i="5"/>
  <c r="JK24" i="5"/>
  <c r="JL24" i="5"/>
  <c r="JM24" i="5"/>
  <c r="JN24" i="5"/>
  <c r="JO24" i="5"/>
  <c r="JP24" i="5"/>
  <c r="JQ24" i="5"/>
  <c r="JR24" i="5"/>
  <c r="JS24" i="5"/>
  <c r="JT24" i="5"/>
  <c r="JU24" i="5"/>
  <c r="JV24" i="5"/>
  <c r="JW24" i="5"/>
  <c r="JX24" i="5"/>
  <c r="JY24" i="5"/>
  <c r="JZ24" i="5"/>
  <c r="KA24" i="5"/>
  <c r="KB24" i="5"/>
  <c r="KC24" i="5"/>
  <c r="KD24" i="5"/>
  <c r="KE24" i="5"/>
  <c r="KF24" i="5"/>
  <c r="KG24" i="5"/>
  <c r="KH24" i="5"/>
  <c r="KI24" i="5"/>
  <c r="KJ24" i="5"/>
  <c r="KK24" i="5"/>
  <c r="KL24" i="5"/>
  <c r="KM24" i="5"/>
  <c r="KN24" i="5"/>
  <c r="KO24" i="5"/>
  <c r="KP24" i="5"/>
  <c r="KQ24" i="5"/>
  <c r="KR24" i="5"/>
  <c r="KS24" i="5"/>
  <c r="KT24" i="5"/>
  <c r="KU24" i="5"/>
  <c r="KV24" i="5"/>
  <c r="KW24" i="5"/>
  <c r="KX24" i="5"/>
  <c r="KY24" i="5"/>
  <c r="KZ24" i="5"/>
  <c r="LA24" i="5"/>
  <c r="LB24" i="5"/>
  <c r="LC24" i="5"/>
  <c r="LD24" i="5"/>
  <c r="LE24" i="5"/>
  <c r="LF24" i="5"/>
  <c r="LG24" i="5"/>
  <c r="LH24" i="5"/>
  <c r="LI24" i="5"/>
  <c r="LJ24" i="5"/>
  <c r="LK24" i="5"/>
  <c r="LL24" i="5"/>
  <c r="LM24" i="5"/>
  <c r="LN24" i="5"/>
  <c r="LO24" i="5"/>
  <c r="LP24" i="5"/>
  <c r="LQ24" i="5"/>
  <c r="LR24" i="5"/>
  <c r="LS24" i="5"/>
  <c r="LT24" i="5"/>
  <c r="LU24" i="5"/>
  <c r="LV24" i="5"/>
  <c r="FN25" i="5"/>
  <c r="FO25" i="5"/>
  <c r="FP25" i="5"/>
  <c r="FQ25" i="5"/>
  <c r="FR25" i="5"/>
  <c r="FS25" i="5"/>
  <c r="FT25" i="5"/>
  <c r="FU25" i="5"/>
  <c r="FV25" i="5"/>
  <c r="FW25" i="5"/>
  <c r="FX25" i="5"/>
  <c r="FY25" i="5"/>
  <c r="FZ25" i="5"/>
  <c r="GA25" i="5"/>
  <c r="GB25" i="5"/>
  <c r="GC25" i="5"/>
  <c r="GD25" i="5"/>
  <c r="GE25" i="5"/>
  <c r="GF25" i="5"/>
  <c r="GG25" i="5"/>
  <c r="GH25" i="5"/>
  <c r="GI25" i="5"/>
  <c r="GJ25" i="5"/>
  <c r="GK25" i="5"/>
  <c r="GL25" i="5"/>
  <c r="GM25" i="5"/>
  <c r="GN25" i="5"/>
  <c r="GO25" i="5"/>
  <c r="GP25" i="5"/>
  <c r="GQ25" i="5"/>
  <c r="GR25" i="5"/>
  <c r="GS25" i="5"/>
  <c r="GT25" i="5"/>
  <c r="GU25" i="5"/>
  <c r="GV25" i="5"/>
  <c r="GW25" i="5"/>
  <c r="GX25" i="5"/>
  <c r="GY25" i="5"/>
  <c r="GZ25" i="5"/>
  <c r="HA25" i="5"/>
  <c r="HB25" i="5"/>
  <c r="HC25" i="5"/>
  <c r="HD25" i="5"/>
  <c r="HE25" i="5"/>
  <c r="HF25" i="5"/>
  <c r="HG25" i="5"/>
  <c r="HH25" i="5"/>
  <c r="HI25" i="5"/>
  <c r="HJ25" i="5"/>
  <c r="HK25" i="5"/>
  <c r="HL25" i="5"/>
  <c r="HM25" i="5"/>
  <c r="HN25" i="5"/>
  <c r="HO25" i="5"/>
  <c r="HP25" i="5"/>
  <c r="HQ25" i="5"/>
  <c r="HR25" i="5"/>
  <c r="HS25" i="5"/>
  <c r="HT25" i="5"/>
  <c r="HU25" i="5"/>
  <c r="HV25" i="5"/>
  <c r="HW25" i="5"/>
  <c r="HX25" i="5"/>
  <c r="HY25" i="5"/>
  <c r="HZ25" i="5"/>
  <c r="IA25" i="5"/>
  <c r="IB25" i="5"/>
  <c r="IC25" i="5"/>
  <c r="ID25" i="5"/>
  <c r="IE25" i="5"/>
  <c r="IF25" i="5"/>
  <c r="IG25" i="5"/>
  <c r="IH25" i="5"/>
  <c r="II25" i="5"/>
  <c r="IJ25" i="5"/>
  <c r="IK25" i="5"/>
  <c r="IL25" i="5"/>
  <c r="IM25" i="5"/>
  <c r="IN25" i="5"/>
  <c r="IO25" i="5"/>
  <c r="IP25" i="5"/>
  <c r="IQ25" i="5"/>
  <c r="IR25" i="5"/>
  <c r="IS25" i="5"/>
  <c r="IT25" i="5"/>
  <c r="IU25" i="5"/>
  <c r="IV25" i="5"/>
  <c r="IW25" i="5"/>
  <c r="IX25" i="5"/>
  <c r="IY25" i="5"/>
  <c r="IZ25" i="5"/>
  <c r="JA25" i="5"/>
  <c r="JB25" i="5"/>
  <c r="JC25" i="5"/>
  <c r="JD25" i="5"/>
  <c r="JE25" i="5"/>
  <c r="JF25" i="5"/>
  <c r="JG25" i="5"/>
  <c r="JH25" i="5"/>
  <c r="JI25" i="5"/>
  <c r="JJ25" i="5"/>
  <c r="JK25" i="5"/>
  <c r="JL25" i="5"/>
  <c r="JM25" i="5"/>
  <c r="JN25" i="5"/>
  <c r="JO25" i="5"/>
  <c r="JP25" i="5"/>
  <c r="JQ25" i="5"/>
  <c r="JR25" i="5"/>
  <c r="JS25" i="5"/>
  <c r="JT25" i="5"/>
  <c r="JU25" i="5"/>
  <c r="JV25" i="5"/>
  <c r="JW25" i="5"/>
  <c r="JX25" i="5"/>
  <c r="JY25" i="5"/>
  <c r="JZ25" i="5"/>
  <c r="KA25" i="5"/>
  <c r="KB25" i="5"/>
  <c r="KC25" i="5"/>
  <c r="KD25" i="5"/>
  <c r="KE25" i="5"/>
  <c r="KF25" i="5"/>
  <c r="KG25" i="5"/>
  <c r="KH25" i="5"/>
  <c r="KI25" i="5"/>
  <c r="KJ25" i="5"/>
  <c r="KK25" i="5"/>
  <c r="KL25" i="5"/>
  <c r="KM25" i="5"/>
  <c r="KN25" i="5"/>
  <c r="KO25" i="5"/>
  <c r="KP25" i="5"/>
  <c r="KQ25" i="5"/>
  <c r="KR25" i="5"/>
  <c r="KS25" i="5"/>
  <c r="KT25" i="5"/>
  <c r="KU25" i="5"/>
  <c r="KV25" i="5"/>
  <c r="KW25" i="5"/>
  <c r="KX25" i="5"/>
  <c r="KY25" i="5"/>
  <c r="KZ25" i="5"/>
  <c r="LA25" i="5"/>
  <c r="LB25" i="5"/>
  <c r="LC25" i="5"/>
  <c r="LD25" i="5"/>
  <c r="LE25" i="5"/>
  <c r="LF25" i="5"/>
  <c r="LG25" i="5"/>
  <c r="LH25" i="5"/>
  <c r="LI25" i="5"/>
  <c r="LJ25" i="5"/>
  <c r="LK25" i="5"/>
  <c r="LL25" i="5"/>
  <c r="LM25" i="5"/>
  <c r="LN25" i="5"/>
  <c r="LO25" i="5"/>
  <c r="LP25" i="5"/>
  <c r="LQ25" i="5"/>
  <c r="LR25" i="5"/>
  <c r="LS25" i="5"/>
  <c r="LT25" i="5"/>
  <c r="LU25" i="5"/>
  <c r="LV25" i="5"/>
  <c r="FN26" i="5"/>
  <c r="FO26" i="5"/>
  <c r="FP26" i="5"/>
  <c r="FQ26" i="5"/>
  <c r="FR26" i="5"/>
  <c r="FS26" i="5"/>
  <c r="FT26" i="5"/>
  <c r="FU26" i="5"/>
  <c r="FV26" i="5"/>
  <c r="FW26" i="5"/>
  <c r="FX26" i="5"/>
  <c r="FY26" i="5"/>
  <c r="FZ26" i="5"/>
  <c r="GA26" i="5"/>
  <c r="GB26" i="5"/>
  <c r="GC26" i="5"/>
  <c r="GD26" i="5"/>
  <c r="GE26" i="5"/>
  <c r="GF26" i="5"/>
  <c r="GG26" i="5"/>
  <c r="GH26" i="5"/>
  <c r="GI26" i="5"/>
  <c r="GJ26" i="5"/>
  <c r="GK26" i="5"/>
  <c r="GL26" i="5"/>
  <c r="GM26" i="5"/>
  <c r="GN26" i="5"/>
  <c r="GO26" i="5"/>
  <c r="GP26" i="5"/>
  <c r="GQ26" i="5"/>
  <c r="GR26" i="5"/>
  <c r="GS26" i="5"/>
  <c r="GT26" i="5"/>
  <c r="GU26" i="5"/>
  <c r="GV26" i="5"/>
  <c r="GW26" i="5"/>
  <c r="GX26" i="5"/>
  <c r="GY26" i="5"/>
  <c r="GZ26" i="5"/>
  <c r="HA26" i="5"/>
  <c r="HB26" i="5"/>
  <c r="HC26" i="5"/>
  <c r="HD26" i="5"/>
  <c r="HE26" i="5"/>
  <c r="HF26" i="5"/>
  <c r="HG26" i="5"/>
  <c r="HH26" i="5"/>
  <c r="HI26" i="5"/>
  <c r="HJ26" i="5"/>
  <c r="HK26" i="5"/>
  <c r="HL26" i="5"/>
  <c r="HM26" i="5"/>
  <c r="HN26" i="5"/>
  <c r="HO26" i="5"/>
  <c r="HP26" i="5"/>
  <c r="HQ26" i="5"/>
  <c r="HR26" i="5"/>
  <c r="HS26" i="5"/>
  <c r="HT26" i="5"/>
  <c r="HU26" i="5"/>
  <c r="HV26" i="5"/>
  <c r="HW26" i="5"/>
  <c r="HX26" i="5"/>
  <c r="HY26" i="5"/>
  <c r="HZ26" i="5"/>
  <c r="IA26" i="5"/>
  <c r="IB26" i="5"/>
  <c r="IC26" i="5"/>
  <c r="ID26" i="5"/>
  <c r="IE26" i="5"/>
  <c r="IF26" i="5"/>
  <c r="IG26" i="5"/>
  <c r="IH26" i="5"/>
  <c r="II26" i="5"/>
  <c r="IJ26" i="5"/>
  <c r="IK26" i="5"/>
  <c r="IL26" i="5"/>
  <c r="IM26" i="5"/>
  <c r="IN26" i="5"/>
  <c r="IO26" i="5"/>
  <c r="IP26" i="5"/>
  <c r="IQ26" i="5"/>
  <c r="IR26" i="5"/>
  <c r="IS26" i="5"/>
  <c r="IT26" i="5"/>
  <c r="IU26" i="5"/>
  <c r="IV26" i="5"/>
  <c r="IW26" i="5"/>
  <c r="IX26" i="5"/>
  <c r="IY26" i="5"/>
  <c r="IZ26" i="5"/>
  <c r="JA26" i="5"/>
  <c r="JB26" i="5"/>
  <c r="JC26" i="5"/>
  <c r="JD26" i="5"/>
  <c r="JE26" i="5"/>
  <c r="JF26" i="5"/>
  <c r="JG26" i="5"/>
  <c r="JH26" i="5"/>
  <c r="JI26" i="5"/>
  <c r="JJ26" i="5"/>
  <c r="JK26" i="5"/>
  <c r="JL26" i="5"/>
  <c r="JM26" i="5"/>
  <c r="JN26" i="5"/>
  <c r="JO26" i="5"/>
  <c r="JP26" i="5"/>
  <c r="JQ26" i="5"/>
  <c r="JR26" i="5"/>
  <c r="JS26" i="5"/>
  <c r="JT26" i="5"/>
  <c r="JU26" i="5"/>
  <c r="JV26" i="5"/>
  <c r="JW26" i="5"/>
  <c r="JX26" i="5"/>
  <c r="JY26" i="5"/>
  <c r="JZ26" i="5"/>
  <c r="KA26" i="5"/>
  <c r="KB26" i="5"/>
  <c r="KC26" i="5"/>
  <c r="KD26" i="5"/>
  <c r="KE26" i="5"/>
  <c r="KF26" i="5"/>
  <c r="KG26" i="5"/>
  <c r="KH26" i="5"/>
  <c r="KI26" i="5"/>
  <c r="KJ26" i="5"/>
  <c r="KK26" i="5"/>
  <c r="KL26" i="5"/>
  <c r="KM26" i="5"/>
  <c r="KN26" i="5"/>
  <c r="KO26" i="5"/>
  <c r="KP26" i="5"/>
  <c r="KQ26" i="5"/>
  <c r="KR26" i="5"/>
  <c r="KS26" i="5"/>
  <c r="KT26" i="5"/>
  <c r="KU26" i="5"/>
  <c r="KV26" i="5"/>
  <c r="KW26" i="5"/>
  <c r="KX26" i="5"/>
  <c r="KY26" i="5"/>
  <c r="KZ26" i="5"/>
  <c r="LA26" i="5"/>
  <c r="LB26" i="5"/>
  <c r="LC26" i="5"/>
  <c r="LD26" i="5"/>
  <c r="LE26" i="5"/>
  <c r="LF26" i="5"/>
  <c r="LG26" i="5"/>
  <c r="LH26" i="5"/>
  <c r="LI26" i="5"/>
  <c r="LJ26" i="5"/>
  <c r="LK26" i="5"/>
  <c r="LL26" i="5"/>
  <c r="LM26" i="5"/>
  <c r="LN26" i="5"/>
  <c r="LO26" i="5"/>
  <c r="LP26" i="5"/>
  <c r="LQ26" i="5"/>
  <c r="LR26" i="5"/>
  <c r="LS26" i="5"/>
  <c r="LT26" i="5"/>
  <c r="LU26" i="5"/>
  <c r="LV26" i="5"/>
  <c r="FN27" i="5"/>
  <c r="FO27" i="5"/>
  <c r="FP27" i="5"/>
  <c r="FQ27" i="5"/>
  <c r="FR27" i="5"/>
  <c r="FS27" i="5"/>
  <c r="FT27" i="5"/>
  <c r="FU27" i="5"/>
  <c r="FV27" i="5"/>
  <c r="FW27" i="5"/>
  <c r="FX27" i="5"/>
  <c r="FY27" i="5"/>
  <c r="FZ27" i="5"/>
  <c r="GA27" i="5"/>
  <c r="GB27" i="5"/>
  <c r="GC27" i="5"/>
  <c r="GD27" i="5"/>
  <c r="GE27" i="5"/>
  <c r="GF27" i="5"/>
  <c r="GG27" i="5"/>
  <c r="GH27" i="5"/>
  <c r="GI27" i="5"/>
  <c r="GJ27" i="5"/>
  <c r="GK27" i="5"/>
  <c r="GL27" i="5"/>
  <c r="GM27" i="5"/>
  <c r="GN27" i="5"/>
  <c r="GO27" i="5"/>
  <c r="GP27" i="5"/>
  <c r="GQ27" i="5"/>
  <c r="GR27" i="5"/>
  <c r="GS27" i="5"/>
  <c r="GT27" i="5"/>
  <c r="GU27" i="5"/>
  <c r="GV27" i="5"/>
  <c r="GW27" i="5"/>
  <c r="GX27" i="5"/>
  <c r="GY27" i="5"/>
  <c r="GZ27" i="5"/>
  <c r="HA27" i="5"/>
  <c r="HB27" i="5"/>
  <c r="HC27" i="5"/>
  <c r="HD27" i="5"/>
  <c r="HE27" i="5"/>
  <c r="HF27" i="5"/>
  <c r="HG27" i="5"/>
  <c r="HH27" i="5"/>
  <c r="HI27" i="5"/>
  <c r="HJ27" i="5"/>
  <c r="HK27" i="5"/>
  <c r="HL27" i="5"/>
  <c r="HM27" i="5"/>
  <c r="HN27" i="5"/>
  <c r="HO27" i="5"/>
  <c r="HP27" i="5"/>
  <c r="HQ27" i="5"/>
  <c r="HR27" i="5"/>
  <c r="HS27" i="5"/>
  <c r="HT27" i="5"/>
  <c r="HU27" i="5"/>
  <c r="HV27" i="5"/>
  <c r="HW27" i="5"/>
  <c r="HX27" i="5"/>
  <c r="HY27" i="5"/>
  <c r="HZ27" i="5"/>
  <c r="IA27" i="5"/>
  <c r="IB27" i="5"/>
  <c r="IC27" i="5"/>
  <c r="ID27" i="5"/>
  <c r="IE27" i="5"/>
  <c r="IF27" i="5"/>
  <c r="IG27" i="5"/>
  <c r="IH27" i="5"/>
  <c r="II27" i="5"/>
  <c r="IJ27" i="5"/>
  <c r="IK27" i="5"/>
  <c r="IL27" i="5"/>
  <c r="IM27" i="5"/>
  <c r="IN27" i="5"/>
  <c r="IO27" i="5"/>
  <c r="IP27" i="5"/>
  <c r="IQ27" i="5"/>
  <c r="IR27" i="5"/>
  <c r="IS27" i="5"/>
  <c r="IT27" i="5"/>
  <c r="IU27" i="5"/>
  <c r="IV27" i="5"/>
  <c r="IW27" i="5"/>
  <c r="IX27" i="5"/>
  <c r="IY27" i="5"/>
  <c r="IZ27" i="5"/>
  <c r="JA27" i="5"/>
  <c r="JB27" i="5"/>
  <c r="JC27" i="5"/>
  <c r="JD27" i="5"/>
  <c r="JE27" i="5"/>
  <c r="JF27" i="5"/>
  <c r="JG27" i="5"/>
  <c r="JH27" i="5"/>
  <c r="JI27" i="5"/>
  <c r="JJ27" i="5"/>
  <c r="JK27" i="5"/>
  <c r="JL27" i="5"/>
  <c r="JM27" i="5"/>
  <c r="JN27" i="5"/>
  <c r="JO27" i="5"/>
  <c r="JP27" i="5"/>
  <c r="JQ27" i="5"/>
  <c r="JR27" i="5"/>
  <c r="JS27" i="5"/>
  <c r="JT27" i="5"/>
  <c r="JU27" i="5"/>
  <c r="JV27" i="5"/>
  <c r="JW27" i="5"/>
  <c r="JX27" i="5"/>
  <c r="JY27" i="5"/>
  <c r="JZ27" i="5"/>
  <c r="KA27" i="5"/>
  <c r="KB27" i="5"/>
  <c r="KC27" i="5"/>
  <c r="KD27" i="5"/>
  <c r="KE27" i="5"/>
  <c r="KF27" i="5"/>
  <c r="KG27" i="5"/>
  <c r="KH27" i="5"/>
  <c r="KI27" i="5"/>
  <c r="KJ27" i="5"/>
  <c r="KK27" i="5"/>
  <c r="KL27" i="5"/>
  <c r="KM27" i="5"/>
  <c r="KN27" i="5"/>
  <c r="KO27" i="5"/>
  <c r="KP27" i="5"/>
  <c r="KQ27" i="5"/>
  <c r="KR27" i="5"/>
  <c r="KS27" i="5"/>
  <c r="KT27" i="5"/>
  <c r="KU27" i="5"/>
  <c r="KV27" i="5"/>
  <c r="KW27" i="5"/>
  <c r="KX27" i="5"/>
  <c r="KY27" i="5"/>
  <c r="KZ27" i="5"/>
  <c r="LA27" i="5"/>
  <c r="LB27" i="5"/>
  <c r="LC27" i="5"/>
  <c r="LD27" i="5"/>
  <c r="LE27" i="5"/>
  <c r="LF27" i="5"/>
  <c r="LG27" i="5"/>
  <c r="LH27" i="5"/>
  <c r="LI27" i="5"/>
  <c r="LJ27" i="5"/>
  <c r="LK27" i="5"/>
  <c r="LL27" i="5"/>
  <c r="LM27" i="5"/>
  <c r="LN27" i="5"/>
  <c r="LO27" i="5"/>
  <c r="LP27" i="5"/>
  <c r="LQ27" i="5"/>
  <c r="LR27" i="5"/>
  <c r="LS27" i="5"/>
  <c r="LT27" i="5"/>
  <c r="LU27" i="5"/>
  <c r="LV27" i="5"/>
  <c r="FN28" i="5"/>
  <c r="FO28" i="5"/>
  <c r="FP28" i="5"/>
  <c r="FQ28" i="5"/>
  <c r="FR28" i="5"/>
  <c r="FS28" i="5"/>
  <c r="FT28" i="5"/>
  <c r="FU28" i="5"/>
  <c r="FV28" i="5"/>
  <c r="FW28" i="5"/>
  <c r="FX28" i="5"/>
  <c r="FY28" i="5"/>
  <c r="FZ28" i="5"/>
  <c r="GA28" i="5"/>
  <c r="GB28" i="5"/>
  <c r="GC28" i="5"/>
  <c r="GD28" i="5"/>
  <c r="GE28" i="5"/>
  <c r="GF28" i="5"/>
  <c r="GG28" i="5"/>
  <c r="GH28" i="5"/>
  <c r="GI28" i="5"/>
  <c r="GJ28" i="5"/>
  <c r="GK28" i="5"/>
  <c r="GL28" i="5"/>
  <c r="GM28" i="5"/>
  <c r="GN28" i="5"/>
  <c r="GO28" i="5"/>
  <c r="GP28" i="5"/>
  <c r="GQ28" i="5"/>
  <c r="GR28" i="5"/>
  <c r="GS28" i="5"/>
  <c r="GT28" i="5"/>
  <c r="GU28" i="5"/>
  <c r="GV28" i="5"/>
  <c r="GW28" i="5"/>
  <c r="GX28" i="5"/>
  <c r="GY28" i="5"/>
  <c r="GZ28" i="5"/>
  <c r="HA28" i="5"/>
  <c r="HB28" i="5"/>
  <c r="HC28" i="5"/>
  <c r="HD28" i="5"/>
  <c r="HE28" i="5"/>
  <c r="HF28" i="5"/>
  <c r="HG28" i="5"/>
  <c r="HH28" i="5"/>
  <c r="HI28" i="5"/>
  <c r="HJ28" i="5"/>
  <c r="HK28" i="5"/>
  <c r="HL28" i="5"/>
  <c r="HM28" i="5"/>
  <c r="HN28" i="5"/>
  <c r="HO28" i="5"/>
  <c r="HP28" i="5"/>
  <c r="HQ28" i="5"/>
  <c r="HR28" i="5"/>
  <c r="HS28" i="5"/>
  <c r="HT28" i="5"/>
  <c r="HU28" i="5"/>
  <c r="HV28" i="5"/>
  <c r="HW28" i="5"/>
  <c r="HX28" i="5"/>
  <c r="HY28" i="5"/>
  <c r="HZ28" i="5"/>
  <c r="IA28" i="5"/>
  <c r="IB28" i="5"/>
  <c r="IC28" i="5"/>
  <c r="ID28" i="5"/>
  <c r="IE28" i="5"/>
  <c r="IF28" i="5"/>
  <c r="IG28" i="5"/>
  <c r="IH28" i="5"/>
  <c r="II28" i="5"/>
  <c r="IJ28" i="5"/>
  <c r="IK28" i="5"/>
  <c r="IL28" i="5"/>
  <c r="IM28" i="5"/>
  <c r="IN28" i="5"/>
  <c r="IO28" i="5"/>
  <c r="IP28" i="5"/>
  <c r="IQ28" i="5"/>
  <c r="IR28" i="5"/>
  <c r="IS28" i="5"/>
  <c r="IT28" i="5"/>
  <c r="IU28" i="5"/>
  <c r="IV28" i="5"/>
  <c r="IW28" i="5"/>
  <c r="IX28" i="5"/>
  <c r="IY28" i="5"/>
  <c r="IZ28" i="5"/>
  <c r="JA28" i="5"/>
  <c r="JB28" i="5"/>
  <c r="JC28" i="5"/>
  <c r="JD28" i="5"/>
  <c r="JE28" i="5"/>
  <c r="JF28" i="5"/>
  <c r="JG28" i="5"/>
  <c r="JH28" i="5"/>
  <c r="JI28" i="5"/>
  <c r="JJ28" i="5"/>
  <c r="JK28" i="5"/>
  <c r="JL28" i="5"/>
  <c r="JM28" i="5"/>
  <c r="JN28" i="5"/>
  <c r="JO28" i="5"/>
  <c r="JP28" i="5"/>
  <c r="JQ28" i="5"/>
  <c r="JR28" i="5"/>
  <c r="JS28" i="5"/>
  <c r="JT28" i="5"/>
  <c r="JU28" i="5"/>
  <c r="JV28" i="5"/>
  <c r="JW28" i="5"/>
  <c r="JX28" i="5"/>
  <c r="JY28" i="5"/>
  <c r="JZ28" i="5"/>
  <c r="KA28" i="5"/>
  <c r="KB28" i="5"/>
  <c r="KC28" i="5"/>
  <c r="KD28" i="5"/>
  <c r="KE28" i="5"/>
  <c r="KF28" i="5"/>
  <c r="KG28" i="5"/>
  <c r="KH28" i="5"/>
  <c r="KI28" i="5"/>
  <c r="KJ28" i="5"/>
  <c r="KK28" i="5"/>
  <c r="KL28" i="5"/>
  <c r="KM28" i="5"/>
  <c r="KN28" i="5"/>
  <c r="KO28" i="5"/>
  <c r="KP28" i="5"/>
  <c r="KQ28" i="5"/>
  <c r="KR28" i="5"/>
  <c r="KS28" i="5"/>
  <c r="KT28" i="5"/>
  <c r="KU28" i="5"/>
  <c r="KV28" i="5"/>
  <c r="KW28" i="5"/>
  <c r="KX28" i="5"/>
  <c r="KY28" i="5"/>
  <c r="KZ28" i="5"/>
  <c r="LA28" i="5"/>
  <c r="LB28" i="5"/>
  <c r="LC28" i="5"/>
  <c r="LD28" i="5"/>
  <c r="LE28" i="5"/>
  <c r="LF28" i="5"/>
  <c r="LG28" i="5"/>
  <c r="LH28" i="5"/>
  <c r="LI28" i="5"/>
  <c r="LJ28" i="5"/>
  <c r="LK28" i="5"/>
  <c r="LL28" i="5"/>
  <c r="LM28" i="5"/>
  <c r="LN28" i="5"/>
  <c r="LO28" i="5"/>
  <c r="LP28" i="5"/>
  <c r="LQ28" i="5"/>
  <c r="LR28" i="5"/>
  <c r="LS28" i="5"/>
  <c r="LT28" i="5"/>
  <c r="LU28" i="5"/>
  <c r="LV28" i="5"/>
  <c r="FN29" i="5"/>
  <c r="FO29" i="5"/>
  <c r="FP29" i="5"/>
  <c r="FQ29" i="5"/>
  <c r="FR29" i="5"/>
  <c r="FS29" i="5"/>
  <c r="FT29" i="5"/>
  <c r="FU29" i="5"/>
  <c r="FV29" i="5"/>
  <c r="FW29" i="5"/>
  <c r="FX29" i="5"/>
  <c r="FY29" i="5"/>
  <c r="FZ29" i="5"/>
  <c r="GA29" i="5"/>
  <c r="GB29" i="5"/>
  <c r="GC29" i="5"/>
  <c r="GD29" i="5"/>
  <c r="GE29" i="5"/>
  <c r="GF29" i="5"/>
  <c r="GG29" i="5"/>
  <c r="GH29" i="5"/>
  <c r="GI29" i="5"/>
  <c r="GJ29" i="5"/>
  <c r="GK29" i="5"/>
  <c r="GL29" i="5"/>
  <c r="GM29" i="5"/>
  <c r="GN29" i="5"/>
  <c r="GO29" i="5"/>
  <c r="GP29" i="5"/>
  <c r="GQ29" i="5"/>
  <c r="GR29" i="5"/>
  <c r="GS29" i="5"/>
  <c r="GT29" i="5"/>
  <c r="GU29" i="5"/>
  <c r="GV29" i="5"/>
  <c r="GW29" i="5"/>
  <c r="GX29" i="5"/>
  <c r="GY29" i="5"/>
  <c r="GZ29" i="5"/>
  <c r="HA29" i="5"/>
  <c r="HB29" i="5"/>
  <c r="HC29" i="5"/>
  <c r="HD29" i="5"/>
  <c r="HE29" i="5"/>
  <c r="HF29" i="5"/>
  <c r="HG29" i="5"/>
  <c r="HH29" i="5"/>
  <c r="HI29" i="5"/>
  <c r="HJ29" i="5"/>
  <c r="HK29" i="5"/>
  <c r="HL29" i="5"/>
  <c r="HM29" i="5"/>
  <c r="HN29" i="5"/>
  <c r="HO29" i="5"/>
  <c r="HP29" i="5"/>
  <c r="HQ29" i="5"/>
  <c r="HR29" i="5"/>
  <c r="HS29" i="5"/>
  <c r="HT29" i="5"/>
  <c r="HU29" i="5"/>
  <c r="HV29" i="5"/>
  <c r="HW29" i="5"/>
  <c r="HX29" i="5"/>
  <c r="HY29" i="5"/>
  <c r="HZ29" i="5"/>
  <c r="IA29" i="5"/>
  <c r="IB29" i="5"/>
  <c r="IC29" i="5"/>
  <c r="ID29" i="5"/>
  <c r="IE29" i="5"/>
  <c r="IF29" i="5"/>
  <c r="IG29" i="5"/>
  <c r="IH29" i="5"/>
  <c r="II29" i="5"/>
  <c r="IJ29" i="5"/>
  <c r="IK29" i="5"/>
  <c r="IL29" i="5"/>
  <c r="IM29" i="5"/>
  <c r="IN29" i="5"/>
  <c r="IO29" i="5"/>
  <c r="IP29" i="5"/>
  <c r="IQ29" i="5"/>
  <c r="IR29" i="5"/>
  <c r="IS29" i="5"/>
  <c r="IT29" i="5"/>
  <c r="IU29" i="5"/>
  <c r="IV29" i="5"/>
  <c r="IW29" i="5"/>
  <c r="IX29" i="5"/>
  <c r="IY29" i="5"/>
  <c r="IZ29" i="5"/>
  <c r="JA29" i="5"/>
  <c r="JB29" i="5"/>
  <c r="JC29" i="5"/>
  <c r="JD29" i="5"/>
  <c r="JE29" i="5"/>
  <c r="JF29" i="5"/>
  <c r="JG29" i="5"/>
  <c r="JH29" i="5"/>
  <c r="JI29" i="5"/>
  <c r="JJ29" i="5"/>
  <c r="JK29" i="5"/>
  <c r="JL29" i="5"/>
  <c r="JM29" i="5"/>
  <c r="JN29" i="5"/>
  <c r="JO29" i="5"/>
  <c r="JP29" i="5"/>
  <c r="JQ29" i="5"/>
  <c r="JR29" i="5"/>
  <c r="JS29" i="5"/>
  <c r="JT29" i="5"/>
  <c r="JU29" i="5"/>
  <c r="JV29" i="5"/>
  <c r="JW29" i="5"/>
  <c r="JX29" i="5"/>
  <c r="JY29" i="5"/>
  <c r="JZ29" i="5"/>
  <c r="KA29" i="5"/>
  <c r="KB29" i="5"/>
  <c r="KC29" i="5"/>
  <c r="KD29" i="5"/>
  <c r="KE29" i="5"/>
  <c r="KF29" i="5"/>
  <c r="KG29" i="5"/>
  <c r="KH29" i="5"/>
  <c r="KI29" i="5"/>
  <c r="KJ29" i="5"/>
  <c r="KK29" i="5"/>
  <c r="KL29" i="5"/>
  <c r="KM29" i="5"/>
  <c r="KN29" i="5"/>
  <c r="KO29" i="5"/>
  <c r="KP29" i="5"/>
  <c r="KQ29" i="5"/>
  <c r="KR29" i="5"/>
  <c r="KS29" i="5"/>
  <c r="KT29" i="5"/>
  <c r="KU29" i="5"/>
  <c r="KV29" i="5"/>
  <c r="KW29" i="5"/>
  <c r="KX29" i="5"/>
  <c r="KY29" i="5"/>
  <c r="KZ29" i="5"/>
  <c r="LA29" i="5"/>
  <c r="LB29" i="5"/>
  <c r="LC29" i="5"/>
  <c r="LD29" i="5"/>
  <c r="LE29" i="5"/>
  <c r="LF29" i="5"/>
  <c r="LG29" i="5"/>
  <c r="LH29" i="5"/>
  <c r="LI29" i="5"/>
  <c r="LJ29" i="5"/>
  <c r="LK29" i="5"/>
  <c r="LL29" i="5"/>
  <c r="LM29" i="5"/>
  <c r="LN29" i="5"/>
  <c r="LO29" i="5"/>
  <c r="LP29" i="5"/>
  <c r="LQ29" i="5"/>
  <c r="LR29" i="5"/>
  <c r="LS29" i="5"/>
  <c r="LT29" i="5"/>
  <c r="LU29" i="5"/>
  <c r="LV29" i="5"/>
  <c r="FN30" i="5"/>
  <c r="FO30" i="5"/>
  <c r="FP30" i="5"/>
  <c r="FQ30" i="5"/>
  <c r="FR30" i="5"/>
  <c r="FS30" i="5"/>
  <c r="FT30" i="5"/>
  <c r="FU30" i="5"/>
  <c r="FV30" i="5"/>
  <c r="FW30" i="5"/>
  <c r="FX30" i="5"/>
  <c r="FY30" i="5"/>
  <c r="FZ30" i="5"/>
  <c r="GA30" i="5"/>
  <c r="GB30" i="5"/>
  <c r="GC30" i="5"/>
  <c r="GD30" i="5"/>
  <c r="GE30" i="5"/>
  <c r="GF30" i="5"/>
  <c r="GG30" i="5"/>
  <c r="GH30" i="5"/>
  <c r="GI30" i="5"/>
  <c r="GJ30" i="5"/>
  <c r="GK30" i="5"/>
  <c r="GL30" i="5"/>
  <c r="GM30" i="5"/>
  <c r="GN30" i="5"/>
  <c r="GO30" i="5"/>
  <c r="GP30" i="5"/>
  <c r="GQ30" i="5"/>
  <c r="GR30" i="5"/>
  <c r="GS30" i="5"/>
  <c r="GT30" i="5"/>
  <c r="GU30" i="5"/>
  <c r="GV30" i="5"/>
  <c r="GW30" i="5"/>
  <c r="GX30" i="5"/>
  <c r="GY30" i="5"/>
  <c r="GZ30" i="5"/>
  <c r="HA30" i="5"/>
  <c r="HB30" i="5"/>
  <c r="HC30" i="5"/>
  <c r="HD30" i="5"/>
  <c r="HE30" i="5"/>
  <c r="HF30" i="5"/>
  <c r="HG30" i="5"/>
  <c r="HH30" i="5"/>
  <c r="HI30" i="5"/>
  <c r="HJ30" i="5"/>
  <c r="HK30" i="5"/>
  <c r="HL30" i="5"/>
  <c r="HM30" i="5"/>
  <c r="HN30" i="5"/>
  <c r="HO30" i="5"/>
  <c r="HP30" i="5"/>
  <c r="HQ30" i="5"/>
  <c r="HR30" i="5"/>
  <c r="HS30" i="5"/>
  <c r="HT30" i="5"/>
  <c r="HU30" i="5"/>
  <c r="HV30" i="5"/>
  <c r="HW30" i="5"/>
  <c r="HX30" i="5"/>
  <c r="HY30" i="5"/>
  <c r="HZ30" i="5"/>
  <c r="IA30" i="5"/>
  <c r="IB30" i="5"/>
  <c r="IC30" i="5"/>
  <c r="ID30" i="5"/>
  <c r="IE30" i="5"/>
  <c r="IF30" i="5"/>
  <c r="IG30" i="5"/>
  <c r="IH30" i="5"/>
  <c r="II30" i="5"/>
  <c r="IJ30" i="5"/>
  <c r="IK30" i="5"/>
  <c r="IL30" i="5"/>
  <c r="IM30" i="5"/>
  <c r="IN30" i="5"/>
  <c r="IO30" i="5"/>
  <c r="IP30" i="5"/>
  <c r="IQ30" i="5"/>
  <c r="IR30" i="5"/>
  <c r="IS30" i="5"/>
  <c r="IT30" i="5"/>
  <c r="IU30" i="5"/>
  <c r="IV30" i="5"/>
  <c r="IW30" i="5"/>
  <c r="IX30" i="5"/>
  <c r="IY30" i="5"/>
  <c r="IZ30" i="5"/>
  <c r="JA30" i="5"/>
  <c r="JB30" i="5"/>
  <c r="JC30" i="5"/>
  <c r="JD30" i="5"/>
  <c r="JE30" i="5"/>
  <c r="JF30" i="5"/>
  <c r="JG30" i="5"/>
  <c r="JH30" i="5"/>
  <c r="JI30" i="5"/>
  <c r="JJ30" i="5"/>
  <c r="JK30" i="5"/>
  <c r="JL30" i="5"/>
  <c r="JM30" i="5"/>
  <c r="JN30" i="5"/>
  <c r="JO30" i="5"/>
  <c r="JP30" i="5"/>
  <c r="JQ30" i="5"/>
  <c r="JR30" i="5"/>
  <c r="JS30" i="5"/>
  <c r="JT30" i="5"/>
  <c r="JU30" i="5"/>
  <c r="JV30" i="5"/>
  <c r="JW30" i="5"/>
  <c r="JX30" i="5"/>
  <c r="JY30" i="5"/>
  <c r="JZ30" i="5"/>
  <c r="KA30" i="5"/>
  <c r="KB30" i="5"/>
  <c r="KC30" i="5"/>
  <c r="KD30" i="5"/>
  <c r="KE30" i="5"/>
  <c r="KF30" i="5"/>
  <c r="KG30" i="5"/>
  <c r="KH30" i="5"/>
  <c r="KI30" i="5"/>
  <c r="KJ30" i="5"/>
  <c r="KK30" i="5"/>
  <c r="KL30" i="5"/>
  <c r="KM30" i="5"/>
  <c r="KN30" i="5"/>
  <c r="KO30" i="5"/>
  <c r="KP30" i="5"/>
  <c r="KQ30" i="5"/>
  <c r="KR30" i="5"/>
  <c r="KS30" i="5"/>
  <c r="KT30" i="5"/>
  <c r="KU30" i="5"/>
  <c r="KV30" i="5"/>
  <c r="KW30" i="5"/>
  <c r="KX30" i="5"/>
  <c r="KY30" i="5"/>
  <c r="KZ30" i="5"/>
  <c r="LA30" i="5"/>
  <c r="LB30" i="5"/>
  <c r="LC30" i="5"/>
  <c r="LD30" i="5"/>
  <c r="LE30" i="5"/>
  <c r="LF30" i="5"/>
  <c r="LG30" i="5"/>
  <c r="LH30" i="5"/>
  <c r="LI30" i="5"/>
  <c r="LJ30" i="5"/>
  <c r="LK30" i="5"/>
  <c r="LL30" i="5"/>
  <c r="LM30" i="5"/>
  <c r="LN30" i="5"/>
  <c r="LO30" i="5"/>
  <c r="LP30" i="5"/>
  <c r="LQ30" i="5"/>
  <c r="LR30" i="5"/>
  <c r="LS30" i="5"/>
  <c r="LT30" i="5"/>
  <c r="LU30" i="5"/>
  <c r="LV30" i="5"/>
  <c r="FN31" i="5"/>
  <c r="FO31" i="5"/>
  <c r="FP31" i="5"/>
  <c r="FQ31" i="5"/>
  <c r="FR31" i="5"/>
  <c r="FS31" i="5"/>
  <c r="FT31" i="5"/>
  <c r="FU31" i="5"/>
  <c r="FV31" i="5"/>
  <c r="FW31" i="5"/>
  <c r="FX31" i="5"/>
  <c r="FY31" i="5"/>
  <c r="FZ31" i="5"/>
  <c r="GA31" i="5"/>
  <c r="GB31" i="5"/>
  <c r="GC31" i="5"/>
  <c r="GD31" i="5"/>
  <c r="GE31" i="5"/>
  <c r="GF31" i="5"/>
  <c r="GG31" i="5"/>
  <c r="GH31" i="5"/>
  <c r="GI31" i="5"/>
  <c r="GJ31" i="5"/>
  <c r="GK31" i="5"/>
  <c r="GL31" i="5"/>
  <c r="GM31" i="5"/>
  <c r="GN31" i="5"/>
  <c r="GO31" i="5"/>
  <c r="GP31" i="5"/>
  <c r="GQ31" i="5"/>
  <c r="GR31" i="5"/>
  <c r="GS31" i="5"/>
  <c r="GT31" i="5"/>
  <c r="GU31" i="5"/>
  <c r="GV31" i="5"/>
  <c r="GW31" i="5"/>
  <c r="GX31" i="5"/>
  <c r="GY31" i="5"/>
  <c r="GZ31" i="5"/>
  <c r="HA31" i="5"/>
  <c r="HB31" i="5"/>
  <c r="HC31" i="5"/>
  <c r="HD31" i="5"/>
  <c r="HE31" i="5"/>
  <c r="HF31" i="5"/>
  <c r="HG31" i="5"/>
  <c r="HH31" i="5"/>
  <c r="HI31" i="5"/>
  <c r="HJ31" i="5"/>
  <c r="HK31" i="5"/>
  <c r="HL31" i="5"/>
  <c r="HM31" i="5"/>
  <c r="HN31" i="5"/>
  <c r="HO31" i="5"/>
  <c r="HP31" i="5"/>
  <c r="HQ31" i="5"/>
  <c r="HR31" i="5"/>
  <c r="HS31" i="5"/>
  <c r="HT31" i="5"/>
  <c r="HU31" i="5"/>
  <c r="HV31" i="5"/>
  <c r="HW31" i="5"/>
  <c r="HX31" i="5"/>
  <c r="HY31" i="5"/>
  <c r="HZ31" i="5"/>
  <c r="IA31" i="5"/>
  <c r="IB31" i="5"/>
  <c r="IC31" i="5"/>
  <c r="ID31" i="5"/>
  <c r="IE31" i="5"/>
  <c r="IF31" i="5"/>
  <c r="IG31" i="5"/>
  <c r="IH31" i="5"/>
  <c r="II31" i="5"/>
  <c r="IJ31" i="5"/>
  <c r="IK31" i="5"/>
  <c r="IL31" i="5"/>
  <c r="IM31" i="5"/>
  <c r="IN31" i="5"/>
  <c r="IO31" i="5"/>
  <c r="IP31" i="5"/>
  <c r="IQ31" i="5"/>
  <c r="IR31" i="5"/>
  <c r="IS31" i="5"/>
  <c r="IT31" i="5"/>
  <c r="IU31" i="5"/>
  <c r="IV31" i="5"/>
  <c r="IW31" i="5"/>
  <c r="IX31" i="5"/>
  <c r="IY31" i="5"/>
  <c r="IZ31" i="5"/>
  <c r="JA31" i="5"/>
  <c r="JB31" i="5"/>
  <c r="JC31" i="5"/>
  <c r="JD31" i="5"/>
  <c r="JE31" i="5"/>
  <c r="JF31" i="5"/>
  <c r="JG31" i="5"/>
  <c r="JH31" i="5"/>
  <c r="JI31" i="5"/>
  <c r="JJ31" i="5"/>
  <c r="JK31" i="5"/>
  <c r="JL31" i="5"/>
  <c r="JM31" i="5"/>
  <c r="JN31" i="5"/>
  <c r="JO31" i="5"/>
  <c r="JP31" i="5"/>
  <c r="JQ31" i="5"/>
  <c r="JR31" i="5"/>
  <c r="JS31" i="5"/>
  <c r="JT31" i="5"/>
  <c r="JU31" i="5"/>
  <c r="JV31" i="5"/>
  <c r="JW31" i="5"/>
  <c r="JX31" i="5"/>
  <c r="JY31" i="5"/>
  <c r="JZ31" i="5"/>
  <c r="KA31" i="5"/>
  <c r="KB31" i="5"/>
  <c r="KC31" i="5"/>
  <c r="KD31" i="5"/>
  <c r="KE31" i="5"/>
  <c r="KF31" i="5"/>
  <c r="KG31" i="5"/>
  <c r="KH31" i="5"/>
  <c r="KI31" i="5"/>
  <c r="KJ31" i="5"/>
  <c r="KK31" i="5"/>
  <c r="KL31" i="5"/>
  <c r="KM31" i="5"/>
  <c r="KN31" i="5"/>
  <c r="KO31" i="5"/>
  <c r="KP31" i="5"/>
  <c r="KQ31" i="5"/>
  <c r="KR31" i="5"/>
  <c r="KS31" i="5"/>
  <c r="KT31" i="5"/>
  <c r="KU31" i="5"/>
  <c r="KV31" i="5"/>
  <c r="KW31" i="5"/>
  <c r="KX31" i="5"/>
  <c r="KY31" i="5"/>
  <c r="KZ31" i="5"/>
  <c r="LA31" i="5"/>
  <c r="LB31" i="5"/>
  <c r="LC31" i="5"/>
  <c r="LD31" i="5"/>
  <c r="LE31" i="5"/>
  <c r="LF31" i="5"/>
  <c r="LG31" i="5"/>
  <c r="LH31" i="5"/>
  <c r="LI31" i="5"/>
  <c r="LJ31" i="5"/>
  <c r="LK31" i="5"/>
  <c r="LL31" i="5"/>
  <c r="LM31" i="5"/>
  <c r="LN31" i="5"/>
  <c r="LO31" i="5"/>
  <c r="LP31" i="5"/>
  <c r="LQ31" i="5"/>
  <c r="LR31" i="5"/>
  <c r="LS31" i="5"/>
  <c r="LT31" i="5"/>
  <c r="LU31" i="5"/>
  <c r="LV31" i="5"/>
  <c r="FN32" i="5"/>
  <c r="FO32" i="5"/>
  <c r="FP32" i="5"/>
  <c r="FQ32" i="5"/>
  <c r="FR32" i="5"/>
  <c r="FS32" i="5"/>
  <c r="FT32" i="5"/>
  <c r="FU32" i="5"/>
  <c r="FV32" i="5"/>
  <c r="FW32" i="5"/>
  <c r="FX32" i="5"/>
  <c r="FY32" i="5"/>
  <c r="FZ32" i="5"/>
  <c r="GA32" i="5"/>
  <c r="GB32" i="5"/>
  <c r="GC32" i="5"/>
  <c r="GD32" i="5"/>
  <c r="GE32" i="5"/>
  <c r="GF32" i="5"/>
  <c r="GG32" i="5"/>
  <c r="GH32" i="5"/>
  <c r="GI32" i="5"/>
  <c r="GJ32" i="5"/>
  <c r="GK32" i="5"/>
  <c r="GL32" i="5"/>
  <c r="GM32" i="5"/>
  <c r="GN32" i="5"/>
  <c r="GO32" i="5"/>
  <c r="GP32" i="5"/>
  <c r="GQ32" i="5"/>
  <c r="GR32" i="5"/>
  <c r="GS32" i="5"/>
  <c r="GT32" i="5"/>
  <c r="GU32" i="5"/>
  <c r="GV32" i="5"/>
  <c r="GW32" i="5"/>
  <c r="GX32" i="5"/>
  <c r="GY32" i="5"/>
  <c r="GZ32" i="5"/>
  <c r="HA32" i="5"/>
  <c r="HB32" i="5"/>
  <c r="HC32" i="5"/>
  <c r="HD32" i="5"/>
  <c r="HE32" i="5"/>
  <c r="HF32" i="5"/>
  <c r="HG32" i="5"/>
  <c r="HH32" i="5"/>
  <c r="HI32" i="5"/>
  <c r="HJ32" i="5"/>
  <c r="HK32" i="5"/>
  <c r="HL32" i="5"/>
  <c r="HM32" i="5"/>
  <c r="HN32" i="5"/>
  <c r="HO32" i="5"/>
  <c r="HP32" i="5"/>
  <c r="HQ32" i="5"/>
  <c r="HR32" i="5"/>
  <c r="HS32" i="5"/>
  <c r="HT32" i="5"/>
  <c r="HU32" i="5"/>
  <c r="HV32" i="5"/>
  <c r="HW32" i="5"/>
  <c r="HX32" i="5"/>
  <c r="HY32" i="5"/>
  <c r="HZ32" i="5"/>
  <c r="IA32" i="5"/>
  <c r="IB32" i="5"/>
  <c r="IC32" i="5"/>
  <c r="ID32" i="5"/>
  <c r="IE32" i="5"/>
  <c r="IF32" i="5"/>
  <c r="IG32" i="5"/>
  <c r="IH32" i="5"/>
  <c r="II32" i="5"/>
  <c r="IJ32" i="5"/>
  <c r="IK32" i="5"/>
  <c r="IL32" i="5"/>
  <c r="IM32" i="5"/>
  <c r="IN32" i="5"/>
  <c r="IO32" i="5"/>
  <c r="IP32" i="5"/>
  <c r="IQ32" i="5"/>
  <c r="IR32" i="5"/>
  <c r="IS32" i="5"/>
  <c r="IT32" i="5"/>
  <c r="IU32" i="5"/>
  <c r="IV32" i="5"/>
  <c r="IW32" i="5"/>
  <c r="IX32" i="5"/>
  <c r="IY32" i="5"/>
  <c r="IZ32" i="5"/>
  <c r="JA32" i="5"/>
  <c r="JB32" i="5"/>
  <c r="JC32" i="5"/>
  <c r="JD32" i="5"/>
  <c r="JE32" i="5"/>
  <c r="JF32" i="5"/>
  <c r="JG32" i="5"/>
  <c r="JH32" i="5"/>
  <c r="JI32" i="5"/>
  <c r="JJ32" i="5"/>
  <c r="JK32" i="5"/>
  <c r="JL32" i="5"/>
  <c r="JM32" i="5"/>
  <c r="JN32" i="5"/>
  <c r="JO32" i="5"/>
  <c r="JP32" i="5"/>
  <c r="JQ32" i="5"/>
  <c r="JR32" i="5"/>
  <c r="JS32" i="5"/>
  <c r="JT32" i="5"/>
  <c r="JU32" i="5"/>
  <c r="JV32" i="5"/>
  <c r="JW32" i="5"/>
  <c r="JX32" i="5"/>
  <c r="JY32" i="5"/>
  <c r="JZ32" i="5"/>
  <c r="KA32" i="5"/>
  <c r="KB32" i="5"/>
  <c r="KC32" i="5"/>
  <c r="KD32" i="5"/>
  <c r="KE32" i="5"/>
  <c r="KF32" i="5"/>
  <c r="KG32" i="5"/>
  <c r="KH32" i="5"/>
  <c r="KI32" i="5"/>
  <c r="KJ32" i="5"/>
  <c r="KK32" i="5"/>
  <c r="KL32" i="5"/>
  <c r="KM32" i="5"/>
  <c r="KN32" i="5"/>
  <c r="KO32" i="5"/>
  <c r="KP32" i="5"/>
  <c r="KQ32" i="5"/>
  <c r="KR32" i="5"/>
  <c r="KS32" i="5"/>
  <c r="KT32" i="5"/>
  <c r="KU32" i="5"/>
  <c r="KV32" i="5"/>
  <c r="KW32" i="5"/>
  <c r="KX32" i="5"/>
  <c r="KY32" i="5"/>
  <c r="KZ32" i="5"/>
  <c r="LA32" i="5"/>
  <c r="LB32" i="5"/>
  <c r="LC32" i="5"/>
  <c r="LD32" i="5"/>
  <c r="LE32" i="5"/>
  <c r="LF32" i="5"/>
  <c r="LG32" i="5"/>
  <c r="LH32" i="5"/>
  <c r="LI32" i="5"/>
  <c r="LJ32" i="5"/>
  <c r="LK32" i="5"/>
  <c r="LL32" i="5"/>
  <c r="LM32" i="5"/>
  <c r="LN32" i="5"/>
  <c r="LO32" i="5"/>
  <c r="LP32" i="5"/>
  <c r="LQ32" i="5"/>
  <c r="LR32" i="5"/>
  <c r="LS32" i="5"/>
  <c r="LT32" i="5"/>
  <c r="LU32" i="5"/>
  <c r="LV32" i="5"/>
  <c r="FN33" i="5"/>
  <c r="FO33" i="5"/>
  <c r="FP33" i="5"/>
  <c r="FQ33" i="5"/>
  <c r="FR33" i="5"/>
  <c r="FS33" i="5"/>
  <c r="FT33" i="5"/>
  <c r="FU33" i="5"/>
  <c r="FV33" i="5"/>
  <c r="FW33" i="5"/>
  <c r="FX33" i="5"/>
  <c r="FY33" i="5"/>
  <c r="FZ33" i="5"/>
  <c r="GA33" i="5"/>
  <c r="GB33" i="5"/>
  <c r="GC33" i="5"/>
  <c r="GD33" i="5"/>
  <c r="GE33" i="5"/>
  <c r="GF33" i="5"/>
  <c r="GG33" i="5"/>
  <c r="GH33" i="5"/>
  <c r="GI33" i="5"/>
  <c r="GJ33" i="5"/>
  <c r="GK33" i="5"/>
  <c r="GL33" i="5"/>
  <c r="GM33" i="5"/>
  <c r="GN33" i="5"/>
  <c r="GO33" i="5"/>
  <c r="GP33" i="5"/>
  <c r="GQ33" i="5"/>
  <c r="GR33" i="5"/>
  <c r="GS33" i="5"/>
  <c r="GT33" i="5"/>
  <c r="GU33" i="5"/>
  <c r="GV33" i="5"/>
  <c r="GW33" i="5"/>
  <c r="GX33" i="5"/>
  <c r="GY33" i="5"/>
  <c r="GZ33" i="5"/>
  <c r="HA33" i="5"/>
  <c r="HB33" i="5"/>
  <c r="HC33" i="5"/>
  <c r="HD33" i="5"/>
  <c r="HE33" i="5"/>
  <c r="HF33" i="5"/>
  <c r="HG33" i="5"/>
  <c r="HH33" i="5"/>
  <c r="HI33" i="5"/>
  <c r="HJ33" i="5"/>
  <c r="HK33" i="5"/>
  <c r="HL33" i="5"/>
  <c r="HM33" i="5"/>
  <c r="HN33" i="5"/>
  <c r="HO33" i="5"/>
  <c r="HP33" i="5"/>
  <c r="HQ33" i="5"/>
  <c r="HR33" i="5"/>
  <c r="HS33" i="5"/>
  <c r="HT33" i="5"/>
  <c r="HU33" i="5"/>
  <c r="HV33" i="5"/>
  <c r="HW33" i="5"/>
  <c r="HX33" i="5"/>
  <c r="HY33" i="5"/>
  <c r="HZ33" i="5"/>
  <c r="IA33" i="5"/>
  <c r="IB33" i="5"/>
  <c r="IC33" i="5"/>
  <c r="ID33" i="5"/>
  <c r="IE33" i="5"/>
  <c r="IF33" i="5"/>
  <c r="IG33" i="5"/>
  <c r="IH33" i="5"/>
  <c r="II33" i="5"/>
  <c r="IJ33" i="5"/>
  <c r="IK33" i="5"/>
  <c r="IL33" i="5"/>
  <c r="IM33" i="5"/>
  <c r="IN33" i="5"/>
  <c r="IO33" i="5"/>
  <c r="IP33" i="5"/>
  <c r="IQ33" i="5"/>
  <c r="IR33" i="5"/>
  <c r="IS33" i="5"/>
  <c r="IT33" i="5"/>
  <c r="IU33" i="5"/>
  <c r="IV33" i="5"/>
  <c r="IW33" i="5"/>
  <c r="IX33" i="5"/>
  <c r="IY33" i="5"/>
  <c r="IZ33" i="5"/>
  <c r="JA33" i="5"/>
  <c r="JB33" i="5"/>
  <c r="JC33" i="5"/>
  <c r="JD33" i="5"/>
  <c r="JE33" i="5"/>
  <c r="JF33" i="5"/>
  <c r="JG33" i="5"/>
  <c r="JH33" i="5"/>
  <c r="JI33" i="5"/>
  <c r="JJ33" i="5"/>
  <c r="JK33" i="5"/>
  <c r="JL33" i="5"/>
  <c r="JM33" i="5"/>
  <c r="JN33" i="5"/>
  <c r="JO33" i="5"/>
  <c r="JP33" i="5"/>
  <c r="JQ33" i="5"/>
  <c r="JR33" i="5"/>
  <c r="JS33" i="5"/>
  <c r="JT33" i="5"/>
  <c r="JU33" i="5"/>
  <c r="JV33" i="5"/>
  <c r="JW33" i="5"/>
  <c r="JX33" i="5"/>
  <c r="JY33" i="5"/>
  <c r="JZ33" i="5"/>
  <c r="KA33" i="5"/>
  <c r="KB33" i="5"/>
  <c r="KC33" i="5"/>
  <c r="KD33" i="5"/>
  <c r="KE33" i="5"/>
  <c r="KF33" i="5"/>
  <c r="KG33" i="5"/>
  <c r="KH33" i="5"/>
  <c r="KI33" i="5"/>
  <c r="KJ33" i="5"/>
  <c r="KK33" i="5"/>
  <c r="KL33" i="5"/>
  <c r="KM33" i="5"/>
  <c r="KN33" i="5"/>
  <c r="KO33" i="5"/>
  <c r="KP33" i="5"/>
  <c r="KQ33" i="5"/>
  <c r="KR33" i="5"/>
  <c r="KS33" i="5"/>
  <c r="KT33" i="5"/>
  <c r="KU33" i="5"/>
  <c r="KV33" i="5"/>
  <c r="KW33" i="5"/>
  <c r="KX33" i="5"/>
  <c r="KY33" i="5"/>
  <c r="KZ33" i="5"/>
  <c r="LA33" i="5"/>
  <c r="LB33" i="5"/>
  <c r="LC33" i="5"/>
  <c r="LD33" i="5"/>
  <c r="LE33" i="5"/>
  <c r="LF33" i="5"/>
  <c r="LG33" i="5"/>
  <c r="LH33" i="5"/>
  <c r="LI33" i="5"/>
  <c r="LJ33" i="5"/>
  <c r="LK33" i="5"/>
  <c r="LL33" i="5"/>
  <c r="LM33" i="5"/>
  <c r="LN33" i="5"/>
  <c r="LO33" i="5"/>
  <c r="LP33" i="5"/>
  <c r="LQ33" i="5"/>
  <c r="LR33" i="5"/>
  <c r="LS33" i="5"/>
  <c r="LT33" i="5"/>
  <c r="LU33" i="5"/>
  <c r="LV33" i="5"/>
  <c r="FN34" i="5"/>
  <c r="FO34" i="5"/>
  <c r="FP34" i="5"/>
  <c r="FQ34" i="5"/>
  <c r="FR34" i="5"/>
  <c r="FS34" i="5"/>
  <c r="FT34" i="5"/>
  <c r="FU34" i="5"/>
  <c r="FV34" i="5"/>
  <c r="FW34" i="5"/>
  <c r="FX34" i="5"/>
  <c r="FY34" i="5"/>
  <c r="FZ34" i="5"/>
  <c r="GA34" i="5"/>
  <c r="GB34" i="5"/>
  <c r="GC34" i="5"/>
  <c r="GD34" i="5"/>
  <c r="GE34" i="5"/>
  <c r="GF34" i="5"/>
  <c r="GG34" i="5"/>
  <c r="GH34" i="5"/>
  <c r="GI34" i="5"/>
  <c r="GJ34" i="5"/>
  <c r="GK34" i="5"/>
  <c r="GL34" i="5"/>
  <c r="GM34" i="5"/>
  <c r="GN34" i="5"/>
  <c r="GO34" i="5"/>
  <c r="GP34" i="5"/>
  <c r="GQ34" i="5"/>
  <c r="GR34" i="5"/>
  <c r="GS34" i="5"/>
  <c r="GT34" i="5"/>
  <c r="GU34" i="5"/>
  <c r="GV34" i="5"/>
  <c r="GW34" i="5"/>
  <c r="GX34" i="5"/>
  <c r="GY34" i="5"/>
  <c r="GZ34" i="5"/>
  <c r="HA34" i="5"/>
  <c r="HB34" i="5"/>
  <c r="HC34" i="5"/>
  <c r="HD34" i="5"/>
  <c r="HE34" i="5"/>
  <c r="HF34" i="5"/>
  <c r="HG34" i="5"/>
  <c r="HH34" i="5"/>
  <c r="HI34" i="5"/>
  <c r="HJ34" i="5"/>
  <c r="HK34" i="5"/>
  <c r="HL34" i="5"/>
  <c r="HM34" i="5"/>
  <c r="HN34" i="5"/>
  <c r="HO34" i="5"/>
  <c r="HP34" i="5"/>
  <c r="HQ34" i="5"/>
  <c r="HR34" i="5"/>
  <c r="HS34" i="5"/>
  <c r="HT34" i="5"/>
  <c r="HU34" i="5"/>
  <c r="HV34" i="5"/>
  <c r="HW34" i="5"/>
  <c r="HX34" i="5"/>
  <c r="HY34" i="5"/>
  <c r="HZ34" i="5"/>
  <c r="IA34" i="5"/>
  <c r="IB34" i="5"/>
  <c r="IC34" i="5"/>
  <c r="ID34" i="5"/>
  <c r="IE34" i="5"/>
  <c r="IF34" i="5"/>
  <c r="IG34" i="5"/>
  <c r="IH34" i="5"/>
  <c r="II34" i="5"/>
  <c r="IJ34" i="5"/>
  <c r="IK34" i="5"/>
  <c r="IL34" i="5"/>
  <c r="IM34" i="5"/>
  <c r="IN34" i="5"/>
  <c r="IO34" i="5"/>
  <c r="IP34" i="5"/>
  <c r="IQ34" i="5"/>
  <c r="IR34" i="5"/>
  <c r="IS34" i="5"/>
  <c r="IT34" i="5"/>
  <c r="IU34" i="5"/>
  <c r="IV34" i="5"/>
  <c r="IW34" i="5"/>
  <c r="IX34" i="5"/>
  <c r="IY34" i="5"/>
  <c r="IZ34" i="5"/>
  <c r="JA34" i="5"/>
  <c r="JB34" i="5"/>
  <c r="JC34" i="5"/>
  <c r="JD34" i="5"/>
  <c r="JE34" i="5"/>
  <c r="JF34" i="5"/>
  <c r="JG34" i="5"/>
  <c r="JH34" i="5"/>
  <c r="JI34" i="5"/>
  <c r="JJ34" i="5"/>
  <c r="JK34" i="5"/>
  <c r="JL34" i="5"/>
  <c r="JM34" i="5"/>
  <c r="JN34" i="5"/>
  <c r="JO34" i="5"/>
  <c r="JP34" i="5"/>
  <c r="JQ34" i="5"/>
  <c r="JR34" i="5"/>
  <c r="JS34" i="5"/>
  <c r="JT34" i="5"/>
  <c r="JU34" i="5"/>
  <c r="JV34" i="5"/>
  <c r="JW34" i="5"/>
  <c r="JX34" i="5"/>
  <c r="JY34" i="5"/>
  <c r="JZ34" i="5"/>
  <c r="KA34" i="5"/>
  <c r="KB34" i="5"/>
  <c r="KC34" i="5"/>
  <c r="KD34" i="5"/>
  <c r="KE34" i="5"/>
  <c r="KF34" i="5"/>
  <c r="KG34" i="5"/>
  <c r="KH34" i="5"/>
  <c r="KI34" i="5"/>
  <c r="KJ34" i="5"/>
  <c r="KK34" i="5"/>
  <c r="KL34" i="5"/>
  <c r="KM34" i="5"/>
  <c r="KN34" i="5"/>
  <c r="KO34" i="5"/>
  <c r="KP34" i="5"/>
  <c r="KQ34" i="5"/>
  <c r="KR34" i="5"/>
  <c r="KS34" i="5"/>
  <c r="KT34" i="5"/>
  <c r="KU34" i="5"/>
  <c r="KV34" i="5"/>
  <c r="KW34" i="5"/>
  <c r="KX34" i="5"/>
  <c r="KY34" i="5"/>
  <c r="KZ34" i="5"/>
  <c r="LA34" i="5"/>
  <c r="LB34" i="5"/>
  <c r="LC34" i="5"/>
  <c r="LD34" i="5"/>
  <c r="LE34" i="5"/>
  <c r="LF34" i="5"/>
  <c r="LG34" i="5"/>
  <c r="LH34" i="5"/>
  <c r="LI34" i="5"/>
  <c r="LJ34" i="5"/>
  <c r="LK34" i="5"/>
  <c r="LL34" i="5"/>
  <c r="LM34" i="5"/>
  <c r="LN34" i="5"/>
  <c r="LO34" i="5"/>
  <c r="LP34" i="5"/>
  <c r="LQ34" i="5"/>
  <c r="LR34" i="5"/>
  <c r="LS34" i="5"/>
  <c r="LT34" i="5"/>
  <c r="LU34" i="5"/>
  <c r="LV34" i="5"/>
  <c r="FN35" i="5"/>
  <c r="FO35" i="5"/>
  <c r="FP35" i="5"/>
  <c r="FQ35" i="5"/>
  <c r="FR35" i="5"/>
  <c r="FS35" i="5"/>
  <c r="FT35" i="5"/>
  <c r="FU35" i="5"/>
  <c r="FV35" i="5"/>
  <c r="FW35" i="5"/>
  <c r="FX35" i="5"/>
  <c r="FY35" i="5"/>
  <c r="FZ35" i="5"/>
  <c r="GA35" i="5"/>
  <c r="GB35" i="5"/>
  <c r="GC35" i="5"/>
  <c r="GD35" i="5"/>
  <c r="GE35" i="5"/>
  <c r="GF35" i="5"/>
  <c r="GG35" i="5"/>
  <c r="GH35" i="5"/>
  <c r="GI35" i="5"/>
  <c r="GJ35" i="5"/>
  <c r="GK35" i="5"/>
  <c r="GL35" i="5"/>
  <c r="GM35" i="5"/>
  <c r="GN35" i="5"/>
  <c r="GO35" i="5"/>
  <c r="GP35" i="5"/>
  <c r="GQ35" i="5"/>
  <c r="GR35" i="5"/>
  <c r="GS35" i="5"/>
  <c r="GT35" i="5"/>
  <c r="GU35" i="5"/>
  <c r="GV35" i="5"/>
  <c r="GW35" i="5"/>
  <c r="GX35" i="5"/>
  <c r="GY35" i="5"/>
  <c r="GZ35" i="5"/>
  <c r="HA35" i="5"/>
  <c r="HB35" i="5"/>
  <c r="HC35" i="5"/>
  <c r="HD35" i="5"/>
  <c r="HE35" i="5"/>
  <c r="HF35" i="5"/>
  <c r="HG35" i="5"/>
  <c r="HH35" i="5"/>
  <c r="HI35" i="5"/>
  <c r="HJ35" i="5"/>
  <c r="HK35" i="5"/>
  <c r="HL35" i="5"/>
  <c r="HM35" i="5"/>
  <c r="HN35" i="5"/>
  <c r="HO35" i="5"/>
  <c r="HP35" i="5"/>
  <c r="HQ35" i="5"/>
  <c r="HR35" i="5"/>
  <c r="HS35" i="5"/>
  <c r="HT35" i="5"/>
  <c r="HU35" i="5"/>
  <c r="HV35" i="5"/>
  <c r="HW35" i="5"/>
  <c r="HX35" i="5"/>
  <c r="HY35" i="5"/>
  <c r="HZ35" i="5"/>
  <c r="IA35" i="5"/>
  <c r="IB35" i="5"/>
  <c r="IC35" i="5"/>
  <c r="ID35" i="5"/>
  <c r="IE35" i="5"/>
  <c r="IF35" i="5"/>
  <c r="IG35" i="5"/>
  <c r="IH35" i="5"/>
  <c r="II35" i="5"/>
  <c r="IJ35" i="5"/>
  <c r="IK35" i="5"/>
  <c r="IL35" i="5"/>
  <c r="IM35" i="5"/>
  <c r="IN35" i="5"/>
  <c r="IO35" i="5"/>
  <c r="IP35" i="5"/>
  <c r="IQ35" i="5"/>
  <c r="IR35" i="5"/>
  <c r="IS35" i="5"/>
  <c r="IT35" i="5"/>
  <c r="IU35" i="5"/>
  <c r="IV35" i="5"/>
  <c r="IW35" i="5"/>
  <c r="IX35" i="5"/>
  <c r="IY35" i="5"/>
  <c r="IZ35" i="5"/>
  <c r="JA35" i="5"/>
  <c r="JB35" i="5"/>
  <c r="JC35" i="5"/>
  <c r="JD35" i="5"/>
  <c r="JE35" i="5"/>
  <c r="JF35" i="5"/>
  <c r="JG35" i="5"/>
  <c r="JH35" i="5"/>
  <c r="JI35" i="5"/>
  <c r="JJ35" i="5"/>
  <c r="JK35" i="5"/>
  <c r="JL35" i="5"/>
  <c r="JM35" i="5"/>
  <c r="JN35" i="5"/>
  <c r="JO35" i="5"/>
  <c r="JP35" i="5"/>
  <c r="JQ35" i="5"/>
  <c r="JR35" i="5"/>
  <c r="JS35" i="5"/>
  <c r="JT35" i="5"/>
  <c r="JU35" i="5"/>
  <c r="JV35" i="5"/>
  <c r="JW35" i="5"/>
  <c r="JX35" i="5"/>
  <c r="JY35" i="5"/>
  <c r="JZ35" i="5"/>
  <c r="KA35" i="5"/>
  <c r="KB35" i="5"/>
  <c r="KC35" i="5"/>
  <c r="KD35" i="5"/>
  <c r="KE35" i="5"/>
  <c r="KF35" i="5"/>
  <c r="KG35" i="5"/>
  <c r="KH35" i="5"/>
  <c r="KI35" i="5"/>
  <c r="KJ35" i="5"/>
  <c r="KK35" i="5"/>
  <c r="KL35" i="5"/>
  <c r="KM35" i="5"/>
  <c r="KN35" i="5"/>
  <c r="KO35" i="5"/>
  <c r="KP35" i="5"/>
  <c r="KQ35" i="5"/>
  <c r="KR35" i="5"/>
  <c r="KS35" i="5"/>
  <c r="KT35" i="5"/>
  <c r="KU35" i="5"/>
  <c r="KV35" i="5"/>
  <c r="KW35" i="5"/>
  <c r="KX35" i="5"/>
  <c r="KY35" i="5"/>
  <c r="KZ35" i="5"/>
  <c r="LA35" i="5"/>
  <c r="LB35" i="5"/>
  <c r="LC35" i="5"/>
  <c r="LD35" i="5"/>
  <c r="LE35" i="5"/>
  <c r="LF35" i="5"/>
  <c r="LG35" i="5"/>
  <c r="LH35" i="5"/>
  <c r="LI35" i="5"/>
  <c r="LJ35" i="5"/>
  <c r="LK35" i="5"/>
  <c r="LL35" i="5"/>
  <c r="LM35" i="5"/>
  <c r="LN35" i="5"/>
  <c r="LO35" i="5"/>
  <c r="LP35" i="5"/>
  <c r="LQ35" i="5"/>
  <c r="LR35" i="5"/>
  <c r="LS35" i="5"/>
  <c r="LT35" i="5"/>
  <c r="LU35" i="5"/>
  <c r="LV35" i="5"/>
  <c r="FN36" i="5"/>
  <c r="FO36" i="5"/>
  <c r="FP36" i="5"/>
  <c r="FQ36" i="5"/>
  <c r="FR36" i="5"/>
  <c r="FS36" i="5"/>
  <c r="FT36" i="5"/>
  <c r="FU36" i="5"/>
  <c r="FV36" i="5"/>
  <c r="FW36" i="5"/>
  <c r="FX36" i="5"/>
  <c r="FY36" i="5"/>
  <c r="FZ36" i="5"/>
  <c r="GA36" i="5"/>
  <c r="GB36" i="5"/>
  <c r="GC36" i="5"/>
  <c r="GD36" i="5"/>
  <c r="GE36" i="5"/>
  <c r="GF36" i="5"/>
  <c r="GG36" i="5"/>
  <c r="GH36" i="5"/>
  <c r="GI36" i="5"/>
  <c r="GJ36" i="5"/>
  <c r="GK36" i="5"/>
  <c r="GL36" i="5"/>
  <c r="GM36" i="5"/>
  <c r="GN36" i="5"/>
  <c r="GO36" i="5"/>
  <c r="GP36" i="5"/>
  <c r="GQ36" i="5"/>
  <c r="GR36" i="5"/>
  <c r="GS36" i="5"/>
  <c r="GT36" i="5"/>
  <c r="GU36" i="5"/>
  <c r="GV36" i="5"/>
  <c r="GW36" i="5"/>
  <c r="GX36" i="5"/>
  <c r="GY36" i="5"/>
  <c r="GZ36" i="5"/>
  <c r="HA36" i="5"/>
  <c r="HB36" i="5"/>
  <c r="HC36" i="5"/>
  <c r="HD36" i="5"/>
  <c r="HE36" i="5"/>
  <c r="HF36" i="5"/>
  <c r="HG36" i="5"/>
  <c r="HH36" i="5"/>
  <c r="HI36" i="5"/>
  <c r="HJ36" i="5"/>
  <c r="HK36" i="5"/>
  <c r="HL36" i="5"/>
  <c r="HM36" i="5"/>
  <c r="HN36" i="5"/>
  <c r="HO36" i="5"/>
  <c r="HP36" i="5"/>
  <c r="HQ36" i="5"/>
  <c r="HR36" i="5"/>
  <c r="HS36" i="5"/>
  <c r="HT36" i="5"/>
  <c r="HU36" i="5"/>
  <c r="HV36" i="5"/>
  <c r="HW36" i="5"/>
  <c r="HX36" i="5"/>
  <c r="HY36" i="5"/>
  <c r="HZ36" i="5"/>
  <c r="IA36" i="5"/>
  <c r="IB36" i="5"/>
  <c r="IC36" i="5"/>
  <c r="ID36" i="5"/>
  <c r="IE36" i="5"/>
  <c r="IF36" i="5"/>
  <c r="IG36" i="5"/>
  <c r="IH36" i="5"/>
  <c r="II36" i="5"/>
  <c r="IJ36" i="5"/>
  <c r="IK36" i="5"/>
  <c r="IL36" i="5"/>
  <c r="IM36" i="5"/>
  <c r="IN36" i="5"/>
  <c r="IO36" i="5"/>
  <c r="IP36" i="5"/>
  <c r="IQ36" i="5"/>
  <c r="IR36" i="5"/>
  <c r="IS36" i="5"/>
  <c r="IT36" i="5"/>
  <c r="IU36" i="5"/>
  <c r="IV36" i="5"/>
  <c r="IW36" i="5"/>
  <c r="IX36" i="5"/>
  <c r="IY36" i="5"/>
  <c r="IZ36" i="5"/>
  <c r="JA36" i="5"/>
  <c r="JB36" i="5"/>
  <c r="JC36" i="5"/>
  <c r="JD36" i="5"/>
  <c r="JE36" i="5"/>
  <c r="JF36" i="5"/>
  <c r="JG36" i="5"/>
  <c r="JH36" i="5"/>
  <c r="JI36" i="5"/>
  <c r="JJ36" i="5"/>
  <c r="JK36" i="5"/>
  <c r="JL36" i="5"/>
  <c r="JM36" i="5"/>
  <c r="JN36" i="5"/>
  <c r="JO36" i="5"/>
  <c r="JP36" i="5"/>
  <c r="JQ36" i="5"/>
  <c r="JR36" i="5"/>
  <c r="JS36" i="5"/>
  <c r="JT36" i="5"/>
  <c r="JU36" i="5"/>
  <c r="JV36" i="5"/>
  <c r="JW36" i="5"/>
  <c r="JX36" i="5"/>
  <c r="JY36" i="5"/>
  <c r="JZ36" i="5"/>
  <c r="KA36" i="5"/>
  <c r="KB36" i="5"/>
  <c r="KC36" i="5"/>
  <c r="KD36" i="5"/>
  <c r="KE36" i="5"/>
  <c r="KF36" i="5"/>
  <c r="KG36" i="5"/>
  <c r="KH36" i="5"/>
  <c r="KI36" i="5"/>
  <c r="KJ36" i="5"/>
  <c r="KK36" i="5"/>
  <c r="KL36" i="5"/>
  <c r="KM36" i="5"/>
  <c r="KN36" i="5"/>
  <c r="KO36" i="5"/>
  <c r="KP36" i="5"/>
  <c r="KQ36" i="5"/>
  <c r="KR36" i="5"/>
  <c r="KS36" i="5"/>
  <c r="KT36" i="5"/>
  <c r="KU36" i="5"/>
  <c r="KV36" i="5"/>
  <c r="KW36" i="5"/>
  <c r="KX36" i="5"/>
  <c r="KY36" i="5"/>
  <c r="KZ36" i="5"/>
  <c r="LA36" i="5"/>
  <c r="LB36" i="5"/>
  <c r="LC36" i="5"/>
  <c r="LD36" i="5"/>
  <c r="LE36" i="5"/>
  <c r="LF36" i="5"/>
  <c r="LG36" i="5"/>
  <c r="LH36" i="5"/>
  <c r="LI36" i="5"/>
  <c r="LJ36" i="5"/>
  <c r="LK36" i="5"/>
  <c r="LL36" i="5"/>
  <c r="LM36" i="5"/>
  <c r="LN36" i="5"/>
  <c r="LO36" i="5"/>
  <c r="LP36" i="5"/>
  <c r="LQ36" i="5"/>
  <c r="LR36" i="5"/>
  <c r="LS36" i="5"/>
  <c r="LT36" i="5"/>
  <c r="LU36" i="5"/>
  <c r="LV36" i="5"/>
  <c r="FN37" i="5"/>
  <c r="FO37" i="5"/>
  <c r="FP37" i="5"/>
  <c r="FQ37" i="5"/>
  <c r="FR37" i="5"/>
  <c r="FS37" i="5"/>
  <c r="FT37" i="5"/>
  <c r="FU37" i="5"/>
  <c r="FV37" i="5"/>
  <c r="FW37" i="5"/>
  <c r="FX37" i="5"/>
  <c r="FY37" i="5"/>
  <c r="FZ37" i="5"/>
  <c r="GA37" i="5"/>
  <c r="GB37" i="5"/>
  <c r="GC37" i="5"/>
  <c r="GD37" i="5"/>
  <c r="GE37" i="5"/>
  <c r="GF37" i="5"/>
  <c r="GG37" i="5"/>
  <c r="GH37" i="5"/>
  <c r="GI37" i="5"/>
  <c r="GJ37" i="5"/>
  <c r="GK37" i="5"/>
  <c r="GL37" i="5"/>
  <c r="GM37" i="5"/>
  <c r="GN37" i="5"/>
  <c r="GO37" i="5"/>
  <c r="GP37" i="5"/>
  <c r="GQ37" i="5"/>
  <c r="GR37" i="5"/>
  <c r="GS37" i="5"/>
  <c r="GT37" i="5"/>
  <c r="GU37" i="5"/>
  <c r="GV37" i="5"/>
  <c r="GW37" i="5"/>
  <c r="GX37" i="5"/>
  <c r="GY37" i="5"/>
  <c r="GZ37" i="5"/>
  <c r="HA37" i="5"/>
  <c r="HB37" i="5"/>
  <c r="HC37" i="5"/>
  <c r="HD37" i="5"/>
  <c r="HE37" i="5"/>
  <c r="HF37" i="5"/>
  <c r="HG37" i="5"/>
  <c r="HH37" i="5"/>
  <c r="HI37" i="5"/>
  <c r="HJ37" i="5"/>
  <c r="HK37" i="5"/>
  <c r="HL37" i="5"/>
  <c r="HM37" i="5"/>
  <c r="HN37" i="5"/>
  <c r="HO37" i="5"/>
  <c r="HP37" i="5"/>
  <c r="HQ37" i="5"/>
  <c r="HR37" i="5"/>
  <c r="HS37" i="5"/>
  <c r="HT37" i="5"/>
  <c r="HU37" i="5"/>
  <c r="HV37" i="5"/>
  <c r="HW37" i="5"/>
  <c r="HX37" i="5"/>
  <c r="HY37" i="5"/>
  <c r="HZ37" i="5"/>
  <c r="IA37" i="5"/>
  <c r="IB37" i="5"/>
  <c r="IC37" i="5"/>
  <c r="ID37" i="5"/>
  <c r="IE37" i="5"/>
  <c r="IF37" i="5"/>
  <c r="IG37" i="5"/>
  <c r="IH37" i="5"/>
  <c r="II37" i="5"/>
  <c r="IJ37" i="5"/>
  <c r="IK37" i="5"/>
  <c r="IL37" i="5"/>
  <c r="IM37" i="5"/>
  <c r="IN37" i="5"/>
  <c r="IO37" i="5"/>
  <c r="IP37" i="5"/>
  <c r="IQ37" i="5"/>
  <c r="IR37" i="5"/>
  <c r="IS37" i="5"/>
  <c r="IT37" i="5"/>
  <c r="IU37" i="5"/>
  <c r="IV37" i="5"/>
  <c r="IW37" i="5"/>
  <c r="IX37" i="5"/>
  <c r="IY37" i="5"/>
  <c r="IZ37" i="5"/>
  <c r="JA37" i="5"/>
  <c r="JB37" i="5"/>
  <c r="JC37" i="5"/>
  <c r="JD37" i="5"/>
  <c r="JE37" i="5"/>
  <c r="JF37" i="5"/>
  <c r="JG37" i="5"/>
  <c r="JH37" i="5"/>
  <c r="JI37" i="5"/>
  <c r="JJ37" i="5"/>
  <c r="JK37" i="5"/>
  <c r="JL37" i="5"/>
  <c r="JM37" i="5"/>
  <c r="JN37" i="5"/>
  <c r="JO37" i="5"/>
  <c r="JP37" i="5"/>
  <c r="JQ37" i="5"/>
  <c r="JR37" i="5"/>
  <c r="JS37" i="5"/>
  <c r="JT37" i="5"/>
  <c r="JU37" i="5"/>
  <c r="JV37" i="5"/>
  <c r="JW37" i="5"/>
  <c r="JX37" i="5"/>
  <c r="JY37" i="5"/>
  <c r="JZ37" i="5"/>
  <c r="KA37" i="5"/>
  <c r="KB37" i="5"/>
  <c r="KC37" i="5"/>
  <c r="KD37" i="5"/>
  <c r="KE37" i="5"/>
  <c r="KF37" i="5"/>
  <c r="KG37" i="5"/>
  <c r="KH37" i="5"/>
  <c r="KI37" i="5"/>
  <c r="KJ37" i="5"/>
  <c r="KK37" i="5"/>
  <c r="KL37" i="5"/>
  <c r="KM37" i="5"/>
  <c r="KN37" i="5"/>
  <c r="KO37" i="5"/>
  <c r="KP37" i="5"/>
  <c r="KQ37" i="5"/>
  <c r="KR37" i="5"/>
  <c r="KS37" i="5"/>
  <c r="KT37" i="5"/>
  <c r="KU37" i="5"/>
  <c r="KV37" i="5"/>
  <c r="KW37" i="5"/>
  <c r="KX37" i="5"/>
  <c r="KY37" i="5"/>
  <c r="KZ37" i="5"/>
  <c r="LA37" i="5"/>
  <c r="LB37" i="5"/>
  <c r="LC37" i="5"/>
  <c r="LD37" i="5"/>
  <c r="LE37" i="5"/>
  <c r="LF37" i="5"/>
  <c r="LG37" i="5"/>
  <c r="LH37" i="5"/>
  <c r="LI37" i="5"/>
  <c r="LJ37" i="5"/>
  <c r="LK37" i="5"/>
  <c r="LL37" i="5"/>
  <c r="LM37" i="5"/>
  <c r="LN37" i="5"/>
  <c r="LO37" i="5"/>
  <c r="LP37" i="5"/>
  <c r="LQ37" i="5"/>
  <c r="LR37" i="5"/>
  <c r="LS37" i="5"/>
  <c r="LT37" i="5"/>
  <c r="LU37" i="5"/>
  <c r="LV37" i="5"/>
  <c r="FN38" i="5"/>
  <c r="FO38" i="5"/>
  <c r="FP38" i="5"/>
  <c r="FQ38" i="5"/>
  <c r="FR38" i="5"/>
  <c r="FS38" i="5"/>
  <c r="FT38" i="5"/>
  <c r="FU38" i="5"/>
  <c r="FV38" i="5"/>
  <c r="FW38" i="5"/>
  <c r="FX38" i="5"/>
  <c r="FY38" i="5"/>
  <c r="FZ38" i="5"/>
  <c r="GA38" i="5"/>
  <c r="GB38" i="5"/>
  <c r="GC38" i="5"/>
  <c r="GD38" i="5"/>
  <c r="GE38" i="5"/>
  <c r="GF38" i="5"/>
  <c r="GG38" i="5"/>
  <c r="GH38" i="5"/>
  <c r="GI38" i="5"/>
  <c r="GJ38" i="5"/>
  <c r="GK38" i="5"/>
  <c r="GL38" i="5"/>
  <c r="GM38" i="5"/>
  <c r="GN38" i="5"/>
  <c r="GO38" i="5"/>
  <c r="GP38" i="5"/>
  <c r="GQ38" i="5"/>
  <c r="GR38" i="5"/>
  <c r="GS38" i="5"/>
  <c r="GT38" i="5"/>
  <c r="GU38" i="5"/>
  <c r="GV38" i="5"/>
  <c r="GW38" i="5"/>
  <c r="GX38" i="5"/>
  <c r="GY38" i="5"/>
  <c r="GZ38" i="5"/>
  <c r="HA38" i="5"/>
  <c r="HB38" i="5"/>
  <c r="HC38" i="5"/>
  <c r="HD38" i="5"/>
  <c r="HE38" i="5"/>
  <c r="HF38" i="5"/>
  <c r="HG38" i="5"/>
  <c r="HH38" i="5"/>
  <c r="HI38" i="5"/>
  <c r="HJ38" i="5"/>
  <c r="HK38" i="5"/>
  <c r="HL38" i="5"/>
  <c r="HM38" i="5"/>
  <c r="HN38" i="5"/>
  <c r="HO38" i="5"/>
  <c r="HP38" i="5"/>
  <c r="HQ38" i="5"/>
  <c r="HR38" i="5"/>
  <c r="HS38" i="5"/>
  <c r="HT38" i="5"/>
  <c r="HU38" i="5"/>
  <c r="HV38" i="5"/>
  <c r="HW38" i="5"/>
  <c r="HX38" i="5"/>
  <c r="HY38" i="5"/>
  <c r="HZ38" i="5"/>
  <c r="IA38" i="5"/>
  <c r="IB38" i="5"/>
  <c r="IC38" i="5"/>
  <c r="ID38" i="5"/>
  <c r="IE38" i="5"/>
  <c r="IF38" i="5"/>
  <c r="IG38" i="5"/>
  <c r="IH38" i="5"/>
  <c r="II38" i="5"/>
  <c r="IJ38" i="5"/>
  <c r="IK38" i="5"/>
  <c r="IL38" i="5"/>
  <c r="IM38" i="5"/>
  <c r="IN38" i="5"/>
  <c r="IO38" i="5"/>
  <c r="IP38" i="5"/>
  <c r="IQ38" i="5"/>
  <c r="IR38" i="5"/>
  <c r="IS38" i="5"/>
  <c r="IT38" i="5"/>
  <c r="IU38" i="5"/>
  <c r="IV38" i="5"/>
  <c r="IW38" i="5"/>
  <c r="IX38" i="5"/>
  <c r="IY38" i="5"/>
  <c r="IZ38" i="5"/>
  <c r="JA38" i="5"/>
  <c r="JB38" i="5"/>
  <c r="JC38" i="5"/>
  <c r="JD38" i="5"/>
  <c r="JE38" i="5"/>
  <c r="JF38" i="5"/>
  <c r="JG38" i="5"/>
  <c r="JH38" i="5"/>
  <c r="JI38" i="5"/>
  <c r="JJ38" i="5"/>
  <c r="JK38" i="5"/>
  <c r="JL38" i="5"/>
  <c r="JM38" i="5"/>
  <c r="JN38" i="5"/>
  <c r="JO38" i="5"/>
  <c r="JP38" i="5"/>
  <c r="JQ38" i="5"/>
  <c r="JR38" i="5"/>
  <c r="JS38" i="5"/>
  <c r="JT38" i="5"/>
  <c r="JU38" i="5"/>
  <c r="JV38" i="5"/>
  <c r="JW38" i="5"/>
  <c r="JX38" i="5"/>
  <c r="JY38" i="5"/>
  <c r="JZ38" i="5"/>
  <c r="KA38" i="5"/>
  <c r="KB38" i="5"/>
  <c r="KC38" i="5"/>
  <c r="KD38" i="5"/>
  <c r="KE38" i="5"/>
  <c r="KF38" i="5"/>
  <c r="KG38" i="5"/>
  <c r="KH38" i="5"/>
  <c r="KI38" i="5"/>
  <c r="KJ38" i="5"/>
  <c r="KK38" i="5"/>
  <c r="KL38" i="5"/>
  <c r="KM38" i="5"/>
  <c r="KN38" i="5"/>
  <c r="KO38" i="5"/>
  <c r="KP38" i="5"/>
  <c r="KQ38" i="5"/>
  <c r="KR38" i="5"/>
  <c r="KS38" i="5"/>
  <c r="KT38" i="5"/>
  <c r="KU38" i="5"/>
  <c r="KV38" i="5"/>
  <c r="KW38" i="5"/>
  <c r="KX38" i="5"/>
  <c r="KY38" i="5"/>
  <c r="KZ38" i="5"/>
  <c r="LA38" i="5"/>
  <c r="LB38" i="5"/>
  <c r="LC38" i="5"/>
  <c r="LD38" i="5"/>
  <c r="LE38" i="5"/>
  <c r="LF38" i="5"/>
  <c r="LG38" i="5"/>
  <c r="LH38" i="5"/>
  <c r="LI38" i="5"/>
  <c r="LJ38" i="5"/>
  <c r="LK38" i="5"/>
  <c r="LL38" i="5"/>
  <c r="LM38" i="5"/>
  <c r="LN38" i="5"/>
  <c r="LO38" i="5"/>
  <c r="LP38" i="5"/>
  <c r="LQ38" i="5"/>
  <c r="LR38" i="5"/>
  <c r="LS38" i="5"/>
  <c r="LT38" i="5"/>
  <c r="LU38" i="5"/>
  <c r="LV38" i="5"/>
  <c r="FN39" i="5"/>
  <c r="FO39" i="5"/>
  <c r="FP39" i="5"/>
  <c r="FQ39" i="5"/>
  <c r="FR39" i="5"/>
  <c r="FS39" i="5"/>
  <c r="FT39" i="5"/>
  <c r="FU39" i="5"/>
  <c r="FV39" i="5"/>
  <c r="FW39" i="5"/>
  <c r="FX39" i="5"/>
  <c r="FY39" i="5"/>
  <c r="FZ39" i="5"/>
  <c r="GA39" i="5"/>
  <c r="GB39" i="5"/>
  <c r="GC39" i="5"/>
  <c r="GD39" i="5"/>
  <c r="GE39" i="5"/>
  <c r="GF39" i="5"/>
  <c r="GG39" i="5"/>
  <c r="GH39" i="5"/>
  <c r="GI39" i="5"/>
  <c r="GJ39" i="5"/>
  <c r="GK39" i="5"/>
  <c r="GL39" i="5"/>
  <c r="GM39" i="5"/>
  <c r="GN39" i="5"/>
  <c r="GO39" i="5"/>
  <c r="GP39" i="5"/>
  <c r="GQ39" i="5"/>
  <c r="GR39" i="5"/>
  <c r="GS39" i="5"/>
  <c r="GT39" i="5"/>
  <c r="GU39" i="5"/>
  <c r="GV39" i="5"/>
  <c r="GW39" i="5"/>
  <c r="GX39" i="5"/>
  <c r="GY39" i="5"/>
  <c r="GZ39" i="5"/>
  <c r="HA39" i="5"/>
  <c r="HB39" i="5"/>
  <c r="HC39" i="5"/>
  <c r="HD39" i="5"/>
  <c r="HE39" i="5"/>
  <c r="HF39" i="5"/>
  <c r="HG39" i="5"/>
  <c r="HH39" i="5"/>
  <c r="HI39" i="5"/>
  <c r="HJ39" i="5"/>
  <c r="HK39" i="5"/>
  <c r="HL39" i="5"/>
  <c r="HM39" i="5"/>
  <c r="HN39" i="5"/>
  <c r="HO39" i="5"/>
  <c r="HP39" i="5"/>
  <c r="HQ39" i="5"/>
  <c r="HR39" i="5"/>
  <c r="HS39" i="5"/>
  <c r="HT39" i="5"/>
  <c r="HU39" i="5"/>
  <c r="HV39" i="5"/>
  <c r="HW39" i="5"/>
  <c r="HX39" i="5"/>
  <c r="HY39" i="5"/>
  <c r="HZ39" i="5"/>
  <c r="IA39" i="5"/>
  <c r="IB39" i="5"/>
  <c r="IC39" i="5"/>
  <c r="ID39" i="5"/>
  <c r="IE39" i="5"/>
  <c r="IF39" i="5"/>
  <c r="IG39" i="5"/>
  <c r="IH39" i="5"/>
  <c r="II39" i="5"/>
  <c r="IJ39" i="5"/>
  <c r="IK39" i="5"/>
  <c r="IL39" i="5"/>
  <c r="IM39" i="5"/>
  <c r="IN39" i="5"/>
  <c r="IO39" i="5"/>
  <c r="IP39" i="5"/>
  <c r="IQ39" i="5"/>
  <c r="IR39" i="5"/>
  <c r="IS39" i="5"/>
  <c r="IT39" i="5"/>
  <c r="IU39" i="5"/>
  <c r="IV39" i="5"/>
  <c r="IW39" i="5"/>
  <c r="IX39" i="5"/>
  <c r="IY39" i="5"/>
  <c r="IZ39" i="5"/>
  <c r="JA39" i="5"/>
  <c r="JB39" i="5"/>
  <c r="JC39" i="5"/>
  <c r="JD39" i="5"/>
  <c r="JE39" i="5"/>
  <c r="JF39" i="5"/>
  <c r="JG39" i="5"/>
  <c r="JH39" i="5"/>
  <c r="JI39" i="5"/>
  <c r="JJ39" i="5"/>
  <c r="JK39" i="5"/>
  <c r="JL39" i="5"/>
  <c r="JM39" i="5"/>
  <c r="JN39" i="5"/>
  <c r="JO39" i="5"/>
  <c r="JP39" i="5"/>
  <c r="JQ39" i="5"/>
  <c r="JR39" i="5"/>
  <c r="JS39" i="5"/>
  <c r="JT39" i="5"/>
  <c r="JU39" i="5"/>
  <c r="JV39" i="5"/>
  <c r="JW39" i="5"/>
  <c r="JX39" i="5"/>
  <c r="JY39" i="5"/>
  <c r="JZ39" i="5"/>
  <c r="KA39" i="5"/>
  <c r="KB39" i="5"/>
  <c r="KC39" i="5"/>
  <c r="KD39" i="5"/>
  <c r="KE39" i="5"/>
  <c r="KF39" i="5"/>
  <c r="KG39" i="5"/>
  <c r="KH39" i="5"/>
  <c r="KI39" i="5"/>
  <c r="KJ39" i="5"/>
  <c r="KK39" i="5"/>
  <c r="KL39" i="5"/>
  <c r="KM39" i="5"/>
  <c r="KN39" i="5"/>
  <c r="KO39" i="5"/>
  <c r="KP39" i="5"/>
  <c r="KQ39" i="5"/>
  <c r="KR39" i="5"/>
  <c r="KS39" i="5"/>
  <c r="KT39" i="5"/>
  <c r="KU39" i="5"/>
  <c r="KV39" i="5"/>
  <c r="KW39" i="5"/>
  <c r="KX39" i="5"/>
  <c r="KY39" i="5"/>
  <c r="KZ39" i="5"/>
  <c r="LA39" i="5"/>
  <c r="LB39" i="5"/>
  <c r="LC39" i="5"/>
  <c r="LD39" i="5"/>
  <c r="LE39" i="5"/>
  <c r="LF39" i="5"/>
  <c r="LG39" i="5"/>
  <c r="LH39" i="5"/>
  <c r="LI39" i="5"/>
  <c r="LJ39" i="5"/>
  <c r="LK39" i="5"/>
  <c r="LL39" i="5"/>
  <c r="LM39" i="5"/>
  <c r="LN39" i="5"/>
  <c r="LO39" i="5"/>
  <c r="LP39" i="5"/>
  <c r="LQ39" i="5"/>
  <c r="LR39" i="5"/>
  <c r="LS39" i="5"/>
  <c r="LT39" i="5"/>
  <c r="LU39" i="5"/>
  <c r="LV39" i="5"/>
  <c r="FN40" i="5"/>
  <c r="FO40" i="5"/>
  <c r="FP40" i="5"/>
  <c r="FQ40" i="5"/>
  <c r="FR40" i="5"/>
  <c r="FS40" i="5"/>
  <c r="FT40" i="5"/>
  <c r="FU40" i="5"/>
  <c r="FV40" i="5"/>
  <c r="FW40" i="5"/>
  <c r="FX40" i="5"/>
  <c r="FY40" i="5"/>
  <c r="FZ40" i="5"/>
  <c r="GA40" i="5"/>
  <c r="GB40" i="5"/>
  <c r="GC40" i="5"/>
  <c r="GD40" i="5"/>
  <c r="GE40" i="5"/>
  <c r="GF40" i="5"/>
  <c r="GG40" i="5"/>
  <c r="GH40" i="5"/>
  <c r="GI40" i="5"/>
  <c r="GJ40" i="5"/>
  <c r="GK40" i="5"/>
  <c r="GL40" i="5"/>
  <c r="GM40" i="5"/>
  <c r="GN40" i="5"/>
  <c r="GO40" i="5"/>
  <c r="GP40" i="5"/>
  <c r="GQ40" i="5"/>
  <c r="GR40" i="5"/>
  <c r="GS40" i="5"/>
  <c r="GT40" i="5"/>
  <c r="GU40" i="5"/>
  <c r="GV40" i="5"/>
  <c r="GW40" i="5"/>
  <c r="GX40" i="5"/>
  <c r="GY40" i="5"/>
  <c r="GZ40" i="5"/>
  <c r="HA40" i="5"/>
  <c r="HB40" i="5"/>
  <c r="HC40" i="5"/>
  <c r="HD40" i="5"/>
  <c r="HE40" i="5"/>
  <c r="HF40" i="5"/>
  <c r="HG40" i="5"/>
  <c r="HH40" i="5"/>
  <c r="HI40" i="5"/>
  <c r="HJ40" i="5"/>
  <c r="HK40" i="5"/>
  <c r="HL40" i="5"/>
  <c r="HM40" i="5"/>
  <c r="HN40" i="5"/>
  <c r="HO40" i="5"/>
  <c r="HP40" i="5"/>
  <c r="HQ40" i="5"/>
  <c r="HR40" i="5"/>
  <c r="HS40" i="5"/>
  <c r="HT40" i="5"/>
  <c r="HU40" i="5"/>
  <c r="HV40" i="5"/>
  <c r="HW40" i="5"/>
  <c r="HX40" i="5"/>
  <c r="HY40" i="5"/>
  <c r="HZ40" i="5"/>
  <c r="IA40" i="5"/>
  <c r="IB40" i="5"/>
  <c r="IC40" i="5"/>
  <c r="ID40" i="5"/>
  <c r="IE40" i="5"/>
  <c r="IF40" i="5"/>
  <c r="IG40" i="5"/>
  <c r="IH40" i="5"/>
  <c r="II40" i="5"/>
  <c r="IJ40" i="5"/>
  <c r="IK40" i="5"/>
  <c r="IL40" i="5"/>
  <c r="IM40" i="5"/>
  <c r="IN40" i="5"/>
  <c r="IO40" i="5"/>
  <c r="IP40" i="5"/>
  <c r="IQ40" i="5"/>
  <c r="IR40" i="5"/>
  <c r="IS40" i="5"/>
  <c r="IT40" i="5"/>
  <c r="IU40" i="5"/>
  <c r="IV40" i="5"/>
  <c r="IW40" i="5"/>
  <c r="IX40" i="5"/>
  <c r="IY40" i="5"/>
  <c r="IZ40" i="5"/>
  <c r="JA40" i="5"/>
  <c r="JB40" i="5"/>
  <c r="JC40" i="5"/>
  <c r="JD40" i="5"/>
  <c r="JE40" i="5"/>
  <c r="JF40" i="5"/>
  <c r="JG40" i="5"/>
  <c r="JH40" i="5"/>
  <c r="JI40" i="5"/>
  <c r="JJ40" i="5"/>
  <c r="JK40" i="5"/>
  <c r="JL40" i="5"/>
  <c r="JM40" i="5"/>
  <c r="JN40" i="5"/>
  <c r="JO40" i="5"/>
  <c r="JP40" i="5"/>
  <c r="JQ40" i="5"/>
  <c r="JR40" i="5"/>
  <c r="JS40" i="5"/>
  <c r="JT40" i="5"/>
  <c r="JU40" i="5"/>
  <c r="JV40" i="5"/>
  <c r="JW40" i="5"/>
  <c r="JX40" i="5"/>
  <c r="JY40" i="5"/>
  <c r="JZ40" i="5"/>
  <c r="KA40" i="5"/>
  <c r="KB40" i="5"/>
  <c r="KC40" i="5"/>
  <c r="KD40" i="5"/>
  <c r="KE40" i="5"/>
  <c r="KF40" i="5"/>
  <c r="KG40" i="5"/>
  <c r="KH40" i="5"/>
  <c r="KI40" i="5"/>
  <c r="KJ40" i="5"/>
  <c r="KK40" i="5"/>
  <c r="KL40" i="5"/>
  <c r="KM40" i="5"/>
  <c r="KN40" i="5"/>
  <c r="KO40" i="5"/>
  <c r="KP40" i="5"/>
  <c r="KQ40" i="5"/>
  <c r="KR40" i="5"/>
  <c r="KS40" i="5"/>
  <c r="KT40" i="5"/>
  <c r="KU40" i="5"/>
  <c r="KV40" i="5"/>
  <c r="KW40" i="5"/>
  <c r="KX40" i="5"/>
  <c r="KY40" i="5"/>
  <c r="KZ40" i="5"/>
  <c r="LA40" i="5"/>
  <c r="LB40" i="5"/>
  <c r="LC40" i="5"/>
  <c r="LD40" i="5"/>
  <c r="LE40" i="5"/>
  <c r="LF40" i="5"/>
  <c r="LG40" i="5"/>
  <c r="LH40" i="5"/>
  <c r="LI40" i="5"/>
  <c r="LJ40" i="5"/>
  <c r="LK40" i="5"/>
  <c r="LL40" i="5"/>
  <c r="LM40" i="5"/>
  <c r="LN40" i="5"/>
  <c r="LO40" i="5"/>
  <c r="LP40" i="5"/>
  <c r="LQ40" i="5"/>
  <c r="LR40" i="5"/>
  <c r="LS40" i="5"/>
  <c r="LT40" i="5"/>
  <c r="LU40" i="5"/>
  <c r="LV40" i="5"/>
  <c r="FN41" i="5"/>
  <c r="FO41" i="5"/>
  <c r="FP41" i="5"/>
  <c r="FQ41" i="5"/>
  <c r="FR41" i="5"/>
  <c r="FS41" i="5"/>
  <c r="FT41" i="5"/>
  <c r="FU41" i="5"/>
  <c r="FV41" i="5"/>
  <c r="FW41" i="5"/>
  <c r="FX41" i="5"/>
  <c r="FY41" i="5"/>
  <c r="FZ41" i="5"/>
  <c r="GA41" i="5"/>
  <c r="GB41" i="5"/>
  <c r="GC41" i="5"/>
  <c r="GD41" i="5"/>
  <c r="GE41" i="5"/>
  <c r="GF41" i="5"/>
  <c r="GG41" i="5"/>
  <c r="GH41" i="5"/>
  <c r="GI41" i="5"/>
  <c r="GJ41" i="5"/>
  <c r="GK41" i="5"/>
  <c r="GL41" i="5"/>
  <c r="GM41" i="5"/>
  <c r="GN41" i="5"/>
  <c r="GO41" i="5"/>
  <c r="GP41" i="5"/>
  <c r="GQ41" i="5"/>
  <c r="GR41" i="5"/>
  <c r="GS41" i="5"/>
  <c r="GT41" i="5"/>
  <c r="GU41" i="5"/>
  <c r="GV41" i="5"/>
  <c r="GW41" i="5"/>
  <c r="GX41" i="5"/>
  <c r="GY41" i="5"/>
  <c r="GZ41" i="5"/>
  <c r="HA41" i="5"/>
  <c r="HB41" i="5"/>
  <c r="HC41" i="5"/>
  <c r="HD41" i="5"/>
  <c r="HE41" i="5"/>
  <c r="HF41" i="5"/>
  <c r="HG41" i="5"/>
  <c r="HH41" i="5"/>
  <c r="HI41" i="5"/>
  <c r="HJ41" i="5"/>
  <c r="HK41" i="5"/>
  <c r="HL41" i="5"/>
  <c r="HM41" i="5"/>
  <c r="HN41" i="5"/>
  <c r="HO41" i="5"/>
  <c r="HP41" i="5"/>
  <c r="HQ41" i="5"/>
  <c r="HR41" i="5"/>
  <c r="HS41" i="5"/>
  <c r="HT41" i="5"/>
  <c r="HU41" i="5"/>
  <c r="HV41" i="5"/>
  <c r="HW41" i="5"/>
  <c r="HX41" i="5"/>
  <c r="HY41" i="5"/>
  <c r="HZ41" i="5"/>
  <c r="IA41" i="5"/>
  <c r="IB41" i="5"/>
  <c r="IC41" i="5"/>
  <c r="ID41" i="5"/>
  <c r="IE41" i="5"/>
  <c r="IF41" i="5"/>
  <c r="IG41" i="5"/>
  <c r="IH41" i="5"/>
  <c r="II41" i="5"/>
  <c r="IJ41" i="5"/>
  <c r="IK41" i="5"/>
  <c r="IL41" i="5"/>
  <c r="IM41" i="5"/>
  <c r="IN41" i="5"/>
  <c r="IO41" i="5"/>
  <c r="IP41" i="5"/>
  <c r="IQ41" i="5"/>
  <c r="IR41" i="5"/>
  <c r="IS41" i="5"/>
  <c r="IT41" i="5"/>
  <c r="IU41" i="5"/>
  <c r="IV41" i="5"/>
  <c r="IW41" i="5"/>
  <c r="IX41" i="5"/>
  <c r="IY41" i="5"/>
  <c r="IZ41" i="5"/>
  <c r="JA41" i="5"/>
  <c r="JB41" i="5"/>
  <c r="JC41" i="5"/>
  <c r="JD41" i="5"/>
  <c r="JE41" i="5"/>
  <c r="JF41" i="5"/>
  <c r="JG41" i="5"/>
  <c r="JH41" i="5"/>
  <c r="JI41" i="5"/>
  <c r="JJ41" i="5"/>
  <c r="JK41" i="5"/>
  <c r="JL41" i="5"/>
  <c r="JM41" i="5"/>
  <c r="JN41" i="5"/>
  <c r="JO41" i="5"/>
  <c r="JP41" i="5"/>
  <c r="JQ41" i="5"/>
  <c r="JR41" i="5"/>
  <c r="JS41" i="5"/>
  <c r="JT41" i="5"/>
  <c r="JU41" i="5"/>
  <c r="JV41" i="5"/>
  <c r="JW41" i="5"/>
  <c r="JX41" i="5"/>
  <c r="JY41" i="5"/>
  <c r="JZ41" i="5"/>
  <c r="KA41" i="5"/>
  <c r="KB41" i="5"/>
  <c r="KC41" i="5"/>
  <c r="KD41" i="5"/>
  <c r="KE41" i="5"/>
  <c r="KF41" i="5"/>
  <c r="KG41" i="5"/>
  <c r="KH41" i="5"/>
  <c r="KI41" i="5"/>
  <c r="KJ41" i="5"/>
  <c r="KK41" i="5"/>
  <c r="KL41" i="5"/>
  <c r="KM41" i="5"/>
  <c r="KN41" i="5"/>
  <c r="KO41" i="5"/>
  <c r="KP41" i="5"/>
  <c r="KQ41" i="5"/>
  <c r="KR41" i="5"/>
  <c r="KS41" i="5"/>
  <c r="KT41" i="5"/>
  <c r="KU41" i="5"/>
  <c r="KV41" i="5"/>
  <c r="KW41" i="5"/>
  <c r="KX41" i="5"/>
  <c r="KY41" i="5"/>
  <c r="KZ41" i="5"/>
  <c r="LA41" i="5"/>
  <c r="LB41" i="5"/>
  <c r="LC41" i="5"/>
  <c r="LD41" i="5"/>
  <c r="LE41" i="5"/>
  <c r="LF41" i="5"/>
  <c r="LG41" i="5"/>
  <c r="LH41" i="5"/>
  <c r="LI41" i="5"/>
  <c r="LJ41" i="5"/>
  <c r="LK41" i="5"/>
  <c r="LL41" i="5"/>
  <c r="LM41" i="5"/>
  <c r="LN41" i="5"/>
  <c r="LO41" i="5"/>
  <c r="LP41" i="5"/>
  <c r="LQ41" i="5"/>
  <c r="LR41" i="5"/>
  <c r="LS41" i="5"/>
  <c r="LT41" i="5"/>
  <c r="LU41" i="5"/>
  <c r="LV41" i="5"/>
  <c r="FN42" i="5"/>
  <c r="FO42" i="5"/>
  <c r="FP42" i="5"/>
  <c r="FQ42" i="5"/>
  <c r="FR42" i="5"/>
  <c r="FS42" i="5"/>
  <c r="FT42" i="5"/>
  <c r="FU42" i="5"/>
  <c r="FV42" i="5"/>
  <c r="FW42" i="5"/>
  <c r="FX42" i="5"/>
  <c r="FY42" i="5"/>
  <c r="FZ42" i="5"/>
  <c r="GA42" i="5"/>
  <c r="GB42" i="5"/>
  <c r="GC42" i="5"/>
  <c r="GD42" i="5"/>
  <c r="GE42" i="5"/>
  <c r="GF42" i="5"/>
  <c r="GG42" i="5"/>
  <c r="GH42" i="5"/>
  <c r="GI42" i="5"/>
  <c r="GJ42" i="5"/>
  <c r="GK42" i="5"/>
  <c r="GL42" i="5"/>
  <c r="GM42" i="5"/>
  <c r="GN42" i="5"/>
  <c r="GO42" i="5"/>
  <c r="GP42" i="5"/>
  <c r="GQ42" i="5"/>
  <c r="GR42" i="5"/>
  <c r="GS42" i="5"/>
  <c r="GT42" i="5"/>
  <c r="GU42" i="5"/>
  <c r="GV42" i="5"/>
  <c r="GW42" i="5"/>
  <c r="GX42" i="5"/>
  <c r="GY42" i="5"/>
  <c r="GZ42" i="5"/>
  <c r="HA42" i="5"/>
  <c r="HB42" i="5"/>
  <c r="HC42" i="5"/>
  <c r="HD42" i="5"/>
  <c r="HE42" i="5"/>
  <c r="HF42" i="5"/>
  <c r="HG42" i="5"/>
  <c r="HH42" i="5"/>
  <c r="HI42" i="5"/>
  <c r="HJ42" i="5"/>
  <c r="HK42" i="5"/>
  <c r="HL42" i="5"/>
  <c r="HM42" i="5"/>
  <c r="HN42" i="5"/>
  <c r="HO42" i="5"/>
  <c r="HP42" i="5"/>
  <c r="HQ42" i="5"/>
  <c r="HR42" i="5"/>
  <c r="HS42" i="5"/>
  <c r="HT42" i="5"/>
  <c r="HU42" i="5"/>
  <c r="HV42" i="5"/>
  <c r="HW42" i="5"/>
  <c r="HX42" i="5"/>
  <c r="HY42" i="5"/>
  <c r="HZ42" i="5"/>
  <c r="IA42" i="5"/>
  <c r="IB42" i="5"/>
  <c r="IC42" i="5"/>
  <c r="ID42" i="5"/>
  <c r="IE42" i="5"/>
  <c r="IF42" i="5"/>
  <c r="IG42" i="5"/>
  <c r="IH42" i="5"/>
  <c r="II42" i="5"/>
  <c r="IJ42" i="5"/>
  <c r="IK42" i="5"/>
  <c r="IL42" i="5"/>
  <c r="IM42" i="5"/>
  <c r="IN42" i="5"/>
  <c r="IO42" i="5"/>
  <c r="IP42" i="5"/>
  <c r="IQ42" i="5"/>
  <c r="IR42" i="5"/>
  <c r="IS42" i="5"/>
  <c r="IT42" i="5"/>
  <c r="IU42" i="5"/>
  <c r="IV42" i="5"/>
  <c r="IW42" i="5"/>
  <c r="IX42" i="5"/>
  <c r="IY42" i="5"/>
  <c r="IZ42" i="5"/>
  <c r="JA42" i="5"/>
  <c r="JB42" i="5"/>
  <c r="JC42" i="5"/>
  <c r="JD42" i="5"/>
  <c r="JE42" i="5"/>
  <c r="JF42" i="5"/>
  <c r="JG42" i="5"/>
  <c r="JH42" i="5"/>
  <c r="JI42" i="5"/>
  <c r="JJ42" i="5"/>
  <c r="JK42" i="5"/>
  <c r="JL42" i="5"/>
  <c r="JM42" i="5"/>
  <c r="JN42" i="5"/>
  <c r="JO42" i="5"/>
  <c r="JP42" i="5"/>
  <c r="JQ42" i="5"/>
  <c r="JR42" i="5"/>
  <c r="JS42" i="5"/>
  <c r="JT42" i="5"/>
  <c r="JU42" i="5"/>
  <c r="JV42" i="5"/>
  <c r="JW42" i="5"/>
  <c r="JX42" i="5"/>
  <c r="JY42" i="5"/>
  <c r="JZ42" i="5"/>
  <c r="KA42" i="5"/>
  <c r="KB42" i="5"/>
  <c r="KC42" i="5"/>
  <c r="KD42" i="5"/>
  <c r="KE42" i="5"/>
  <c r="KF42" i="5"/>
  <c r="KG42" i="5"/>
  <c r="KH42" i="5"/>
  <c r="KI42" i="5"/>
  <c r="KJ42" i="5"/>
  <c r="KK42" i="5"/>
  <c r="KL42" i="5"/>
  <c r="KM42" i="5"/>
  <c r="KN42" i="5"/>
  <c r="KO42" i="5"/>
  <c r="KP42" i="5"/>
  <c r="KQ42" i="5"/>
  <c r="KR42" i="5"/>
  <c r="KS42" i="5"/>
  <c r="KT42" i="5"/>
  <c r="KU42" i="5"/>
  <c r="KV42" i="5"/>
  <c r="KW42" i="5"/>
  <c r="KX42" i="5"/>
  <c r="KY42" i="5"/>
  <c r="KZ42" i="5"/>
  <c r="LA42" i="5"/>
  <c r="LB42" i="5"/>
  <c r="LC42" i="5"/>
  <c r="LD42" i="5"/>
  <c r="LE42" i="5"/>
  <c r="LF42" i="5"/>
  <c r="LG42" i="5"/>
  <c r="LH42" i="5"/>
  <c r="LI42" i="5"/>
  <c r="LJ42" i="5"/>
  <c r="LK42" i="5"/>
  <c r="LL42" i="5"/>
  <c r="LM42" i="5"/>
  <c r="LN42" i="5"/>
  <c r="LO42" i="5"/>
  <c r="LP42" i="5"/>
  <c r="LQ42" i="5"/>
  <c r="LR42" i="5"/>
  <c r="LS42" i="5"/>
  <c r="LT42" i="5"/>
  <c r="LU42" i="5"/>
  <c r="LV42" i="5"/>
  <c r="FN43" i="5"/>
  <c r="FO43" i="5"/>
  <c r="FP43" i="5"/>
  <c r="FQ43" i="5"/>
  <c r="FR43" i="5"/>
  <c r="FS43" i="5"/>
  <c r="FT43" i="5"/>
  <c r="FU43" i="5"/>
  <c r="FV43" i="5"/>
  <c r="FW43" i="5"/>
  <c r="FX43" i="5"/>
  <c r="FY43" i="5"/>
  <c r="FZ43" i="5"/>
  <c r="GA43" i="5"/>
  <c r="GB43" i="5"/>
  <c r="GC43" i="5"/>
  <c r="GD43" i="5"/>
  <c r="GE43" i="5"/>
  <c r="GF43" i="5"/>
  <c r="GG43" i="5"/>
  <c r="GH43" i="5"/>
  <c r="GI43" i="5"/>
  <c r="GJ43" i="5"/>
  <c r="GK43" i="5"/>
  <c r="GL43" i="5"/>
  <c r="GM43" i="5"/>
  <c r="GN43" i="5"/>
  <c r="GO43" i="5"/>
  <c r="GP43" i="5"/>
  <c r="GQ43" i="5"/>
  <c r="GR43" i="5"/>
  <c r="GS43" i="5"/>
  <c r="GT43" i="5"/>
  <c r="GU43" i="5"/>
  <c r="GV43" i="5"/>
  <c r="GW43" i="5"/>
  <c r="GX43" i="5"/>
  <c r="GY43" i="5"/>
  <c r="GZ43" i="5"/>
  <c r="HA43" i="5"/>
  <c r="HB43" i="5"/>
  <c r="HC43" i="5"/>
  <c r="HD43" i="5"/>
  <c r="HE43" i="5"/>
  <c r="HF43" i="5"/>
  <c r="HG43" i="5"/>
  <c r="HH43" i="5"/>
  <c r="HI43" i="5"/>
  <c r="HJ43" i="5"/>
  <c r="HK43" i="5"/>
  <c r="HL43" i="5"/>
  <c r="HM43" i="5"/>
  <c r="HN43" i="5"/>
  <c r="HO43" i="5"/>
  <c r="HP43" i="5"/>
  <c r="HQ43" i="5"/>
  <c r="HR43" i="5"/>
  <c r="HS43" i="5"/>
  <c r="HT43" i="5"/>
  <c r="HU43" i="5"/>
  <c r="HV43" i="5"/>
  <c r="HW43" i="5"/>
  <c r="HX43" i="5"/>
  <c r="HY43" i="5"/>
  <c r="HZ43" i="5"/>
  <c r="IA43" i="5"/>
  <c r="IB43" i="5"/>
  <c r="IC43" i="5"/>
  <c r="ID43" i="5"/>
  <c r="IE43" i="5"/>
  <c r="IF43" i="5"/>
  <c r="IG43" i="5"/>
  <c r="IH43" i="5"/>
  <c r="II43" i="5"/>
  <c r="IJ43" i="5"/>
  <c r="IK43" i="5"/>
  <c r="IL43" i="5"/>
  <c r="IM43" i="5"/>
  <c r="IN43" i="5"/>
  <c r="IO43" i="5"/>
  <c r="IP43" i="5"/>
  <c r="IQ43" i="5"/>
  <c r="IR43" i="5"/>
  <c r="IS43" i="5"/>
  <c r="IT43" i="5"/>
  <c r="IU43" i="5"/>
  <c r="IV43" i="5"/>
  <c r="IW43" i="5"/>
  <c r="IX43" i="5"/>
  <c r="IY43" i="5"/>
  <c r="IZ43" i="5"/>
  <c r="JA43" i="5"/>
  <c r="JB43" i="5"/>
  <c r="JC43" i="5"/>
  <c r="JD43" i="5"/>
  <c r="JE43" i="5"/>
  <c r="JF43" i="5"/>
  <c r="JG43" i="5"/>
  <c r="JH43" i="5"/>
  <c r="JI43" i="5"/>
  <c r="JJ43" i="5"/>
  <c r="JK43" i="5"/>
  <c r="JL43" i="5"/>
  <c r="JM43" i="5"/>
  <c r="JN43" i="5"/>
  <c r="JO43" i="5"/>
  <c r="JP43" i="5"/>
  <c r="JQ43" i="5"/>
  <c r="JR43" i="5"/>
  <c r="JS43" i="5"/>
  <c r="JT43" i="5"/>
  <c r="JU43" i="5"/>
  <c r="JV43" i="5"/>
  <c r="JW43" i="5"/>
  <c r="JX43" i="5"/>
  <c r="JY43" i="5"/>
  <c r="JZ43" i="5"/>
  <c r="KA43" i="5"/>
  <c r="KB43" i="5"/>
  <c r="KC43" i="5"/>
  <c r="KD43" i="5"/>
  <c r="KE43" i="5"/>
  <c r="KF43" i="5"/>
  <c r="KG43" i="5"/>
  <c r="KH43" i="5"/>
  <c r="KI43" i="5"/>
  <c r="KJ43" i="5"/>
  <c r="KK43" i="5"/>
  <c r="KL43" i="5"/>
  <c r="KM43" i="5"/>
  <c r="KN43" i="5"/>
  <c r="KO43" i="5"/>
  <c r="KP43" i="5"/>
  <c r="KQ43" i="5"/>
  <c r="KR43" i="5"/>
  <c r="KS43" i="5"/>
  <c r="KT43" i="5"/>
  <c r="KU43" i="5"/>
  <c r="KV43" i="5"/>
  <c r="KW43" i="5"/>
  <c r="KX43" i="5"/>
  <c r="KY43" i="5"/>
  <c r="KZ43" i="5"/>
  <c r="LA43" i="5"/>
  <c r="LB43" i="5"/>
  <c r="LC43" i="5"/>
  <c r="LD43" i="5"/>
  <c r="LE43" i="5"/>
  <c r="LF43" i="5"/>
  <c r="LG43" i="5"/>
  <c r="LH43" i="5"/>
  <c r="LI43" i="5"/>
  <c r="LJ43" i="5"/>
  <c r="LK43" i="5"/>
  <c r="LL43" i="5"/>
  <c r="LM43" i="5"/>
  <c r="LN43" i="5"/>
  <c r="LO43" i="5"/>
  <c r="LP43" i="5"/>
  <c r="LQ43" i="5"/>
  <c r="LR43" i="5"/>
  <c r="LS43" i="5"/>
  <c r="LT43" i="5"/>
  <c r="LU43" i="5"/>
  <c r="LV43" i="5"/>
  <c r="FN44" i="5"/>
  <c r="FO44" i="5"/>
  <c r="FP44" i="5"/>
  <c r="FQ44" i="5"/>
  <c r="FR44" i="5"/>
  <c r="FS44" i="5"/>
  <c r="FT44" i="5"/>
  <c r="FU44" i="5"/>
  <c r="FV44" i="5"/>
  <c r="FW44" i="5"/>
  <c r="FX44" i="5"/>
  <c r="FY44" i="5"/>
  <c r="FZ44" i="5"/>
  <c r="GA44" i="5"/>
  <c r="GB44" i="5"/>
  <c r="GC44" i="5"/>
  <c r="GD44" i="5"/>
  <c r="GE44" i="5"/>
  <c r="GF44" i="5"/>
  <c r="GG44" i="5"/>
  <c r="GH44" i="5"/>
  <c r="GI44" i="5"/>
  <c r="GJ44" i="5"/>
  <c r="GK44" i="5"/>
  <c r="GL44" i="5"/>
  <c r="GM44" i="5"/>
  <c r="GN44" i="5"/>
  <c r="GO44" i="5"/>
  <c r="GP44" i="5"/>
  <c r="GQ44" i="5"/>
  <c r="GR44" i="5"/>
  <c r="GS44" i="5"/>
  <c r="GT44" i="5"/>
  <c r="GU44" i="5"/>
  <c r="GV44" i="5"/>
  <c r="GW44" i="5"/>
  <c r="GX44" i="5"/>
  <c r="GY44" i="5"/>
  <c r="GZ44" i="5"/>
  <c r="HA44" i="5"/>
  <c r="HB44" i="5"/>
  <c r="HC44" i="5"/>
  <c r="HD44" i="5"/>
  <c r="HE44" i="5"/>
  <c r="HF44" i="5"/>
  <c r="HG44" i="5"/>
  <c r="HH44" i="5"/>
  <c r="HI44" i="5"/>
  <c r="HJ44" i="5"/>
  <c r="HK44" i="5"/>
  <c r="HL44" i="5"/>
  <c r="HM44" i="5"/>
  <c r="HN44" i="5"/>
  <c r="HO44" i="5"/>
  <c r="HP44" i="5"/>
  <c r="HQ44" i="5"/>
  <c r="HR44" i="5"/>
  <c r="HS44" i="5"/>
  <c r="HT44" i="5"/>
  <c r="HU44" i="5"/>
  <c r="HV44" i="5"/>
  <c r="HW44" i="5"/>
  <c r="HX44" i="5"/>
  <c r="HY44" i="5"/>
  <c r="HZ44" i="5"/>
  <c r="IA44" i="5"/>
  <c r="IB44" i="5"/>
  <c r="IC44" i="5"/>
  <c r="ID44" i="5"/>
  <c r="IE44" i="5"/>
  <c r="IF44" i="5"/>
  <c r="IG44" i="5"/>
  <c r="IH44" i="5"/>
  <c r="II44" i="5"/>
  <c r="IJ44" i="5"/>
  <c r="IK44" i="5"/>
  <c r="IL44" i="5"/>
  <c r="IM44" i="5"/>
  <c r="IN44" i="5"/>
  <c r="IO44" i="5"/>
  <c r="IP44" i="5"/>
  <c r="IQ44" i="5"/>
  <c r="IR44" i="5"/>
  <c r="IS44" i="5"/>
  <c r="IT44" i="5"/>
  <c r="IU44" i="5"/>
  <c r="IV44" i="5"/>
  <c r="IW44" i="5"/>
  <c r="IX44" i="5"/>
  <c r="IY44" i="5"/>
  <c r="IZ44" i="5"/>
  <c r="JA44" i="5"/>
  <c r="JB44" i="5"/>
  <c r="JC44" i="5"/>
  <c r="JD44" i="5"/>
  <c r="JE44" i="5"/>
  <c r="JF44" i="5"/>
  <c r="JG44" i="5"/>
  <c r="JH44" i="5"/>
  <c r="JI44" i="5"/>
  <c r="JJ44" i="5"/>
  <c r="JK44" i="5"/>
  <c r="JL44" i="5"/>
  <c r="JM44" i="5"/>
  <c r="JN44" i="5"/>
  <c r="JO44" i="5"/>
  <c r="JP44" i="5"/>
  <c r="JQ44" i="5"/>
  <c r="JR44" i="5"/>
  <c r="JS44" i="5"/>
  <c r="JT44" i="5"/>
  <c r="JU44" i="5"/>
  <c r="JV44" i="5"/>
  <c r="JW44" i="5"/>
  <c r="JX44" i="5"/>
  <c r="JY44" i="5"/>
  <c r="JZ44" i="5"/>
  <c r="KA44" i="5"/>
  <c r="KB44" i="5"/>
  <c r="KC44" i="5"/>
  <c r="KD44" i="5"/>
  <c r="KE44" i="5"/>
  <c r="KF44" i="5"/>
  <c r="KG44" i="5"/>
  <c r="KH44" i="5"/>
  <c r="KI44" i="5"/>
  <c r="KJ44" i="5"/>
  <c r="KK44" i="5"/>
  <c r="KL44" i="5"/>
  <c r="KM44" i="5"/>
  <c r="KN44" i="5"/>
  <c r="KO44" i="5"/>
  <c r="KP44" i="5"/>
  <c r="KQ44" i="5"/>
  <c r="KR44" i="5"/>
  <c r="KS44" i="5"/>
  <c r="KT44" i="5"/>
  <c r="KU44" i="5"/>
  <c r="KV44" i="5"/>
  <c r="KW44" i="5"/>
  <c r="KX44" i="5"/>
  <c r="KY44" i="5"/>
  <c r="KZ44" i="5"/>
  <c r="LA44" i="5"/>
  <c r="LB44" i="5"/>
  <c r="LC44" i="5"/>
  <c r="LD44" i="5"/>
  <c r="LE44" i="5"/>
  <c r="LF44" i="5"/>
  <c r="LG44" i="5"/>
  <c r="LH44" i="5"/>
  <c r="LI44" i="5"/>
  <c r="LJ44" i="5"/>
  <c r="LK44" i="5"/>
  <c r="LL44" i="5"/>
  <c r="LM44" i="5"/>
  <c r="LN44" i="5"/>
  <c r="LO44" i="5"/>
  <c r="LP44" i="5"/>
  <c r="LQ44" i="5"/>
  <c r="LR44" i="5"/>
  <c r="LS44" i="5"/>
  <c r="LT44" i="5"/>
  <c r="LU44" i="5"/>
  <c r="LV44" i="5"/>
  <c r="FN45" i="5"/>
  <c r="FO45" i="5"/>
  <c r="FP45" i="5"/>
  <c r="FQ45" i="5"/>
  <c r="FR45" i="5"/>
  <c r="FS45" i="5"/>
  <c r="FT45" i="5"/>
  <c r="FU45" i="5"/>
  <c r="FV45" i="5"/>
  <c r="FW45" i="5"/>
  <c r="FX45" i="5"/>
  <c r="FY45" i="5"/>
  <c r="FZ45" i="5"/>
  <c r="GA45" i="5"/>
  <c r="GB45" i="5"/>
  <c r="GC45" i="5"/>
  <c r="GD45" i="5"/>
  <c r="GE45" i="5"/>
  <c r="GF45" i="5"/>
  <c r="GG45" i="5"/>
  <c r="GH45" i="5"/>
  <c r="GI45" i="5"/>
  <c r="GJ45" i="5"/>
  <c r="GK45" i="5"/>
  <c r="GL45" i="5"/>
  <c r="GM45" i="5"/>
  <c r="GN45" i="5"/>
  <c r="GO45" i="5"/>
  <c r="GP45" i="5"/>
  <c r="GQ45" i="5"/>
  <c r="GR45" i="5"/>
  <c r="GS45" i="5"/>
  <c r="GT45" i="5"/>
  <c r="GU45" i="5"/>
  <c r="GV45" i="5"/>
  <c r="GW45" i="5"/>
  <c r="GX45" i="5"/>
  <c r="GY45" i="5"/>
  <c r="GZ45" i="5"/>
  <c r="HA45" i="5"/>
  <c r="HB45" i="5"/>
  <c r="HC45" i="5"/>
  <c r="HD45" i="5"/>
  <c r="HE45" i="5"/>
  <c r="HF45" i="5"/>
  <c r="HG45" i="5"/>
  <c r="HH45" i="5"/>
  <c r="HI45" i="5"/>
  <c r="HJ45" i="5"/>
  <c r="HK45" i="5"/>
  <c r="HL45" i="5"/>
  <c r="HM45" i="5"/>
  <c r="HN45" i="5"/>
  <c r="HO45" i="5"/>
  <c r="HP45" i="5"/>
  <c r="HQ45" i="5"/>
  <c r="HR45" i="5"/>
  <c r="HS45" i="5"/>
  <c r="HT45" i="5"/>
  <c r="HU45" i="5"/>
  <c r="HV45" i="5"/>
  <c r="HW45" i="5"/>
  <c r="HX45" i="5"/>
  <c r="HY45" i="5"/>
  <c r="HZ45" i="5"/>
  <c r="IA45" i="5"/>
  <c r="IB45" i="5"/>
  <c r="IC45" i="5"/>
  <c r="ID45" i="5"/>
  <c r="IE45" i="5"/>
  <c r="IF45" i="5"/>
  <c r="IG45" i="5"/>
  <c r="IH45" i="5"/>
  <c r="II45" i="5"/>
  <c r="IJ45" i="5"/>
  <c r="IK45" i="5"/>
  <c r="IL45" i="5"/>
  <c r="IM45" i="5"/>
  <c r="IN45" i="5"/>
  <c r="IO45" i="5"/>
  <c r="IP45" i="5"/>
  <c r="IQ45" i="5"/>
  <c r="IR45" i="5"/>
  <c r="IS45" i="5"/>
  <c r="IT45" i="5"/>
  <c r="IU45" i="5"/>
  <c r="IV45" i="5"/>
  <c r="IW45" i="5"/>
  <c r="IX45" i="5"/>
  <c r="IY45" i="5"/>
  <c r="IZ45" i="5"/>
  <c r="JA45" i="5"/>
  <c r="JB45" i="5"/>
  <c r="JC45" i="5"/>
  <c r="JD45" i="5"/>
  <c r="JE45" i="5"/>
  <c r="JF45" i="5"/>
  <c r="JG45" i="5"/>
  <c r="JH45" i="5"/>
  <c r="JI45" i="5"/>
  <c r="JJ45" i="5"/>
  <c r="JK45" i="5"/>
  <c r="JL45" i="5"/>
  <c r="JM45" i="5"/>
  <c r="JN45" i="5"/>
  <c r="JO45" i="5"/>
  <c r="JP45" i="5"/>
  <c r="JQ45" i="5"/>
  <c r="JR45" i="5"/>
  <c r="JS45" i="5"/>
  <c r="JT45" i="5"/>
  <c r="JU45" i="5"/>
  <c r="JV45" i="5"/>
  <c r="JW45" i="5"/>
  <c r="JX45" i="5"/>
  <c r="JY45" i="5"/>
  <c r="JZ45" i="5"/>
  <c r="KA45" i="5"/>
  <c r="KB45" i="5"/>
  <c r="KC45" i="5"/>
  <c r="KD45" i="5"/>
  <c r="KE45" i="5"/>
  <c r="KF45" i="5"/>
  <c r="KG45" i="5"/>
  <c r="KH45" i="5"/>
  <c r="KI45" i="5"/>
  <c r="KJ45" i="5"/>
  <c r="KK45" i="5"/>
  <c r="KL45" i="5"/>
  <c r="KM45" i="5"/>
  <c r="KN45" i="5"/>
  <c r="KO45" i="5"/>
  <c r="KP45" i="5"/>
  <c r="KQ45" i="5"/>
  <c r="KR45" i="5"/>
  <c r="KS45" i="5"/>
  <c r="KT45" i="5"/>
  <c r="KU45" i="5"/>
  <c r="KV45" i="5"/>
  <c r="KW45" i="5"/>
  <c r="KX45" i="5"/>
  <c r="KY45" i="5"/>
  <c r="KZ45" i="5"/>
  <c r="LA45" i="5"/>
  <c r="LB45" i="5"/>
  <c r="LC45" i="5"/>
  <c r="LD45" i="5"/>
  <c r="LE45" i="5"/>
  <c r="LF45" i="5"/>
  <c r="LG45" i="5"/>
  <c r="LH45" i="5"/>
  <c r="LI45" i="5"/>
  <c r="LJ45" i="5"/>
  <c r="LK45" i="5"/>
  <c r="LL45" i="5"/>
  <c r="LM45" i="5"/>
  <c r="LN45" i="5"/>
  <c r="LO45" i="5"/>
  <c r="LP45" i="5"/>
  <c r="LQ45" i="5"/>
  <c r="LR45" i="5"/>
  <c r="LS45" i="5"/>
  <c r="LT45" i="5"/>
  <c r="LU45" i="5"/>
  <c r="LV45" i="5"/>
  <c r="FN46" i="5"/>
  <c r="FO46" i="5"/>
  <c r="FP46" i="5"/>
  <c r="FQ46" i="5"/>
  <c r="FR46" i="5"/>
  <c r="FS46" i="5"/>
  <c r="FT46" i="5"/>
  <c r="FU46" i="5"/>
  <c r="FV46" i="5"/>
  <c r="FW46" i="5"/>
  <c r="FX46" i="5"/>
  <c r="FY46" i="5"/>
  <c r="FZ46" i="5"/>
  <c r="GA46" i="5"/>
  <c r="GB46" i="5"/>
  <c r="GC46" i="5"/>
  <c r="GD46" i="5"/>
  <c r="GE46" i="5"/>
  <c r="GF46" i="5"/>
  <c r="GG46" i="5"/>
  <c r="GH46" i="5"/>
  <c r="GI46" i="5"/>
  <c r="GJ46" i="5"/>
  <c r="GK46" i="5"/>
  <c r="GL46" i="5"/>
  <c r="GM46" i="5"/>
  <c r="GN46" i="5"/>
  <c r="GO46" i="5"/>
  <c r="GP46" i="5"/>
  <c r="GQ46" i="5"/>
  <c r="GR46" i="5"/>
  <c r="GS46" i="5"/>
  <c r="GT46" i="5"/>
  <c r="GU46" i="5"/>
  <c r="GV46" i="5"/>
  <c r="GW46" i="5"/>
  <c r="GX46" i="5"/>
  <c r="GY46" i="5"/>
  <c r="GZ46" i="5"/>
  <c r="HA46" i="5"/>
  <c r="HB46" i="5"/>
  <c r="HC46" i="5"/>
  <c r="HD46" i="5"/>
  <c r="HE46" i="5"/>
  <c r="HF46" i="5"/>
  <c r="HG46" i="5"/>
  <c r="HH46" i="5"/>
  <c r="HI46" i="5"/>
  <c r="HJ46" i="5"/>
  <c r="HK46" i="5"/>
  <c r="HL46" i="5"/>
  <c r="HM46" i="5"/>
  <c r="HN46" i="5"/>
  <c r="HO46" i="5"/>
  <c r="HP46" i="5"/>
  <c r="HQ46" i="5"/>
  <c r="HR46" i="5"/>
  <c r="HS46" i="5"/>
  <c r="HT46" i="5"/>
  <c r="HU46" i="5"/>
  <c r="HV46" i="5"/>
  <c r="HW46" i="5"/>
  <c r="HX46" i="5"/>
  <c r="HY46" i="5"/>
  <c r="HZ46" i="5"/>
  <c r="IA46" i="5"/>
  <c r="IB46" i="5"/>
  <c r="IC46" i="5"/>
  <c r="ID46" i="5"/>
  <c r="IE46" i="5"/>
  <c r="IF46" i="5"/>
  <c r="IG46" i="5"/>
  <c r="IH46" i="5"/>
  <c r="II46" i="5"/>
  <c r="IJ46" i="5"/>
  <c r="IK46" i="5"/>
  <c r="IL46" i="5"/>
  <c r="IM46" i="5"/>
  <c r="IN46" i="5"/>
  <c r="IO46" i="5"/>
  <c r="IP46" i="5"/>
  <c r="IQ46" i="5"/>
  <c r="IR46" i="5"/>
  <c r="IS46" i="5"/>
  <c r="IT46" i="5"/>
  <c r="IU46" i="5"/>
  <c r="IV46" i="5"/>
  <c r="IW46" i="5"/>
  <c r="IX46" i="5"/>
  <c r="IY46" i="5"/>
  <c r="IZ46" i="5"/>
  <c r="JA46" i="5"/>
  <c r="JB46" i="5"/>
  <c r="JC46" i="5"/>
  <c r="JD46" i="5"/>
  <c r="JE46" i="5"/>
  <c r="JF46" i="5"/>
  <c r="JG46" i="5"/>
  <c r="JH46" i="5"/>
  <c r="JI46" i="5"/>
  <c r="JJ46" i="5"/>
  <c r="JK46" i="5"/>
  <c r="JL46" i="5"/>
  <c r="JM46" i="5"/>
  <c r="JN46" i="5"/>
  <c r="JO46" i="5"/>
  <c r="JP46" i="5"/>
  <c r="JQ46" i="5"/>
  <c r="JR46" i="5"/>
  <c r="JS46" i="5"/>
  <c r="JT46" i="5"/>
  <c r="JU46" i="5"/>
  <c r="JV46" i="5"/>
  <c r="JW46" i="5"/>
  <c r="JX46" i="5"/>
  <c r="JY46" i="5"/>
  <c r="JZ46" i="5"/>
  <c r="KA46" i="5"/>
  <c r="KB46" i="5"/>
  <c r="KC46" i="5"/>
  <c r="KD46" i="5"/>
  <c r="KE46" i="5"/>
  <c r="KF46" i="5"/>
  <c r="KG46" i="5"/>
  <c r="KH46" i="5"/>
  <c r="KI46" i="5"/>
  <c r="KJ46" i="5"/>
  <c r="KK46" i="5"/>
  <c r="KL46" i="5"/>
  <c r="KM46" i="5"/>
  <c r="KN46" i="5"/>
  <c r="KO46" i="5"/>
  <c r="KP46" i="5"/>
  <c r="KQ46" i="5"/>
  <c r="KR46" i="5"/>
  <c r="KS46" i="5"/>
  <c r="KT46" i="5"/>
  <c r="KU46" i="5"/>
  <c r="KV46" i="5"/>
  <c r="KW46" i="5"/>
  <c r="KX46" i="5"/>
  <c r="KY46" i="5"/>
  <c r="KZ46" i="5"/>
  <c r="LA46" i="5"/>
  <c r="LB46" i="5"/>
  <c r="LC46" i="5"/>
  <c r="LD46" i="5"/>
  <c r="LE46" i="5"/>
  <c r="LF46" i="5"/>
  <c r="LG46" i="5"/>
  <c r="LH46" i="5"/>
  <c r="LI46" i="5"/>
  <c r="LJ46" i="5"/>
  <c r="LK46" i="5"/>
  <c r="LL46" i="5"/>
  <c r="LM46" i="5"/>
  <c r="LN46" i="5"/>
  <c r="LO46" i="5"/>
  <c r="LP46" i="5"/>
  <c r="LQ46" i="5"/>
  <c r="LR46" i="5"/>
  <c r="LS46" i="5"/>
  <c r="LT46" i="5"/>
  <c r="LU46" i="5"/>
  <c r="LV46" i="5"/>
  <c r="FN47" i="5"/>
  <c r="FO47" i="5"/>
  <c r="FP47" i="5"/>
  <c r="FQ47" i="5"/>
  <c r="FR47" i="5"/>
  <c r="FS47" i="5"/>
  <c r="FT47" i="5"/>
  <c r="FU47" i="5"/>
  <c r="FV47" i="5"/>
  <c r="FW47" i="5"/>
  <c r="FX47" i="5"/>
  <c r="FY47" i="5"/>
  <c r="FZ47" i="5"/>
  <c r="GA47" i="5"/>
  <c r="GB47" i="5"/>
  <c r="GC47" i="5"/>
  <c r="GD47" i="5"/>
  <c r="GE47" i="5"/>
  <c r="GF47" i="5"/>
  <c r="GG47" i="5"/>
  <c r="GH47" i="5"/>
  <c r="GI47" i="5"/>
  <c r="GJ47" i="5"/>
  <c r="GK47" i="5"/>
  <c r="GL47" i="5"/>
  <c r="GM47" i="5"/>
  <c r="GN47" i="5"/>
  <c r="GO47" i="5"/>
  <c r="GP47" i="5"/>
  <c r="GQ47" i="5"/>
  <c r="GR47" i="5"/>
  <c r="GS47" i="5"/>
  <c r="GT47" i="5"/>
  <c r="GU47" i="5"/>
  <c r="GV47" i="5"/>
  <c r="GW47" i="5"/>
  <c r="GX47" i="5"/>
  <c r="GY47" i="5"/>
  <c r="GZ47" i="5"/>
  <c r="HA47" i="5"/>
  <c r="HB47" i="5"/>
  <c r="HC47" i="5"/>
  <c r="HD47" i="5"/>
  <c r="HE47" i="5"/>
  <c r="HF47" i="5"/>
  <c r="HG47" i="5"/>
  <c r="HH47" i="5"/>
  <c r="HI47" i="5"/>
  <c r="HJ47" i="5"/>
  <c r="HK47" i="5"/>
  <c r="HL47" i="5"/>
  <c r="HM47" i="5"/>
  <c r="HN47" i="5"/>
  <c r="HO47" i="5"/>
  <c r="HP47" i="5"/>
  <c r="HQ47" i="5"/>
  <c r="HR47" i="5"/>
  <c r="HS47" i="5"/>
  <c r="HT47" i="5"/>
  <c r="HU47" i="5"/>
  <c r="HV47" i="5"/>
  <c r="HW47" i="5"/>
  <c r="HX47" i="5"/>
  <c r="HY47" i="5"/>
  <c r="HZ47" i="5"/>
  <c r="IA47" i="5"/>
  <c r="IB47" i="5"/>
  <c r="IC47" i="5"/>
  <c r="ID47" i="5"/>
  <c r="IE47" i="5"/>
  <c r="IF47" i="5"/>
  <c r="IG47" i="5"/>
  <c r="IH47" i="5"/>
  <c r="II47" i="5"/>
  <c r="IJ47" i="5"/>
  <c r="IK47" i="5"/>
  <c r="IL47" i="5"/>
  <c r="IM47" i="5"/>
  <c r="IN47" i="5"/>
  <c r="IO47" i="5"/>
  <c r="IP47" i="5"/>
  <c r="IQ47" i="5"/>
  <c r="IR47" i="5"/>
  <c r="IS47" i="5"/>
  <c r="IT47" i="5"/>
  <c r="IU47" i="5"/>
  <c r="IV47" i="5"/>
  <c r="IW47" i="5"/>
  <c r="IX47" i="5"/>
  <c r="IY47" i="5"/>
  <c r="IZ47" i="5"/>
  <c r="JA47" i="5"/>
  <c r="JB47" i="5"/>
  <c r="JC47" i="5"/>
  <c r="JD47" i="5"/>
  <c r="JE47" i="5"/>
  <c r="JF47" i="5"/>
  <c r="JG47" i="5"/>
  <c r="JH47" i="5"/>
  <c r="JI47" i="5"/>
  <c r="JJ47" i="5"/>
  <c r="JK47" i="5"/>
  <c r="JL47" i="5"/>
  <c r="JM47" i="5"/>
  <c r="JN47" i="5"/>
  <c r="JO47" i="5"/>
  <c r="JP47" i="5"/>
  <c r="JQ47" i="5"/>
  <c r="JR47" i="5"/>
  <c r="JS47" i="5"/>
  <c r="JT47" i="5"/>
  <c r="JU47" i="5"/>
  <c r="JV47" i="5"/>
  <c r="JW47" i="5"/>
  <c r="JX47" i="5"/>
  <c r="JY47" i="5"/>
  <c r="JZ47" i="5"/>
  <c r="KA47" i="5"/>
  <c r="KB47" i="5"/>
  <c r="KC47" i="5"/>
  <c r="KD47" i="5"/>
  <c r="KE47" i="5"/>
  <c r="KF47" i="5"/>
  <c r="KG47" i="5"/>
  <c r="KH47" i="5"/>
  <c r="KI47" i="5"/>
  <c r="KJ47" i="5"/>
  <c r="KK47" i="5"/>
  <c r="KL47" i="5"/>
  <c r="KM47" i="5"/>
  <c r="KN47" i="5"/>
  <c r="KO47" i="5"/>
  <c r="KP47" i="5"/>
  <c r="KQ47" i="5"/>
  <c r="KR47" i="5"/>
  <c r="KS47" i="5"/>
  <c r="KT47" i="5"/>
  <c r="KU47" i="5"/>
  <c r="KV47" i="5"/>
  <c r="KW47" i="5"/>
  <c r="KX47" i="5"/>
  <c r="KY47" i="5"/>
  <c r="KZ47" i="5"/>
  <c r="LA47" i="5"/>
  <c r="LB47" i="5"/>
  <c r="LC47" i="5"/>
  <c r="LD47" i="5"/>
  <c r="LE47" i="5"/>
  <c r="LF47" i="5"/>
  <c r="LG47" i="5"/>
  <c r="LH47" i="5"/>
  <c r="LI47" i="5"/>
  <c r="LJ47" i="5"/>
  <c r="LK47" i="5"/>
  <c r="LL47" i="5"/>
  <c r="LM47" i="5"/>
  <c r="LN47" i="5"/>
  <c r="LO47" i="5"/>
  <c r="LP47" i="5"/>
  <c r="LQ47" i="5"/>
  <c r="LR47" i="5"/>
  <c r="LS47" i="5"/>
  <c r="LT47" i="5"/>
  <c r="LU47" i="5"/>
  <c r="LV47" i="5"/>
  <c r="FN48" i="5"/>
  <c r="FO48" i="5"/>
  <c r="FP48" i="5"/>
  <c r="FQ48" i="5"/>
  <c r="FR48" i="5"/>
  <c r="FS48" i="5"/>
  <c r="FT48" i="5"/>
  <c r="FU48" i="5"/>
  <c r="FV48" i="5"/>
  <c r="FW48" i="5"/>
  <c r="FX48" i="5"/>
  <c r="FY48" i="5"/>
  <c r="FZ48" i="5"/>
  <c r="GA48" i="5"/>
  <c r="GB48" i="5"/>
  <c r="GC48" i="5"/>
  <c r="GD48" i="5"/>
  <c r="GE48" i="5"/>
  <c r="GF48" i="5"/>
  <c r="GG48" i="5"/>
  <c r="GH48" i="5"/>
  <c r="GI48" i="5"/>
  <c r="GJ48" i="5"/>
  <c r="GK48" i="5"/>
  <c r="GL48" i="5"/>
  <c r="GM48" i="5"/>
  <c r="GN48" i="5"/>
  <c r="GO48" i="5"/>
  <c r="GP48" i="5"/>
  <c r="GQ48" i="5"/>
  <c r="GR48" i="5"/>
  <c r="GS48" i="5"/>
  <c r="GT48" i="5"/>
  <c r="GU48" i="5"/>
  <c r="GV48" i="5"/>
  <c r="GW48" i="5"/>
  <c r="GX48" i="5"/>
  <c r="GY48" i="5"/>
  <c r="GZ48" i="5"/>
  <c r="HA48" i="5"/>
  <c r="HB48" i="5"/>
  <c r="HC48" i="5"/>
  <c r="HD48" i="5"/>
  <c r="HE48" i="5"/>
  <c r="HF48" i="5"/>
  <c r="HG48" i="5"/>
  <c r="HH48" i="5"/>
  <c r="HI48" i="5"/>
  <c r="HJ48" i="5"/>
  <c r="HK48" i="5"/>
  <c r="HL48" i="5"/>
  <c r="HM48" i="5"/>
  <c r="HN48" i="5"/>
  <c r="HO48" i="5"/>
  <c r="HP48" i="5"/>
  <c r="HQ48" i="5"/>
  <c r="HR48" i="5"/>
  <c r="HS48" i="5"/>
  <c r="HT48" i="5"/>
  <c r="HU48" i="5"/>
  <c r="HV48" i="5"/>
  <c r="HW48" i="5"/>
  <c r="HX48" i="5"/>
  <c r="HY48" i="5"/>
  <c r="HZ48" i="5"/>
  <c r="IA48" i="5"/>
  <c r="IB48" i="5"/>
  <c r="IC48" i="5"/>
  <c r="ID48" i="5"/>
  <c r="IE48" i="5"/>
  <c r="IF48" i="5"/>
  <c r="IG48" i="5"/>
  <c r="IH48" i="5"/>
  <c r="II48" i="5"/>
  <c r="IJ48" i="5"/>
  <c r="IK48" i="5"/>
  <c r="IL48" i="5"/>
  <c r="IM48" i="5"/>
  <c r="IN48" i="5"/>
  <c r="IO48" i="5"/>
  <c r="IP48" i="5"/>
  <c r="IQ48" i="5"/>
  <c r="IR48" i="5"/>
  <c r="IS48" i="5"/>
  <c r="IT48" i="5"/>
  <c r="IU48" i="5"/>
  <c r="IV48" i="5"/>
  <c r="IW48" i="5"/>
  <c r="IX48" i="5"/>
  <c r="IY48" i="5"/>
  <c r="IZ48" i="5"/>
  <c r="JA48" i="5"/>
  <c r="JB48" i="5"/>
  <c r="JC48" i="5"/>
  <c r="JD48" i="5"/>
  <c r="JE48" i="5"/>
  <c r="JF48" i="5"/>
  <c r="JG48" i="5"/>
  <c r="JH48" i="5"/>
  <c r="JI48" i="5"/>
  <c r="JJ48" i="5"/>
  <c r="JK48" i="5"/>
  <c r="JL48" i="5"/>
  <c r="JM48" i="5"/>
  <c r="JN48" i="5"/>
  <c r="JO48" i="5"/>
  <c r="JP48" i="5"/>
  <c r="JQ48" i="5"/>
  <c r="JR48" i="5"/>
  <c r="JS48" i="5"/>
  <c r="JT48" i="5"/>
  <c r="JU48" i="5"/>
  <c r="JV48" i="5"/>
  <c r="JW48" i="5"/>
  <c r="JX48" i="5"/>
  <c r="JY48" i="5"/>
  <c r="JZ48" i="5"/>
  <c r="KA48" i="5"/>
  <c r="KB48" i="5"/>
  <c r="KC48" i="5"/>
  <c r="KD48" i="5"/>
  <c r="KE48" i="5"/>
  <c r="KF48" i="5"/>
  <c r="KG48" i="5"/>
  <c r="KH48" i="5"/>
  <c r="KI48" i="5"/>
  <c r="KJ48" i="5"/>
  <c r="KK48" i="5"/>
  <c r="KL48" i="5"/>
  <c r="KM48" i="5"/>
  <c r="KN48" i="5"/>
  <c r="KO48" i="5"/>
  <c r="KP48" i="5"/>
  <c r="KQ48" i="5"/>
  <c r="KR48" i="5"/>
  <c r="KS48" i="5"/>
  <c r="KT48" i="5"/>
  <c r="KU48" i="5"/>
  <c r="KV48" i="5"/>
  <c r="KW48" i="5"/>
  <c r="KX48" i="5"/>
  <c r="KY48" i="5"/>
  <c r="KZ48" i="5"/>
  <c r="LA48" i="5"/>
  <c r="LB48" i="5"/>
  <c r="LC48" i="5"/>
  <c r="LD48" i="5"/>
  <c r="LE48" i="5"/>
  <c r="LF48" i="5"/>
  <c r="LG48" i="5"/>
  <c r="LH48" i="5"/>
  <c r="LI48" i="5"/>
  <c r="LJ48" i="5"/>
  <c r="LK48" i="5"/>
  <c r="LL48" i="5"/>
  <c r="LM48" i="5"/>
  <c r="LN48" i="5"/>
  <c r="LO48" i="5"/>
  <c r="LP48" i="5"/>
  <c r="LQ48" i="5"/>
  <c r="LR48" i="5"/>
  <c r="LS48" i="5"/>
  <c r="LT48" i="5"/>
  <c r="LU48" i="5"/>
  <c r="LV48" i="5"/>
  <c r="FN49" i="5"/>
  <c r="FO49" i="5"/>
  <c r="FP49" i="5"/>
  <c r="FQ49" i="5"/>
  <c r="FR49" i="5"/>
  <c r="FS49" i="5"/>
  <c r="FT49" i="5"/>
  <c r="FU49" i="5"/>
  <c r="FV49" i="5"/>
  <c r="FW49" i="5"/>
  <c r="FX49" i="5"/>
  <c r="FY49" i="5"/>
  <c r="FZ49" i="5"/>
  <c r="GA49" i="5"/>
  <c r="GB49" i="5"/>
  <c r="GC49" i="5"/>
  <c r="GD49" i="5"/>
  <c r="GE49" i="5"/>
  <c r="GF49" i="5"/>
  <c r="GG49" i="5"/>
  <c r="GH49" i="5"/>
  <c r="GI49" i="5"/>
  <c r="GJ49" i="5"/>
  <c r="GK49" i="5"/>
  <c r="GL49" i="5"/>
  <c r="GM49" i="5"/>
  <c r="GN49" i="5"/>
  <c r="GO49" i="5"/>
  <c r="GP49" i="5"/>
  <c r="GQ49" i="5"/>
  <c r="GR49" i="5"/>
  <c r="GS49" i="5"/>
  <c r="GT49" i="5"/>
  <c r="GU49" i="5"/>
  <c r="GV49" i="5"/>
  <c r="GW49" i="5"/>
  <c r="GX49" i="5"/>
  <c r="GY49" i="5"/>
  <c r="GZ49" i="5"/>
  <c r="HA49" i="5"/>
  <c r="HB49" i="5"/>
  <c r="HC49" i="5"/>
  <c r="HD49" i="5"/>
  <c r="HE49" i="5"/>
  <c r="HF49" i="5"/>
  <c r="HG49" i="5"/>
  <c r="HH49" i="5"/>
  <c r="HI49" i="5"/>
  <c r="HJ49" i="5"/>
  <c r="HK49" i="5"/>
  <c r="HL49" i="5"/>
  <c r="HM49" i="5"/>
  <c r="HN49" i="5"/>
  <c r="HO49" i="5"/>
  <c r="HP49" i="5"/>
  <c r="HQ49" i="5"/>
  <c r="HR49" i="5"/>
  <c r="HS49" i="5"/>
  <c r="HT49" i="5"/>
  <c r="HU49" i="5"/>
  <c r="HV49" i="5"/>
  <c r="HW49" i="5"/>
  <c r="HX49" i="5"/>
  <c r="HY49" i="5"/>
  <c r="HZ49" i="5"/>
  <c r="IA49" i="5"/>
  <c r="IB49" i="5"/>
  <c r="IC49" i="5"/>
  <c r="ID49" i="5"/>
  <c r="IE49" i="5"/>
  <c r="IF49" i="5"/>
  <c r="IG49" i="5"/>
  <c r="IH49" i="5"/>
  <c r="II49" i="5"/>
  <c r="IJ49" i="5"/>
  <c r="IK49" i="5"/>
  <c r="IL49" i="5"/>
  <c r="IM49" i="5"/>
  <c r="IN49" i="5"/>
  <c r="IO49" i="5"/>
  <c r="IP49" i="5"/>
  <c r="IQ49" i="5"/>
  <c r="IR49" i="5"/>
  <c r="IS49" i="5"/>
  <c r="IT49" i="5"/>
  <c r="IU49" i="5"/>
  <c r="IV49" i="5"/>
  <c r="IW49" i="5"/>
  <c r="IX49" i="5"/>
  <c r="IY49" i="5"/>
  <c r="IZ49" i="5"/>
  <c r="JA49" i="5"/>
  <c r="JB49" i="5"/>
  <c r="JC49" i="5"/>
  <c r="JD49" i="5"/>
  <c r="JE49" i="5"/>
  <c r="JF49" i="5"/>
  <c r="JG49" i="5"/>
  <c r="JH49" i="5"/>
  <c r="JI49" i="5"/>
  <c r="JJ49" i="5"/>
  <c r="JK49" i="5"/>
  <c r="JL49" i="5"/>
  <c r="JM49" i="5"/>
  <c r="JN49" i="5"/>
  <c r="JO49" i="5"/>
  <c r="JP49" i="5"/>
  <c r="JQ49" i="5"/>
  <c r="JR49" i="5"/>
  <c r="JS49" i="5"/>
  <c r="JT49" i="5"/>
  <c r="JU49" i="5"/>
  <c r="JV49" i="5"/>
  <c r="JW49" i="5"/>
  <c r="JX49" i="5"/>
  <c r="JY49" i="5"/>
  <c r="JZ49" i="5"/>
  <c r="KA49" i="5"/>
  <c r="KB49" i="5"/>
  <c r="KC49" i="5"/>
  <c r="KD49" i="5"/>
  <c r="KE49" i="5"/>
  <c r="KF49" i="5"/>
  <c r="KG49" i="5"/>
  <c r="KH49" i="5"/>
  <c r="KI49" i="5"/>
  <c r="KJ49" i="5"/>
  <c r="KK49" i="5"/>
  <c r="KL49" i="5"/>
  <c r="KM49" i="5"/>
  <c r="KN49" i="5"/>
  <c r="KO49" i="5"/>
  <c r="KP49" i="5"/>
  <c r="KQ49" i="5"/>
  <c r="KR49" i="5"/>
  <c r="KS49" i="5"/>
  <c r="KT49" i="5"/>
  <c r="KU49" i="5"/>
  <c r="KV49" i="5"/>
  <c r="KW49" i="5"/>
  <c r="KX49" i="5"/>
  <c r="KY49" i="5"/>
  <c r="KZ49" i="5"/>
  <c r="LA49" i="5"/>
  <c r="LB49" i="5"/>
  <c r="LC49" i="5"/>
  <c r="LD49" i="5"/>
  <c r="LE49" i="5"/>
  <c r="LF49" i="5"/>
  <c r="LG49" i="5"/>
  <c r="LH49" i="5"/>
  <c r="LI49" i="5"/>
  <c r="LJ49" i="5"/>
  <c r="LK49" i="5"/>
  <c r="LL49" i="5"/>
  <c r="LM49" i="5"/>
  <c r="LN49" i="5"/>
  <c r="LO49" i="5"/>
  <c r="LP49" i="5"/>
  <c r="LQ49" i="5"/>
  <c r="LR49" i="5"/>
  <c r="LS49" i="5"/>
  <c r="LT49" i="5"/>
  <c r="LU49" i="5"/>
  <c r="LV49" i="5"/>
  <c r="FN50" i="5"/>
  <c r="FO50" i="5"/>
  <c r="FP50" i="5"/>
  <c r="FQ50" i="5"/>
  <c r="FR50" i="5"/>
  <c r="FS50" i="5"/>
  <c r="FT50" i="5"/>
  <c r="FU50" i="5"/>
  <c r="FV50" i="5"/>
  <c r="FW50" i="5"/>
  <c r="FX50" i="5"/>
  <c r="FY50" i="5"/>
  <c r="FZ50" i="5"/>
  <c r="GA50" i="5"/>
  <c r="GB50" i="5"/>
  <c r="GC50" i="5"/>
  <c r="GD50" i="5"/>
  <c r="GE50" i="5"/>
  <c r="GF50" i="5"/>
  <c r="GG50" i="5"/>
  <c r="GH50" i="5"/>
  <c r="GI50" i="5"/>
  <c r="GJ50" i="5"/>
  <c r="GK50" i="5"/>
  <c r="GL50" i="5"/>
  <c r="GM50" i="5"/>
  <c r="GN50" i="5"/>
  <c r="GO50" i="5"/>
  <c r="GP50" i="5"/>
  <c r="GQ50" i="5"/>
  <c r="GR50" i="5"/>
  <c r="GS50" i="5"/>
  <c r="GT50" i="5"/>
  <c r="GU50" i="5"/>
  <c r="GV50" i="5"/>
  <c r="GW50" i="5"/>
  <c r="GX50" i="5"/>
  <c r="GY50" i="5"/>
  <c r="GZ50" i="5"/>
  <c r="HA50" i="5"/>
  <c r="HB50" i="5"/>
  <c r="HC50" i="5"/>
  <c r="HD50" i="5"/>
  <c r="HE50" i="5"/>
  <c r="HF50" i="5"/>
  <c r="HG50" i="5"/>
  <c r="HH50" i="5"/>
  <c r="HI50" i="5"/>
  <c r="HJ50" i="5"/>
  <c r="HK50" i="5"/>
  <c r="HL50" i="5"/>
  <c r="HM50" i="5"/>
  <c r="HN50" i="5"/>
  <c r="HO50" i="5"/>
  <c r="HP50" i="5"/>
  <c r="HQ50" i="5"/>
  <c r="HR50" i="5"/>
  <c r="HS50" i="5"/>
  <c r="HT50" i="5"/>
  <c r="HU50" i="5"/>
  <c r="HV50" i="5"/>
  <c r="HW50" i="5"/>
  <c r="HX50" i="5"/>
  <c r="HY50" i="5"/>
  <c r="HZ50" i="5"/>
  <c r="IA50" i="5"/>
  <c r="IB50" i="5"/>
  <c r="IC50" i="5"/>
  <c r="ID50" i="5"/>
  <c r="IE50" i="5"/>
  <c r="IF50" i="5"/>
  <c r="IG50" i="5"/>
  <c r="IH50" i="5"/>
  <c r="II50" i="5"/>
  <c r="IJ50" i="5"/>
  <c r="IK50" i="5"/>
  <c r="IL50" i="5"/>
  <c r="IM50" i="5"/>
  <c r="IN50" i="5"/>
  <c r="IO50" i="5"/>
  <c r="IP50" i="5"/>
  <c r="IQ50" i="5"/>
  <c r="IR50" i="5"/>
  <c r="IS50" i="5"/>
  <c r="IT50" i="5"/>
  <c r="IU50" i="5"/>
  <c r="IV50" i="5"/>
  <c r="IW50" i="5"/>
  <c r="IX50" i="5"/>
  <c r="IY50" i="5"/>
  <c r="IZ50" i="5"/>
  <c r="JA50" i="5"/>
  <c r="JB50" i="5"/>
  <c r="JC50" i="5"/>
  <c r="JD50" i="5"/>
  <c r="JE50" i="5"/>
  <c r="JF50" i="5"/>
  <c r="JG50" i="5"/>
  <c r="JH50" i="5"/>
  <c r="JI50" i="5"/>
  <c r="JJ50" i="5"/>
  <c r="JK50" i="5"/>
  <c r="JL50" i="5"/>
  <c r="JM50" i="5"/>
  <c r="JN50" i="5"/>
  <c r="JO50" i="5"/>
  <c r="JP50" i="5"/>
  <c r="JQ50" i="5"/>
  <c r="JR50" i="5"/>
  <c r="JS50" i="5"/>
  <c r="JT50" i="5"/>
  <c r="JU50" i="5"/>
  <c r="JV50" i="5"/>
  <c r="JW50" i="5"/>
  <c r="JX50" i="5"/>
  <c r="JY50" i="5"/>
  <c r="JZ50" i="5"/>
  <c r="KA50" i="5"/>
  <c r="KB50" i="5"/>
  <c r="KC50" i="5"/>
  <c r="KD50" i="5"/>
  <c r="KE50" i="5"/>
  <c r="KF50" i="5"/>
  <c r="KG50" i="5"/>
  <c r="KH50" i="5"/>
  <c r="KI50" i="5"/>
  <c r="KJ50" i="5"/>
  <c r="KK50" i="5"/>
  <c r="KL50" i="5"/>
  <c r="KM50" i="5"/>
  <c r="KN50" i="5"/>
  <c r="KO50" i="5"/>
  <c r="KP50" i="5"/>
  <c r="KQ50" i="5"/>
  <c r="KR50" i="5"/>
  <c r="KS50" i="5"/>
  <c r="KT50" i="5"/>
  <c r="KU50" i="5"/>
  <c r="KV50" i="5"/>
  <c r="KW50" i="5"/>
  <c r="KX50" i="5"/>
  <c r="KY50" i="5"/>
  <c r="KZ50" i="5"/>
  <c r="LA50" i="5"/>
  <c r="LB50" i="5"/>
  <c r="LC50" i="5"/>
  <c r="LD50" i="5"/>
  <c r="LE50" i="5"/>
  <c r="LF50" i="5"/>
  <c r="LG50" i="5"/>
  <c r="LH50" i="5"/>
  <c r="LI50" i="5"/>
  <c r="LJ50" i="5"/>
  <c r="LK50" i="5"/>
  <c r="LL50" i="5"/>
  <c r="LM50" i="5"/>
  <c r="LN50" i="5"/>
  <c r="LO50" i="5"/>
  <c r="LP50" i="5"/>
  <c r="LQ50" i="5"/>
  <c r="LR50" i="5"/>
  <c r="LS50" i="5"/>
  <c r="LT50" i="5"/>
  <c r="LU50" i="5"/>
  <c r="LV50" i="5"/>
  <c r="FN51" i="5"/>
  <c r="FO51" i="5"/>
  <c r="FP51" i="5"/>
  <c r="FQ51" i="5"/>
  <c r="FR51" i="5"/>
  <c r="FS51" i="5"/>
  <c r="FT51" i="5"/>
  <c r="FU51" i="5"/>
  <c r="FV51" i="5"/>
  <c r="FW51" i="5"/>
  <c r="FX51" i="5"/>
  <c r="FY51" i="5"/>
  <c r="FZ51" i="5"/>
  <c r="GA51" i="5"/>
  <c r="GB51" i="5"/>
  <c r="GC51" i="5"/>
  <c r="GD51" i="5"/>
  <c r="GE51" i="5"/>
  <c r="GF51" i="5"/>
  <c r="GG51" i="5"/>
  <c r="GH51" i="5"/>
  <c r="GI51" i="5"/>
  <c r="GJ51" i="5"/>
  <c r="GK51" i="5"/>
  <c r="GL51" i="5"/>
  <c r="GM51" i="5"/>
  <c r="GN51" i="5"/>
  <c r="GO51" i="5"/>
  <c r="GP51" i="5"/>
  <c r="GQ51" i="5"/>
  <c r="GR51" i="5"/>
  <c r="GS51" i="5"/>
  <c r="GT51" i="5"/>
  <c r="GU51" i="5"/>
  <c r="GV51" i="5"/>
  <c r="GW51" i="5"/>
  <c r="GX51" i="5"/>
  <c r="GY51" i="5"/>
  <c r="GZ51" i="5"/>
  <c r="HA51" i="5"/>
  <c r="HB51" i="5"/>
  <c r="HC51" i="5"/>
  <c r="HD51" i="5"/>
  <c r="HE51" i="5"/>
  <c r="HF51" i="5"/>
  <c r="HG51" i="5"/>
  <c r="HH51" i="5"/>
  <c r="HI51" i="5"/>
  <c r="HJ51" i="5"/>
  <c r="HK51" i="5"/>
  <c r="HL51" i="5"/>
  <c r="HM51" i="5"/>
  <c r="HN51" i="5"/>
  <c r="HO51" i="5"/>
  <c r="HP51" i="5"/>
  <c r="HQ51" i="5"/>
  <c r="HR51" i="5"/>
  <c r="HS51" i="5"/>
  <c r="HT51" i="5"/>
  <c r="HU51" i="5"/>
  <c r="HV51" i="5"/>
  <c r="HW51" i="5"/>
  <c r="HX51" i="5"/>
  <c r="HY51" i="5"/>
  <c r="HZ51" i="5"/>
  <c r="IA51" i="5"/>
  <c r="IB51" i="5"/>
  <c r="IC51" i="5"/>
  <c r="ID51" i="5"/>
  <c r="IE51" i="5"/>
  <c r="IF51" i="5"/>
  <c r="IG51" i="5"/>
  <c r="IH51" i="5"/>
  <c r="II51" i="5"/>
  <c r="IJ51" i="5"/>
  <c r="IK51" i="5"/>
  <c r="IL51" i="5"/>
  <c r="IM51" i="5"/>
  <c r="IN51" i="5"/>
  <c r="IO51" i="5"/>
  <c r="IP51" i="5"/>
  <c r="IQ51" i="5"/>
  <c r="IR51" i="5"/>
  <c r="IS51" i="5"/>
  <c r="IT51" i="5"/>
  <c r="IU51" i="5"/>
  <c r="IV51" i="5"/>
  <c r="IW51" i="5"/>
  <c r="IX51" i="5"/>
  <c r="IY51" i="5"/>
  <c r="IZ51" i="5"/>
  <c r="JA51" i="5"/>
  <c r="JB51" i="5"/>
  <c r="JC51" i="5"/>
  <c r="JD51" i="5"/>
  <c r="JE51" i="5"/>
  <c r="JF51" i="5"/>
  <c r="JG51" i="5"/>
  <c r="JH51" i="5"/>
  <c r="JI51" i="5"/>
  <c r="JJ51" i="5"/>
  <c r="JK51" i="5"/>
  <c r="JL51" i="5"/>
  <c r="JM51" i="5"/>
  <c r="JN51" i="5"/>
  <c r="JO51" i="5"/>
  <c r="JP51" i="5"/>
  <c r="JQ51" i="5"/>
  <c r="JR51" i="5"/>
  <c r="JS51" i="5"/>
  <c r="JT51" i="5"/>
  <c r="JU51" i="5"/>
  <c r="JV51" i="5"/>
  <c r="JW51" i="5"/>
  <c r="JX51" i="5"/>
  <c r="JY51" i="5"/>
  <c r="JZ51" i="5"/>
  <c r="KA51" i="5"/>
  <c r="KB51" i="5"/>
  <c r="KC51" i="5"/>
  <c r="KD51" i="5"/>
  <c r="KE51" i="5"/>
  <c r="KF51" i="5"/>
  <c r="KG51" i="5"/>
  <c r="KH51" i="5"/>
  <c r="KI51" i="5"/>
  <c r="KJ51" i="5"/>
  <c r="KK51" i="5"/>
  <c r="KL51" i="5"/>
  <c r="KM51" i="5"/>
  <c r="KN51" i="5"/>
  <c r="KO51" i="5"/>
  <c r="KP51" i="5"/>
  <c r="KQ51" i="5"/>
  <c r="KR51" i="5"/>
  <c r="KS51" i="5"/>
  <c r="KT51" i="5"/>
  <c r="KU51" i="5"/>
  <c r="KV51" i="5"/>
  <c r="KW51" i="5"/>
  <c r="KX51" i="5"/>
  <c r="KY51" i="5"/>
  <c r="KZ51" i="5"/>
  <c r="LA51" i="5"/>
  <c r="LB51" i="5"/>
  <c r="LC51" i="5"/>
  <c r="LD51" i="5"/>
  <c r="LE51" i="5"/>
  <c r="LF51" i="5"/>
  <c r="LG51" i="5"/>
  <c r="LH51" i="5"/>
  <c r="LI51" i="5"/>
  <c r="LJ51" i="5"/>
  <c r="LK51" i="5"/>
  <c r="LL51" i="5"/>
  <c r="LM51" i="5"/>
  <c r="LN51" i="5"/>
  <c r="LO51" i="5"/>
  <c r="LP51" i="5"/>
  <c r="LQ51" i="5"/>
  <c r="LR51" i="5"/>
  <c r="LS51" i="5"/>
  <c r="LT51" i="5"/>
  <c r="LU51" i="5"/>
  <c r="LV51" i="5"/>
  <c r="FN52" i="5"/>
  <c r="FO52" i="5"/>
  <c r="FP52" i="5"/>
  <c r="FQ52" i="5"/>
  <c r="FR52" i="5"/>
  <c r="FS52" i="5"/>
  <c r="FT52" i="5"/>
  <c r="FU52" i="5"/>
  <c r="FV52" i="5"/>
  <c r="FW52" i="5"/>
  <c r="FX52" i="5"/>
  <c r="FY52" i="5"/>
  <c r="FZ52" i="5"/>
  <c r="GA52" i="5"/>
  <c r="GB52" i="5"/>
  <c r="GC52" i="5"/>
  <c r="GD52" i="5"/>
  <c r="GE52" i="5"/>
  <c r="GF52" i="5"/>
  <c r="GG52" i="5"/>
  <c r="GH52" i="5"/>
  <c r="GI52" i="5"/>
  <c r="GJ52" i="5"/>
  <c r="GK52" i="5"/>
  <c r="GL52" i="5"/>
  <c r="GM52" i="5"/>
  <c r="GN52" i="5"/>
  <c r="GO52" i="5"/>
  <c r="GP52" i="5"/>
  <c r="GQ52" i="5"/>
  <c r="GR52" i="5"/>
  <c r="GS52" i="5"/>
  <c r="GT52" i="5"/>
  <c r="GU52" i="5"/>
  <c r="GV52" i="5"/>
  <c r="GW52" i="5"/>
  <c r="GX52" i="5"/>
  <c r="GY52" i="5"/>
  <c r="GZ52" i="5"/>
  <c r="HA52" i="5"/>
  <c r="HB52" i="5"/>
  <c r="HC52" i="5"/>
  <c r="HD52" i="5"/>
  <c r="HE52" i="5"/>
  <c r="HF52" i="5"/>
  <c r="HG52" i="5"/>
  <c r="HH52" i="5"/>
  <c r="HI52" i="5"/>
  <c r="HJ52" i="5"/>
  <c r="HK52" i="5"/>
  <c r="HL52" i="5"/>
  <c r="HM52" i="5"/>
  <c r="HN52" i="5"/>
  <c r="HO52" i="5"/>
  <c r="HP52" i="5"/>
  <c r="HQ52" i="5"/>
  <c r="HR52" i="5"/>
  <c r="HS52" i="5"/>
  <c r="HT52" i="5"/>
  <c r="HU52" i="5"/>
  <c r="HV52" i="5"/>
  <c r="HW52" i="5"/>
  <c r="HX52" i="5"/>
  <c r="HY52" i="5"/>
  <c r="HZ52" i="5"/>
  <c r="IA52" i="5"/>
  <c r="IB52" i="5"/>
  <c r="IC52" i="5"/>
  <c r="ID52" i="5"/>
  <c r="IE52" i="5"/>
  <c r="IF52" i="5"/>
  <c r="IG52" i="5"/>
  <c r="IH52" i="5"/>
  <c r="II52" i="5"/>
  <c r="IJ52" i="5"/>
  <c r="IK52" i="5"/>
  <c r="IL52" i="5"/>
  <c r="IM52" i="5"/>
  <c r="IN52" i="5"/>
  <c r="IO52" i="5"/>
  <c r="IP52" i="5"/>
  <c r="IQ52" i="5"/>
  <c r="IR52" i="5"/>
  <c r="IS52" i="5"/>
  <c r="IT52" i="5"/>
  <c r="IU52" i="5"/>
  <c r="IV52" i="5"/>
  <c r="IW52" i="5"/>
  <c r="IX52" i="5"/>
  <c r="IY52" i="5"/>
  <c r="IZ52" i="5"/>
  <c r="JA52" i="5"/>
  <c r="JB52" i="5"/>
  <c r="JC52" i="5"/>
  <c r="JD52" i="5"/>
  <c r="JE52" i="5"/>
  <c r="JF52" i="5"/>
  <c r="JG52" i="5"/>
  <c r="JH52" i="5"/>
  <c r="JI52" i="5"/>
  <c r="JJ52" i="5"/>
  <c r="JK52" i="5"/>
  <c r="JL52" i="5"/>
  <c r="JM52" i="5"/>
  <c r="JN52" i="5"/>
  <c r="JO52" i="5"/>
  <c r="JP52" i="5"/>
  <c r="JQ52" i="5"/>
  <c r="JR52" i="5"/>
  <c r="JS52" i="5"/>
  <c r="JT52" i="5"/>
  <c r="JU52" i="5"/>
  <c r="JV52" i="5"/>
  <c r="JW52" i="5"/>
  <c r="JX52" i="5"/>
  <c r="JY52" i="5"/>
  <c r="JZ52" i="5"/>
  <c r="KA52" i="5"/>
  <c r="KB52" i="5"/>
  <c r="KC52" i="5"/>
  <c r="KD52" i="5"/>
  <c r="KE52" i="5"/>
  <c r="KF52" i="5"/>
  <c r="KG52" i="5"/>
  <c r="KH52" i="5"/>
  <c r="KI52" i="5"/>
  <c r="KJ52" i="5"/>
  <c r="KK52" i="5"/>
  <c r="KL52" i="5"/>
  <c r="KM52" i="5"/>
  <c r="KN52" i="5"/>
  <c r="KO52" i="5"/>
  <c r="KP52" i="5"/>
  <c r="KQ52" i="5"/>
  <c r="KR52" i="5"/>
  <c r="KS52" i="5"/>
  <c r="KT52" i="5"/>
  <c r="KU52" i="5"/>
  <c r="KV52" i="5"/>
  <c r="KW52" i="5"/>
  <c r="KX52" i="5"/>
  <c r="KY52" i="5"/>
  <c r="KZ52" i="5"/>
  <c r="LA52" i="5"/>
  <c r="LB52" i="5"/>
  <c r="LC52" i="5"/>
  <c r="LD52" i="5"/>
  <c r="LE52" i="5"/>
  <c r="LF52" i="5"/>
  <c r="LG52" i="5"/>
  <c r="LH52" i="5"/>
  <c r="LI52" i="5"/>
  <c r="LJ52" i="5"/>
  <c r="LK52" i="5"/>
  <c r="LL52" i="5"/>
  <c r="LM52" i="5"/>
  <c r="LN52" i="5"/>
  <c r="LO52" i="5"/>
  <c r="LP52" i="5"/>
  <c r="LQ52" i="5"/>
  <c r="LR52" i="5"/>
  <c r="LS52" i="5"/>
  <c r="LT52" i="5"/>
  <c r="LU52" i="5"/>
  <c r="LV52" i="5"/>
  <c r="FN53" i="5"/>
  <c r="FO53" i="5"/>
  <c r="FP53" i="5"/>
  <c r="FQ53" i="5"/>
  <c r="FR53" i="5"/>
  <c r="FS53" i="5"/>
  <c r="FT53" i="5"/>
  <c r="FU53" i="5"/>
  <c r="FV53" i="5"/>
  <c r="FW53" i="5"/>
  <c r="FX53" i="5"/>
  <c r="FY53" i="5"/>
  <c r="FZ53" i="5"/>
  <c r="GA53" i="5"/>
  <c r="GB53" i="5"/>
  <c r="GC53" i="5"/>
  <c r="GD53" i="5"/>
  <c r="GE53" i="5"/>
  <c r="GF53" i="5"/>
  <c r="GG53" i="5"/>
  <c r="GH53" i="5"/>
  <c r="GI53" i="5"/>
  <c r="GJ53" i="5"/>
  <c r="GK53" i="5"/>
  <c r="GL53" i="5"/>
  <c r="GM53" i="5"/>
  <c r="GN53" i="5"/>
  <c r="GO53" i="5"/>
  <c r="GP53" i="5"/>
  <c r="GQ53" i="5"/>
  <c r="GR53" i="5"/>
  <c r="GS53" i="5"/>
  <c r="GT53" i="5"/>
  <c r="GU53" i="5"/>
  <c r="GV53" i="5"/>
  <c r="GW53" i="5"/>
  <c r="GX53" i="5"/>
  <c r="GY53" i="5"/>
  <c r="GZ53" i="5"/>
  <c r="HA53" i="5"/>
  <c r="HB53" i="5"/>
  <c r="HC53" i="5"/>
  <c r="HD53" i="5"/>
  <c r="HE53" i="5"/>
  <c r="HF53" i="5"/>
  <c r="HG53" i="5"/>
  <c r="HH53" i="5"/>
  <c r="HI53" i="5"/>
  <c r="HJ53" i="5"/>
  <c r="HK53" i="5"/>
  <c r="HL53" i="5"/>
  <c r="HM53" i="5"/>
  <c r="HN53" i="5"/>
  <c r="HO53" i="5"/>
  <c r="HP53" i="5"/>
  <c r="HQ53" i="5"/>
  <c r="HR53" i="5"/>
  <c r="HS53" i="5"/>
  <c r="HT53" i="5"/>
  <c r="HU53" i="5"/>
  <c r="HV53" i="5"/>
  <c r="HW53" i="5"/>
  <c r="HX53" i="5"/>
  <c r="HY53" i="5"/>
  <c r="HZ53" i="5"/>
  <c r="IA53" i="5"/>
  <c r="IB53" i="5"/>
  <c r="IC53" i="5"/>
  <c r="ID53" i="5"/>
  <c r="IE53" i="5"/>
  <c r="IF53" i="5"/>
  <c r="IG53" i="5"/>
  <c r="IH53" i="5"/>
  <c r="II53" i="5"/>
  <c r="IJ53" i="5"/>
  <c r="IK53" i="5"/>
  <c r="IL53" i="5"/>
  <c r="IM53" i="5"/>
  <c r="IN53" i="5"/>
  <c r="IO53" i="5"/>
  <c r="IP53" i="5"/>
  <c r="IQ53" i="5"/>
  <c r="IR53" i="5"/>
  <c r="IS53" i="5"/>
  <c r="IT53" i="5"/>
  <c r="IU53" i="5"/>
  <c r="IV53" i="5"/>
  <c r="IW53" i="5"/>
  <c r="IX53" i="5"/>
  <c r="IY53" i="5"/>
  <c r="IZ53" i="5"/>
  <c r="JA53" i="5"/>
  <c r="JB53" i="5"/>
  <c r="JC53" i="5"/>
  <c r="JD53" i="5"/>
  <c r="JE53" i="5"/>
  <c r="JF53" i="5"/>
  <c r="JG53" i="5"/>
  <c r="JH53" i="5"/>
  <c r="JI53" i="5"/>
  <c r="JJ53" i="5"/>
  <c r="JK53" i="5"/>
  <c r="JL53" i="5"/>
  <c r="JM53" i="5"/>
  <c r="JN53" i="5"/>
  <c r="JO53" i="5"/>
  <c r="JP53" i="5"/>
  <c r="JQ53" i="5"/>
  <c r="JR53" i="5"/>
  <c r="JS53" i="5"/>
  <c r="JT53" i="5"/>
  <c r="JU53" i="5"/>
  <c r="JV53" i="5"/>
  <c r="JW53" i="5"/>
  <c r="JX53" i="5"/>
  <c r="JY53" i="5"/>
  <c r="JZ53" i="5"/>
  <c r="KA53" i="5"/>
  <c r="KB53" i="5"/>
  <c r="KC53" i="5"/>
  <c r="KD53" i="5"/>
  <c r="KE53" i="5"/>
  <c r="KF53" i="5"/>
  <c r="KG53" i="5"/>
  <c r="KH53" i="5"/>
  <c r="KI53" i="5"/>
  <c r="KJ53" i="5"/>
  <c r="KK53" i="5"/>
  <c r="KL53" i="5"/>
  <c r="KM53" i="5"/>
  <c r="KN53" i="5"/>
  <c r="KO53" i="5"/>
  <c r="KP53" i="5"/>
  <c r="KQ53" i="5"/>
  <c r="KR53" i="5"/>
  <c r="KS53" i="5"/>
  <c r="KT53" i="5"/>
  <c r="KU53" i="5"/>
  <c r="KV53" i="5"/>
  <c r="KW53" i="5"/>
  <c r="KX53" i="5"/>
  <c r="KY53" i="5"/>
  <c r="KZ53" i="5"/>
  <c r="LA53" i="5"/>
  <c r="LB53" i="5"/>
  <c r="LC53" i="5"/>
  <c r="LD53" i="5"/>
  <c r="LE53" i="5"/>
  <c r="LF53" i="5"/>
  <c r="LG53" i="5"/>
  <c r="LH53" i="5"/>
  <c r="LI53" i="5"/>
  <c r="LJ53" i="5"/>
  <c r="LK53" i="5"/>
  <c r="LL53" i="5"/>
  <c r="LM53" i="5"/>
  <c r="LN53" i="5"/>
  <c r="LO53" i="5"/>
  <c r="LP53" i="5"/>
  <c r="LQ53" i="5"/>
  <c r="LR53" i="5"/>
  <c r="LS53" i="5"/>
  <c r="LT53" i="5"/>
  <c r="LU53" i="5"/>
  <c r="LV53" i="5"/>
  <c r="FN54" i="5"/>
  <c r="FO54" i="5"/>
  <c r="FP54" i="5"/>
  <c r="FQ54" i="5"/>
  <c r="FR54" i="5"/>
  <c r="FS54" i="5"/>
  <c r="FT54" i="5"/>
  <c r="FU54" i="5"/>
  <c r="FV54" i="5"/>
  <c r="FW54" i="5"/>
  <c r="FX54" i="5"/>
  <c r="FY54" i="5"/>
  <c r="FZ54" i="5"/>
  <c r="GA54" i="5"/>
  <c r="GB54" i="5"/>
  <c r="GC54" i="5"/>
  <c r="GD54" i="5"/>
  <c r="GE54" i="5"/>
  <c r="GF54" i="5"/>
  <c r="GG54" i="5"/>
  <c r="GH54" i="5"/>
  <c r="GI54" i="5"/>
  <c r="GJ54" i="5"/>
  <c r="GK54" i="5"/>
  <c r="GL54" i="5"/>
  <c r="GM54" i="5"/>
  <c r="GN54" i="5"/>
  <c r="GO54" i="5"/>
  <c r="GP54" i="5"/>
  <c r="GQ54" i="5"/>
  <c r="GR54" i="5"/>
  <c r="GS54" i="5"/>
  <c r="GT54" i="5"/>
  <c r="GU54" i="5"/>
  <c r="GV54" i="5"/>
  <c r="GW54" i="5"/>
  <c r="GX54" i="5"/>
  <c r="GY54" i="5"/>
  <c r="GZ54" i="5"/>
  <c r="HA54" i="5"/>
  <c r="HB54" i="5"/>
  <c r="HC54" i="5"/>
  <c r="HD54" i="5"/>
  <c r="HE54" i="5"/>
  <c r="HF54" i="5"/>
  <c r="HG54" i="5"/>
  <c r="HH54" i="5"/>
  <c r="HI54" i="5"/>
  <c r="HJ54" i="5"/>
  <c r="HK54" i="5"/>
  <c r="HL54" i="5"/>
  <c r="HM54" i="5"/>
  <c r="HN54" i="5"/>
  <c r="HO54" i="5"/>
  <c r="HP54" i="5"/>
  <c r="HQ54" i="5"/>
  <c r="HR54" i="5"/>
  <c r="HS54" i="5"/>
  <c r="HT54" i="5"/>
  <c r="HU54" i="5"/>
  <c r="HV54" i="5"/>
  <c r="HW54" i="5"/>
  <c r="HX54" i="5"/>
  <c r="HY54" i="5"/>
  <c r="HZ54" i="5"/>
  <c r="IA54" i="5"/>
  <c r="IB54" i="5"/>
  <c r="IC54" i="5"/>
  <c r="ID54" i="5"/>
  <c r="IE54" i="5"/>
  <c r="IF54" i="5"/>
  <c r="IG54" i="5"/>
  <c r="IH54" i="5"/>
  <c r="II54" i="5"/>
  <c r="IJ54" i="5"/>
  <c r="IK54" i="5"/>
  <c r="IL54" i="5"/>
  <c r="IM54" i="5"/>
  <c r="IN54" i="5"/>
  <c r="IO54" i="5"/>
  <c r="IP54" i="5"/>
  <c r="IQ54" i="5"/>
  <c r="IR54" i="5"/>
  <c r="IS54" i="5"/>
  <c r="IT54" i="5"/>
  <c r="IU54" i="5"/>
  <c r="IV54" i="5"/>
  <c r="IW54" i="5"/>
  <c r="IX54" i="5"/>
  <c r="IY54" i="5"/>
  <c r="IZ54" i="5"/>
  <c r="JA54" i="5"/>
  <c r="JB54" i="5"/>
  <c r="JC54" i="5"/>
  <c r="JD54" i="5"/>
  <c r="JE54" i="5"/>
  <c r="JF54" i="5"/>
  <c r="JG54" i="5"/>
  <c r="JH54" i="5"/>
  <c r="JI54" i="5"/>
  <c r="JJ54" i="5"/>
  <c r="JK54" i="5"/>
  <c r="JL54" i="5"/>
  <c r="JM54" i="5"/>
  <c r="JN54" i="5"/>
  <c r="JO54" i="5"/>
  <c r="JP54" i="5"/>
  <c r="JQ54" i="5"/>
  <c r="JR54" i="5"/>
  <c r="JS54" i="5"/>
  <c r="JT54" i="5"/>
  <c r="JU54" i="5"/>
  <c r="JV54" i="5"/>
  <c r="JW54" i="5"/>
  <c r="JX54" i="5"/>
  <c r="JY54" i="5"/>
  <c r="JZ54" i="5"/>
  <c r="KA54" i="5"/>
  <c r="KB54" i="5"/>
  <c r="KC54" i="5"/>
  <c r="KD54" i="5"/>
  <c r="KE54" i="5"/>
  <c r="KF54" i="5"/>
  <c r="KG54" i="5"/>
  <c r="KH54" i="5"/>
  <c r="KI54" i="5"/>
  <c r="KJ54" i="5"/>
  <c r="KK54" i="5"/>
  <c r="KL54" i="5"/>
  <c r="KM54" i="5"/>
  <c r="KN54" i="5"/>
  <c r="KO54" i="5"/>
  <c r="KP54" i="5"/>
  <c r="KQ54" i="5"/>
  <c r="KR54" i="5"/>
  <c r="KS54" i="5"/>
  <c r="KT54" i="5"/>
  <c r="KU54" i="5"/>
  <c r="KV54" i="5"/>
  <c r="KW54" i="5"/>
  <c r="KX54" i="5"/>
  <c r="KY54" i="5"/>
  <c r="KZ54" i="5"/>
  <c r="LA54" i="5"/>
  <c r="LB54" i="5"/>
  <c r="LC54" i="5"/>
  <c r="LD54" i="5"/>
  <c r="LE54" i="5"/>
  <c r="LF54" i="5"/>
  <c r="LG54" i="5"/>
  <c r="LH54" i="5"/>
  <c r="LI54" i="5"/>
  <c r="LJ54" i="5"/>
  <c r="LK54" i="5"/>
  <c r="LL54" i="5"/>
  <c r="LM54" i="5"/>
  <c r="LN54" i="5"/>
  <c r="LO54" i="5"/>
  <c r="LP54" i="5"/>
  <c r="LQ54" i="5"/>
  <c r="LR54" i="5"/>
  <c r="LS54" i="5"/>
  <c r="LT54" i="5"/>
  <c r="LU54" i="5"/>
  <c r="LV54" i="5"/>
  <c r="FN55" i="5"/>
  <c r="FO55" i="5"/>
  <c r="FP55" i="5"/>
  <c r="FQ55" i="5"/>
  <c r="FR55" i="5"/>
  <c r="FS55" i="5"/>
  <c r="FT55" i="5"/>
  <c r="FU55" i="5"/>
  <c r="FV55" i="5"/>
  <c r="FW55" i="5"/>
  <c r="FX55" i="5"/>
  <c r="FY55" i="5"/>
  <c r="FZ55" i="5"/>
  <c r="GA55" i="5"/>
  <c r="GB55" i="5"/>
  <c r="GC55" i="5"/>
  <c r="GD55" i="5"/>
  <c r="GE55" i="5"/>
  <c r="GF55" i="5"/>
  <c r="GG55" i="5"/>
  <c r="GH55" i="5"/>
  <c r="GI55" i="5"/>
  <c r="GJ55" i="5"/>
  <c r="GK55" i="5"/>
  <c r="GL55" i="5"/>
  <c r="GM55" i="5"/>
  <c r="GN55" i="5"/>
  <c r="GO55" i="5"/>
  <c r="GP55" i="5"/>
  <c r="GQ55" i="5"/>
  <c r="GR55" i="5"/>
  <c r="GS55" i="5"/>
  <c r="GT55" i="5"/>
  <c r="GU55" i="5"/>
  <c r="GV55" i="5"/>
  <c r="GW55" i="5"/>
  <c r="GX55" i="5"/>
  <c r="GY55" i="5"/>
  <c r="GZ55" i="5"/>
  <c r="HA55" i="5"/>
  <c r="HB55" i="5"/>
  <c r="HC55" i="5"/>
  <c r="HD55" i="5"/>
  <c r="HE55" i="5"/>
  <c r="HF55" i="5"/>
  <c r="HG55" i="5"/>
  <c r="HH55" i="5"/>
  <c r="HI55" i="5"/>
  <c r="HJ55" i="5"/>
  <c r="HK55" i="5"/>
  <c r="HL55" i="5"/>
  <c r="HM55" i="5"/>
  <c r="HN55" i="5"/>
  <c r="HO55" i="5"/>
  <c r="HP55" i="5"/>
  <c r="HQ55" i="5"/>
  <c r="HR55" i="5"/>
  <c r="HS55" i="5"/>
  <c r="HT55" i="5"/>
  <c r="HU55" i="5"/>
  <c r="HV55" i="5"/>
  <c r="HW55" i="5"/>
  <c r="HX55" i="5"/>
  <c r="HY55" i="5"/>
  <c r="HZ55" i="5"/>
  <c r="IA55" i="5"/>
  <c r="IB55" i="5"/>
  <c r="IC55" i="5"/>
  <c r="ID55" i="5"/>
  <c r="IE55" i="5"/>
  <c r="IF55" i="5"/>
  <c r="IG55" i="5"/>
  <c r="IH55" i="5"/>
  <c r="II55" i="5"/>
  <c r="IJ55" i="5"/>
  <c r="IK55" i="5"/>
  <c r="IL55" i="5"/>
  <c r="IM55" i="5"/>
  <c r="IN55" i="5"/>
  <c r="IO55" i="5"/>
  <c r="IP55" i="5"/>
  <c r="IQ55" i="5"/>
  <c r="IR55" i="5"/>
  <c r="IS55" i="5"/>
  <c r="IT55" i="5"/>
  <c r="IU55" i="5"/>
  <c r="IV55" i="5"/>
  <c r="IW55" i="5"/>
  <c r="IX55" i="5"/>
  <c r="IY55" i="5"/>
  <c r="IZ55" i="5"/>
  <c r="JA55" i="5"/>
  <c r="JB55" i="5"/>
  <c r="JC55" i="5"/>
  <c r="JD55" i="5"/>
  <c r="JE55" i="5"/>
  <c r="JF55" i="5"/>
  <c r="JG55" i="5"/>
  <c r="JH55" i="5"/>
  <c r="JI55" i="5"/>
  <c r="JJ55" i="5"/>
  <c r="JK55" i="5"/>
  <c r="JL55" i="5"/>
  <c r="JM55" i="5"/>
  <c r="JN55" i="5"/>
  <c r="JO55" i="5"/>
  <c r="JP55" i="5"/>
  <c r="JQ55" i="5"/>
  <c r="JR55" i="5"/>
  <c r="JS55" i="5"/>
  <c r="JT55" i="5"/>
  <c r="JU55" i="5"/>
  <c r="JV55" i="5"/>
  <c r="JW55" i="5"/>
  <c r="JX55" i="5"/>
  <c r="JY55" i="5"/>
  <c r="JZ55" i="5"/>
  <c r="KA55" i="5"/>
  <c r="KB55" i="5"/>
  <c r="KC55" i="5"/>
  <c r="KD55" i="5"/>
  <c r="KE55" i="5"/>
  <c r="KF55" i="5"/>
  <c r="KG55" i="5"/>
  <c r="KH55" i="5"/>
  <c r="KI55" i="5"/>
  <c r="KJ55" i="5"/>
  <c r="KK55" i="5"/>
  <c r="KL55" i="5"/>
  <c r="KM55" i="5"/>
  <c r="KN55" i="5"/>
  <c r="KO55" i="5"/>
  <c r="KP55" i="5"/>
  <c r="KQ55" i="5"/>
  <c r="KR55" i="5"/>
  <c r="KS55" i="5"/>
  <c r="KT55" i="5"/>
  <c r="KU55" i="5"/>
  <c r="KV55" i="5"/>
  <c r="KW55" i="5"/>
  <c r="KX55" i="5"/>
  <c r="KY55" i="5"/>
  <c r="KZ55" i="5"/>
  <c r="LA55" i="5"/>
  <c r="LB55" i="5"/>
  <c r="LC55" i="5"/>
  <c r="LD55" i="5"/>
  <c r="LE55" i="5"/>
  <c r="LF55" i="5"/>
  <c r="LG55" i="5"/>
  <c r="LH55" i="5"/>
  <c r="LI55" i="5"/>
  <c r="LJ55" i="5"/>
  <c r="LK55" i="5"/>
  <c r="LL55" i="5"/>
  <c r="LM55" i="5"/>
  <c r="LN55" i="5"/>
  <c r="LO55" i="5"/>
  <c r="LP55" i="5"/>
  <c r="LQ55" i="5"/>
  <c r="LR55" i="5"/>
  <c r="LS55" i="5"/>
  <c r="LT55" i="5"/>
  <c r="LU55" i="5"/>
  <c r="LV55" i="5"/>
  <c r="FN56" i="5"/>
  <c r="FO56" i="5"/>
  <c r="FP56" i="5"/>
  <c r="FQ56" i="5"/>
  <c r="FR56" i="5"/>
  <c r="FS56" i="5"/>
  <c r="FT56" i="5"/>
  <c r="FU56" i="5"/>
  <c r="FV56" i="5"/>
  <c r="FW56" i="5"/>
  <c r="FX56" i="5"/>
  <c r="FY56" i="5"/>
  <c r="FZ56" i="5"/>
  <c r="GA56" i="5"/>
  <c r="GB56" i="5"/>
  <c r="GC56" i="5"/>
  <c r="GD56" i="5"/>
  <c r="GE56" i="5"/>
  <c r="GF56" i="5"/>
  <c r="GG56" i="5"/>
  <c r="GH56" i="5"/>
  <c r="GI56" i="5"/>
  <c r="GJ56" i="5"/>
  <c r="GK56" i="5"/>
  <c r="GL56" i="5"/>
  <c r="GM56" i="5"/>
  <c r="GN56" i="5"/>
  <c r="GO56" i="5"/>
  <c r="GP56" i="5"/>
  <c r="GQ56" i="5"/>
  <c r="GR56" i="5"/>
  <c r="GS56" i="5"/>
  <c r="GT56" i="5"/>
  <c r="GU56" i="5"/>
  <c r="GV56" i="5"/>
  <c r="GW56" i="5"/>
  <c r="GX56" i="5"/>
  <c r="GY56" i="5"/>
  <c r="GZ56" i="5"/>
  <c r="HA56" i="5"/>
  <c r="HB56" i="5"/>
  <c r="HC56" i="5"/>
  <c r="HD56" i="5"/>
  <c r="HE56" i="5"/>
  <c r="HF56" i="5"/>
  <c r="HG56" i="5"/>
  <c r="HH56" i="5"/>
  <c r="HI56" i="5"/>
  <c r="HJ56" i="5"/>
  <c r="HK56" i="5"/>
  <c r="HL56" i="5"/>
  <c r="HM56" i="5"/>
  <c r="HN56" i="5"/>
  <c r="HO56" i="5"/>
  <c r="HP56" i="5"/>
  <c r="HQ56" i="5"/>
  <c r="HR56" i="5"/>
  <c r="HS56" i="5"/>
  <c r="HT56" i="5"/>
  <c r="HU56" i="5"/>
  <c r="HV56" i="5"/>
  <c r="HW56" i="5"/>
  <c r="HX56" i="5"/>
  <c r="HY56" i="5"/>
  <c r="HZ56" i="5"/>
  <c r="IA56" i="5"/>
  <c r="IB56" i="5"/>
  <c r="IC56" i="5"/>
  <c r="ID56" i="5"/>
  <c r="IE56" i="5"/>
  <c r="IF56" i="5"/>
  <c r="IG56" i="5"/>
  <c r="IH56" i="5"/>
  <c r="II56" i="5"/>
  <c r="IJ56" i="5"/>
  <c r="IK56" i="5"/>
  <c r="IL56" i="5"/>
  <c r="IM56" i="5"/>
  <c r="IN56" i="5"/>
  <c r="IO56" i="5"/>
  <c r="IP56" i="5"/>
  <c r="IQ56" i="5"/>
  <c r="IR56" i="5"/>
  <c r="IS56" i="5"/>
  <c r="IT56" i="5"/>
  <c r="IU56" i="5"/>
  <c r="IV56" i="5"/>
  <c r="IW56" i="5"/>
  <c r="IX56" i="5"/>
  <c r="IY56" i="5"/>
  <c r="IZ56" i="5"/>
  <c r="JA56" i="5"/>
  <c r="JB56" i="5"/>
  <c r="JC56" i="5"/>
  <c r="JD56" i="5"/>
  <c r="JE56" i="5"/>
  <c r="JF56" i="5"/>
  <c r="JG56" i="5"/>
  <c r="JH56" i="5"/>
  <c r="JI56" i="5"/>
  <c r="JJ56" i="5"/>
  <c r="JK56" i="5"/>
  <c r="JL56" i="5"/>
  <c r="JM56" i="5"/>
  <c r="JN56" i="5"/>
  <c r="JO56" i="5"/>
  <c r="JP56" i="5"/>
  <c r="JQ56" i="5"/>
  <c r="JR56" i="5"/>
  <c r="JS56" i="5"/>
  <c r="JT56" i="5"/>
  <c r="JU56" i="5"/>
  <c r="JV56" i="5"/>
  <c r="JW56" i="5"/>
  <c r="JX56" i="5"/>
  <c r="JY56" i="5"/>
  <c r="JZ56" i="5"/>
  <c r="KA56" i="5"/>
  <c r="KB56" i="5"/>
  <c r="KC56" i="5"/>
  <c r="KD56" i="5"/>
  <c r="KE56" i="5"/>
  <c r="KF56" i="5"/>
  <c r="KG56" i="5"/>
  <c r="KH56" i="5"/>
  <c r="KI56" i="5"/>
  <c r="KJ56" i="5"/>
  <c r="KK56" i="5"/>
  <c r="KL56" i="5"/>
  <c r="KM56" i="5"/>
  <c r="KN56" i="5"/>
  <c r="KO56" i="5"/>
  <c r="KP56" i="5"/>
  <c r="KQ56" i="5"/>
  <c r="KR56" i="5"/>
  <c r="KS56" i="5"/>
  <c r="KT56" i="5"/>
  <c r="KU56" i="5"/>
  <c r="KV56" i="5"/>
  <c r="KW56" i="5"/>
  <c r="KX56" i="5"/>
  <c r="KY56" i="5"/>
  <c r="KZ56" i="5"/>
  <c r="LA56" i="5"/>
  <c r="LB56" i="5"/>
  <c r="LC56" i="5"/>
  <c r="LD56" i="5"/>
  <c r="LE56" i="5"/>
  <c r="LF56" i="5"/>
  <c r="LG56" i="5"/>
  <c r="LH56" i="5"/>
  <c r="LI56" i="5"/>
  <c r="LJ56" i="5"/>
  <c r="LK56" i="5"/>
  <c r="LL56" i="5"/>
  <c r="LM56" i="5"/>
  <c r="LN56" i="5"/>
  <c r="LO56" i="5"/>
  <c r="LP56" i="5"/>
  <c r="LQ56" i="5"/>
  <c r="LR56" i="5"/>
  <c r="LS56" i="5"/>
  <c r="LT56" i="5"/>
  <c r="LU56" i="5"/>
  <c r="LV56" i="5"/>
  <c r="FN57" i="5"/>
  <c r="FO57" i="5"/>
  <c r="FP57" i="5"/>
  <c r="FQ57" i="5"/>
  <c r="FR57" i="5"/>
  <c r="FS57" i="5"/>
  <c r="FT57" i="5"/>
  <c r="FU57" i="5"/>
  <c r="FV57" i="5"/>
  <c r="FW57" i="5"/>
  <c r="FX57" i="5"/>
  <c r="FY57" i="5"/>
  <c r="FZ57" i="5"/>
  <c r="GA57" i="5"/>
  <c r="GB57" i="5"/>
  <c r="GC57" i="5"/>
  <c r="GD57" i="5"/>
  <c r="GE57" i="5"/>
  <c r="GF57" i="5"/>
  <c r="GG57" i="5"/>
  <c r="GH57" i="5"/>
  <c r="GI57" i="5"/>
  <c r="GJ57" i="5"/>
  <c r="GK57" i="5"/>
  <c r="GL57" i="5"/>
  <c r="GM57" i="5"/>
  <c r="GN57" i="5"/>
  <c r="GO57" i="5"/>
  <c r="GP57" i="5"/>
  <c r="GQ57" i="5"/>
  <c r="GR57" i="5"/>
  <c r="GS57" i="5"/>
  <c r="GT57" i="5"/>
  <c r="GU57" i="5"/>
  <c r="GV57" i="5"/>
  <c r="GW57" i="5"/>
  <c r="GX57" i="5"/>
  <c r="GY57" i="5"/>
  <c r="GZ57" i="5"/>
  <c r="HA57" i="5"/>
  <c r="HB57" i="5"/>
  <c r="HC57" i="5"/>
  <c r="HD57" i="5"/>
  <c r="HE57" i="5"/>
  <c r="HF57" i="5"/>
  <c r="HG57" i="5"/>
  <c r="HH57" i="5"/>
  <c r="HI57" i="5"/>
  <c r="HJ57" i="5"/>
  <c r="HK57" i="5"/>
  <c r="HL57" i="5"/>
  <c r="HM57" i="5"/>
  <c r="HN57" i="5"/>
  <c r="HO57" i="5"/>
  <c r="HP57" i="5"/>
  <c r="HQ57" i="5"/>
  <c r="HR57" i="5"/>
  <c r="HS57" i="5"/>
  <c r="HT57" i="5"/>
  <c r="HU57" i="5"/>
  <c r="HV57" i="5"/>
  <c r="HW57" i="5"/>
  <c r="HX57" i="5"/>
  <c r="HY57" i="5"/>
  <c r="HZ57" i="5"/>
  <c r="IA57" i="5"/>
  <c r="IB57" i="5"/>
  <c r="IC57" i="5"/>
  <c r="ID57" i="5"/>
  <c r="IE57" i="5"/>
  <c r="IF57" i="5"/>
  <c r="IG57" i="5"/>
  <c r="IH57" i="5"/>
  <c r="II57" i="5"/>
  <c r="IJ57" i="5"/>
  <c r="IK57" i="5"/>
  <c r="IL57" i="5"/>
  <c r="IM57" i="5"/>
  <c r="IN57" i="5"/>
  <c r="IO57" i="5"/>
  <c r="IP57" i="5"/>
  <c r="IQ57" i="5"/>
  <c r="IR57" i="5"/>
  <c r="IS57" i="5"/>
  <c r="IT57" i="5"/>
  <c r="IU57" i="5"/>
  <c r="IV57" i="5"/>
  <c r="IW57" i="5"/>
  <c r="IX57" i="5"/>
  <c r="IY57" i="5"/>
  <c r="IZ57" i="5"/>
  <c r="JA57" i="5"/>
  <c r="JB57" i="5"/>
  <c r="JC57" i="5"/>
  <c r="JD57" i="5"/>
  <c r="JE57" i="5"/>
  <c r="JF57" i="5"/>
  <c r="JG57" i="5"/>
  <c r="JH57" i="5"/>
  <c r="JI57" i="5"/>
  <c r="JJ57" i="5"/>
  <c r="JK57" i="5"/>
  <c r="JL57" i="5"/>
  <c r="JM57" i="5"/>
  <c r="JN57" i="5"/>
  <c r="JO57" i="5"/>
  <c r="JP57" i="5"/>
  <c r="JQ57" i="5"/>
  <c r="JR57" i="5"/>
  <c r="JS57" i="5"/>
  <c r="JT57" i="5"/>
  <c r="JU57" i="5"/>
  <c r="JV57" i="5"/>
  <c r="JW57" i="5"/>
  <c r="JX57" i="5"/>
  <c r="JY57" i="5"/>
  <c r="JZ57" i="5"/>
  <c r="KA57" i="5"/>
  <c r="KB57" i="5"/>
  <c r="KC57" i="5"/>
  <c r="KD57" i="5"/>
  <c r="KE57" i="5"/>
  <c r="KF57" i="5"/>
  <c r="KG57" i="5"/>
  <c r="KH57" i="5"/>
  <c r="KI57" i="5"/>
  <c r="KJ57" i="5"/>
  <c r="KK57" i="5"/>
  <c r="KL57" i="5"/>
  <c r="KM57" i="5"/>
  <c r="KN57" i="5"/>
  <c r="KO57" i="5"/>
  <c r="KP57" i="5"/>
  <c r="KQ57" i="5"/>
  <c r="KR57" i="5"/>
  <c r="KS57" i="5"/>
  <c r="KT57" i="5"/>
  <c r="KU57" i="5"/>
  <c r="KV57" i="5"/>
  <c r="KW57" i="5"/>
  <c r="KX57" i="5"/>
  <c r="KY57" i="5"/>
  <c r="KZ57" i="5"/>
  <c r="LA57" i="5"/>
  <c r="LB57" i="5"/>
  <c r="LC57" i="5"/>
  <c r="LD57" i="5"/>
  <c r="LE57" i="5"/>
  <c r="LF57" i="5"/>
  <c r="LG57" i="5"/>
  <c r="LH57" i="5"/>
  <c r="LI57" i="5"/>
  <c r="LJ57" i="5"/>
  <c r="LK57" i="5"/>
  <c r="LL57" i="5"/>
  <c r="LM57" i="5"/>
  <c r="LN57" i="5"/>
  <c r="LO57" i="5"/>
  <c r="LP57" i="5"/>
  <c r="LQ57" i="5"/>
  <c r="LR57" i="5"/>
  <c r="LS57" i="5"/>
  <c r="LT57" i="5"/>
  <c r="LU57" i="5"/>
  <c r="LV57" i="5"/>
  <c r="FN58" i="5"/>
  <c r="FO58" i="5"/>
  <c r="FP58" i="5"/>
  <c r="FQ58" i="5"/>
  <c r="FR58" i="5"/>
  <c r="FS58" i="5"/>
  <c r="FT58" i="5"/>
  <c r="FU58" i="5"/>
  <c r="FV58" i="5"/>
  <c r="FW58" i="5"/>
  <c r="FX58" i="5"/>
  <c r="FY58" i="5"/>
  <c r="FZ58" i="5"/>
  <c r="GA58" i="5"/>
  <c r="GB58" i="5"/>
  <c r="GC58" i="5"/>
  <c r="GD58" i="5"/>
  <c r="GE58" i="5"/>
  <c r="GF58" i="5"/>
  <c r="GG58" i="5"/>
  <c r="GH58" i="5"/>
  <c r="GI58" i="5"/>
  <c r="GJ58" i="5"/>
  <c r="GK58" i="5"/>
  <c r="GL58" i="5"/>
  <c r="GM58" i="5"/>
  <c r="GN58" i="5"/>
  <c r="GO58" i="5"/>
  <c r="GP58" i="5"/>
  <c r="GQ58" i="5"/>
  <c r="GR58" i="5"/>
  <c r="GS58" i="5"/>
  <c r="GT58" i="5"/>
  <c r="GU58" i="5"/>
  <c r="GV58" i="5"/>
  <c r="GW58" i="5"/>
  <c r="GX58" i="5"/>
  <c r="GY58" i="5"/>
  <c r="GZ58" i="5"/>
  <c r="HA58" i="5"/>
  <c r="HB58" i="5"/>
  <c r="HC58" i="5"/>
  <c r="HD58" i="5"/>
  <c r="HE58" i="5"/>
  <c r="HF58" i="5"/>
  <c r="HG58" i="5"/>
  <c r="HH58" i="5"/>
  <c r="HI58" i="5"/>
  <c r="HJ58" i="5"/>
  <c r="HK58" i="5"/>
  <c r="HL58" i="5"/>
  <c r="HM58" i="5"/>
  <c r="HN58" i="5"/>
  <c r="HO58" i="5"/>
  <c r="HP58" i="5"/>
  <c r="HQ58" i="5"/>
  <c r="HR58" i="5"/>
  <c r="HS58" i="5"/>
  <c r="HT58" i="5"/>
  <c r="HU58" i="5"/>
  <c r="HV58" i="5"/>
  <c r="HW58" i="5"/>
  <c r="HX58" i="5"/>
  <c r="HY58" i="5"/>
  <c r="HZ58" i="5"/>
  <c r="IA58" i="5"/>
  <c r="IB58" i="5"/>
  <c r="IC58" i="5"/>
  <c r="ID58" i="5"/>
  <c r="IE58" i="5"/>
  <c r="IF58" i="5"/>
  <c r="IG58" i="5"/>
  <c r="IH58" i="5"/>
  <c r="II58" i="5"/>
  <c r="IJ58" i="5"/>
  <c r="IK58" i="5"/>
  <c r="IL58" i="5"/>
  <c r="IM58" i="5"/>
  <c r="IN58" i="5"/>
  <c r="IO58" i="5"/>
  <c r="IP58" i="5"/>
  <c r="IQ58" i="5"/>
  <c r="IR58" i="5"/>
  <c r="IS58" i="5"/>
  <c r="IT58" i="5"/>
  <c r="IU58" i="5"/>
  <c r="IV58" i="5"/>
  <c r="IW58" i="5"/>
  <c r="IX58" i="5"/>
  <c r="IY58" i="5"/>
  <c r="IZ58" i="5"/>
  <c r="JA58" i="5"/>
  <c r="JB58" i="5"/>
  <c r="JC58" i="5"/>
  <c r="JD58" i="5"/>
  <c r="JE58" i="5"/>
  <c r="JF58" i="5"/>
  <c r="JG58" i="5"/>
  <c r="JH58" i="5"/>
  <c r="JI58" i="5"/>
  <c r="JJ58" i="5"/>
  <c r="JK58" i="5"/>
  <c r="JL58" i="5"/>
  <c r="JM58" i="5"/>
  <c r="JN58" i="5"/>
  <c r="JO58" i="5"/>
  <c r="JP58" i="5"/>
  <c r="JQ58" i="5"/>
  <c r="JR58" i="5"/>
  <c r="JS58" i="5"/>
  <c r="JT58" i="5"/>
  <c r="JU58" i="5"/>
  <c r="JV58" i="5"/>
  <c r="JW58" i="5"/>
  <c r="JX58" i="5"/>
  <c r="JY58" i="5"/>
  <c r="JZ58" i="5"/>
  <c r="KA58" i="5"/>
  <c r="KB58" i="5"/>
  <c r="KC58" i="5"/>
  <c r="KD58" i="5"/>
  <c r="KE58" i="5"/>
  <c r="KF58" i="5"/>
  <c r="KG58" i="5"/>
  <c r="KH58" i="5"/>
  <c r="KI58" i="5"/>
  <c r="KJ58" i="5"/>
  <c r="KK58" i="5"/>
  <c r="KL58" i="5"/>
  <c r="KM58" i="5"/>
  <c r="KN58" i="5"/>
  <c r="KO58" i="5"/>
  <c r="KP58" i="5"/>
  <c r="KQ58" i="5"/>
  <c r="KR58" i="5"/>
  <c r="KS58" i="5"/>
  <c r="KT58" i="5"/>
  <c r="KU58" i="5"/>
  <c r="KV58" i="5"/>
  <c r="KW58" i="5"/>
  <c r="KX58" i="5"/>
  <c r="KY58" i="5"/>
  <c r="KZ58" i="5"/>
  <c r="LA58" i="5"/>
  <c r="LB58" i="5"/>
  <c r="LC58" i="5"/>
  <c r="LD58" i="5"/>
  <c r="LE58" i="5"/>
  <c r="LF58" i="5"/>
  <c r="LG58" i="5"/>
  <c r="LH58" i="5"/>
  <c r="LI58" i="5"/>
  <c r="LJ58" i="5"/>
  <c r="LK58" i="5"/>
  <c r="LL58" i="5"/>
  <c r="LM58" i="5"/>
  <c r="LN58" i="5"/>
  <c r="LO58" i="5"/>
  <c r="LP58" i="5"/>
  <c r="LQ58" i="5"/>
  <c r="LR58" i="5"/>
  <c r="LS58" i="5"/>
  <c r="LT58" i="5"/>
  <c r="LU58" i="5"/>
  <c r="LV58" i="5"/>
  <c r="FN59" i="5"/>
  <c r="FO59" i="5"/>
  <c r="FP59" i="5"/>
  <c r="FQ59" i="5"/>
  <c r="FR59" i="5"/>
  <c r="FS59" i="5"/>
  <c r="FT59" i="5"/>
  <c r="FU59" i="5"/>
  <c r="FV59" i="5"/>
  <c r="FW59" i="5"/>
  <c r="FX59" i="5"/>
  <c r="FY59" i="5"/>
  <c r="FZ59" i="5"/>
  <c r="GA59" i="5"/>
  <c r="GB59" i="5"/>
  <c r="GC59" i="5"/>
  <c r="GD59" i="5"/>
  <c r="GE59" i="5"/>
  <c r="GF59" i="5"/>
  <c r="GG59" i="5"/>
  <c r="GH59" i="5"/>
  <c r="GI59" i="5"/>
  <c r="GJ59" i="5"/>
  <c r="GK59" i="5"/>
  <c r="GL59" i="5"/>
  <c r="GM59" i="5"/>
  <c r="GN59" i="5"/>
  <c r="GO59" i="5"/>
  <c r="GP59" i="5"/>
  <c r="GQ59" i="5"/>
  <c r="GR59" i="5"/>
  <c r="GS59" i="5"/>
  <c r="GT59" i="5"/>
  <c r="GU59" i="5"/>
  <c r="GV59" i="5"/>
  <c r="GW59" i="5"/>
  <c r="GX59" i="5"/>
  <c r="GY59" i="5"/>
  <c r="GZ59" i="5"/>
  <c r="HA59" i="5"/>
  <c r="HB59" i="5"/>
  <c r="HC59" i="5"/>
  <c r="HD59" i="5"/>
  <c r="HE59" i="5"/>
  <c r="HF59" i="5"/>
  <c r="HG59" i="5"/>
  <c r="HH59" i="5"/>
  <c r="HI59" i="5"/>
  <c r="HJ59" i="5"/>
  <c r="HK59" i="5"/>
  <c r="HL59" i="5"/>
  <c r="HM59" i="5"/>
  <c r="HN59" i="5"/>
  <c r="HO59" i="5"/>
  <c r="HP59" i="5"/>
  <c r="HQ59" i="5"/>
  <c r="HR59" i="5"/>
  <c r="HS59" i="5"/>
  <c r="HT59" i="5"/>
  <c r="HU59" i="5"/>
  <c r="HV59" i="5"/>
  <c r="HW59" i="5"/>
  <c r="HX59" i="5"/>
  <c r="HY59" i="5"/>
  <c r="HZ59" i="5"/>
  <c r="IA59" i="5"/>
  <c r="IB59" i="5"/>
  <c r="IC59" i="5"/>
  <c r="ID59" i="5"/>
  <c r="IE59" i="5"/>
  <c r="IF59" i="5"/>
  <c r="IG59" i="5"/>
  <c r="IH59" i="5"/>
  <c r="II59" i="5"/>
  <c r="IJ59" i="5"/>
  <c r="IK59" i="5"/>
  <c r="IL59" i="5"/>
  <c r="IM59" i="5"/>
  <c r="IN59" i="5"/>
  <c r="IO59" i="5"/>
  <c r="IP59" i="5"/>
  <c r="IQ59" i="5"/>
  <c r="IR59" i="5"/>
  <c r="IS59" i="5"/>
  <c r="IT59" i="5"/>
  <c r="IU59" i="5"/>
  <c r="IV59" i="5"/>
  <c r="IW59" i="5"/>
  <c r="IX59" i="5"/>
  <c r="IY59" i="5"/>
  <c r="IZ59" i="5"/>
  <c r="JA59" i="5"/>
  <c r="JB59" i="5"/>
  <c r="JC59" i="5"/>
  <c r="JD59" i="5"/>
  <c r="JE59" i="5"/>
  <c r="JF59" i="5"/>
  <c r="JG59" i="5"/>
  <c r="JH59" i="5"/>
  <c r="JI59" i="5"/>
  <c r="JJ59" i="5"/>
  <c r="JK59" i="5"/>
  <c r="JL59" i="5"/>
  <c r="JM59" i="5"/>
  <c r="JN59" i="5"/>
  <c r="JO59" i="5"/>
  <c r="JP59" i="5"/>
  <c r="JQ59" i="5"/>
  <c r="JR59" i="5"/>
  <c r="JS59" i="5"/>
  <c r="JT59" i="5"/>
  <c r="JU59" i="5"/>
  <c r="JV59" i="5"/>
  <c r="JW59" i="5"/>
  <c r="JX59" i="5"/>
  <c r="JY59" i="5"/>
  <c r="JZ59" i="5"/>
  <c r="KA59" i="5"/>
  <c r="KB59" i="5"/>
  <c r="KC59" i="5"/>
  <c r="KD59" i="5"/>
  <c r="KE59" i="5"/>
  <c r="KF59" i="5"/>
  <c r="KG59" i="5"/>
  <c r="KH59" i="5"/>
  <c r="KI59" i="5"/>
  <c r="KJ59" i="5"/>
  <c r="KK59" i="5"/>
  <c r="KL59" i="5"/>
  <c r="KM59" i="5"/>
  <c r="KN59" i="5"/>
  <c r="KO59" i="5"/>
  <c r="KP59" i="5"/>
  <c r="KQ59" i="5"/>
  <c r="KR59" i="5"/>
  <c r="KS59" i="5"/>
  <c r="KT59" i="5"/>
  <c r="KU59" i="5"/>
  <c r="KV59" i="5"/>
  <c r="KW59" i="5"/>
  <c r="KX59" i="5"/>
  <c r="KY59" i="5"/>
  <c r="KZ59" i="5"/>
  <c r="LA59" i="5"/>
  <c r="LB59" i="5"/>
  <c r="LC59" i="5"/>
  <c r="LD59" i="5"/>
  <c r="LE59" i="5"/>
  <c r="LF59" i="5"/>
  <c r="LG59" i="5"/>
  <c r="LH59" i="5"/>
  <c r="LI59" i="5"/>
  <c r="LJ59" i="5"/>
  <c r="LK59" i="5"/>
  <c r="LL59" i="5"/>
  <c r="LM59" i="5"/>
  <c r="LN59" i="5"/>
  <c r="LO59" i="5"/>
  <c r="LP59" i="5"/>
  <c r="LQ59" i="5"/>
  <c r="LR59" i="5"/>
  <c r="LS59" i="5"/>
  <c r="LT59" i="5"/>
  <c r="LU59" i="5"/>
  <c r="LV59" i="5"/>
  <c r="FN60" i="5"/>
  <c r="FO60" i="5"/>
  <c r="FP60" i="5"/>
  <c r="FQ60" i="5"/>
  <c r="FR60" i="5"/>
  <c r="FS60" i="5"/>
  <c r="FT60" i="5"/>
  <c r="FU60" i="5"/>
  <c r="FV60" i="5"/>
  <c r="FW60" i="5"/>
  <c r="FX60" i="5"/>
  <c r="FY60" i="5"/>
  <c r="FZ60" i="5"/>
  <c r="GA60" i="5"/>
  <c r="GB60" i="5"/>
  <c r="GC60" i="5"/>
  <c r="GD60" i="5"/>
  <c r="GE60" i="5"/>
  <c r="GF60" i="5"/>
  <c r="GG60" i="5"/>
  <c r="GH60" i="5"/>
  <c r="GI60" i="5"/>
  <c r="GJ60" i="5"/>
  <c r="GK60" i="5"/>
  <c r="GL60" i="5"/>
  <c r="GM60" i="5"/>
  <c r="GN60" i="5"/>
  <c r="GO60" i="5"/>
  <c r="GP60" i="5"/>
  <c r="GQ60" i="5"/>
  <c r="GR60" i="5"/>
  <c r="GS60" i="5"/>
  <c r="GT60" i="5"/>
  <c r="GU60" i="5"/>
  <c r="GV60" i="5"/>
  <c r="GW60" i="5"/>
  <c r="GX60" i="5"/>
  <c r="GY60" i="5"/>
  <c r="GZ60" i="5"/>
  <c r="HA60" i="5"/>
  <c r="HB60" i="5"/>
  <c r="HC60" i="5"/>
  <c r="HD60" i="5"/>
  <c r="HE60" i="5"/>
  <c r="HF60" i="5"/>
  <c r="HG60" i="5"/>
  <c r="HH60" i="5"/>
  <c r="HI60" i="5"/>
  <c r="HJ60" i="5"/>
  <c r="HK60" i="5"/>
  <c r="HL60" i="5"/>
  <c r="HM60" i="5"/>
  <c r="HN60" i="5"/>
  <c r="HO60" i="5"/>
  <c r="HP60" i="5"/>
  <c r="HQ60" i="5"/>
  <c r="HR60" i="5"/>
  <c r="HS60" i="5"/>
  <c r="HT60" i="5"/>
  <c r="HU60" i="5"/>
  <c r="HV60" i="5"/>
  <c r="HW60" i="5"/>
  <c r="HX60" i="5"/>
  <c r="HY60" i="5"/>
  <c r="HZ60" i="5"/>
  <c r="IA60" i="5"/>
  <c r="IB60" i="5"/>
  <c r="IC60" i="5"/>
  <c r="ID60" i="5"/>
  <c r="IE60" i="5"/>
  <c r="IF60" i="5"/>
  <c r="IG60" i="5"/>
  <c r="IH60" i="5"/>
  <c r="II60" i="5"/>
  <c r="IJ60" i="5"/>
  <c r="IK60" i="5"/>
  <c r="IL60" i="5"/>
  <c r="IM60" i="5"/>
  <c r="IN60" i="5"/>
  <c r="IO60" i="5"/>
  <c r="IP60" i="5"/>
  <c r="IQ60" i="5"/>
  <c r="IR60" i="5"/>
  <c r="IS60" i="5"/>
  <c r="IT60" i="5"/>
  <c r="IU60" i="5"/>
  <c r="IV60" i="5"/>
  <c r="IW60" i="5"/>
  <c r="IX60" i="5"/>
  <c r="IY60" i="5"/>
  <c r="IZ60" i="5"/>
  <c r="JA60" i="5"/>
  <c r="JB60" i="5"/>
  <c r="JC60" i="5"/>
  <c r="JD60" i="5"/>
  <c r="JE60" i="5"/>
  <c r="JF60" i="5"/>
  <c r="JG60" i="5"/>
  <c r="JH60" i="5"/>
  <c r="JI60" i="5"/>
  <c r="JJ60" i="5"/>
  <c r="JK60" i="5"/>
  <c r="JL60" i="5"/>
  <c r="JM60" i="5"/>
  <c r="JN60" i="5"/>
  <c r="JO60" i="5"/>
  <c r="JP60" i="5"/>
  <c r="JQ60" i="5"/>
  <c r="JR60" i="5"/>
  <c r="JS60" i="5"/>
  <c r="JT60" i="5"/>
  <c r="JU60" i="5"/>
  <c r="JV60" i="5"/>
  <c r="JW60" i="5"/>
  <c r="JX60" i="5"/>
  <c r="JY60" i="5"/>
  <c r="JZ60" i="5"/>
  <c r="KA60" i="5"/>
  <c r="KB60" i="5"/>
  <c r="KC60" i="5"/>
  <c r="KD60" i="5"/>
  <c r="KE60" i="5"/>
  <c r="KF60" i="5"/>
  <c r="KG60" i="5"/>
  <c r="KH60" i="5"/>
  <c r="KI60" i="5"/>
  <c r="KJ60" i="5"/>
  <c r="KK60" i="5"/>
  <c r="KL60" i="5"/>
  <c r="KM60" i="5"/>
  <c r="KN60" i="5"/>
  <c r="KO60" i="5"/>
  <c r="KP60" i="5"/>
  <c r="KQ60" i="5"/>
  <c r="KR60" i="5"/>
  <c r="KS60" i="5"/>
  <c r="KT60" i="5"/>
  <c r="KU60" i="5"/>
  <c r="KV60" i="5"/>
  <c r="KW60" i="5"/>
  <c r="KX60" i="5"/>
  <c r="KY60" i="5"/>
  <c r="KZ60" i="5"/>
  <c r="LA60" i="5"/>
  <c r="LB60" i="5"/>
  <c r="LC60" i="5"/>
  <c r="LD60" i="5"/>
  <c r="LE60" i="5"/>
  <c r="LF60" i="5"/>
  <c r="LG60" i="5"/>
  <c r="LH60" i="5"/>
  <c r="LI60" i="5"/>
  <c r="LJ60" i="5"/>
  <c r="LK60" i="5"/>
  <c r="LL60" i="5"/>
  <c r="LM60" i="5"/>
  <c r="LN60" i="5"/>
  <c r="LO60" i="5"/>
  <c r="LP60" i="5"/>
  <c r="LQ60" i="5"/>
  <c r="LR60" i="5"/>
  <c r="LS60" i="5"/>
  <c r="LT60" i="5"/>
  <c r="LU60" i="5"/>
  <c r="LV60" i="5"/>
  <c r="FN61" i="5"/>
  <c r="FO61" i="5"/>
  <c r="FP61" i="5"/>
  <c r="FQ61" i="5"/>
  <c r="FR61" i="5"/>
  <c r="FS61" i="5"/>
  <c r="FT61" i="5"/>
  <c r="FU61" i="5"/>
  <c r="FV61" i="5"/>
  <c r="FW61" i="5"/>
  <c r="FX61" i="5"/>
  <c r="FY61" i="5"/>
  <c r="FZ61" i="5"/>
  <c r="GA61" i="5"/>
  <c r="GB61" i="5"/>
  <c r="GC61" i="5"/>
  <c r="GD61" i="5"/>
  <c r="GE61" i="5"/>
  <c r="GF61" i="5"/>
  <c r="GG61" i="5"/>
  <c r="GH61" i="5"/>
  <c r="GI61" i="5"/>
  <c r="GJ61" i="5"/>
  <c r="GK61" i="5"/>
  <c r="GL61" i="5"/>
  <c r="GM61" i="5"/>
  <c r="GN61" i="5"/>
  <c r="GO61" i="5"/>
  <c r="GP61" i="5"/>
  <c r="GQ61" i="5"/>
  <c r="GR61" i="5"/>
  <c r="GS61" i="5"/>
  <c r="GT61" i="5"/>
  <c r="GU61" i="5"/>
  <c r="GV61" i="5"/>
  <c r="GW61" i="5"/>
  <c r="GX61" i="5"/>
  <c r="GY61" i="5"/>
  <c r="GZ61" i="5"/>
  <c r="HA61" i="5"/>
  <c r="HB61" i="5"/>
  <c r="HC61" i="5"/>
  <c r="HD61" i="5"/>
  <c r="HE61" i="5"/>
  <c r="HF61" i="5"/>
  <c r="HG61" i="5"/>
  <c r="HH61" i="5"/>
  <c r="HI61" i="5"/>
  <c r="HJ61" i="5"/>
  <c r="HK61" i="5"/>
  <c r="HL61" i="5"/>
  <c r="HM61" i="5"/>
  <c r="HN61" i="5"/>
  <c r="HO61" i="5"/>
  <c r="HP61" i="5"/>
  <c r="HQ61" i="5"/>
  <c r="HR61" i="5"/>
  <c r="HS61" i="5"/>
  <c r="HT61" i="5"/>
  <c r="HU61" i="5"/>
  <c r="HV61" i="5"/>
  <c r="HW61" i="5"/>
  <c r="HX61" i="5"/>
  <c r="HY61" i="5"/>
  <c r="HZ61" i="5"/>
  <c r="IA61" i="5"/>
  <c r="IB61" i="5"/>
  <c r="IC61" i="5"/>
  <c r="ID61" i="5"/>
  <c r="IE61" i="5"/>
  <c r="IF61" i="5"/>
  <c r="IG61" i="5"/>
  <c r="IH61" i="5"/>
  <c r="II61" i="5"/>
  <c r="IJ61" i="5"/>
  <c r="IK61" i="5"/>
  <c r="IL61" i="5"/>
  <c r="IM61" i="5"/>
  <c r="IN61" i="5"/>
  <c r="IO61" i="5"/>
  <c r="IP61" i="5"/>
  <c r="IQ61" i="5"/>
  <c r="IR61" i="5"/>
  <c r="IS61" i="5"/>
  <c r="IT61" i="5"/>
  <c r="IU61" i="5"/>
  <c r="IV61" i="5"/>
  <c r="IW61" i="5"/>
  <c r="IX61" i="5"/>
  <c r="IY61" i="5"/>
  <c r="IZ61" i="5"/>
  <c r="JA61" i="5"/>
  <c r="JB61" i="5"/>
  <c r="JC61" i="5"/>
  <c r="JD61" i="5"/>
  <c r="JE61" i="5"/>
  <c r="JF61" i="5"/>
  <c r="JG61" i="5"/>
  <c r="JH61" i="5"/>
  <c r="JI61" i="5"/>
  <c r="JJ61" i="5"/>
  <c r="JK61" i="5"/>
  <c r="JL61" i="5"/>
  <c r="JM61" i="5"/>
  <c r="JN61" i="5"/>
  <c r="JO61" i="5"/>
  <c r="JP61" i="5"/>
  <c r="JQ61" i="5"/>
  <c r="JR61" i="5"/>
  <c r="JS61" i="5"/>
  <c r="JT61" i="5"/>
  <c r="JU61" i="5"/>
  <c r="JV61" i="5"/>
  <c r="JW61" i="5"/>
  <c r="JX61" i="5"/>
  <c r="JY61" i="5"/>
  <c r="JZ61" i="5"/>
  <c r="KA61" i="5"/>
  <c r="KB61" i="5"/>
  <c r="KC61" i="5"/>
  <c r="KD61" i="5"/>
  <c r="KE61" i="5"/>
  <c r="KF61" i="5"/>
  <c r="KG61" i="5"/>
  <c r="KH61" i="5"/>
  <c r="KI61" i="5"/>
  <c r="KJ61" i="5"/>
  <c r="KK61" i="5"/>
  <c r="KL61" i="5"/>
  <c r="KM61" i="5"/>
  <c r="KN61" i="5"/>
  <c r="KO61" i="5"/>
  <c r="KP61" i="5"/>
  <c r="KQ61" i="5"/>
  <c r="KR61" i="5"/>
  <c r="KS61" i="5"/>
  <c r="KT61" i="5"/>
  <c r="KU61" i="5"/>
  <c r="KV61" i="5"/>
  <c r="KW61" i="5"/>
  <c r="KX61" i="5"/>
  <c r="KY61" i="5"/>
  <c r="KZ61" i="5"/>
  <c r="LA61" i="5"/>
  <c r="LB61" i="5"/>
  <c r="LC61" i="5"/>
  <c r="LD61" i="5"/>
  <c r="LE61" i="5"/>
  <c r="LF61" i="5"/>
  <c r="LG61" i="5"/>
  <c r="LH61" i="5"/>
  <c r="LI61" i="5"/>
  <c r="LJ61" i="5"/>
  <c r="LK61" i="5"/>
  <c r="LL61" i="5"/>
  <c r="LM61" i="5"/>
  <c r="LN61" i="5"/>
  <c r="LO61" i="5"/>
  <c r="LP61" i="5"/>
  <c r="LQ61" i="5"/>
  <c r="LR61" i="5"/>
  <c r="LS61" i="5"/>
  <c r="LT61" i="5"/>
  <c r="LU61" i="5"/>
  <c r="LV61" i="5"/>
  <c r="FN62" i="5"/>
  <c r="FO62" i="5"/>
  <c r="FP62" i="5"/>
  <c r="FQ62" i="5"/>
  <c r="FR62" i="5"/>
  <c r="FS62" i="5"/>
  <c r="FT62" i="5"/>
  <c r="FU62" i="5"/>
  <c r="FV62" i="5"/>
  <c r="FW62" i="5"/>
  <c r="FX62" i="5"/>
  <c r="FY62" i="5"/>
  <c r="FZ62" i="5"/>
  <c r="GA62" i="5"/>
  <c r="GB62" i="5"/>
  <c r="GC62" i="5"/>
  <c r="GD62" i="5"/>
  <c r="GE62" i="5"/>
  <c r="GF62" i="5"/>
  <c r="GG62" i="5"/>
  <c r="GH62" i="5"/>
  <c r="GI62" i="5"/>
  <c r="GJ62" i="5"/>
  <c r="GK62" i="5"/>
  <c r="GL62" i="5"/>
  <c r="GM62" i="5"/>
  <c r="GN62" i="5"/>
  <c r="GO62" i="5"/>
  <c r="GP62" i="5"/>
  <c r="GQ62" i="5"/>
  <c r="GR62" i="5"/>
  <c r="GS62" i="5"/>
  <c r="GT62" i="5"/>
  <c r="GU62" i="5"/>
  <c r="GV62" i="5"/>
  <c r="GW62" i="5"/>
  <c r="GX62" i="5"/>
  <c r="GY62" i="5"/>
  <c r="GZ62" i="5"/>
  <c r="HA62" i="5"/>
  <c r="HB62" i="5"/>
  <c r="HC62" i="5"/>
  <c r="HD62" i="5"/>
  <c r="HE62" i="5"/>
  <c r="HF62" i="5"/>
  <c r="HG62" i="5"/>
  <c r="HH62" i="5"/>
  <c r="HI62" i="5"/>
  <c r="HJ62" i="5"/>
  <c r="HK62" i="5"/>
  <c r="HL62" i="5"/>
  <c r="HM62" i="5"/>
  <c r="HN62" i="5"/>
  <c r="HO62" i="5"/>
  <c r="HP62" i="5"/>
  <c r="HQ62" i="5"/>
  <c r="HR62" i="5"/>
  <c r="HS62" i="5"/>
  <c r="HT62" i="5"/>
  <c r="HU62" i="5"/>
  <c r="HV62" i="5"/>
  <c r="HW62" i="5"/>
  <c r="HX62" i="5"/>
  <c r="HY62" i="5"/>
  <c r="HZ62" i="5"/>
  <c r="IA62" i="5"/>
  <c r="IB62" i="5"/>
  <c r="IC62" i="5"/>
  <c r="ID62" i="5"/>
  <c r="IE62" i="5"/>
  <c r="IF62" i="5"/>
  <c r="IG62" i="5"/>
  <c r="IH62" i="5"/>
  <c r="II62" i="5"/>
  <c r="IJ62" i="5"/>
  <c r="IK62" i="5"/>
  <c r="IL62" i="5"/>
  <c r="IM62" i="5"/>
  <c r="IN62" i="5"/>
  <c r="IO62" i="5"/>
  <c r="IP62" i="5"/>
  <c r="IQ62" i="5"/>
  <c r="IR62" i="5"/>
  <c r="IS62" i="5"/>
  <c r="IT62" i="5"/>
  <c r="IU62" i="5"/>
  <c r="IV62" i="5"/>
  <c r="IW62" i="5"/>
  <c r="IX62" i="5"/>
  <c r="IY62" i="5"/>
  <c r="IZ62" i="5"/>
  <c r="JA62" i="5"/>
  <c r="JB62" i="5"/>
  <c r="JC62" i="5"/>
  <c r="JD62" i="5"/>
  <c r="JE62" i="5"/>
  <c r="JF62" i="5"/>
  <c r="JG62" i="5"/>
  <c r="JH62" i="5"/>
  <c r="JI62" i="5"/>
  <c r="JJ62" i="5"/>
  <c r="JK62" i="5"/>
  <c r="JL62" i="5"/>
  <c r="JM62" i="5"/>
  <c r="JN62" i="5"/>
  <c r="JO62" i="5"/>
  <c r="JP62" i="5"/>
  <c r="JQ62" i="5"/>
  <c r="JR62" i="5"/>
  <c r="JS62" i="5"/>
  <c r="JT62" i="5"/>
  <c r="JU62" i="5"/>
  <c r="JV62" i="5"/>
  <c r="JW62" i="5"/>
  <c r="JX62" i="5"/>
  <c r="JY62" i="5"/>
  <c r="JZ62" i="5"/>
  <c r="KA62" i="5"/>
  <c r="KB62" i="5"/>
  <c r="KC62" i="5"/>
  <c r="KD62" i="5"/>
  <c r="KE62" i="5"/>
  <c r="KF62" i="5"/>
  <c r="KG62" i="5"/>
  <c r="KH62" i="5"/>
  <c r="KI62" i="5"/>
  <c r="KJ62" i="5"/>
  <c r="KK62" i="5"/>
  <c r="KL62" i="5"/>
  <c r="KM62" i="5"/>
  <c r="KN62" i="5"/>
  <c r="KO62" i="5"/>
  <c r="KP62" i="5"/>
  <c r="KQ62" i="5"/>
  <c r="KR62" i="5"/>
  <c r="KS62" i="5"/>
  <c r="KT62" i="5"/>
  <c r="KU62" i="5"/>
  <c r="KV62" i="5"/>
  <c r="KW62" i="5"/>
  <c r="KX62" i="5"/>
  <c r="KY62" i="5"/>
  <c r="KZ62" i="5"/>
  <c r="LA62" i="5"/>
  <c r="LB62" i="5"/>
  <c r="LC62" i="5"/>
  <c r="LD62" i="5"/>
  <c r="LE62" i="5"/>
  <c r="LF62" i="5"/>
  <c r="LG62" i="5"/>
  <c r="LH62" i="5"/>
  <c r="LI62" i="5"/>
  <c r="LJ62" i="5"/>
  <c r="LK62" i="5"/>
  <c r="LL62" i="5"/>
  <c r="LM62" i="5"/>
  <c r="LN62" i="5"/>
  <c r="LO62" i="5"/>
  <c r="LP62" i="5"/>
  <c r="LQ62" i="5"/>
  <c r="LR62" i="5"/>
  <c r="LS62" i="5"/>
  <c r="LT62" i="5"/>
  <c r="LU62" i="5"/>
  <c r="LV62" i="5"/>
  <c r="FN63" i="5"/>
  <c r="FO63" i="5"/>
  <c r="FP63" i="5"/>
  <c r="FQ63" i="5"/>
  <c r="FR63" i="5"/>
  <c r="FS63" i="5"/>
  <c r="FT63" i="5"/>
  <c r="FU63" i="5"/>
  <c r="FV63" i="5"/>
  <c r="FW63" i="5"/>
  <c r="FX63" i="5"/>
  <c r="FY63" i="5"/>
  <c r="FZ63" i="5"/>
  <c r="GA63" i="5"/>
  <c r="GB63" i="5"/>
  <c r="GC63" i="5"/>
  <c r="GD63" i="5"/>
  <c r="GE63" i="5"/>
  <c r="GF63" i="5"/>
  <c r="GG63" i="5"/>
  <c r="GH63" i="5"/>
  <c r="GI63" i="5"/>
  <c r="GJ63" i="5"/>
  <c r="GK63" i="5"/>
  <c r="GL63" i="5"/>
  <c r="GM63" i="5"/>
  <c r="GN63" i="5"/>
  <c r="GO63" i="5"/>
  <c r="GP63" i="5"/>
  <c r="GQ63" i="5"/>
  <c r="GR63" i="5"/>
  <c r="GS63" i="5"/>
  <c r="GT63" i="5"/>
  <c r="GU63" i="5"/>
  <c r="GV63" i="5"/>
  <c r="GW63" i="5"/>
  <c r="GX63" i="5"/>
  <c r="GY63" i="5"/>
  <c r="GZ63" i="5"/>
  <c r="HA63" i="5"/>
  <c r="HB63" i="5"/>
  <c r="HC63" i="5"/>
  <c r="HD63" i="5"/>
  <c r="HE63" i="5"/>
  <c r="HF63" i="5"/>
  <c r="HG63" i="5"/>
  <c r="HH63" i="5"/>
  <c r="HI63" i="5"/>
  <c r="HJ63" i="5"/>
  <c r="HK63" i="5"/>
  <c r="HL63" i="5"/>
  <c r="HM63" i="5"/>
  <c r="HN63" i="5"/>
  <c r="HO63" i="5"/>
  <c r="HP63" i="5"/>
  <c r="HQ63" i="5"/>
  <c r="HR63" i="5"/>
  <c r="HS63" i="5"/>
  <c r="HT63" i="5"/>
  <c r="HU63" i="5"/>
  <c r="HV63" i="5"/>
  <c r="HW63" i="5"/>
  <c r="HX63" i="5"/>
  <c r="HY63" i="5"/>
  <c r="HZ63" i="5"/>
  <c r="IA63" i="5"/>
  <c r="IB63" i="5"/>
  <c r="IC63" i="5"/>
  <c r="ID63" i="5"/>
  <c r="IE63" i="5"/>
  <c r="IF63" i="5"/>
  <c r="IG63" i="5"/>
  <c r="IH63" i="5"/>
  <c r="II63" i="5"/>
  <c r="IJ63" i="5"/>
  <c r="IK63" i="5"/>
  <c r="IL63" i="5"/>
  <c r="IM63" i="5"/>
  <c r="IN63" i="5"/>
  <c r="IO63" i="5"/>
  <c r="IP63" i="5"/>
  <c r="IQ63" i="5"/>
  <c r="IR63" i="5"/>
  <c r="IS63" i="5"/>
  <c r="IT63" i="5"/>
  <c r="IU63" i="5"/>
  <c r="IV63" i="5"/>
  <c r="IW63" i="5"/>
  <c r="IX63" i="5"/>
  <c r="IY63" i="5"/>
  <c r="IZ63" i="5"/>
  <c r="JA63" i="5"/>
  <c r="JB63" i="5"/>
  <c r="JC63" i="5"/>
  <c r="JD63" i="5"/>
  <c r="JE63" i="5"/>
  <c r="JF63" i="5"/>
  <c r="JG63" i="5"/>
  <c r="JH63" i="5"/>
  <c r="JI63" i="5"/>
  <c r="JJ63" i="5"/>
  <c r="JK63" i="5"/>
  <c r="JL63" i="5"/>
  <c r="JM63" i="5"/>
  <c r="JN63" i="5"/>
  <c r="JO63" i="5"/>
  <c r="JP63" i="5"/>
  <c r="JQ63" i="5"/>
  <c r="JR63" i="5"/>
  <c r="JS63" i="5"/>
  <c r="JT63" i="5"/>
  <c r="JU63" i="5"/>
  <c r="JV63" i="5"/>
  <c r="JW63" i="5"/>
  <c r="JX63" i="5"/>
  <c r="JY63" i="5"/>
  <c r="JZ63" i="5"/>
  <c r="KA63" i="5"/>
  <c r="KB63" i="5"/>
  <c r="KC63" i="5"/>
  <c r="KD63" i="5"/>
  <c r="KE63" i="5"/>
  <c r="KF63" i="5"/>
  <c r="KG63" i="5"/>
  <c r="KH63" i="5"/>
  <c r="KI63" i="5"/>
  <c r="KJ63" i="5"/>
  <c r="KK63" i="5"/>
  <c r="KL63" i="5"/>
  <c r="KM63" i="5"/>
  <c r="KN63" i="5"/>
  <c r="KO63" i="5"/>
  <c r="KP63" i="5"/>
  <c r="KQ63" i="5"/>
  <c r="KR63" i="5"/>
  <c r="KS63" i="5"/>
  <c r="KT63" i="5"/>
  <c r="KU63" i="5"/>
  <c r="KV63" i="5"/>
  <c r="KW63" i="5"/>
  <c r="KX63" i="5"/>
  <c r="KY63" i="5"/>
  <c r="KZ63" i="5"/>
  <c r="LA63" i="5"/>
  <c r="LB63" i="5"/>
  <c r="LC63" i="5"/>
  <c r="LD63" i="5"/>
  <c r="LE63" i="5"/>
  <c r="LF63" i="5"/>
  <c r="LG63" i="5"/>
  <c r="LH63" i="5"/>
  <c r="LI63" i="5"/>
  <c r="LJ63" i="5"/>
  <c r="LK63" i="5"/>
  <c r="LL63" i="5"/>
  <c r="LM63" i="5"/>
  <c r="LN63" i="5"/>
  <c r="LO63" i="5"/>
  <c r="LP63" i="5"/>
  <c r="LQ63" i="5"/>
  <c r="LR63" i="5"/>
  <c r="LS63" i="5"/>
  <c r="LT63" i="5"/>
  <c r="LU63" i="5"/>
  <c r="LV63" i="5"/>
  <c r="FN64" i="5"/>
  <c r="FO64" i="5"/>
  <c r="FP64" i="5"/>
  <c r="FQ64" i="5"/>
  <c r="FR64" i="5"/>
  <c r="FS64" i="5"/>
  <c r="FT64" i="5"/>
  <c r="FU64" i="5"/>
  <c r="FV64" i="5"/>
  <c r="FW64" i="5"/>
  <c r="FX64" i="5"/>
  <c r="FY64" i="5"/>
  <c r="FZ64" i="5"/>
  <c r="GA64" i="5"/>
  <c r="GB64" i="5"/>
  <c r="GC64" i="5"/>
  <c r="GD64" i="5"/>
  <c r="GE64" i="5"/>
  <c r="GF64" i="5"/>
  <c r="GG64" i="5"/>
  <c r="GH64" i="5"/>
  <c r="GI64" i="5"/>
  <c r="GJ64" i="5"/>
  <c r="GK64" i="5"/>
  <c r="GL64" i="5"/>
  <c r="GM64" i="5"/>
  <c r="GN64" i="5"/>
  <c r="GO64" i="5"/>
  <c r="GP64" i="5"/>
  <c r="GQ64" i="5"/>
  <c r="GR64" i="5"/>
  <c r="GS64" i="5"/>
  <c r="GT64" i="5"/>
  <c r="GU64" i="5"/>
  <c r="GV64" i="5"/>
  <c r="GW64" i="5"/>
  <c r="GX64" i="5"/>
  <c r="GY64" i="5"/>
  <c r="GZ64" i="5"/>
  <c r="HA64" i="5"/>
  <c r="HB64" i="5"/>
  <c r="HC64" i="5"/>
  <c r="HD64" i="5"/>
  <c r="HE64" i="5"/>
  <c r="HF64" i="5"/>
  <c r="HG64" i="5"/>
  <c r="HH64" i="5"/>
  <c r="HI64" i="5"/>
  <c r="HJ64" i="5"/>
  <c r="HK64" i="5"/>
  <c r="HL64" i="5"/>
  <c r="HM64" i="5"/>
  <c r="HN64" i="5"/>
  <c r="HO64" i="5"/>
  <c r="HP64" i="5"/>
  <c r="HQ64" i="5"/>
  <c r="HR64" i="5"/>
  <c r="HS64" i="5"/>
  <c r="HT64" i="5"/>
  <c r="HU64" i="5"/>
  <c r="HV64" i="5"/>
  <c r="HW64" i="5"/>
  <c r="HX64" i="5"/>
  <c r="HY64" i="5"/>
  <c r="HZ64" i="5"/>
  <c r="IA64" i="5"/>
  <c r="IB64" i="5"/>
  <c r="IC64" i="5"/>
  <c r="ID64" i="5"/>
  <c r="IE64" i="5"/>
  <c r="IF64" i="5"/>
  <c r="IG64" i="5"/>
  <c r="IH64" i="5"/>
  <c r="II64" i="5"/>
  <c r="IJ64" i="5"/>
  <c r="IK64" i="5"/>
  <c r="IL64" i="5"/>
  <c r="IM64" i="5"/>
  <c r="IN64" i="5"/>
  <c r="IO64" i="5"/>
  <c r="IP64" i="5"/>
  <c r="IQ64" i="5"/>
  <c r="IR64" i="5"/>
  <c r="IS64" i="5"/>
  <c r="IT64" i="5"/>
  <c r="IU64" i="5"/>
  <c r="IV64" i="5"/>
  <c r="IW64" i="5"/>
  <c r="IX64" i="5"/>
  <c r="IY64" i="5"/>
  <c r="IZ64" i="5"/>
  <c r="JA64" i="5"/>
  <c r="JB64" i="5"/>
  <c r="JC64" i="5"/>
  <c r="JD64" i="5"/>
  <c r="JE64" i="5"/>
  <c r="JF64" i="5"/>
  <c r="JG64" i="5"/>
  <c r="JH64" i="5"/>
  <c r="JI64" i="5"/>
  <c r="JJ64" i="5"/>
  <c r="JK64" i="5"/>
  <c r="JL64" i="5"/>
  <c r="JM64" i="5"/>
  <c r="JN64" i="5"/>
  <c r="JO64" i="5"/>
  <c r="JP64" i="5"/>
  <c r="JQ64" i="5"/>
  <c r="JR64" i="5"/>
  <c r="JS64" i="5"/>
  <c r="JT64" i="5"/>
  <c r="JU64" i="5"/>
  <c r="JV64" i="5"/>
  <c r="JW64" i="5"/>
  <c r="JX64" i="5"/>
  <c r="JY64" i="5"/>
  <c r="JZ64" i="5"/>
  <c r="KA64" i="5"/>
  <c r="KB64" i="5"/>
  <c r="KC64" i="5"/>
  <c r="KD64" i="5"/>
  <c r="KE64" i="5"/>
  <c r="KF64" i="5"/>
  <c r="KG64" i="5"/>
  <c r="KH64" i="5"/>
  <c r="KI64" i="5"/>
  <c r="KJ64" i="5"/>
  <c r="KK64" i="5"/>
  <c r="KL64" i="5"/>
  <c r="KM64" i="5"/>
  <c r="KN64" i="5"/>
  <c r="KO64" i="5"/>
  <c r="KP64" i="5"/>
  <c r="KQ64" i="5"/>
  <c r="KR64" i="5"/>
  <c r="KS64" i="5"/>
  <c r="KT64" i="5"/>
  <c r="KU64" i="5"/>
  <c r="KV64" i="5"/>
  <c r="KW64" i="5"/>
  <c r="KX64" i="5"/>
  <c r="KY64" i="5"/>
  <c r="KZ64" i="5"/>
  <c r="LA64" i="5"/>
  <c r="LB64" i="5"/>
  <c r="LC64" i="5"/>
  <c r="LD64" i="5"/>
  <c r="LE64" i="5"/>
  <c r="LF64" i="5"/>
  <c r="LG64" i="5"/>
  <c r="LH64" i="5"/>
  <c r="LI64" i="5"/>
  <c r="LJ64" i="5"/>
  <c r="LK64" i="5"/>
  <c r="LL64" i="5"/>
  <c r="LM64" i="5"/>
  <c r="LN64" i="5"/>
  <c r="LO64" i="5"/>
  <c r="LP64" i="5"/>
  <c r="LQ64" i="5"/>
  <c r="LR64" i="5"/>
  <c r="LS64" i="5"/>
  <c r="LT64" i="5"/>
  <c r="LU64" i="5"/>
  <c r="LV64" i="5"/>
  <c r="FN65" i="5"/>
  <c r="FO65" i="5"/>
  <c r="FP65" i="5"/>
  <c r="FQ65" i="5"/>
  <c r="FR65" i="5"/>
  <c r="FS65" i="5"/>
  <c r="FT65" i="5"/>
  <c r="FU65" i="5"/>
  <c r="FV65" i="5"/>
  <c r="FW65" i="5"/>
  <c r="FX65" i="5"/>
  <c r="FY65" i="5"/>
  <c r="FZ65" i="5"/>
  <c r="GA65" i="5"/>
  <c r="GB65" i="5"/>
  <c r="GC65" i="5"/>
  <c r="GD65" i="5"/>
  <c r="GE65" i="5"/>
  <c r="GF65" i="5"/>
  <c r="GG65" i="5"/>
  <c r="GH65" i="5"/>
  <c r="GI65" i="5"/>
  <c r="GJ65" i="5"/>
  <c r="GK65" i="5"/>
  <c r="GL65" i="5"/>
  <c r="GM65" i="5"/>
  <c r="GN65" i="5"/>
  <c r="GO65" i="5"/>
  <c r="GP65" i="5"/>
  <c r="GQ65" i="5"/>
  <c r="GR65" i="5"/>
  <c r="GS65" i="5"/>
  <c r="GT65" i="5"/>
  <c r="GU65" i="5"/>
  <c r="GV65" i="5"/>
  <c r="GW65" i="5"/>
  <c r="GX65" i="5"/>
  <c r="GY65" i="5"/>
  <c r="GZ65" i="5"/>
  <c r="HA65" i="5"/>
  <c r="HB65" i="5"/>
  <c r="HC65" i="5"/>
  <c r="HD65" i="5"/>
  <c r="HE65" i="5"/>
  <c r="HF65" i="5"/>
  <c r="HG65" i="5"/>
  <c r="HH65" i="5"/>
  <c r="HI65" i="5"/>
  <c r="HJ65" i="5"/>
  <c r="HK65" i="5"/>
  <c r="HL65" i="5"/>
  <c r="HM65" i="5"/>
  <c r="HN65" i="5"/>
  <c r="HO65" i="5"/>
  <c r="HP65" i="5"/>
  <c r="HQ65" i="5"/>
  <c r="HR65" i="5"/>
  <c r="HS65" i="5"/>
  <c r="HT65" i="5"/>
  <c r="HU65" i="5"/>
  <c r="HV65" i="5"/>
  <c r="HW65" i="5"/>
  <c r="HX65" i="5"/>
  <c r="HY65" i="5"/>
  <c r="HZ65" i="5"/>
  <c r="IA65" i="5"/>
  <c r="IB65" i="5"/>
  <c r="IC65" i="5"/>
  <c r="ID65" i="5"/>
  <c r="IE65" i="5"/>
  <c r="IF65" i="5"/>
  <c r="IG65" i="5"/>
  <c r="IH65" i="5"/>
  <c r="II65" i="5"/>
  <c r="IJ65" i="5"/>
  <c r="IK65" i="5"/>
  <c r="IL65" i="5"/>
  <c r="IM65" i="5"/>
  <c r="IN65" i="5"/>
  <c r="IO65" i="5"/>
  <c r="IP65" i="5"/>
  <c r="IQ65" i="5"/>
  <c r="IR65" i="5"/>
  <c r="IS65" i="5"/>
  <c r="IT65" i="5"/>
  <c r="IU65" i="5"/>
  <c r="IV65" i="5"/>
  <c r="IW65" i="5"/>
  <c r="IX65" i="5"/>
  <c r="IY65" i="5"/>
  <c r="IZ65" i="5"/>
  <c r="JA65" i="5"/>
  <c r="JB65" i="5"/>
  <c r="JC65" i="5"/>
  <c r="JD65" i="5"/>
  <c r="JE65" i="5"/>
  <c r="JF65" i="5"/>
  <c r="JG65" i="5"/>
  <c r="JH65" i="5"/>
  <c r="JI65" i="5"/>
  <c r="JJ65" i="5"/>
  <c r="JK65" i="5"/>
  <c r="JL65" i="5"/>
  <c r="JM65" i="5"/>
  <c r="JN65" i="5"/>
  <c r="JO65" i="5"/>
  <c r="JP65" i="5"/>
  <c r="JQ65" i="5"/>
  <c r="JR65" i="5"/>
  <c r="JS65" i="5"/>
  <c r="JT65" i="5"/>
  <c r="JU65" i="5"/>
  <c r="JV65" i="5"/>
  <c r="JW65" i="5"/>
  <c r="JX65" i="5"/>
  <c r="JY65" i="5"/>
  <c r="JZ65" i="5"/>
  <c r="KA65" i="5"/>
  <c r="KB65" i="5"/>
  <c r="KC65" i="5"/>
  <c r="KD65" i="5"/>
  <c r="KE65" i="5"/>
  <c r="KF65" i="5"/>
  <c r="KG65" i="5"/>
  <c r="KH65" i="5"/>
  <c r="KI65" i="5"/>
  <c r="KJ65" i="5"/>
  <c r="KK65" i="5"/>
  <c r="KL65" i="5"/>
  <c r="KM65" i="5"/>
  <c r="KN65" i="5"/>
  <c r="KO65" i="5"/>
  <c r="KP65" i="5"/>
  <c r="KQ65" i="5"/>
  <c r="KR65" i="5"/>
  <c r="KS65" i="5"/>
  <c r="KT65" i="5"/>
  <c r="KU65" i="5"/>
  <c r="KV65" i="5"/>
  <c r="KW65" i="5"/>
  <c r="KX65" i="5"/>
  <c r="KY65" i="5"/>
  <c r="KZ65" i="5"/>
  <c r="LA65" i="5"/>
  <c r="LB65" i="5"/>
  <c r="LC65" i="5"/>
  <c r="LD65" i="5"/>
  <c r="LE65" i="5"/>
  <c r="LF65" i="5"/>
  <c r="LG65" i="5"/>
  <c r="LH65" i="5"/>
  <c r="LI65" i="5"/>
  <c r="LJ65" i="5"/>
  <c r="LK65" i="5"/>
  <c r="LL65" i="5"/>
  <c r="LM65" i="5"/>
  <c r="LN65" i="5"/>
  <c r="LO65" i="5"/>
  <c r="LP65" i="5"/>
  <c r="LQ65" i="5"/>
  <c r="LR65" i="5"/>
  <c r="LS65" i="5"/>
  <c r="LT65" i="5"/>
  <c r="LU65" i="5"/>
  <c r="LV65" i="5"/>
  <c r="FN66" i="5"/>
  <c r="FO66" i="5"/>
  <c r="FP66" i="5"/>
  <c r="FQ66" i="5"/>
  <c r="FR66" i="5"/>
  <c r="FS66" i="5"/>
  <c r="FT66" i="5"/>
  <c r="FU66" i="5"/>
  <c r="FV66" i="5"/>
  <c r="FW66" i="5"/>
  <c r="FX66" i="5"/>
  <c r="FY66" i="5"/>
  <c r="FZ66" i="5"/>
  <c r="GA66" i="5"/>
  <c r="GB66" i="5"/>
  <c r="GC66" i="5"/>
  <c r="GD66" i="5"/>
  <c r="GE66" i="5"/>
  <c r="GF66" i="5"/>
  <c r="GG66" i="5"/>
  <c r="GH66" i="5"/>
  <c r="GI66" i="5"/>
  <c r="GJ66" i="5"/>
  <c r="GK66" i="5"/>
  <c r="GL66" i="5"/>
  <c r="GM66" i="5"/>
  <c r="GN66" i="5"/>
  <c r="GO66" i="5"/>
  <c r="GP66" i="5"/>
  <c r="GQ66" i="5"/>
  <c r="GR66" i="5"/>
  <c r="GS66" i="5"/>
  <c r="GT66" i="5"/>
  <c r="GU66" i="5"/>
  <c r="GV66" i="5"/>
  <c r="GW66" i="5"/>
  <c r="GX66" i="5"/>
  <c r="GY66" i="5"/>
  <c r="GZ66" i="5"/>
  <c r="HA66" i="5"/>
  <c r="HB66" i="5"/>
  <c r="HC66" i="5"/>
  <c r="HD66" i="5"/>
  <c r="HE66" i="5"/>
  <c r="HF66" i="5"/>
  <c r="HG66" i="5"/>
  <c r="HH66" i="5"/>
  <c r="HI66" i="5"/>
  <c r="HJ66" i="5"/>
  <c r="HK66" i="5"/>
  <c r="HL66" i="5"/>
  <c r="HM66" i="5"/>
  <c r="HN66" i="5"/>
  <c r="HO66" i="5"/>
  <c r="HP66" i="5"/>
  <c r="HQ66" i="5"/>
  <c r="HR66" i="5"/>
  <c r="HS66" i="5"/>
  <c r="HT66" i="5"/>
  <c r="HU66" i="5"/>
  <c r="HV66" i="5"/>
  <c r="HW66" i="5"/>
  <c r="HX66" i="5"/>
  <c r="HY66" i="5"/>
  <c r="HZ66" i="5"/>
  <c r="IA66" i="5"/>
  <c r="IB66" i="5"/>
  <c r="IC66" i="5"/>
  <c r="ID66" i="5"/>
  <c r="IE66" i="5"/>
  <c r="IF66" i="5"/>
  <c r="IG66" i="5"/>
  <c r="IH66" i="5"/>
  <c r="II66" i="5"/>
  <c r="IJ66" i="5"/>
  <c r="IK66" i="5"/>
  <c r="IL66" i="5"/>
  <c r="IM66" i="5"/>
  <c r="IN66" i="5"/>
  <c r="IO66" i="5"/>
  <c r="IP66" i="5"/>
  <c r="IQ66" i="5"/>
  <c r="IR66" i="5"/>
  <c r="IS66" i="5"/>
  <c r="IT66" i="5"/>
  <c r="IU66" i="5"/>
  <c r="IV66" i="5"/>
  <c r="IW66" i="5"/>
  <c r="IX66" i="5"/>
  <c r="IY66" i="5"/>
  <c r="IZ66" i="5"/>
  <c r="JA66" i="5"/>
  <c r="JB66" i="5"/>
  <c r="JC66" i="5"/>
  <c r="JD66" i="5"/>
  <c r="JE66" i="5"/>
  <c r="JF66" i="5"/>
  <c r="JG66" i="5"/>
  <c r="JH66" i="5"/>
  <c r="JI66" i="5"/>
  <c r="JJ66" i="5"/>
  <c r="JK66" i="5"/>
  <c r="JL66" i="5"/>
  <c r="JM66" i="5"/>
  <c r="JN66" i="5"/>
  <c r="JO66" i="5"/>
  <c r="JP66" i="5"/>
  <c r="JQ66" i="5"/>
  <c r="JR66" i="5"/>
  <c r="JS66" i="5"/>
  <c r="JT66" i="5"/>
  <c r="JU66" i="5"/>
  <c r="JV66" i="5"/>
  <c r="JW66" i="5"/>
  <c r="JX66" i="5"/>
  <c r="JY66" i="5"/>
  <c r="JZ66" i="5"/>
  <c r="KA66" i="5"/>
  <c r="KB66" i="5"/>
  <c r="KC66" i="5"/>
  <c r="KD66" i="5"/>
  <c r="KE66" i="5"/>
  <c r="KF66" i="5"/>
  <c r="KG66" i="5"/>
  <c r="KH66" i="5"/>
  <c r="KI66" i="5"/>
  <c r="KJ66" i="5"/>
  <c r="KK66" i="5"/>
  <c r="KL66" i="5"/>
  <c r="KM66" i="5"/>
  <c r="KN66" i="5"/>
  <c r="KO66" i="5"/>
  <c r="KP66" i="5"/>
  <c r="KQ66" i="5"/>
  <c r="KR66" i="5"/>
  <c r="KS66" i="5"/>
  <c r="KT66" i="5"/>
  <c r="KU66" i="5"/>
  <c r="KV66" i="5"/>
  <c r="KW66" i="5"/>
  <c r="KX66" i="5"/>
  <c r="KY66" i="5"/>
  <c r="KZ66" i="5"/>
  <c r="LA66" i="5"/>
  <c r="LB66" i="5"/>
  <c r="LC66" i="5"/>
  <c r="LD66" i="5"/>
  <c r="LE66" i="5"/>
  <c r="LF66" i="5"/>
  <c r="LG66" i="5"/>
  <c r="LH66" i="5"/>
  <c r="LI66" i="5"/>
  <c r="LJ66" i="5"/>
  <c r="LK66" i="5"/>
  <c r="LL66" i="5"/>
  <c r="LM66" i="5"/>
  <c r="LN66" i="5"/>
  <c r="LO66" i="5"/>
  <c r="LP66" i="5"/>
  <c r="LQ66" i="5"/>
  <c r="LR66" i="5"/>
  <c r="LS66" i="5"/>
  <c r="LT66" i="5"/>
  <c r="LU66" i="5"/>
  <c r="LV66" i="5"/>
  <c r="FN67" i="5"/>
  <c r="FO67" i="5"/>
  <c r="FP67" i="5"/>
  <c r="FQ67" i="5"/>
  <c r="FR67" i="5"/>
  <c r="FS67" i="5"/>
  <c r="FT67" i="5"/>
  <c r="FU67" i="5"/>
  <c r="FV67" i="5"/>
  <c r="FW67" i="5"/>
  <c r="FX67" i="5"/>
  <c r="FY67" i="5"/>
  <c r="FZ67" i="5"/>
  <c r="GA67" i="5"/>
  <c r="GB67" i="5"/>
  <c r="GC67" i="5"/>
  <c r="GD67" i="5"/>
  <c r="GE67" i="5"/>
  <c r="GF67" i="5"/>
  <c r="GG67" i="5"/>
  <c r="GH67" i="5"/>
  <c r="GI67" i="5"/>
  <c r="GJ67" i="5"/>
  <c r="GK67" i="5"/>
  <c r="GL67" i="5"/>
  <c r="GM67" i="5"/>
  <c r="GN67" i="5"/>
  <c r="GO67" i="5"/>
  <c r="GP67" i="5"/>
  <c r="GQ67" i="5"/>
  <c r="GR67" i="5"/>
  <c r="GS67" i="5"/>
  <c r="GT67" i="5"/>
  <c r="GU67" i="5"/>
  <c r="GV67" i="5"/>
  <c r="GW67" i="5"/>
  <c r="GX67" i="5"/>
  <c r="GY67" i="5"/>
  <c r="GZ67" i="5"/>
  <c r="HA67" i="5"/>
  <c r="HB67" i="5"/>
  <c r="HC67" i="5"/>
  <c r="HD67" i="5"/>
  <c r="HE67" i="5"/>
  <c r="HF67" i="5"/>
  <c r="HG67" i="5"/>
  <c r="HH67" i="5"/>
  <c r="HI67" i="5"/>
  <c r="HJ67" i="5"/>
  <c r="HK67" i="5"/>
  <c r="HL67" i="5"/>
  <c r="HM67" i="5"/>
  <c r="HN67" i="5"/>
  <c r="HO67" i="5"/>
  <c r="HP67" i="5"/>
  <c r="HQ67" i="5"/>
  <c r="HR67" i="5"/>
  <c r="HS67" i="5"/>
  <c r="HT67" i="5"/>
  <c r="HU67" i="5"/>
  <c r="HV67" i="5"/>
  <c r="HW67" i="5"/>
  <c r="HX67" i="5"/>
  <c r="HY67" i="5"/>
  <c r="HZ67" i="5"/>
  <c r="IA67" i="5"/>
  <c r="IB67" i="5"/>
  <c r="IC67" i="5"/>
  <c r="ID67" i="5"/>
  <c r="IE67" i="5"/>
  <c r="IF67" i="5"/>
  <c r="IG67" i="5"/>
  <c r="IH67" i="5"/>
  <c r="II67" i="5"/>
  <c r="IJ67" i="5"/>
  <c r="IK67" i="5"/>
  <c r="IL67" i="5"/>
  <c r="IM67" i="5"/>
  <c r="IN67" i="5"/>
  <c r="IO67" i="5"/>
  <c r="IP67" i="5"/>
  <c r="IQ67" i="5"/>
  <c r="IR67" i="5"/>
  <c r="IS67" i="5"/>
  <c r="IT67" i="5"/>
  <c r="IU67" i="5"/>
  <c r="IV67" i="5"/>
  <c r="IW67" i="5"/>
  <c r="IX67" i="5"/>
  <c r="IY67" i="5"/>
  <c r="IZ67" i="5"/>
  <c r="JA67" i="5"/>
  <c r="JB67" i="5"/>
  <c r="JC67" i="5"/>
  <c r="JD67" i="5"/>
  <c r="JE67" i="5"/>
  <c r="JF67" i="5"/>
  <c r="JG67" i="5"/>
  <c r="JH67" i="5"/>
  <c r="JI67" i="5"/>
  <c r="JJ67" i="5"/>
  <c r="JK67" i="5"/>
  <c r="JL67" i="5"/>
  <c r="JM67" i="5"/>
  <c r="JN67" i="5"/>
  <c r="JO67" i="5"/>
  <c r="JP67" i="5"/>
  <c r="JQ67" i="5"/>
  <c r="JR67" i="5"/>
  <c r="JS67" i="5"/>
  <c r="JT67" i="5"/>
  <c r="JU67" i="5"/>
  <c r="JV67" i="5"/>
  <c r="JW67" i="5"/>
  <c r="JX67" i="5"/>
  <c r="JY67" i="5"/>
  <c r="JZ67" i="5"/>
  <c r="KA67" i="5"/>
  <c r="KB67" i="5"/>
  <c r="KC67" i="5"/>
  <c r="KD67" i="5"/>
  <c r="KE67" i="5"/>
  <c r="KF67" i="5"/>
  <c r="KG67" i="5"/>
  <c r="KH67" i="5"/>
  <c r="KI67" i="5"/>
  <c r="KJ67" i="5"/>
  <c r="KK67" i="5"/>
  <c r="KL67" i="5"/>
  <c r="KM67" i="5"/>
  <c r="KN67" i="5"/>
  <c r="KO67" i="5"/>
  <c r="KP67" i="5"/>
  <c r="KQ67" i="5"/>
  <c r="KR67" i="5"/>
  <c r="KS67" i="5"/>
  <c r="KT67" i="5"/>
  <c r="KU67" i="5"/>
  <c r="KV67" i="5"/>
  <c r="KW67" i="5"/>
  <c r="KX67" i="5"/>
  <c r="KY67" i="5"/>
  <c r="KZ67" i="5"/>
  <c r="LA67" i="5"/>
  <c r="LB67" i="5"/>
  <c r="LC67" i="5"/>
  <c r="LD67" i="5"/>
  <c r="LE67" i="5"/>
  <c r="LF67" i="5"/>
  <c r="LG67" i="5"/>
  <c r="LH67" i="5"/>
  <c r="LI67" i="5"/>
  <c r="LJ67" i="5"/>
  <c r="LK67" i="5"/>
  <c r="LL67" i="5"/>
  <c r="LM67" i="5"/>
  <c r="LN67" i="5"/>
  <c r="LO67" i="5"/>
  <c r="LP67" i="5"/>
  <c r="LQ67" i="5"/>
  <c r="LR67" i="5"/>
  <c r="LS67" i="5"/>
  <c r="LT67" i="5"/>
  <c r="LU67" i="5"/>
  <c r="LV67" i="5"/>
  <c r="FN68" i="5"/>
  <c r="FO68" i="5"/>
  <c r="FP68" i="5"/>
  <c r="FQ68" i="5"/>
  <c r="FR68" i="5"/>
  <c r="FS68" i="5"/>
  <c r="FT68" i="5"/>
  <c r="FU68" i="5"/>
  <c r="FV68" i="5"/>
  <c r="FW68" i="5"/>
  <c r="FX68" i="5"/>
  <c r="FY68" i="5"/>
  <c r="FZ68" i="5"/>
  <c r="GA68" i="5"/>
  <c r="GB68" i="5"/>
  <c r="GC68" i="5"/>
  <c r="GD68" i="5"/>
  <c r="GE68" i="5"/>
  <c r="GF68" i="5"/>
  <c r="GG68" i="5"/>
  <c r="GH68" i="5"/>
  <c r="GI68" i="5"/>
  <c r="GJ68" i="5"/>
  <c r="GK68" i="5"/>
  <c r="GL68" i="5"/>
  <c r="GM68" i="5"/>
  <c r="GN68" i="5"/>
  <c r="GO68" i="5"/>
  <c r="GP68" i="5"/>
  <c r="GQ68" i="5"/>
  <c r="GR68" i="5"/>
  <c r="GS68" i="5"/>
  <c r="GT68" i="5"/>
  <c r="GU68" i="5"/>
  <c r="GV68" i="5"/>
  <c r="GW68" i="5"/>
  <c r="GX68" i="5"/>
  <c r="GY68" i="5"/>
  <c r="GZ68" i="5"/>
  <c r="HA68" i="5"/>
  <c r="HB68" i="5"/>
  <c r="HC68" i="5"/>
  <c r="HD68" i="5"/>
  <c r="HE68" i="5"/>
  <c r="HF68" i="5"/>
  <c r="HG68" i="5"/>
  <c r="HH68" i="5"/>
  <c r="HI68" i="5"/>
  <c r="HJ68" i="5"/>
  <c r="HK68" i="5"/>
  <c r="HL68" i="5"/>
  <c r="HM68" i="5"/>
  <c r="HN68" i="5"/>
  <c r="HO68" i="5"/>
  <c r="HP68" i="5"/>
  <c r="HQ68" i="5"/>
  <c r="HR68" i="5"/>
  <c r="HS68" i="5"/>
  <c r="HT68" i="5"/>
  <c r="HU68" i="5"/>
  <c r="HV68" i="5"/>
  <c r="HW68" i="5"/>
  <c r="HX68" i="5"/>
  <c r="HY68" i="5"/>
  <c r="HZ68" i="5"/>
  <c r="IA68" i="5"/>
  <c r="IB68" i="5"/>
  <c r="IC68" i="5"/>
  <c r="ID68" i="5"/>
  <c r="IE68" i="5"/>
  <c r="IF68" i="5"/>
  <c r="IG68" i="5"/>
  <c r="IH68" i="5"/>
  <c r="II68" i="5"/>
  <c r="IJ68" i="5"/>
  <c r="IK68" i="5"/>
  <c r="IL68" i="5"/>
  <c r="IM68" i="5"/>
  <c r="IN68" i="5"/>
  <c r="IO68" i="5"/>
  <c r="IP68" i="5"/>
  <c r="IQ68" i="5"/>
  <c r="IR68" i="5"/>
  <c r="IS68" i="5"/>
  <c r="IT68" i="5"/>
  <c r="IU68" i="5"/>
  <c r="IV68" i="5"/>
  <c r="IW68" i="5"/>
  <c r="IX68" i="5"/>
  <c r="IY68" i="5"/>
  <c r="IZ68" i="5"/>
  <c r="JA68" i="5"/>
  <c r="JB68" i="5"/>
  <c r="JC68" i="5"/>
  <c r="JD68" i="5"/>
  <c r="JE68" i="5"/>
  <c r="JF68" i="5"/>
  <c r="JG68" i="5"/>
  <c r="JH68" i="5"/>
  <c r="JI68" i="5"/>
  <c r="JJ68" i="5"/>
  <c r="JK68" i="5"/>
  <c r="JL68" i="5"/>
  <c r="JM68" i="5"/>
  <c r="JN68" i="5"/>
  <c r="JO68" i="5"/>
  <c r="JP68" i="5"/>
  <c r="JQ68" i="5"/>
  <c r="JR68" i="5"/>
  <c r="JS68" i="5"/>
  <c r="JT68" i="5"/>
  <c r="JU68" i="5"/>
  <c r="JV68" i="5"/>
  <c r="JW68" i="5"/>
  <c r="JX68" i="5"/>
  <c r="JY68" i="5"/>
  <c r="JZ68" i="5"/>
  <c r="KA68" i="5"/>
  <c r="KB68" i="5"/>
  <c r="KC68" i="5"/>
  <c r="KD68" i="5"/>
  <c r="KE68" i="5"/>
  <c r="KF68" i="5"/>
  <c r="KG68" i="5"/>
  <c r="KH68" i="5"/>
  <c r="KI68" i="5"/>
  <c r="KJ68" i="5"/>
  <c r="KK68" i="5"/>
  <c r="KL68" i="5"/>
  <c r="KM68" i="5"/>
  <c r="KN68" i="5"/>
  <c r="KO68" i="5"/>
  <c r="KP68" i="5"/>
  <c r="KQ68" i="5"/>
  <c r="KR68" i="5"/>
  <c r="KS68" i="5"/>
  <c r="KT68" i="5"/>
  <c r="KU68" i="5"/>
  <c r="KV68" i="5"/>
  <c r="KW68" i="5"/>
  <c r="KX68" i="5"/>
  <c r="KY68" i="5"/>
  <c r="KZ68" i="5"/>
  <c r="LA68" i="5"/>
  <c r="LB68" i="5"/>
  <c r="LC68" i="5"/>
  <c r="LD68" i="5"/>
  <c r="LE68" i="5"/>
  <c r="LF68" i="5"/>
  <c r="LG68" i="5"/>
  <c r="LH68" i="5"/>
  <c r="LI68" i="5"/>
  <c r="LJ68" i="5"/>
  <c r="LK68" i="5"/>
  <c r="LL68" i="5"/>
  <c r="LM68" i="5"/>
  <c r="LN68" i="5"/>
  <c r="LO68" i="5"/>
  <c r="LP68" i="5"/>
  <c r="LQ68" i="5"/>
  <c r="LR68" i="5"/>
  <c r="LS68" i="5"/>
  <c r="LT68" i="5"/>
  <c r="LU68" i="5"/>
  <c r="LV68" i="5"/>
  <c r="FN69" i="5"/>
  <c r="FO69" i="5"/>
  <c r="FP69" i="5"/>
  <c r="FQ69" i="5"/>
  <c r="FR69" i="5"/>
  <c r="FS69" i="5"/>
  <c r="FT69" i="5"/>
  <c r="FU69" i="5"/>
  <c r="FV69" i="5"/>
  <c r="FW69" i="5"/>
  <c r="FX69" i="5"/>
  <c r="FY69" i="5"/>
  <c r="FZ69" i="5"/>
  <c r="GA69" i="5"/>
  <c r="GB69" i="5"/>
  <c r="GC69" i="5"/>
  <c r="GD69" i="5"/>
  <c r="GE69" i="5"/>
  <c r="GF69" i="5"/>
  <c r="GG69" i="5"/>
  <c r="GH69" i="5"/>
  <c r="GI69" i="5"/>
  <c r="GJ69" i="5"/>
  <c r="GK69" i="5"/>
  <c r="GL69" i="5"/>
  <c r="GM69" i="5"/>
  <c r="GN69" i="5"/>
  <c r="GO69" i="5"/>
  <c r="GP69" i="5"/>
  <c r="GQ69" i="5"/>
  <c r="GR69" i="5"/>
  <c r="GS69" i="5"/>
  <c r="GT69" i="5"/>
  <c r="GU69" i="5"/>
  <c r="GV69" i="5"/>
  <c r="GW69" i="5"/>
  <c r="GX69" i="5"/>
  <c r="GY69" i="5"/>
  <c r="GZ69" i="5"/>
  <c r="HA69" i="5"/>
  <c r="HB69" i="5"/>
  <c r="HC69" i="5"/>
  <c r="HD69" i="5"/>
  <c r="HE69" i="5"/>
  <c r="HF69" i="5"/>
  <c r="HG69" i="5"/>
  <c r="HH69" i="5"/>
  <c r="HI69" i="5"/>
  <c r="HJ69" i="5"/>
  <c r="HK69" i="5"/>
  <c r="HL69" i="5"/>
  <c r="HM69" i="5"/>
  <c r="HN69" i="5"/>
  <c r="HO69" i="5"/>
  <c r="HP69" i="5"/>
  <c r="HQ69" i="5"/>
  <c r="HR69" i="5"/>
  <c r="HS69" i="5"/>
  <c r="HT69" i="5"/>
  <c r="HU69" i="5"/>
  <c r="HV69" i="5"/>
  <c r="HW69" i="5"/>
  <c r="HX69" i="5"/>
  <c r="HY69" i="5"/>
  <c r="HZ69" i="5"/>
  <c r="IA69" i="5"/>
  <c r="IB69" i="5"/>
  <c r="IC69" i="5"/>
  <c r="ID69" i="5"/>
  <c r="IE69" i="5"/>
  <c r="IF69" i="5"/>
  <c r="IG69" i="5"/>
  <c r="IH69" i="5"/>
  <c r="II69" i="5"/>
  <c r="IJ69" i="5"/>
  <c r="IK69" i="5"/>
  <c r="IL69" i="5"/>
  <c r="IM69" i="5"/>
  <c r="IN69" i="5"/>
  <c r="IO69" i="5"/>
  <c r="IP69" i="5"/>
  <c r="IQ69" i="5"/>
  <c r="IR69" i="5"/>
  <c r="IS69" i="5"/>
  <c r="IT69" i="5"/>
  <c r="IU69" i="5"/>
  <c r="IV69" i="5"/>
  <c r="IW69" i="5"/>
  <c r="IX69" i="5"/>
  <c r="IY69" i="5"/>
  <c r="IZ69" i="5"/>
  <c r="JA69" i="5"/>
  <c r="JB69" i="5"/>
  <c r="JC69" i="5"/>
  <c r="JD69" i="5"/>
  <c r="JE69" i="5"/>
  <c r="JF69" i="5"/>
  <c r="JG69" i="5"/>
  <c r="JH69" i="5"/>
  <c r="JI69" i="5"/>
  <c r="JJ69" i="5"/>
  <c r="JK69" i="5"/>
  <c r="JL69" i="5"/>
  <c r="JM69" i="5"/>
  <c r="JN69" i="5"/>
  <c r="JO69" i="5"/>
  <c r="JP69" i="5"/>
  <c r="JQ69" i="5"/>
  <c r="JR69" i="5"/>
  <c r="JS69" i="5"/>
  <c r="JT69" i="5"/>
  <c r="JU69" i="5"/>
  <c r="JV69" i="5"/>
  <c r="JW69" i="5"/>
  <c r="JX69" i="5"/>
  <c r="JY69" i="5"/>
  <c r="JZ69" i="5"/>
  <c r="KA69" i="5"/>
  <c r="KB69" i="5"/>
  <c r="KC69" i="5"/>
  <c r="KD69" i="5"/>
  <c r="KE69" i="5"/>
  <c r="KF69" i="5"/>
  <c r="KG69" i="5"/>
  <c r="KH69" i="5"/>
  <c r="KI69" i="5"/>
  <c r="KJ69" i="5"/>
  <c r="KK69" i="5"/>
  <c r="KL69" i="5"/>
  <c r="KM69" i="5"/>
  <c r="KN69" i="5"/>
  <c r="KO69" i="5"/>
  <c r="KP69" i="5"/>
  <c r="KQ69" i="5"/>
  <c r="KR69" i="5"/>
  <c r="KS69" i="5"/>
  <c r="KT69" i="5"/>
  <c r="KU69" i="5"/>
  <c r="KV69" i="5"/>
  <c r="KW69" i="5"/>
  <c r="KX69" i="5"/>
  <c r="KY69" i="5"/>
  <c r="KZ69" i="5"/>
  <c r="LA69" i="5"/>
  <c r="LB69" i="5"/>
  <c r="LC69" i="5"/>
  <c r="LD69" i="5"/>
  <c r="LE69" i="5"/>
  <c r="LF69" i="5"/>
  <c r="LG69" i="5"/>
  <c r="LH69" i="5"/>
  <c r="LI69" i="5"/>
  <c r="LJ69" i="5"/>
  <c r="LK69" i="5"/>
  <c r="LL69" i="5"/>
  <c r="LM69" i="5"/>
  <c r="LN69" i="5"/>
  <c r="LO69" i="5"/>
  <c r="LP69" i="5"/>
  <c r="LQ69" i="5"/>
  <c r="LR69" i="5"/>
  <c r="LS69" i="5"/>
  <c r="LT69" i="5"/>
  <c r="LU69" i="5"/>
  <c r="LV69" i="5"/>
  <c r="FN70" i="5"/>
  <c r="FO70" i="5"/>
  <c r="FP70" i="5"/>
  <c r="FQ70" i="5"/>
  <c r="FR70" i="5"/>
  <c r="FS70" i="5"/>
  <c r="FT70" i="5"/>
  <c r="FU70" i="5"/>
  <c r="FV70" i="5"/>
  <c r="FW70" i="5"/>
  <c r="FX70" i="5"/>
  <c r="FY70" i="5"/>
  <c r="FZ70" i="5"/>
  <c r="GA70" i="5"/>
  <c r="GB70" i="5"/>
  <c r="GC70" i="5"/>
  <c r="GD70" i="5"/>
  <c r="GE70" i="5"/>
  <c r="GF70" i="5"/>
  <c r="GG70" i="5"/>
  <c r="GH70" i="5"/>
  <c r="GI70" i="5"/>
  <c r="GJ70" i="5"/>
  <c r="GK70" i="5"/>
  <c r="GL70" i="5"/>
  <c r="GM70" i="5"/>
  <c r="GN70" i="5"/>
  <c r="GO70" i="5"/>
  <c r="GP70" i="5"/>
  <c r="GQ70" i="5"/>
  <c r="GR70" i="5"/>
  <c r="GS70" i="5"/>
  <c r="GT70" i="5"/>
  <c r="GU70" i="5"/>
  <c r="GV70" i="5"/>
  <c r="GW70" i="5"/>
  <c r="GX70" i="5"/>
  <c r="GY70" i="5"/>
  <c r="GZ70" i="5"/>
  <c r="HA70" i="5"/>
  <c r="HB70" i="5"/>
  <c r="HC70" i="5"/>
  <c r="HD70" i="5"/>
  <c r="HE70" i="5"/>
  <c r="HF70" i="5"/>
  <c r="HG70" i="5"/>
  <c r="HH70" i="5"/>
  <c r="HI70" i="5"/>
  <c r="HJ70" i="5"/>
  <c r="HK70" i="5"/>
  <c r="HL70" i="5"/>
  <c r="HM70" i="5"/>
  <c r="HN70" i="5"/>
  <c r="HO70" i="5"/>
  <c r="HP70" i="5"/>
  <c r="HQ70" i="5"/>
  <c r="HR70" i="5"/>
  <c r="HS70" i="5"/>
  <c r="HT70" i="5"/>
  <c r="HU70" i="5"/>
  <c r="HV70" i="5"/>
  <c r="HW70" i="5"/>
  <c r="HX70" i="5"/>
  <c r="HY70" i="5"/>
  <c r="HZ70" i="5"/>
  <c r="IA70" i="5"/>
  <c r="IB70" i="5"/>
  <c r="IC70" i="5"/>
  <c r="ID70" i="5"/>
  <c r="IE70" i="5"/>
  <c r="IF70" i="5"/>
  <c r="IG70" i="5"/>
  <c r="IH70" i="5"/>
  <c r="II70" i="5"/>
  <c r="IJ70" i="5"/>
  <c r="IK70" i="5"/>
  <c r="IL70" i="5"/>
  <c r="IM70" i="5"/>
  <c r="IN70" i="5"/>
  <c r="IO70" i="5"/>
  <c r="IP70" i="5"/>
  <c r="IQ70" i="5"/>
  <c r="IR70" i="5"/>
  <c r="IS70" i="5"/>
  <c r="IT70" i="5"/>
  <c r="IU70" i="5"/>
  <c r="IV70" i="5"/>
  <c r="IW70" i="5"/>
  <c r="IX70" i="5"/>
  <c r="IY70" i="5"/>
  <c r="IZ70" i="5"/>
  <c r="JA70" i="5"/>
  <c r="JB70" i="5"/>
  <c r="JC70" i="5"/>
  <c r="JD70" i="5"/>
  <c r="JE70" i="5"/>
  <c r="JF70" i="5"/>
  <c r="JG70" i="5"/>
  <c r="JH70" i="5"/>
  <c r="JI70" i="5"/>
  <c r="JJ70" i="5"/>
  <c r="JK70" i="5"/>
  <c r="JL70" i="5"/>
  <c r="JM70" i="5"/>
  <c r="JN70" i="5"/>
  <c r="JO70" i="5"/>
  <c r="JP70" i="5"/>
  <c r="JQ70" i="5"/>
  <c r="JR70" i="5"/>
  <c r="JS70" i="5"/>
  <c r="JT70" i="5"/>
  <c r="JU70" i="5"/>
  <c r="JV70" i="5"/>
  <c r="JW70" i="5"/>
  <c r="JX70" i="5"/>
  <c r="JY70" i="5"/>
  <c r="JZ70" i="5"/>
  <c r="KA70" i="5"/>
  <c r="KB70" i="5"/>
  <c r="KC70" i="5"/>
  <c r="KD70" i="5"/>
  <c r="KE70" i="5"/>
  <c r="KF70" i="5"/>
  <c r="KG70" i="5"/>
  <c r="KH70" i="5"/>
  <c r="KI70" i="5"/>
  <c r="KJ70" i="5"/>
  <c r="KK70" i="5"/>
  <c r="KL70" i="5"/>
  <c r="KM70" i="5"/>
  <c r="KN70" i="5"/>
  <c r="KO70" i="5"/>
  <c r="KP70" i="5"/>
  <c r="KQ70" i="5"/>
  <c r="KR70" i="5"/>
  <c r="KS70" i="5"/>
  <c r="KT70" i="5"/>
  <c r="KU70" i="5"/>
  <c r="KV70" i="5"/>
  <c r="KW70" i="5"/>
  <c r="KX70" i="5"/>
  <c r="KY70" i="5"/>
  <c r="KZ70" i="5"/>
  <c r="LA70" i="5"/>
  <c r="LB70" i="5"/>
  <c r="LC70" i="5"/>
  <c r="LD70" i="5"/>
  <c r="LE70" i="5"/>
  <c r="LF70" i="5"/>
  <c r="LG70" i="5"/>
  <c r="LH70" i="5"/>
  <c r="LI70" i="5"/>
  <c r="LJ70" i="5"/>
  <c r="LK70" i="5"/>
  <c r="LL70" i="5"/>
  <c r="LM70" i="5"/>
  <c r="LN70" i="5"/>
  <c r="LO70" i="5"/>
  <c r="LP70" i="5"/>
  <c r="LQ70" i="5"/>
  <c r="LR70" i="5"/>
  <c r="LS70" i="5"/>
  <c r="LT70" i="5"/>
  <c r="LU70" i="5"/>
  <c r="LV70" i="5"/>
  <c r="FN71" i="5"/>
  <c r="FO71" i="5"/>
  <c r="FP71" i="5"/>
  <c r="FQ71" i="5"/>
  <c r="FR71" i="5"/>
  <c r="FS71" i="5"/>
  <c r="FT71" i="5"/>
  <c r="FU71" i="5"/>
  <c r="FV71" i="5"/>
  <c r="FW71" i="5"/>
  <c r="FX71" i="5"/>
  <c r="FY71" i="5"/>
  <c r="FZ71" i="5"/>
  <c r="GA71" i="5"/>
  <c r="GB71" i="5"/>
  <c r="GC71" i="5"/>
  <c r="GD71" i="5"/>
  <c r="GE71" i="5"/>
  <c r="GF71" i="5"/>
  <c r="GG71" i="5"/>
  <c r="GH71" i="5"/>
  <c r="GI71" i="5"/>
  <c r="GJ71" i="5"/>
  <c r="GK71" i="5"/>
  <c r="GL71" i="5"/>
  <c r="GM71" i="5"/>
  <c r="GN71" i="5"/>
  <c r="GO71" i="5"/>
  <c r="GP71" i="5"/>
  <c r="GQ71" i="5"/>
  <c r="GR71" i="5"/>
  <c r="GS71" i="5"/>
  <c r="GT71" i="5"/>
  <c r="GU71" i="5"/>
  <c r="GV71" i="5"/>
  <c r="GW71" i="5"/>
  <c r="GX71" i="5"/>
  <c r="GY71" i="5"/>
  <c r="GZ71" i="5"/>
  <c r="HA71" i="5"/>
  <c r="HB71" i="5"/>
  <c r="HC71" i="5"/>
  <c r="HD71" i="5"/>
  <c r="HE71" i="5"/>
  <c r="HF71" i="5"/>
  <c r="HG71" i="5"/>
  <c r="HH71" i="5"/>
  <c r="HI71" i="5"/>
  <c r="HJ71" i="5"/>
  <c r="HK71" i="5"/>
  <c r="HL71" i="5"/>
  <c r="HM71" i="5"/>
  <c r="HN71" i="5"/>
  <c r="HO71" i="5"/>
  <c r="HP71" i="5"/>
  <c r="HQ71" i="5"/>
  <c r="HR71" i="5"/>
  <c r="HS71" i="5"/>
  <c r="HT71" i="5"/>
  <c r="HU71" i="5"/>
  <c r="HV71" i="5"/>
  <c r="HW71" i="5"/>
  <c r="HX71" i="5"/>
  <c r="HY71" i="5"/>
  <c r="HZ71" i="5"/>
  <c r="IA71" i="5"/>
  <c r="IB71" i="5"/>
  <c r="IC71" i="5"/>
  <c r="ID71" i="5"/>
  <c r="IE71" i="5"/>
  <c r="IF71" i="5"/>
  <c r="IG71" i="5"/>
  <c r="IH71" i="5"/>
  <c r="II71" i="5"/>
  <c r="IJ71" i="5"/>
  <c r="IK71" i="5"/>
  <c r="IL71" i="5"/>
  <c r="IM71" i="5"/>
  <c r="IN71" i="5"/>
  <c r="IO71" i="5"/>
  <c r="IP71" i="5"/>
  <c r="IQ71" i="5"/>
  <c r="IR71" i="5"/>
  <c r="IS71" i="5"/>
  <c r="IT71" i="5"/>
  <c r="IU71" i="5"/>
  <c r="IV71" i="5"/>
  <c r="IW71" i="5"/>
  <c r="IX71" i="5"/>
  <c r="IY71" i="5"/>
  <c r="IZ71" i="5"/>
  <c r="JA71" i="5"/>
  <c r="JB71" i="5"/>
  <c r="JC71" i="5"/>
  <c r="JD71" i="5"/>
  <c r="JE71" i="5"/>
  <c r="JF71" i="5"/>
  <c r="JG71" i="5"/>
  <c r="JH71" i="5"/>
  <c r="JI71" i="5"/>
  <c r="JJ71" i="5"/>
  <c r="JK71" i="5"/>
  <c r="JL71" i="5"/>
  <c r="JM71" i="5"/>
  <c r="JN71" i="5"/>
  <c r="JO71" i="5"/>
  <c r="JP71" i="5"/>
  <c r="JQ71" i="5"/>
  <c r="JR71" i="5"/>
  <c r="JS71" i="5"/>
  <c r="JT71" i="5"/>
  <c r="JU71" i="5"/>
  <c r="JV71" i="5"/>
  <c r="JW71" i="5"/>
  <c r="JX71" i="5"/>
  <c r="JY71" i="5"/>
  <c r="JZ71" i="5"/>
  <c r="KA71" i="5"/>
  <c r="KB71" i="5"/>
  <c r="KC71" i="5"/>
  <c r="KD71" i="5"/>
  <c r="KE71" i="5"/>
  <c r="KF71" i="5"/>
  <c r="KG71" i="5"/>
  <c r="KH71" i="5"/>
  <c r="KI71" i="5"/>
  <c r="KJ71" i="5"/>
  <c r="KK71" i="5"/>
  <c r="KL71" i="5"/>
  <c r="KM71" i="5"/>
  <c r="KN71" i="5"/>
  <c r="KO71" i="5"/>
  <c r="KP71" i="5"/>
  <c r="KQ71" i="5"/>
  <c r="KR71" i="5"/>
  <c r="KS71" i="5"/>
  <c r="KT71" i="5"/>
  <c r="KU71" i="5"/>
  <c r="KV71" i="5"/>
  <c r="KW71" i="5"/>
  <c r="KX71" i="5"/>
  <c r="KY71" i="5"/>
  <c r="KZ71" i="5"/>
  <c r="LA71" i="5"/>
  <c r="LB71" i="5"/>
  <c r="LC71" i="5"/>
  <c r="LD71" i="5"/>
  <c r="LE71" i="5"/>
  <c r="LF71" i="5"/>
  <c r="LG71" i="5"/>
  <c r="LH71" i="5"/>
  <c r="LI71" i="5"/>
  <c r="LJ71" i="5"/>
  <c r="LK71" i="5"/>
  <c r="LL71" i="5"/>
  <c r="LM71" i="5"/>
  <c r="LN71" i="5"/>
  <c r="LO71" i="5"/>
  <c r="LP71" i="5"/>
  <c r="LQ71" i="5"/>
  <c r="LR71" i="5"/>
  <c r="LS71" i="5"/>
  <c r="LT71" i="5"/>
  <c r="LU71" i="5"/>
  <c r="LV71" i="5"/>
  <c r="FN72" i="5"/>
  <c r="FO72" i="5"/>
  <c r="FP72" i="5"/>
  <c r="FQ72" i="5"/>
  <c r="FR72" i="5"/>
  <c r="FS72" i="5"/>
  <c r="FT72" i="5"/>
  <c r="FU72" i="5"/>
  <c r="FV72" i="5"/>
  <c r="FW72" i="5"/>
  <c r="FX72" i="5"/>
  <c r="FY72" i="5"/>
  <c r="FZ72" i="5"/>
  <c r="GA72" i="5"/>
  <c r="GB72" i="5"/>
  <c r="GC72" i="5"/>
  <c r="GD72" i="5"/>
  <c r="GE72" i="5"/>
  <c r="GF72" i="5"/>
  <c r="GG72" i="5"/>
  <c r="GH72" i="5"/>
  <c r="GI72" i="5"/>
  <c r="GJ72" i="5"/>
  <c r="GK72" i="5"/>
  <c r="GL72" i="5"/>
  <c r="GM72" i="5"/>
  <c r="GN72" i="5"/>
  <c r="GO72" i="5"/>
  <c r="GP72" i="5"/>
  <c r="GQ72" i="5"/>
  <c r="GR72" i="5"/>
  <c r="GS72" i="5"/>
  <c r="GT72" i="5"/>
  <c r="GU72" i="5"/>
  <c r="GV72" i="5"/>
  <c r="GW72" i="5"/>
  <c r="GX72" i="5"/>
  <c r="GY72" i="5"/>
  <c r="GZ72" i="5"/>
  <c r="HA72" i="5"/>
  <c r="HB72" i="5"/>
  <c r="HC72" i="5"/>
  <c r="HD72" i="5"/>
  <c r="HE72" i="5"/>
  <c r="HF72" i="5"/>
  <c r="HG72" i="5"/>
  <c r="HH72" i="5"/>
  <c r="HI72" i="5"/>
  <c r="HJ72" i="5"/>
  <c r="HK72" i="5"/>
  <c r="HL72" i="5"/>
  <c r="HM72" i="5"/>
  <c r="HN72" i="5"/>
  <c r="HO72" i="5"/>
  <c r="HP72" i="5"/>
  <c r="HQ72" i="5"/>
  <c r="HR72" i="5"/>
  <c r="HS72" i="5"/>
  <c r="HT72" i="5"/>
  <c r="HU72" i="5"/>
  <c r="HV72" i="5"/>
  <c r="HW72" i="5"/>
  <c r="HX72" i="5"/>
  <c r="HY72" i="5"/>
  <c r="HZ72" i="5"/>
  <c r="IA72" i="5"/>
  <c r="IB72" i="5"/>
  <c r="IC72" i="5"/>
  <c r="ID72" i="5"/>
  <c r="IE72" i="5"/>
  <c r="IF72" i="5"/>
  <c r="IG72" i="5"/>
  <c r="IH72" i="5"/>
  <c r="II72" i="5"/>
  <c r="IJ72" i="5"/>
  <c r="IK72" i="5"/>
  <c r="IL72" i="5"/>
  <c r="IM72" i="5"/>
  <c r="IN72" i="5"/>
  <c r="IO72" i="5"/>
  <c r="IP72" i="5"/>
  <c r="IQ72" i="5"/>
  <c r="IR72" i="5"/>
  <c r="IS72" i="5"/>
  <c r="IT72" i="5"/>
  <c r="IU72" i="5"/>
  <c r="IV72" i="5"/>
  <c r="IW72" i="5"/>
  <c r="IX72" i="5"/>
  <c r="IY72" i="5"/>
  <c r="IZ72" i="5"/>
  <c r="JA72" i="5"/>
  <c r="JB72" i="5"/>
  <c r="JC72" i="5"/>
  <c r="JD72" i="5"/>
  <c r="JE72" i="5"/>
  <c r="JF72" i="5"/>
  <c r="JG72" i="5"/>
  <c r="JH72" i="5"/>
  <c r="JI72" i="5"/>
  <c r="JJ72" i="5"/>
  <c r="JK72" i="5"/>
  <c r="JL72" i="5"/>
  <c r="JM72" i="5"/>
  <c r="JN72" i="5"/>
  <c r="JO72" i="5"/>
  <c r="JP72" i="5"/>
  <c r="JQ72" i="5"/>
  <c r="JR72" i="5"/>
  <c r="JS72" i="5"/>
  <c r="JT72" i="5"/>
  <c r="JU72" i="5"/>
  <c r="JV72" i="5"/>
  <c r="JW72" i="5"/>
  <c r="JX72" i="5"/>
  <c r="JY72" i="5"/>
  <c r="JZ72" i="5"/>
  <c r="KA72" i="5"/>
  <c r="KB72" i="5"/>
  <c r="KC72" i="5"/>
  <c r="KD72" i="5"/>
  <c r="KE72" i="5"/>
  <c r="KF72" i="5"/>
  <c r="KG72" i="5"/>
  <c r="KH72" i="5"/>
  <c r="KI72" i="5"/>
  <c r="KJ72" i="5"/>
  <c r="KK72" i="5"/>
  <c r="KL72" i="5"/>
  <c r="KM72" i="5"/>
  <c r="KN72" i="5"/>
  <c r="KO72" i="5"/>
  <c r="KP72" i="5"/>
  <c r="KQ72" i="5"/>
  <c r="KR72" i="5"/>
  <c r="KS72" i="5"/>
  <c r="KT72" i="5"/>
  <c r="KU72" i="5"/>
  <c r="KV72" i="5"/>
  <c r="KW72" i="5"/>
  <c r="KX72" i="5"/>
  <c r="KY72" i="5"/>
  <c r="KZ72" i="5"/>
  <c r="LA72" i="5"/>
  <c r="LB72" i="5"/>
  <c r="LC72" i="5"/>
  <c r="LD72" i="5"/>
  <c r="LE72" i="5"/>
  <c r="LF72" i="5"/>
  <c r="LG72" i="5"/>
  <c r="LH72" i="5"/>
  <c r="LI72" i="5"/>
  <c r="LJ72" i="5"/>
  <c r="LK72" i="5"/>
  <c r="LL72" i="5"/>
  <c r="LM72" i="5"/>
  <c r="LN72" i="5"/>
  <c r="LO72" i="5"/>
  <c r="LP72" i="5"/>
  <c r="LQ72" i="5"/>
  <c r="LR72" i="5"/>
  <c r="LS72" i="5"/>
  <c r="LT72" i="5"/>
  <c r="LU72" i="5"/>
  <c r="LV72" i="5"/>
  <c r="FN73" i="5"/>
  <c r="FO73" i="5"/>
  <c r="FP73" i="5"/>
  <c r="FQ73" i="5"/>
  <c r="FR73" i="5"/>
  <c r="FS73" i="5"/>
  <c r="FT73" i="5"/>
  <c r="FU73" i="5"/>
  <c r="FV73" i="5"/>
  <c r="FW73" i="5"/>
  <c r="FX73" i="5"/>
  <c r="FY73" i="5"/>
  <c r="FZ73" i="5"/>
  <c r="GA73" i="5"/>
  <c r="GB73" i="5"/>
  <c r="GC73" i="5"/>
  <c r="GD73" i="5"/>
  <c r="GE73" i="5"/>
  <c r="GF73" i="5"/>
  <c r="GG73" i="5"/>
  <c r="GH73" i="5"/>
  <c r="GI73" i="5"/>
  <c r="GJ73" i="5"/>
  <c r="GK73" i="5"/>
  <c r="GL73" i="5"/>
  <c r="GM73" i="5"/>
  <c r="GN73" i="5"/>
  <c r="GO73" i="5"/>
  <c r="GP73" i="5"/>
  <c r="GQ73" i="5"/>
  <c r="GR73" i="5"/>
  <c r="GS73" i="5"/>
  <c r="GT73" i="5"/>
  <c r="GU73" i="5"/>
  <c r="GV73" i="5"/>
  <c r="GW73" i="5"/>
  <c r="GX73" i="5"/>
  <c r="GY73" i="5"/>
  <c r="GZ73" i="5"/>
  <c r="HA73" i="5"/>
  <c r="HB73" i="5"/>
  <c r="HC73" i="5"/>
  <c r="HD73" i="5"/>
  <c r="HE73" i="5"/>
  <c r="HF73" i="5"/>
  <c r="HG73" i="5"/>
  <c r="HH73" i="5"/>
  <c r="HI73" i="5"/>
  <c r="HJ73" i="5"/>
  <c r="HK73" i="5"/>
  <c r="HL73" i="5"/>
  <c r="HM73" i="5"/>
  <c r="HN73" i="5"/>
  <c r="HO73" i="5"/>
  <c r="HP73" i="5"/>
  <c r="HQ73" i="5"/>
  <c r="HR73" i="5"/>
  <c r="HS73" i="5"/>
  <c r="HT73" i="5"/>
  <c r="HU73" i="5"/>
  <c r="HV73" i="5"/>
  <c r="HW73" i="5"/>
  <c r="HX73" i="5"/>
  <c r="HY73" i="5"/>
  <c r="HZ73" i="5"/>
  <c r="IA73" i="5"/>
  <c r="IB73" i="5"/>
  <c r="IC73" i="5"/>
  <c r="ID73" i="5"/>
  <c r="IE73" i="5"/>
  <c r="IF73" i="5"/>
  <c r="IG73" i="5"/>
  <c r="IH73" i="5"/>
  <c r="II73" i="5"/>
  <c r="IJ73" i="5"/>
  <c r="IK73" i="5"/>
  <c r="IL73" i="5"/>
  <c r="IM73" i="5"/>
  <c r="IN73" i="5"/>
  <c r="IO73" i="5"/>
  <c r="IP73" i="5"/>
  <c r="IQ73" i="5"/>
  <c r="IR73" i="5"/>
  <c r="IS73" i="5"/>
  <c r="IT73" i="5"/>
  <c r="IU73" i="5"/>
  <c r="IV73" i="5"/>
  <c r="IW73" i="5"/>
  <c r="IX73" i="5"/>
  <c r="IY73" i="5"/>
  <c r="IZ73" i="5"/>
  <c r="JA73" i="5"/>
  <c r="JB73" i="5"/>
  <c r="JC73" i="5"/>
  <c r="JD73" i="5"/>
  <c r="JE73" i="5"/>
  <c r="JF73" i="5"/>
  <c r="JG73" i="5"/>
  <c r="JH73" i="5"/>
  <c r="JI73" i="5"/>
  <c r="JJ73" i="5"/>
  <c r="JK73" i="5"/>
  <c r="JL73" i="5"/>
  <c r="JM73" i="5"/>
  <c r="JN73" i="5"/>
  <c r="JO73" i="5"/>
  <c r="JP73" i="5"/>
  <c r="JQ73" i="5"/>
  <c r="JR73" i="5"/>
  <c r="JS73" i="5"/>
  <c r="JT73" i="5"/>
  <c r="JU73" i="5"/>
  <c r="JV73" i="5"/>
  <c r="JW73" i="5"/>
  <c r="JX73" i="5"/>
  <c r="JY73" i="5"/>
  <c r="JZ73" i="5"/>
  <c r="KA73" i="5"/>
  <c r="KB73" i="5"/>
  <c r="KC73" i="5"/>
  <c r="KD73" i="5"/>
  <c r="KE73" i="5"/>
  <c r="KF73" i="5"/>
  <c r="KG73" i="5"/>
  <c r="KH73" i="5"/>
  <c r="KI73" i="5"/>
  <c r="KJ73" i="5"/>
  <c r="KK73" i="5"/>
  <c r="KL73" i="5"/>
  <c r="KM73" i="5"/>
  <c r="KN73" i="5"/>
  <c r="KO73" i="5"/>
  <c r="KP73" i="5"/>
  <c r="KQ73" i="5"/>
  <c r="KR73" i="5"/>
  <c r="KS73" i="5"/>
  <c r="KT73" i="5"/>
  <c r="KU73" i="5"/>
  <c r="KV73" i="5"/>
  <c r="KW73" i="5"/>
  <c r="KX73" i="5"/>
  <c r="KY73" i="5"/>
  <c r="KZ73" i="5"/>
  <c r="LA73" i="5"/>
  <c r="LB73" i="5"/>
  <c r="LC73" i="5"/>
  <c r="LD73" i="5"/>
  <c r="LE73" i="5"/>
  <c r="LF73" i="5"/>
  <c r="LG73" i="5"/>
  <c r="LH73" i="5"/>
  <c r="LI73" i="5"/>
  <c r="LJ73" i="5"/>
  <c r="LK73" i="5"/>
  <c r="LL73" i="5"/>
  <c r="LM73" i="5"/>
  <c r="LN73" i="5"/>
  <c r="LO73" i="5"/>
  <c r="LP73" i="5"/>
  <c r="LQ73" i="5"/>
  <c r="LR73" i="5"/>
  <c r="LS73" i="5"/>
  <c r="LT73" i="5"/>
  <c r="LU73" i="5"/>
  <c r="LV73" i="5"/>
  <c r="FN74" i="5"/>
  <c r="FO74" i="5"/>
  <c r="FP74" i="5"/>
  <c r="FQ74" i="5"/>
  <c r="FR74" i="5"/>
  <c r="FS74" i="5"/>
  <c r="FT74" i="5"/>
  <c r="FU74" i="5"/>
  <c r="FV74" i="5"/>
  <c r="FW74" i="5"/>
  <c r="FX74" i="5"/>
  <c r="FY74" i="5"/>
  <c r="FZ74" i="5"/>
  <c r="GA74" i="5"/>
  <c r="GB74" i="5"/>
  <c r="GC74" i="5"/>
  <c r="GD74" i="5"/>
  <c r="GE74" i="5"/>
  <c r="GF74" i="5"/>
  <c r="GG74" i="5"/>
  <c r="GH74" i="5"/>
  <c r="GI74" i="5"/>
  <c r="GJ74" i="5"/>
  <c r="GK74" i="5"/>
  <c r="GL74" i="5"/>
  <c r="GM74" i="5"/>
  <c r="GN74" i="5"/>
  <c r="GO74" i="5"/>
  <c r="GP74" i="5"/>
  <c r="GQ74" i="5"/>
  <c r="GR74" i="5"/>
  <c r="GS74" i="5"/>
  <c r="GT74" i="5"/>
  <c r="GU74" i="5"/>
  <c r="GV74" i="5"/>
  <c r="GW74" i="5"/>
  <c r="GX74" i="5"/>
  <c r="GY74" i="5"/>
  <c r="GZ74" i="5"/>
  <c r="HA74" i="5"/>
  <c r="HB74" i="5"/>
  <c r="HC74" i="5"/>
  <c r="HD74" i="5"/>
  <c r="HE74" i="5"/>
  <c r="HF74" i="5"/>
  <c r="HG74" i="5"/>
  <c r="HH74" i="5"/>
  <c r="HI74" i="5"/>
  <c r="HJ74" i="5"/>
  <c r="HK74" i="5"/>
  <c r="HL74" i="5"/>
  <c r="HM74" i="5"/>
  <c r="HN74" i="5"/>
  <c r="HO74" i="5"/>
  <c r="HP74" i="5"/>
  <c r="HQ74" i="5"/>
  <c r="HR74" i="5"/>
  <c r="HS74" i="5"/>
  <c r="HT74" i="5"/>
  <c r="HU74" i="5"/>
  <c r="HV74" i="5"/>
  <c r="HW74" i="5"/>
  <c r="HX74" i="5"/>
  <c r="HY74" i="5"/>
  <c r="HZ74" i="5"/>
  <c r="IA74" i="5"/>
  <c r="IB74" i="5"/>
  <c r="IC74" i="5"/>
  <c r="ID74" i="5"/>
  <c r="IE74" i="5"/>
  <c r="IF74" i="5"/>
  <c r="IG74" i="5"/>
  <c r="IH74" i="5"/>
  <c r="II74" i="5"/>
  <c r="IJ74" i="5"/>
  <c r="IK74" i="5"/>
  <c r="IL74" i="5"/>
  <c r="IM74" i="5"/>
  <c r="IN74" i="5"/>
  <c r="IO74" i="5"/>
  <c r="IP74" i="5"/>
  <c r="IQ74" i="5"/>
  <c r="IR74" i="5"/>
  <c r="IS74" i="5"/>
  <c r="IT74" i="5"/>
  <c r="IU74" i="5"/>
  <c r="IV74" i="5"/>
  <c r="IW74" i="5"/>
  <c r="IX74" i="5"/>
  <c r="IY74" i="5"/>
  <c r="IZ74" i="5"/>
  <c r="JA74" i="5"/>
  <c r="JB74" i="5"/>
  <c r="JC74" i="5"/>
  <c r="JD74" i="5"/>
  <c r="JE74" i="5"/>
  <c r="JF74" i="5"/>
  <c r="JG74" i="5"/>
  <c r="JH74" i="5"/>
  <c r="JI74" i="5"/>
  <c r="JJ74" i="5"/>
  <c r="JK74" i="5"/>
  <c r="JL74" i="5"/>
  <c r="JM74" i="5"/>
  <c r="JN74" i="5"/>
  <c r="JO74" i="5"/>
  <c r="JP74" i="5"/>
  <c r="JQ74" i="5"/>
  <c r="JR74" i="5"/>
  <c r="JS74" i="5"/>
  <c r="JT74" i="5"/>
  <c r="JU74" i="5"/>
  <c r="JV74" i="5"/>
  <c r="JW74" i="5"/>
  <c r="JX74" i="5"/>
  <c r="JY74" i="5"/>
  <c r="JZ74" i="5"/>
  <c r="KA74" i="5"/>
  <c r="KB74" i="5"/>
  <c r="KC74" i="5"/>
  <c r="KD74" i="5"/>
  <c r="KE74" i="5"/>
  <c r="KF74" i="5"/>
  <c r="KG74" i="5"/>
  <c r="KH74" i="5"/>
  <c r="KI74" i="5"/>
  <c r="KJ74" i="5"/>
  <c r="KK74" i="5"/>
  <c r="KL74" i="5"/>
  <c r="KM74" i="5"/>
  <c r="KN74" i="5"/>
  <c r="KO74" i="5"/>
  <c r="KP74" i="5"/>
  <c r="KQ74" i="5"/>
  <c r="KR74" i="5"/>
  <c r="KS74" i="5"/>
  <c r="KT74" i="5"/>
  <c r="KU74" i="5"/>
  <c r="KV74" i="5"/>
  <c r="KW74" i="5"/>
  <c r="KX74" i="5"/>
  <c r="KY74" i="5"/>
  <c r="KZ74" i="5"/>
  <c r="LA74" i="5"/>
  <c r="LB74" i="5"/>
  <c r="LC74" i="5"/>
  <c r="LD74" i="5"/>
  <c r="LE74" i="5"/>
  <c r="LF74" i="5"/>
  <c r="LG74" i="5"/>
  <c r="LH74" i="5"/>
  <c r="LI74" i="5"/>
  <c r="LJ74" i="5"/>
  <c r="LK74" i="5"/>
  <c r="LL74" i="5"/>
  <c r="LM74" i="5"/>
  <c r="LN74" i="5"/>
  <c r="LO74" i="5"/>
  <c r="LP74" i="5"/>
  <c r="LQ74" i="5"/>
  <c r="LR74" i="5"/>
  <c r="LS74" i="5"/>
  <c r="LT74" i="5"/>
  <c r="LU74" i="5"/>
  <c r="LV74" i="5"/>
  <c r="FN75" i="5"/>
  <c r="FO75" i="5"/>
  <c r="FP75" i="5"/>
  <c r="FQ75" i="5"/>
  <c r="FR75" i="5"/>
  <c r="FS75" i="5"/>
  <c r="FT75" i="5"/>
  <c r="FU75" i="5"/>
  <c r="FV75" i="5"/>
  <c r="FW75" i="5"/>
  <c r="FX75" i="5"/>
  <c r="FY75" i="5"/>
  <c r="FZ75" i="5"/>
  <c r="GA75" i="5"/>
  <c r="GB75" i="5"/>
  <c r="GC75" i="5"/>
  <c r="GD75" i="5"/>
  <c r="GE75" i="5"/>
  <c r="GF75" i="5"/>
  <c r="GG75" i="5"/>
  <c r="GH75" i="5"/>
  <c r="GI75" i="5"/>
  <c r="GJ75" i="5"/>
  <c r="GK75" i="5"/>
  <c r="GL75" i="5"/>
  <c r="GM75" i="5"/>
  <c r="GN75" i="5"/>
  <c r="GO75" i="5"/>
  <c r="GP75" i="5"/>
  <c r="GQ75" i="5"/>
  <c r="GR75" i="5"/>
  <c r="GS75" i="5"/>
  <c r="GT75" i="5"/>
  <c r="GU75" i="5"/>
  <c r="GV75" i="5"/>
  <c r="GW75" i="5"/>
  <c r="GX75" i="5"/>
  <c r="GY75" i="5"/>
  <c r="GZ75" i="5"/>
  <c r="HA75" i="5"/>
  <c r="HB75" i="5"/>
  <c r="HC75" i="5"/>
  <c r="HD75" i="5"/>
  <c r="HE75" i="5"/>
  <c r="HF75" i="5"/>
  <c r="HG75" i="5"/>
  <c r="HH75" i="5"/>
  <c r="HI75" i="5"/>
  <c r="HJ75" i="5"/>
  <c r="HK75" i="5"/>
  <c r="HL75" i="5"/>
  <c r="HM75" i="5"/>
  <c r="HN75" i="5"/>
  <c r="HO75" i="5"/>
  <c r="HP75" i="5"/>
  <c r="HQ75" i="5"/>
  <c r="HR75" i="5"/>
  <c r="HS75" i="5"/>
  <c r="HT75" i="5"/>
  <c r="HU75" i="5"/>
  <c r="HV75" i="5"/>
  <c r="HW75" i="5"/>
  <c r="HX75" i="5"/>
  <c r="HY75" i="5"/>
  <c r="HZ75" i="5"/>
  <c r="IA75" i="5"/>
  <c r="IB75" i="5"/>
  <c r="IC75" i="5"/>
  <c r="ID75" i="5"/>
  <c r="IE75" i="5"/>
  <c r="IF75" i="5"/>
  <c r="IG75" i="5"/>
  <c r="IH75" i="5"/>
  <c r="II75" i="5"/>
  <c r="IJ75" i="5"/>
  <c r="IK75" i="5"/>
  <c r="IL75" i="5"/>
  <c r="IM75" i="5"/>
  <c r="IN75" i="5"/>
  <c r="IO75" i="5"/>
  <c r="IP75" i="5"/>
  <c r="IQ75" i="5"/>
  <c r="IR75" i="5"/>
  <c r="IS75" i="5"/>
  <c r="IT75" i="5"/>
  <c r="IU75" i="5"/>
  <c r="IV75" i="5"/>
  <c r="IW75" i="5"/>
  <c r="IX75" i="5"/>
  <c r="IY75" i="5"/>
  <c r="IZ75" i="5"/>
  <c r="JA75" i="5"/>
  <c r="JB75" i="5"/>
  <c r="JC75" i="5"/>
  <c r="JD75" i="5"/>
  <c r="JE75" i="5"/>
  <c r="JF75" i="5"/>
  <c r="JG75" i="5"/>
  <c r="JH75" i="5"/>
  <c r="JI75" i="5"/>
  <c r="JJ75" i="5"/>
  <c r="JK75" i="5"/>
  <c r="JL75" i="5"/>
  <c r="JM75" i="5"/>
  <c r="JN75" i="5"/>
  <c r="JO75" i="5"/>
  <c r="JP75" i="5"/>
  <c r="JQ75" i="5"/>
  <c r="JR75" i="5"/>
  <c r="JS75" i="5"/>
  <c r="JT75" i="5"/>
  <c r="JU75" i="5"/>
  <c r="JV75" i="5"/>
  <c r="JW75" i="5"/>
  <c r="JX75" i="5"/>
  <c r="JY75" i="5"/>
  <c r="JZ75" i="5"/>
  <c r="KA75" i="5"/>
  <c r="KB75" i="5"/>
  <c r="KC75" i="5"/>
  <c r="KD75" i="5"/>
  <c r="KE75" i="5"/>
  <c r="KF75" i="5"/>
  <c r="KG75" i="5"/>
  <c r="KH75" i="5"/>
  <c r="KI75" i="5"/>
  <c r="KJ75" i="5"/>
  <c r="KK75" i="5"/>
  <c r="KL75" i="5"/>
  <c r="KM75" i="5"/>
  <c r="KN75" i="5"/>
  <c r="KO75" i="5"/>
  <c r="KP75" i="5"/>
  <c r="KQ75" i="5"/>
  <c r="KR75" i="5"/>
  <c r="KS75" i="5"/>
  <c r="KT75" i="5"/>
  <c r="KU75" i="5"/>
  <c r="KV75" i="5"/>
  <c r="KW75" i="5"/>
  <c r="KX75" i="5"/>
  <c r="KY75" i="5"/>
  <c r="KZ75" i="5"/>
  <c r="LA75" i="5"/>
  <c r="LB75" i="5"/>
  <c r="LC75" i="5"/>
  <c r="LD75" i="5"/>
  <c r="LE75" i="5"/>
  <c r="LF75" i="5"/>
  <c r="LG75" i="5"/>
  <c r="LH75" i="5"/>
  <c r="LI75" i="5"/>
  <c r="LJ75" i="5"/>
  <c r="LK75" i="5"/>
  <c r="LL75" i="5"/>
  <c r="LM75" i="5"/>
  <c r="LN75" i="5"/>
  <c r="LO75" i="5"/>
  <c r="LP75" i="5"/>
  <c r="LQ75" i="5"/>
  <c r="LR75" i="5"/>
  <c r="LS75" i="5"/>
  <c r="LT75" i="5"/>
  <c r="LU75" i="5"/>
  <c r="LV75" i="5"/>
  <c r="FN76" i="5"/>
  <c r="FO76" i="5"/>
  <c r="FP76" i="5"/>
  <c r="FQ76" i="5"/>
  <c r="FR76" i="5"/>
  <c r="FS76" i="5"/>
  <c r="FT76" i="5"/>
  <c r="FU76" i="5"/>
  <c r="FV76" i="5"/>
  <c r="FW76" i="5"/>
  <c r="FX76" i="5"/>
  <c r="FY76" i="5"/>
  <c r="FZ76" i="5"/>
  <c r="GA76" i="5"/>
  <c r="GB76" i="5"/>
  <c r="GC76" i="5"/>
  <c r="GD76" i="5"/>
  <c r="GE76" i="5"/>
  <c r="GF76" i="5"/>
  <c r="GG76" i="5"/>
  <c r="GH76" i="5"/>
  <c r="GI76" i="5"/>
  <c r="GJ76" i="5"/>
  <c r="GK76" i="5"/>
  <c r="GL76" i="5"/>
  <c r="GM76" i="5"/>
  <c r="GN76" i="5"/>
  <c r="GO76" i="5"/>
  <c r="GP76" i="5"/>
  <c r="GQ76" i="5"/>
  <c r="GR76" i="5"/>
  <c r="GS76" i="5"/>
  <c r="GT76" i="5"/>
  <c r="GU76" i="5"/>
  <c r="GV76" i="5"/>
  <c r="GW76" i="5"/>
  <c r="GX76" i="5"/>
  <c r="GY76" i="5"/>
  <c r="GZ76" i="5"/>
  <c r="HA76" i="5"/>
  <c r="HB76" i="5"/>
  <c r="HC76" i="5"/>
  <c r="HD76" i="5"/>
  <c r="HE76" i="5"/>
  <c r="HF76" i="5"/>
  <c r="HG76" i="5"/>
  <c r="HH76" i="5"/>
  <c r="HI76" i="5"/>
  <c r="HJ76" i="5"/>
  <c r="HK76" i="5"/>
  <c r="HL76" i="5"/>
  <c r="HM76" i="5"/>
  <c r="HN76" i="5"/>
  <c r="HO76" i="5"/>
  <c r="HP76" i="5"/>
  <c r="HQ76" i="5"/>
  <c r="HR76" i="5"/>
  <c r="HS76" i="5"/>
  <c r="HT76" i="5"/>
  <c r="HU76" i="5"/>
  <c r="HV76" i="5"/>
  <c r="HW76" i="5"/>
  <c r="HX76" i="5"/>
  <c r="HY76" i="5"/>
  <c r="HZ76" i="5"/>
  <c r="IA76" i="5"/>
  <c r="IB76" i="5"/>
  <c r="IC76" i="5"/>
  <c r="ID76" i="5"/>
  <c r="IE76" i="5"/>
  <c r="IF76" i="5"/>
  <c r="IG76" i="5"/>
  <c r="IH76" i="5"/>
  <c r="II76" i="5"/>
  <c r="IJ76" i="5"/>
  <c r="IK76" i="5"/>
  <c r="IL76" i="5"/>
  <c r="IM76" i="5"/>
  <c r="IN76" i="5"/>
  <c r="IO76" i="5"/>
  <c r="IP76" i="5"/>
  <c r="IQ76" i="5"/>
  <c r="IR76" i="5"/>
  <c r="IS76" i="5"/>
  <c r="IT76" i="5"/>
  <c r="IU76" i="5"/>
  <c r="IV76" i="5"/>
  <c r="IW76" i="5"/>
  <c r="IX76" i="5"/>
  <c r="IY76" i="5"/>
  <c r="IZ76" i="5"/>
  <c r="JA76" i="5"/>
  <c r="JB76" i="5"/>
  <c r="JC76" i="5"/>
  <c r="JD76" i="5"/>
  <c r="JE76" i="5"/>
  <c r="JF76" i="5"/>
  <c r="JG76" i="5"/>
  <c r="JH76" i="5"/>
  <c r="JI76" i="5"/>
  <c r="JJ76" i="5"/>
  <c r="JK76" i="5"/>
  <c r="JL76" i="5"/>
  <c r="JM76" i="5"/>
  <c r="JN76" i="5"/>
  <c r="JO76" i="5"/>
  <c r="JP76" i="5"/>
  <c r="JQ76" i="5"/>
  <c r="JR76" i="5"/>
  <c r="JS76" i="5"/>
  <c r="JT76" i="5"/>
  <c r="JU76" i="5"/>
  <c r="JV76" i="5"/>
  <c r="JW76" i="5"/>
  <c r="JX76" i="5"/>
  <c r="JY76" i="5"/>
  <c r="JZ76" i="5"/>
  <c r="KA76" i="5"/>
  <c r="KB76" i="5"/>
  <c r="KC76" i="5"/>
  <c r="KD76" i="5"/>
  <c r="KE76" i="5"/>
  <c r="KF76" i="5"/>
  <c r="KG76" i="5"/>
  <c r="KH76" i="5"/>
  <c r="KI76" i="5"/>
  <c r="KJ76" i="5"/>
  <c r="KK76" i="5"/>
  <c r="KL76" i="5"/>
  <c r="KM76" i="5"/>
  <c r="KN76" i="5"/>
  <c r="KO76" i="5"/>
  <c r="KP76" i="5"/>
  <c r="KQ76" i="5"/>
  <c r="KR76" i="5"/>
  <c r="KS76" i="5"/>
  <c r="KT76" i="5"/>
  <c r="KU76" i="5"/>
  <c r="KV76" i="5"/>
  <c r="KW76" i="5"/>
  <c r="KX76" i="5"/>
  <c r="KY76" i="5"/>
  <c r="KZ76" i="5"/>
  <c r="LA76" i="5"/>
  <c r="LB76" i="5"/>
  <c r="LC76" i="5"/>
  <c r="LD76" i="5"/>
  <c r="LE76" i="5"/>
  <c r="LF76" i="5"/>
  <c r="LG76" i="5"/>
  <c r="LH76" i="5"/>
  <c r="LI76" i="5"/>
  <c r="LJ76" i="5"/>
  <c r="LK76" i="5"/>
  <c r="LL76" i="5"/>
  <c r="LM76" i="5"/>
  <c r="LN76" i="5"/>
  <c r="LO76" i="5"/>
  <c r="LP76" i="5"/>
  <c r="LQ76" i="5"/>
  <c r="LR76" i="5"/>
  <c r="LS76" i="5"/>
  <c r="LT76" i="5"/>
  <c r="LU76" i="5"/>
  <c r="LV76" i="5"/>
  <c r="FN77" i="5"/>
  <c r="FO77" i="5"/>
  <c r="FP77" i="5"/>
  <c r="FQ77" i="5"/>
  <c r="FR77" i="5"/>
  <c r="FS77" i="5"/>
  <c r="FT77" i="5"/>
  <c r="FU77" i="5"/>
  <c r="FV77" i="5"/>
  <c r="FW77" i="5"/>
  <c r="FX77" i="5"/>
  <c r="FY77" i="5"/>
  <c r="FZ77" i="5"/>
  <c r="GA77" i="5"/>
  <c r="GB77" i="5"/>
  <c r="GC77" i="5"/>
  <c r="GD77" i="5"/>
  <c r="GE77" i="5"/>
  <c r="GF77" i="5"/>
  <c r="GG77" i="5"/>
  <c r="GH77" i="5"/>
  <c r="GI77" i="5"/>
  <c r="GJ77" i="5"/>
  <c r="GK77" i="5"/>
  <c r="GL77" i="5"/>
  <c r="GM77" i="5"/>
  <c r="GN77" i="5"/>
  <c r="GO77" i="5"/>
  <c r="GP77" i="5"/>
  <c r="GQ77" i="5"/>
  <c r="GR77" i="5"/>
  <c r="GS77" i="5"/>
  <c r="GT77" i="5"/>
  <c r="GU77" i="5"/>
  <c r="GV77" i="5"/>
  <c r="GW77" i="5"/>
  <c r="GX77" i="5"/>
  <c r="GY77" i="5"/>
  <c r="GZ77" i="5"/>
  <c r="HA77" i="5"/>
  <c r="HB77" i="5"/>
  <c r="HC77" i="5"/>
  <c r="HD77" i="5"/>
  <c r="HE77" i="5"/>
  <c r="HF77" i="5"/>
  <c r="HG77" i="5"/>
  <c r="HH77" i="5"/>
  <c r="HI77" i="5"/>
  <c r="HJ77" i="5"/>
  <c r="HK77" i="5"/>
  <c r="HL77" i="5"/>
  <c r="HM77" i="5"/>
  <c r="HN77" i="5"/>
  <c r="HO77" i="5"/>
  <c r="HP77" i="5"/>
  <c r="HQ77" i="5"/>
  <c r="HR77" i="5"/>
  <c r="HS77" i="5"/>
  <c r="HT77" i="5"/>
  <c r="HU77" i="5"/>
  <c r="HV77" i="5"/>
  <c r="HW77" i="5"/>
  <c r="HX77" i="5"/>
  <c r="HY77" i="5"/>
  <c r="HZ77" i="5"/>
  <c r="IA77" i="5"/>
  <c r="IB77" i="5"/>
  <c r="IC77" i="5"/>
  <c r="ID77" i="5"/>
  <c r="IE77" i="5"/>
  <c r="IF77" i="5"/>
  <c r="IG77" i="5"/>
  <c r="IH77" i="5"/>
  <c r="II77" i="5"/>
  <c r="IJ77" i="5"/>
  <c r="IK77" i="5"/>
  <c r="IL77" i="5"/>
  <c r="IM77" i="5"/>
  <c r="IN77" i="5"/>
  <c r="IO77" i="5"/>
  <c r="IP77" i="5"/>
  <c r="IQ77" i="5"/>
  <c r="IR77" i="5"/>
  <c r="IS77" i="5"/>
  <c r="IT77" i="5"/>
  <c r="IU77" i="5"/>
  <c r="IV77" i="5"/>
  <c r="IW77" i="5"/>
  <c r="IX77" i="5"/>
  <c r="IY77" i="5"/>
  <c r="IZ77" i="5"/>
  <c r="JA77" i="5"/>
  <c r="JB77" i="5"/>
  <c r="JC77" i="5"/>
  <c r="JD77" i="5"/>
  <c r="JE77" i="5"/>
  <c r="JF77" i="5"/>
  <c r="JG77" i="5"/>
  <c r="JH77" i="5"/>
  <c r="JI77" i="5"/>
  <c r="JJ77" i="5"/>
  <c r="JK77" i="5"/>
  <c r="JL77" i="5"/>
  <c r="JM77" i="5"/>
  <c r="JN77" i="5"/>
  <c r="JO77" i="5"/>
  <c r="JP77" i="5"/>
  <c r="JQ77" i="5"/>
  <c r="JR77" i="5"/>
  <c r="JS77" i="5"/>
  <c r="JT77" i="5"/>
  <c r="JU77" i="5"/>
  <c r="JV77" i="5"/>
  <c r="JW77" i="5"/>
  <c r="JX77" i="5"/>
  <c r="JY77" i="5"/>
  <c r="JZ77" i="5"/>
  <c r="KA77" i="5"/>
  <c r="KB77" i="5"/>
  <c r="KC77" i="5"/>
  <c r="KD77" i="5"/>
  <c r="KE77" i="5"/>
  <c r="KF77" i="5"/>
  <c r="KG77" i="5"/>
  <c r="KH77" i="5"/>
  <c r="KI77" i="5"/>
  <c r="KJ77" i="5"/>
  <c r="KK77" i="5"/>
  <c r="KL77" i="5"/>
  <c r="KM77" i="5"/>
  <c r="KN77" i="5"/>
  <c r="KO77" i="5"/>
  <c r="KP77" i="5"/>
  <c r="KQ77" i="5"/>
  <c r="KR77" i="5"/>
  <c r="KS77" i="5"/>
  <c r="KT77" i="5"/>
  <c r="KU77" i="5"/>
  <c r="KV77" i="5"/>
  <c r="KW77" i="5"/>
  <c r="KX77" i="5"/>
  <c r="KY77" i="5"/>
  <c r="KZ77" i="5"/>
  <c r="LA77" i="5"/>
  <c r="LB77" i="5"/>
  <c r="LC77" i="5"/>
  <c r="LD77" i="5"/>
  <c r="LE77" i="5"/>
  <c r="LF77" i="5"/>
  <c r="LG77" i="5"/>
  <c r="LH77" i="5"/>
  <c r="LI77" i="5"/>
  <c r="LJ77" i="5"/>
  <c r="LK77" i="5"/>
  <c r="LL77" i="5"/>
  <c r="LM77" i="5"/>
  <c r="LN77" i="5"/>
  <c r="LO77" i="5"/>
  <c r="LP77" i="5"/>
  <c r="LQ77" i="5"/>
  <c r="LR77" i="5"/>
  <c r="LS77" i="5"/>
  <c r="LT77" i="5"/>
  <c r="LU77" i="5"/>
  <c r="LV77" i="5"/>
  <c r="FN78" i="5"/>
  <c r="FO78" i="5"/>
  <c r="FP78" i="5"/>
  <c r="FQ78" i="5"/>
  <c r="FR78" i="5"/>
  <c r="FS78" i="5"/>
  <c r="FT78" i="5"/>
  <c r="FU78" i="5"/>
  <c r="FV78" i="5"/>
  <c r="FW78" i="5"/>
  <c r="FX78" i="5"/>
  <c r="FY78" i="5"/>
  <c r="FZ78" i="5"/>
  <c r="GA78" i="5"/>
  <c r="GB78" i="5"/>
  <c r="GC78" i="5"/>
  <c r="GD78" i="5"/>
  <c r="GE78" i="5"/>
  <c r="GF78" i="5"/>
  <c r="GG78" i="5"/>
  <c r="GH78" i="5"/>
  <c r="GI78" i="5"/>
  <c r="GJ78" i="5"/>
  <c r="GK78" i="5"/>
  <c r="GL78" i="5"/>
  <c r="GM78" i="5"/>
  <c r="GN78" i="5"/>
  <c r="GO78" i="5"/>
  <c r="GP78" i="5"/>
  <c r="GQ78" i="5"/>
  <c r="GR78" i="5"/>
  <c r="GS78" i="5"/>
  <c r="GT78" i="5"/>
  <c r="GU78" i="5"/>
  <c r="GV78" i="5"/>
  <c r="GW78" i="5"/>
  <c r="GX78" i="5"/>
  <c r="GY78" i="5"/>
  <c r="GZ78" i="5"/>
  <c r="HA78" i="5"/>
  <c r="HB78" i="5"/>
  <c r="HC78" i="5"/>
  <c r="HD78" i="5"/>
  <c r="HE78" i="5"/>
  <c r="HF78" i="5"/>
  <c r="HG78" i="5"/>
  <c r="HH78" i="5"/>
  <c r="HI78" i="5"/>
  <c r="HJ78" i="5"/>
  <c r="HK78" i="5"/>
  <c r="HL78" i="5"/>
  <c r="HM78" i="5"/>
  <c r="HN78" i="5"/>
  <c r="HO78" i="5"/>
  <c r="HP78" i="5"/>
  <c r="HQ78" i="5"/>
  <c r="HR78" i="5"/>
  <c r="HS78" i="5"/>
  <c r="HT78" i="5"/>
  <c r="HU78" i="5"/>
  <c r="HV78" i="5"/>
  <c r="HW78" i="5"/>
  <c r="HX78" i="5"/>
  <c r="HY78" i="5"/>
  <c r="HZ78" i="5"/>
  <c r="IA78" i="5"/>
  <c r="IB78" i="5"/>
  <c r="IC78" i="5"/>
  <c r="ID78" i="5"/>
  <c r="IE78" i="5"/>
  <c r="IF78" i="5"/>
  <c r="IG78" i="5"/>
  <c r="IH78" i="5"/>
  <c r="II78" i="5"/>
  <c r="IJ78" i="5"/>
  <c r="IK78" i="5"/>
  <c r="IL78" i="5"/>
  <c r="IM78" i="5"/>
  <c r="IN78" i="5"/>
  <c r="IO78" i="5"/>
  <c r="IP78" i="5"/>
  <c r="IQ78" i="5"/>
  <c r="IR78" i="5"/>
  <c r="IS78" i="5"/>
  <c r="IT78" i="5"/>
  <c r="IU78" i="5"/>
  <c r="IV78" i="5"/>
  <c r="IW78" i="5"/>
  <c r="IX78" i="5"/>
  <c r="IY78" i="5"/>
  <c r="IZ78" i="5"/>
  <c r="JA78" i="5"/>
  <c r="JB78" i="5"/>
  <c r="JC78" i="5"/>
  <c r="JD78" i="5"/>
  <c r="JE78" i="5"/>
  <c r="JF78" i="5"/>
  <c r="JG78" i="5"/>
  <c r="JH78" i="5"/>
  <c r="JI78" i="5"/>
  <c r="JJ78" i="5"/>
  <c r="JK78" i="5"/>
  <c r="JL78" i="5"/>
  <c r="JM78" i="5"/>
  <c r="JN78" i="5"/>
  <c r="JO78" i="5"/>
  <c r="JP78" i="5"/>
  <c r="JQ78" i="5"/>
  <c r="JR78" i="5"/>
  <c r="JS78" i="5"/>
  <c r="JT78" i="5"/>
  <c r="JU78" i="5"/>
  <c r="JV78" i="5"/>
  <c r="JW78" i="5"/>
  <c r="JX78" i="5"/>
  <c r="JY78" i="5"/>
  <c r="JZ78" i="5"/>
  <c r="KA78" i="5"/>
  <c r="KB78" i="5"/>
  <c r="KC78" i="5"/>
  <c r="KD78" i="5"/>
  <c r="KE78" i="5"/>
  <c r="KF78" i="5"/>
  <c r="KG78" i="5"/>
  <c r="KH78" i="5"/>
  <c r="KI78" i="5"/>
  <c r="KJ78" i="5"/>
  <c r="KK78" i="5"/>
  <c r="KL78" i="5"/>
  <c r="KM78" i="5"/>
  <c r="KN78" i="5"/>
  <c r="KO78" i="5"/>
  <c r="KP78" i="5"/>
  <c r="KQ78" i="5"/>
  <c r="KR78" i="5"/>
  <c r="KS78" i="5"/>
  <c r="KT78" i="5"/>
  <c r="KU78" i="5"/>
  <c r="KV78" i="5"/>
  <c r="KW78" i="5"/>
  <c r="KX78" i="5"/>
  <c r="KY78" i="5"/>
  <c r="KZ78" i="5"/>
  <c r="LA78" i="5"/>
  <c r="LB78" i="5"/>
  <c r="LC78" i="5"/>
  <c r="LD78" i="5"/>
  <c r="LE78" i="5"/>
  <c r="LF78" i="5"/>
  <c r="LG78" i="5"/>
  <c r="LH78" i="5"/>
  <c r="LI78" i="5"/>
  <c r="LJ78" i="5"/>
  <c r="LK78" i="5"/>
  <c r="LL78" i="5"/>
  <c r="LM78" i="5"/>
  <c r="LN78" i="5"/>
  <c r="LO78" i="5"/>
  <c r="LP78" i="5"/>
  <c r="LQ78" i="5"/>
  <c r="LR78" i="5"/>
  <c r="LS78" i="5"/>
  <c r="LT78" i="5"/>
  <c r="LU78" i="5"/>
  <c r="LV78" i="5"/>
  <c r="FN79" i="5"/>
  <c r="FO79" i="5"/>
  <c r="FP79" i="5"/>
  <c r="FQ79" i="5"/>
  <c r="FR79" i="5"/>
  <c r="FS79" i="5"/>
  <c r="FT79" i="5"/>
  <c r="FU79" i="5"/>
  <c r="FV79" i="5"/>
  <c r="FW79" i="5"/>
  <c r="FX79" i="5"/>
  <c r="FY79" i="5"/>
  <c r="FZ79" i="5"/>
  <c r="GA79" i="5"/>
  <c r="GB79" i="5"/>
  <c r="GC79" i="5"/>
  <c r="GD79" i="5"/>
  <c r="GE79" i="5"/>
  <c r="GF79" i="5"/>
  <c r="GG79" i="5"/>
  <c r="GH79" i="5"/>
  <c r="GI79" i="5"/>
  <c r="GJ79" i="5"/>
  <c r="GK79" i="5"/>
  <c r="GL79" i="5"/>
  <c r="GM79" i="5"/>
  <c r="GN79" i="5"/>
  <c r="GO79" i="5"/>
  <c r="GP79" i="5"/>
  <c r="GQ79" i="5"/>
  <c r="GR79" i="5"/>
  <c r="GS79" i="5"/>
  <c r="GT79" i="5"/>
  <c r="GU79" i="5"/>
  <c r="GV79" i="5"/>
  <c r="GW79" i="5"/>
  <c r="GX79" i="5"/>
  <c r="GY79" i="5"/>
  <c r="GZ79" i="5"/>
  <c r="HA79" i="5"/>
  <c r="HB79" i="5"/>
  <c r="HC79" i="5"/>
  <c r="HD79" i="5"/>
  <c r="HE79" i="5"/>
  <c r="HF79" i="5"/>
  <c r="HG79" i="5"/>
  <c r="HH79" i="5"/>
  <c r="HI79" i="5"/>
  <c r="HJ79" i="5"/>
  <c r="HK79" i="5"/>
  <c r="HL79" i="5"/>
  <c r="HM79" i="5"/>
  <c r="HN79" i="5"/>
  <c r="HO79" i="5"/>
  <c r="HP79" i="5"/>
  <c r="HQ79" i="5"/>
  <c r="HR79" i="5"/>
  <c r="HS79" i="5"/>
  <c r="HT79" i="5"/>
  <c r="HU79" i="5"/>
  <c r="HV79" i="5"/>
  <c r="HW79" i="5"/>
  <c r="HX79" i="5"/>
  <c r="HY79" i="5"/>
  <c r="HZ79" i="5"/>
  <c r="IA79" i="5"/>
  <c r="IB79" i="5"/>
  <c r="IC79" i="5"/>
  <c r="ID79" i="5"/>
  <c r="IE79" i="5"/>
  <c r="IF79" i="5"/>
  <c r="IG79" i="5"/>
  <c r="IH79" i="5"/>
  <c r="II79" i="5"/>
  <c r="IJ79" i="5"/>
  <c r="IK79" i="5"/>
  <c r="IL79" i="5"/>
  <c r="IM79" i="5"/>
  <c r="IN79" i="5"/>
  <c r="IO79" i="5"/>
  <c r="IP79" i="5"/>
  <c r="IQ79" i="5"/>
  <c r="IR79" i="5"/>
  <c r="IS79" i="5"/>
  <c r="IT79" i="5"/>
  <c r="IU79" i="5"/>
  <c r="IV79" i="5"/>
  <c r="IW79" i="5"/>
  <c r="IX79" i="5"/>
  <c r="IY79" i="5"/>
  <c r="IZ79" i="5"/>
  <c r="JA79" i="5"/>
  <c r="JB79" i="5"/>
  <c r="JC79" i="5"/>
  <c r="JD79" i="5"/>
  <c r="JE79" i="5"/>
  <c r="JF79" i="5"/>
  <c r="JG79" i="5"/>
  <c r="JH79" i="5"/>
  <c r="JI79" i="5"/>
  <c r="JJ79" i="5"/>
  <c r="JK79" i="5"/>
  <c r="JL79" i="5"/>
  <c r="JM79" i="5"/>
  <c r="JN79" i="5"/>
  <c r="JO79" i="5"/>
  <c r="JP79" i="5"/>
  <c r="JQ79" i="5"/>
  <c r="JR79" i="5"/>
  <c r="JS79" i="5"/>
  <c r="JT79" i="5"/>
  <c r="JU79" i="5"/>
  <c r="JV79" i="5"/>
  <c r="JW79" i="5"/>
  <c r="JX79" i="5"/>
  <c r="JY79" i="5"/>
  <c r="JZ79" i="5"/>
  <c r="KA79" i="5"/>
  <c r="KB79" i="5"/>
  <c r="KC79" i="5"/>
  <c r="KD79" i="5"/>
  <c r="KE79" i="5"/>
  <c r="KF79" i="5"/>
  <c r="KG79" i="5"/>
  <c r="KH79" i="5"/>
  <c r="KI79" i="5"/>
  <c r="KJ79" i="5"/>
  <c r="KK79" i="5"/>
  <c r="KL79" i="5"/>
  <c r="KM79" i="5"/>
  <c r="KN79" i="5"/>
  <c r="KO79" i="5"/>
  <c r="KP79" i="5"/>
  <c r="KQ79" i="5"/>
  <c r="KR79" i="5"/>
  <c r="KS79" i="5"/>
  <c r="KT79" i="5"/>
  <c r="KU79" i="5"/>
  <c r="KV79" i="5"/>
  <c r="KW79" i="5"/>
  <c r="KX79" i="5"/>
  <c r="KY79" i="5"/>
  <c r="KZ79" i="5"/>
  <c r="LA79" i="5"/>
  <c r="LB79" i="5"/>
  <c r="LC79" i="5"/>
  <c r="LD79" i="5"/>
  <c r="LE79" i="5"/>
  <c r="LF79" i="5"/>
  <c r="LG79" i="5"/>
  <c r="LH79" i="5"/>
  <c r="LI79" i="5"/>
  <c r="LJ79" i="5"/>
  <c r="LK79" i="5"/>
  <c r="LL79" i="5"/>
  <c r="LM79" i="5"/>
  <c r="LN79" i="5"/>
  <c r="LO79" i="5"/>
  <c r="LP79" i="5"/>
  <c r="LQ79" i="5"/>
  <c r="LR79" i="5"/>
  <c r="LS79" i="5"/>
  <c r="LT79" i="5"/>
  <c r="LU79" i="5"/>
  <c r="LV79" i="5"/>
  <c r="FN80" i="5"/>
  <c r="FO80" i="5"/>
  <c r="FP80" i="5"/>
  <c r="FQ80" i="5"/>
  <c r="FR80" i="5"/>
  <c r="FS80" i="5"/>
  <c r="FT80" i="5"/>
  <c r="FU80" i="5"/>
  <c r="FV80" i="5"/>
  <c r="FW80" i="5"/>
  <c r="FX80" i="5"/>
  <c r="FY80" i="5"/>
  <c r="FZ80" i="5"/>
  <c r="GA80" i="5"/>
  <c r="GB80" i="5"/>
  <c r="GC80" i="5"/>
  <c r="GD80" i="5"/>
  <c r="GE80" i="5"/>
  <c r="GF80" i="5"/>
  <c r="GG80" i="5"/>
  <c r="GH80" i="5"/>
  <c r="GI80" i="5"/>
  <c r="GJ80" i="5"/>
  <c r="GK80" i="5"/>
  <c r="GL80" i="5"/>
  <c r="GM80" i="5"/>
  <c r="GN80" i="5"/>
  <c r="GO80" i="5"/>
  <c r="GP80" i="5"/>
  <c r="GQ80" i="5"/>
  <c r="GR80" i="5"/>
  <c r="GS80" i="5"/>
  <c r="GT80" i="5"/>
  <c r="GU80" i="5"/>
  <c r="GV80" i="5"/>
  <c r="GW80" i="5"/>
  <c r="GX80" i="5"/>
  <c r="GY80" i="5"/>
  <c r="GZ80" i="5"/>
  <c r="HA80" i="5"/>
  <c r="HB80" i="5"/>
  <c r="HC80" i="5"/>
  <c r="HD80" i="5"/>
  <c r="HE80" i="5"/>
  <c r="HF80" i="5"/>
  <c r="HG80" i="5"/>
  <c r="HH80" i="5"/>
  <c r="HI80" i="5"/>
  <c r="HJ80" i="5"/>
  <c r="HK80" i="5"/>
  <c r="HL80" i="5"/>
  <c r="HM80" i="5"/>
  <c r="HN80" i="5"/>
  <c r="HO80" i="5"/>
  <c r="HP80" i="5"/>
  <c r="HQ80" i="5"/>
  <c r="HR80" i="5"/>
  <c r="HS80" i="5"/>
  <c r="HT80" i="5"/>
  <c r="HU80" i="5"/>
  <c r="HV80" i="5"/>
  <c r="HW80" i="5"/>
  <c r="HX80" i="5"/>
  <c r="HY80" i="5"/>
  <c r="HZ80" i="5"/>
  <c r="IA80" i="5"/>
  <c r="IB80" i="5"/>
  <c r="IC80" i="5"/>
  <c r="ID80" i="5"/>
  <c r="IE80" i="5"/>
  <c r="IF80" i="5"/>
  <c r="IG80" i="5"/>
  <c r="IH80" i="5"/>
  <c r="II80" i="5"/>
  <c r="IJ80" i="5"/>
  <c r="IK80" i="5"/>
  <c r="IL80" i="5"/>
  <c r="IM80" i="5"/>
  <c r="IN80" i="5"/>
  <c r="IO80" i="5"/>
  <c r="IP80" i="5"/>
  <c r="IQ80" i="5"/>
  <c r="IR80" i="5"/>
  <c r="IS80" i="5"/>
  <c r="IT80" i="5"/>
  <c r="IU80" i="5"/>
  <c r="IV80" i="5"/>
  <c r="IW80" i="5"/>
  <c r="IX80" i="5"/>
  <c r="IY80" i="5"/>
  <c r="IZ80" i="5"/>
  <c r="JA80" i="5"/>
  <c r="JB80" i="5"/>
  <c r="JC80" i="5"/>
  <c r="JD80" i="5"/>
  <c r="JE80" i="5"/>
  <c r="JF80" i="5"/>
  <c r="JG80" i="5"/>
  <c r="JH80" i="5"/>
  <c r="JI80" i="5"/>
  <c r="JJ80" i="5"/>
  <c r="JK80" i="5"/>
  <c r="JL80" i="5"/>
  <c r="JM80" i="5"/>
  <c r="JN80" i="5"/>
  <c r="JO80" i="5"/>
  <c r="JP80" i="5"/>
  <c r="JQ80" i="5"/>
  <c r="JR80" i="5"/>
  <c r="JS80" i="5"/>
  <c r="JT80" i="5"/>
  <c r="JU80" i="5"/>
  <c r="JV80" i="5"/>
  <c r="JW80" i="5"/>
  <c r="JX80" i="5"/>
  <c r="JY80" i="5"/>
  <c r="JZ80" i="5"/>
  <c r="KA80" i="5"/>
  <c r="KB80" i="5"/>
  <c r="KC80" i="5"/>
  <c r="KD80" i="5"/>
  <c r="KE80" i="5"/>
  <c r="KF80" i="5"/>
  <c r="KG80" i="5"/>
  <c r="KH80" i="5"/>
  <c r="KI80" i="5"/>
  <c r="KJ80" i="5"/>
  <c r="KK80" i="5"/>
  <c r="KL80" i="5"/>
  <c r="KM80" i="5"/>
  <c r="KN80" i="5"/>
  <c r="KO80" i="5"/>
  <c r="KP80" i="5"/>
  <c r="KQ80" i="5"/>
  <c r="KR80" i="5"/>
  <c r="KS80" i="5"/>
  <c r="KT80" i="5"/>
  <c r="KU80" i="5"/>
  <c r="KV80" i="5"/>
  <c r="KW80" i="5"/>
  <c r="KX80" i="5"/>
  <c r="KY80" i="5"/>
  <c r="KZ80" i="5"/>
  <c r="LA80" i="5"/>
  <c r="LB80" i="5"/>
  <c r="LC80" i="5"/>
  <c r="LD80" i="5"/>
  <c r="LE80" i="5"/>
  <c r="LF80" i="5"/>
  <c r="LG80" i="5"/>
  <c r="LH80" i="5"/>
  <c r="LI80" i="5"/>
  <c r="LJ80" i="5"/>
  <c r="LK80" i="5"/>
  <c r="LL80" i="5"/>
  <c r="LM80" i="5"/>
  <c r="LN80" i="5"/>
  <c r="LO80" i="5"/>
  <c r="LP80" i="5"/>
  <c r="LQ80" i="5"/>
  <c r="LR80" i="5"/>
  <c r="LS80" i="5"/>
  <c r="LT80" i="5"/>
  <c r="LU80" i="5"/>
  <c r="LV80" i="5"/>
  <c r="FN81" i="5"/>
  <c r="FO81" i="5"/>
  <c r="FP81" i="5"/>
  <c r="FQ81" i="5"/>
  <c r="FR81" i="5"/>
  <c r="FS81" i="5"/>
  <c r="FT81" i="5"/>
  <c r="FU81" i="5"/>
  <c r="FV81" i="5"/>
  <c r="FW81" i="5"/>
  <c r="FX81" i="5"/>
  <c r="FY81" i="5"/>
  <c r="FZ81" i="5"/>
  <c r="GA81" i="5"/>
  <c r="GB81" i="5"/>
  <c r="GC81" i="5"/>
  <c r="GD81" i="5"/>
  <c r="GE81" i="5"/>
  <c r="GF81" i="5"/>
  <c r="GG81" i="5"/>
  <c r="GH81" i="5"/>
  <c r="GI81" i="5"/>
  <c r="GJ81" i="5"/>
  <c r="GK81" i="5"/>
  <c r="GL81" i="5"/>
  <c r="GM81" i="5"/>
  <c r="GN81" i="5"/>
  <c r="GO81" i="5"/>
  <c r="GP81" i="5"/>
  <c r="GQ81" i="5"/>
  <c r="GR81" i="5"/>
  <c r="GS81" i="5"/>
  <c r="GT81" i="5"/>
  <c r="GU81" i="5"/>
  <c r="GV81" i="5"/>
  <c r="GW81" i="5"/>
  <c r="GX81" i="5"/>
  <c r="GY81" i="5"/>
  <c r="GZ81" i="5"/>
  <c r="HA81" i="5"/>
  <c r="HB81" i="5"/>
  <c r="HC81" i="5"/>
  <c r="HD81" i="5"/>
  <c r="HE81" i="5"/>
  <c r="HF81" i="5"/>
  <c r="HG81" i="5"/>
  <c r="HH81" i="5"/>
  <c r="HI81" i="5"/>
  <c r="HJ81" i="5"/>
  <c r="HK81" i="5"/>
  <c r="HL81" i="5"/>
  <c r="HM81" i="5"/>
  <c r="HN81" i="5"/>
  <c r="HO81" i="5"/>
  <c r="HP81" i="5"/>
  <c r="HQ81" i="5"/>
  <c r="HR81" i="5"/>
  <c r="HS81" i="5"/>
  <c r="HT81" i="5"/>
  <c r="HU81" i="5"/>
  <c r="HV81" i="5"/>
  <c r="HW81" i="5"/>
  <c r="HX81" i="5"/>
  <c r="HY81" i="5"/>
  <c r="HZ81" i="5"/>
  <c r="IA81" i="5"/>
  <c r="IB81" i="5"/>
  <c r="IC81" i="5"/>
  <c r="ID81" i="5"/>
  <c r="IE81" i="5"/>
  <c r="IF81" i="5"/>
  <c r="IG81" i="5"/>
  <c r="IH81" i="5"/>
  <c r="II81" i="5"/>
  <c r="IJ81" i="5"/>
  <c r="IK81" i="5"/>
  <c r="IL81" i="5"/>
  <c r="IM81" i="5"/>
  <c r="IN81" i="5"/>
  <c r="IO81" i="5"/>
  <c r="IP81" i="5"/>
  <c r="IQ81" i="5"/>
  <c r="IR81" i="5"/>
  <c r="IS81" i="5"/>
  <c r="IT81" i="5"/>
  <c r="IU81" i="5"/>
  <c r="IV81" i="5"/>
  <c r="IW81" i="5"/>
  <c r="IX81" i="5"/>
  <c r="IY81" i="5"/>
  <c r="IZ81" i="5"/>
  <c r="JA81" i="5"/>
  <c r="JB81" i="5"/>
  <c r="JC81" i="5"/>
  <c r="JD81" i="5"/>
  <c r="JE81" i="5"/>
  <c r="JF81" i="5"/>
  <c r="JG81" i="5"/>
  <c r="JH81" i="5"/>
  <c r="JI81" i="5"/>
  <c r="JJ81" i="5"/>
  <c r="JK81" i="5"/>
  <c r="JL81" i="5"/>
  <c r="JM81" i="5"/>
  <c r="JN81" i="5"/>
  <c r="JO81" i="5"/>
  <c r="JP81" i="5"/>
  <c r="JQ81" i="5"/>
  <c r="JR81" i="5"/>
  <c r="JS81" i="5"/>
  <c r="JT81" i="5"/>
  <c r="JU81" i="5"/>
  <c r="JV81" i="5"/>
  <c r="JW81" i="5"/>
  <c r="JX81" i="5"/>
  <c r="JY81" i="5"/>
  <c r="JZ81" i="5"/>
  <c r="KA81" i="5"/>
  <c r="KB81" i="5"/>
  <c r="KC81" i="5"/>
  <c r="KD81" i="5"/>
  <c r="KE81" i="5"/>
  <c r="KF81" i="5"/>
  <c r="KG81" i="5"/>
  <c r="KH81" i="5"/>
  <c r="KI81" i="5"/>
  <c r="KJ81" i="5"/>
  <c r="KK81" i="5"/>
  <c r="KL81" i="5"/>
  <c r="KM81" i="5"/>
  <c r="KN81" i="5"/>
  <c r="KO81" i="5"/>
  <c r="KP81" i="5"/>
  <c r="KQ81" i="5"/>
  <c r="KR81" i="5"/>
  <c r="KS81" i="5"/>
  <c r="KT81" i="5"/>
  <c r="KU81" i="5"/>
  <c r="KV81" i="5"/>
  <c r="KW81" i="5"/>
  <c r="KX81" i="5"/>
  <c r="KY81" i="5"/>
  <c r="KZ81" i="5"/>
  <c r="LA81" i="5"/>
  <c r="LB81" i="5"/>
  <c r="LC81" i="5"/>
  <c r="LD81" i="5"/>
  <c r="LE81" i="5"/>
  <c r="LF81" i="5"/>
  <c r="LG81" i="5"/>
  <c r="LH81" i="5"/>
  <c r="LI81" i="5"/>
  <c r="LJ81" i="5"/>
  <c r="LK81" i="5"/>
  <c r="LL81" i="5"/>
  <c r="LM81" i="5"/>
  <c r="LN81" i="5"/>
  <c r="LO81" i="5"/>
  <c r="LP81" i="5"/>
  <c r="LQ81" i="5"/>
  <c r="LR81" i="5"/>
  <c r="LS81" i="5"/>
  <c r="LT81" i="5"/>
  <c r="LU81" i="5"/>
  <c r="LV81" i="5"/>
  <c r="FN82" i="5"/>
  <c r="FO82" i="5"/>
  <c r="FP82" i="5"/>
  <c r="FQ82" i="5"/>
  <c r="FR82" i="5"/>
  <c r="FS82" i="5"/>
  <c r="FT82" i="5"/>
  <c r="FU82" i="5"/>
  <c r="FV82" i="5"/>
  <c r="FW82" i="5"/>
  <c r="FX82" i="5"/>
  <c r="FY82" i="5"/>
  <c r="FZ82" i="5"/>
  <c r="GA82" i="5"/>
  <c r="GB82" i="5"/>
  <c r="GC82" i="5"/>
  <c r="GD82" i="5"/>
  <c r="GE82" i="5"/>
  <c r="GF82" i="5"/>
  <c r="GG82" i="5"/>
  <c r="GH82" i="5"/>
  <c r="GI82" i="5"/>
  <c r="GJ82" i="5"/>
  <c r="GK82" i="5"/>
  <c r="GL82" i="5"/>
  <c r="GM82" i="5"/>
  <c r="GN82" i="5"/>
  <c r="GO82" i="5"/>
  <c r="GP82" i="5"/>
  <c r="GQ82" i="5"/>
  <c r="GR82" i="5"/>
  <c r="GS82" i="5"/>
  <c r="GT82" i="5"/>
  <c r="GU82" i="5"/>
  <c r="GV82" i="5"/>
  <c r="GW82" i="5"/>
  <c r="GX82" i="5"/>
  <c r="GY82" i="5"/>
  <c r="GZ82" i="5"/>
  <c r="HA82" i="5"/>
  <c r="HB82" i="5"/>
  <c r="HC82" i="5"/>
  <c r="HD82" i="5"/>
  <c r="HE82" i="5"/>
  <c r="HF82" i="5"/>
  <c r="HG82" i="5"/>
  <c r="HH82" i="5"/>
  <c r="HI82" i="5"/>
  <c r="HJ82" i="5"/>
  <c r="HK82" i="5"/>
  <c r="HL82" i="5"/>
  <c r="HM82" i="5"/>
  <c r="HN82" i="5"/>
  <c r="HO82" i="5"/>
  <c r="HP82" i="5"/>
  <c r="HQ82" i="5"/>
  <c r="HR82" i="5"/>
  <c r="HS82" i="5"/>
  <c r="HT82" i="5"/>
  <c r="HU82" i="5"/>
  <c r="HV82" i="5"/>
  <c r="HW82" i="5"/>
  <c r="HX82" i="5"/>
  <c r="HY82" i="5"/>
  <c r="HZ82" i="5"/>
  <c r="IA82" i="5"/>
  <c r="IB82" i="5"/>
  <c r="IC82" i="5"/>
  <c r="ID82" i="5"/>
  <c r="IE82" i="5"/>
  <c r="IF82" i="5"/>
  <c r="IG82" i="5"/>
  <c r="IH82" i="5"/>
  <c r="II82" i="5"/>
  <c r="IJ82" i="5"/>
  <c r="IK82" i="5"/>
  <c r="IL82" i="5"/>
  <c r="IM82" i="5"/>
  <c r="IN82" i="5"/>
  <c r="IO82" i="5"/>
  <c r="IP82" i="5"/>
  <c r="IQ82" i="5"/>
  <c r="IR82" i="5"/>
  <c r="IS82" i="5"/>
  <c r="IT82" i="5"/>
  <c r="IU82" i="5"/>
  <c r="IV82" i="5"/>
  <c r="IW82" i="5"/>
  <c r="IX82" i="5"/>
  <c r="IY82" i="5"/>
  <c r="IZ82" i="5"/>
  <c r="JA82" i="5"/>
  <c r="JB82" i="5"/>
  <c r="JC82" i="5"/>
  <c r="JD82" i="5"/>
  <c r="JE82" i="5"/>
  <c r="JF82" i="5"/>
  <c r="JG82" i="5"/>
  <c r="JH82" i="5"/>
  <c r="JI82" i="5"/>
  <c r="JJ82" i="5"/>
  <c r="JK82" i="5"/>
  <c r="JL82" i="5"/>
  <c r="JM82" i="5"/>
  <c r="JN82" i="5"/>
  <c r="JO82" i="5"/>
  <c r="JP82" i="5"/>
  <c r="JQ82" i="5"/>
  <c r="JR82" i="5"/>
  <c r="JS82" i="5"/>
  <c r="JT82" i="5"/>
  <c r="JU82" i="5"/>
  <c r="JV82" i="5"/>
  <c r="JW82" i="5"/>
  <c r="JX82" i="5"/>
  <c r="JY82" i="5"/>
  <c r="JZ82" i="5"/>
  <c r="KA82" i="5"/>
  <c r="KB82" i="5"/>
  <c r="KC82" i="5"/>
  <c r="KD82" i="5"/>
  <c r="KE82" i="5"/>
  <c r="KF82" i="5"/>
  <c r="KG82" i="5"/>
  <c r="KH82" i="5"/>
  <c r="KI82" i="5"/>
  <c r="KJ82" i="5"/>
  <c r="KK82" i="5"/>
  <c r="KL82" i="5"/>
  <c r="KM82" i="5"/>
  <c r="KN82" i="5"/>
  <c r="KO82" i="5"/>
  <c r="KP82" i="5"/>
  <c r="KQ82" i="5"/>
  <c r="KR82" i="5"/>
  <c r="KS82" i="5"/>
  <c r="KT82" i="5"/>
  <c r="KU82" i="5"/>
  <c r="KV82" i="5"/>
  <c r="KW82" i="5"/>
  <c r="KX82" i="5"/>
  <c r="KY82" i="5"/>
  <c r="KZ82" i="5"/>
  <c r="LA82" i="5"/>
  <c r="LB82" i="5"/>
  <c r="LC82" i="5"/>
  <c r="LD82" i="5"/>
  <c r="LE82" i="5"/>
  <c r="LF82" i="5"/>
  <c r="LG82" i="5"/>
  <c r="LH82" i="5"/>
  <c r="LI82" i="5"/>
  <c r="LJ82" i="5"/>
  <c r="LK82" i="5"/>
  <c r="LL82" i="5"/>
  <c r="LM82" i="5"/>
  <c r="LN82" i="5"/>
  <c r="LO82" i="5"/>
  <c r="LP82" i="5"/>
  <c r="LQ82" i="5"/>
  <c r="LR82" i="5"/>
  <c r="LS82" i="5"/>
  <c r="LT82" i="5"/>
  <c r="LU82" i="5"/>
  <c r="LV82" i="5"/>
  <c r="FN83" i="5"/>
  <c r="FO83" i="5"/>
  <c r="FP83" i="5"/>
  <c r="FQ83" i="5"/>
  <c r="FR83" i="5"/>
  <c r="FS83" i="5"/>
  <c r="FT83" i="5"/>
  <c r="FU83" i="5"/>
  <c r="FV83" i="5"/>
  <c r="FW83" i="5"/>
  <c r="FX83" i="5"/>
  <c r="FY83" i="5"/>
  <c r="FZ83" i="5"/>
  <c r="GA83" i="5"/>
  <c r="GB83" i="5"/>
  <c r="GC83" i="5"/>
  <c r="GD83" i="5"/>
  <c r="GE83" i="5"/>
  <c r="GF83" i="5"/>
  <c r="GG83" i="5"/>
  <c r="GH83" i="5"/>
  <c r="GI83" i="5"/>
  <c r="GJ83" i="5"/>
  <c r="GK83" i="5"/>
  <c r="GL83" i="5"/>
  <c r="GM83" i="5"/>
  <c r="GN83" i="5"/>
  <c r="GO83" i="5"/>
  <c r="GP83" i="5"/>
  <c r="GQ83" i="5"/>
  <c r="GR83" i="5"/>
  <c r="GS83" i="5"/>
  <c r="GT83" i="5"/>
  <c r="GU83" i="5"/>
  <c r="GV83" i="5"/>
  <c r="GW83" i="5"/>
  <c r="GX83" i="5"/>
  <c r="GY83" i="5"/>
  <c r="GZ83" i="5"/>
  <c r="HA83" i="5"/>
  <c r="HB83" i="5"/>
  <c r="HC83" i="5"/>
  <c r="HD83" i="5"/>
  <c r="HE83" i="5"/>
  <c r="HF83" i="5"/>
  <c r="HG83" i="5"/>
  <c r="HH83" i="5"/>
  <c r="HI83" i="5"/>
  <c r="HJ83" i="5"/>
  <c r="HK83" i="5"/>
  <c r="HL83" i="5"/>
  <c r="HM83" i="5"/>
  <c r="HN83" i="5"/>
  <c r="HO83" i="5"/>
  <c r="HP83" i="5"/>
  <c r="HQ83" i="5"/>
  <c r="HR83" i="5"/>
  <c r="HS83" i="5"/>
  <c r="HT83" i="5"/>
  <c r="HU83" i="5"/>
  <c r="HV83" i="5"/>
  <c r="HW83" i="5"/>
  <c r="HX83" i="5"/>
  <c r="HY83" i="5"/>
  <c r="HZ83" i="5"/>
  <c r="IA83" i="5"/>
  <c r="IB83" i="5"/>
  <c r="IC83" i="5"/>
  <c r="ID83" i="5"/>
  <c r="IE83" i="5"/>
  <c r="IF83" i="5"/>
  <c r="IG83" i="5"/>
  <c r="IH83" i="5"/>
  <c r="II83" i="5"/>
  <c r="IJ83" i="5"/>
  <c r="IK83" i="5"/>
  <c r="IL83" i="5"/>
  <c r="IM83" i="5"/>
  <c r="IN83" i="5"/>
  <c r="IO83" i="5"/>
  <c r="IP83" i="5"/>
  <c r="IQ83" i="5"/>
  <c r="IR83" i="5"/>
  <c r="IS83" i="5"/>
  <c r="IT83" i="5"/>
  <c r="IU83" i="5"/>
  <c r="IV83" i="5"/>
  <c r="IW83" i="5"/>
  <c r="IX83" i="5"/>
  <c r="IY83" i="5"/>
  <c r="IZ83" i="5"/>
  <c r="JA83" i="5"/>
  <c r="JB83" i="5"/>
  <c r="JC83" i="5"/>
  <c r="JD83" i="5"/>
  <c r="JE83" i="5"/>
  <c r="JF83" i="5"/>
  <c r="JG83" i="5"/>
  <c r="JH83" i="5"/>
  <c r="JI83" i="5"/>
  <c r="JJ83" i="5"/>
  <c r="JK83" i="5"/>
  <c r="JL83" i="5"/>
  <c r="JM83" i="5"/>
  <c r="JN83" i="5"/>
  <c r="JO83" i="5"/>
  <c r="JP83" i="5"/>
  <c r="JQ83" i="5"/>
  <c r="JR83" i="5"/>
  <c r="JS83" i="5"/>
  <c r="JT83" i="5"/>
  <c r="JU83" i="5"/>
  <c r="JV83" i="5"/>
  <c r="JW83" i="5"/>
  <c r="JX83" i="5"/>
  <c r="JY83" i="5"/>
  <c r="JZ83" i="5"/>
  <c r="KA83" i="5"/>
  <c r="KB83" i="5"/>
  <c r="KC83" i="5"/>
  <c r="KD83" i="5"/>
  <c r="KE83" i="5"/>
  <c r="KF83" i="5"/>
  <c r="KG83" i="5"/>
  <c r="KH83" i="5"/>
  <c r="KI83" i="5"/>
  <c r="KJ83" i="5"/>
  <c r="KK83" i="5"/>
  <c r="KL83" i="5"/>
  <c r="KM83" i="5"/>
  <c r="KN83" i="5"/>
  <c r="KO83" i="5"/>
  <c r="KP83" i="5"/>
  <c r="KQ83" i="5"/>
  <c r="KR83" i="5"/>
  <c r="KS83" i="5"/>
  <c r="KT83" i="5"/>
  <c r="KU83" i="5"/>
  <c r="KV83" i="5"/>
  <c r="KW83" i="5"/>
  <c r="KX83" i="5"/>
  <c r="KY83" i="5"/>
  <c r="KZ83" i="5"/>
  <c r="LA83" i="5"/>
  <c r="LB83" i="5"/>
  <c r="LC83" i="5"/>
  <c r="LD83" i="5"/>
  <c r="LE83" i="5"/>
  <c r="LF83" i="5"/>
  <c r="LG83" i="5"/>
  <c r="LH83" i="5"/>
  <c r="LI83" i="5"/>
  <c r="LJ83" i="5"/>
  <c r="LK83" i="5"/>
  <c r="LL83" i="5"/>
  <c r="LM83" i="5"/>
  <c r="LN83" i="5"/>
  <c r="LO83" i="5"/>
  <c r="LP83" i="5"/>
  <c r="LQ83" i="5"/>
  <c r="LR83" i="5"/>
  <c r="LS83" i="5"/>
  <c r="LT83" i="5"/>
  <c r="LU83" i="5"/>
  <c r="LV83" i="5"/>
  <c r="FN84" i="5"/>
  <c r="FO84" i="5"/>
  <c r="FP84" i="5"/>
  <c r="FQ84" i="5"/>
  <c r="FR84" i="5"/>
  <c r="FS84" i="5"/>
  <c r="FT84" i="5"/>
  <c r="FU84" i="5"/>
  <c r="FV84" i="5"/>
  <c r="FW84" i="5"/>
  <c r="FX84" i="5"/>
  <c r="FY84" i="5"/>
  <c r="FZ84" i="5"/>
  <c r="GA84" i="5"/>
  <c r="GB84" i="5"/>
  <c r="GC84" i="5"/>
  <c r="GD84" i="5"/>
  <c r="GE84" i="5"/>
  <c r="GF84" i="5"/>
  <c r="GG84" i="5"/>
  <c r="GH84" i="5"/>
  <c r="GI84" i="5"/>
  <c r="GJ84" i="5"/>
  <c r="GK84" i="5"/>
  <c r="GL84" i="5"/>
  <c r="GM84" i="5"/>
  <c r="GN84" i="5"/>
  <c r="GO84" i="5"/>
  <c r="GP84" i="5"/>
  <c r="GQ84" i="5"/>
  <c r="GR84" i="5"/>
  <c r="GS84" i="5"/>
  <c r="GT84" i="5"/>
  <c r="GU84" i="5"/>
  <c r="GV84" i="5"/>
  <c r="GW84" i="5"/>
  <c r="GX84" i="5"/>
  <c r="GY84" i="5"/>
  <c r="GZ84" i="5"/>
  <c r="HA84" i="5"/>
  <c r="HB84" i="5"/>
  <c r="HC84" i="5"/>
  <c r="HD84" i="5"/>
  <c r="HE84" i="5"/>
  <c r="HF84" i="5"/>
  <c r="HG84" i="5"/>
  <c r="HH84" i="5"/>
  <c r="HI84" i="5"/>
  <c r="HJ84" i="5"/>
  <c r="HK84" i="5"/>
  <c r="HL84" i="5"/>
  <c r="HM84" i="5"/>
  <c r="HN84" i="5"/>
  <c r="HO84" i="5"/>
  <c r="HP84" i="5"/>
  <c r="HQ84" i="5"/>
  <c r="HR84" i="5"/>
  <c r="HS84" i="5"/>
  <c r="HT84" i="5"/>
  <c r="HU84" i="5"/>
  <c r="HV84" i="5"/>
  <c r="HW84" i="5"/>
  <c r="HX84" i="5"/>
  <c r="HY84" i="5"/>
  <c r="HZ84" i="5"/>
  <c r="IA84" i="5"/>
  <c r="IB84" i="5"/>
  <c r="IC84" i="5"/>
  <c r="ID84" i="5"/>
  <c r="IE84" i="5"/>
  <c r="IF84" i="5"/>
  <c r="IG84" i="5"/>
  <c r="IH84" i="5"/>
  <c r="II84" i="5"/>
  <c r="IJ84" i="5"/>
  <c r="IK84" i="5"/>
  <c r="IL84" i="5"/>
  <c r="IM84" i="5"/>
  <c r="IN84" i="5"/>
  <c r="IO84" i="5"/>
  <c r="IP84" i="5"/>
  <c r="IQ84" i="5"/>
  <c r="IR84" i="5"/>
  <c r="IS84" i="5"/>
  <c r="IT84" i="5"/>
  <c r="IU84" i="5"/>
  <c r="IV84" i="5"/>
  <c r="IW84" i="5"/>
  <c r="IX84" i="5"/>
  <c r="IY84" i="5"/>
  <c r="IZ84" i="5"/>
  <c r="JA84" i="5"/>
  <c r="JB84" i="5"/>
  <c r="JC84" i="5"/>
  <c r="JD84" i="5"/>
  <c r="JE84" i="5"/>
  <c r="JF84" i="5"/>
  <c r="JG84" i="5"/>
  <c r="JH84" i="5"/>
  <c r="JI84" i="5"/>
  <c r="JJ84" i="5"/>
  <c r="JK84" i="5"/>
  <c r="JL84" i="5"/>
  <c r="JM84" i="5"/>
  <c r="JN84" i="5"/>
  <c r="JO84" i="5"/>
  <c r="JP84" i="5"/>
  <c r="JQ84" i="5"/>
  <c r="JR84" i="5"/>
  <c r="JS84" i="5"/>
  <c r="JT84" i="5"/>
  <c r="JU84" i="5"/>
  <c r="JV84" i="5"/>
  <c r="JW84" i="5"/>
  <c r="JX84" i="5"/>
  <c r="JY84" i="5"/>
  <c r="JZ84" i="5"/>
  <c r="KA84" i="5"/>
  <c r="KB84" i="5"/>
  <c r="KC84" i="5"/>
  <c r="KD84" i="5"/>
  <c r="KE84" i="5"/>
  <c r="KF84" i="5"/>
  <c r="KG84" i="5"/>
  <c r="KH84" i="5"/>
  <c r="KI84" i="5"/>
  <c r="KJ84" i="5"/>
  <c r="KK84" i="5"/>
  <c r="KL84" i="5"/>
  <c r="KM84" i="5"/>
  <c r="KN84" i="5"/>
  <c r="KO84" i="5"/>
  <c r="KP84" i="5"/>
  <c r="KQ84" i="5"/>
  <c r="KR84" i="5"/>
  <c r="KS84" i="5"/>
  <c r="KT84" i="5"/>
  <c r="KU84" i="5"/>
  <c r="KV84" i="5"/>
  <c r="KW84" i="5"/>
  <c r="KX84" i="5"/>
  <c r="KY84" i="5"/>
  <c r="KZ84" i="5"/>
  <c r="LA84" i="5"/>
  <c r="LB84" i="5"/>
  <c r="LC84" i="5"/>
  <c r="LD84" i="5"/>
  <c r="LE84" i="5"/>
  <c r="LF84" i="5"/>
  <c r="LG84" i="5"/>
  <c r="LH84" i="5"/>
  <c r="LI84" i="5"/>
  <c r="LJ84" i="5"/>
  <c r="LK84" i="5"/>
  <c r="LL84" i="5"/>
  <c r="LM84" i="5"/>
  <c r="LN84" i="5"/>
  <c r="LO84" i="5"/>
  <c r="LP84" i="5"/>
  <c r="LQ84" i="5"/>
  <c r="LR84" i="5"/>
  <c r="LS84" i="5"/>
  <c r="LT84" i="5"/>
  <c r="LU84" i="5"/>
  <c r="LV84" i="5"/>
  <c r="FN85" i="5"/>
  <c r="FO85" i="5"/>
  <c r="FP85" i="5"/>
  <c r="FQ85" i="5"/>
  <c r="FR85" i="5"/>
  <c r="FS85" i="5"/>
  <c r="FT85" i="5"/>
  <c r="FU85" i="5"/>
  <c r="FV85" i="5"/>
  <c r="FW85" i="5"/>
  <c r="FX85" i="5"/>
  <c r="FY85" i="5"/>
  <c r="FZ85" i="5"/>
  <c r="GA85" i="5"/>
  <c r="GB85" i="5"/>
  <c r="GC85" i="5"/>
  <c r="GD85" i="5"/>
  <c r="GE85" i="5"/>
  <c r="GF85" i="5"/>
  <c r="GG85" i="5"/>
  <c r="GH85" i="5"/>
  <c r="GI85" i="5"/>
  <c r="GJ85" i="5"/>
  <c r="GK85" i="5"/>
  <c r="GL85" i="5"/>
  <c r="GM85" i="5"/>
  <c r="GN85" i="5"/>
  <c r="GO85" i="5"/>
  <c r="GP85" i="5"/>
  <c r="GQ85" i="5"/>
  <c r="GR85" i="5"/>
  <c r="GS85" i="5"/>
  <c r="GT85" i="5"/>
  <c r="GU85" i="5"/>
  <c r="GV85" i="5"/>
  <c r="GW85" i="5"/>
  <c r="GX85" i="5"/>
  <c r="GY85" i="5"/>
  <c r="GZ85" i="5"/>
  <c r="HA85" i="5"/>
  <c r="HB85" i="5"/>
  <c r="HC85" i="5"/>
  <c r="HD85" i="5"/>
  <c r="HE85" i="5"/>
  <c r="HF85" i="5"/>
  <c r="HG85" i="5"/>
  <c r="HH85" i="5"/>
  <c r="HI85" i="5"/>
  <c r="HJ85" i="5"/>
  <c r="HK85" i="5"/>
  <c r="HL85" i="5"/>
  <c r="HM85" i="5"/>
  <c r="HN85" i="5"/>
  <c r="HO85" i="5"/>
  <c r="HP85" i="5"/>
  <c r="HQ85" i="5"/>
  <c r="HR85" i="5"/>
  <c r="HS85" i="5"/>
  <c r="HT85" i="5"/>
  <c r="HU85" i="5"/>
  <c r="HV85" i="5"/>
  <c r="HW85" i="5"/>
  <c r="HX85" i="5"/>
  <c r="HY85" i="5"/>
  <c r="HZ85" i="5"/>
  <c r="IA85" i="5"/>
  <c r="IB85" i="5"/>
  <c r="IC85" i="5"/>
  <c r="ID85" i="5"/>
  <c r="IE85" i="5"/>
  <c r="IF85" i="5"/>
  <c r="IG85" i="5"/>
  <c r="IH85" i="5"/>
  <c r="II85" i="5"/>
  <c r="IJ85" i="5"/>
  <c r="IK85" i="5"/>
  <c r="IL85" i="5"/>
  <c r="IM85" i="5"/>
  <c r="IN85" i="5"/>
  <c r="IO85" i="5"/>
  <c r="IP85" i="5"/>
  <c r="IQ85" i="5"/>
  <c r="IR85" i="5"/>
  <c r="IS85" i="5"/>
  <c r="IT85" i="5"/>
  <c r="IU85" i="5"/>
  <c r="IV85" i="5"/>
  <c r="IW85" i="5"/>
  <c r="IX85" i="5"/>
  <c r="IY85" i="5"/>
  <c r="IZ85" i="5"/>
  <c r="JA85" i="5"/>
  <c r="JB85" i="5"/>
  <c r="JC85" i="5"/>
  <c r="JD85" i="5"/>
  <c r="JE85" i="5"/>
  <c r="JF85" i="5"/>
  <c r="JG85" i="5"/>
  <c r="JH85" i="5"/>
  <c r="JI85" i="5"/>
  <c r="JJ85" i="5"/>
  <c r="JK85" i="5"/>
  <c r="JL85" i="5"/>
  <c r="JM85" i="5"/>
  <c r="JN85" i="5"/>
  <c r="JO85" i="5"/>
  <c r="JP85" i="5"/>
  <c r="JQ85" i="5"/>
  <c r="JR85" i="5"/>
  <c r="JS85" i="5"/>
  <c r="JT85" i="5"/>
  <c r="JU85" i="5"/>
  <c r="JV85" i="5"/>
  <c r="JW85" i="5"/>
  <c r="JX85" i="5"/>
  <c r="JY85" i="5"/>
  <c r="JZ85" i="5"/>
  <c r="KA85" i="5"/>
  <c r="KB85" i="5"/>
  <c r="KC85" i="5"/>
  <c r="KD85" i="5"/>
  <c r="KE85" i="5"/>
  <c r="KF85" i="5"/>
  <c r="KG85" i="5"/>
  <c r="KH85" i="5"/>
  <c r="KI85" i="5"/>
  <c r="KJ85" i="5"/>
  <c r="KK85" i="5"/>
  <c r="KL85" i="5"/>
  <c r="KM85" i="5"/>
  <c r="KN85" i="5"/>
  <c r="KO85" i="5"/>
  <c r="KP85" i="5"/>
  <c r="KQ85" i="5"/>
  <c r="KR85" i="5"/>
  <c r="KS85" i="5"/>
  <c r="KT85" i="5"/>
  <c r="KU85" i="5"/>
  <c r="KV85" i="5"/>
  <c r="KW85" i="5"/>
  <c r="KX85" i="5"/>
  <c r="KY85" i="5"/>
  <c r="KZ85" i="5"/>
  <c r="LA85" i="5"/>
  <c r="LB85" i="5"/>
  <c r="LC85" i="5"/>
  <c r="LD85" i="5"/>
  <c r="LE85" i="5"/>
  <c r="LF85" i="5"/>
  <c r="LG85" i="5"/>
  <c r="LH85" i="5"/>
  <c r="LI85" i="5"/>
  <c r="LJ85" i="5"/>
  <c r="LK85" i="5"/>
  <c r="LL85" i="5"/>
  <c r="LM85" i="5"/>
  <c r="LN85" i="5"/>
  <c r="LO85" i="5"/>
  <c r="LP85" i="5"/>
  <c r="LQ85" i="5"/>
  <c r="LR85" i="5"/>
  <c r="LS85" i="5"/>
  <c r="LT85" i="5"/>
  <c r="LU85" i="5"/>
  <c r="LV85" i="5"/>
  <c r="FN86" i="5"/>
  <c r="FO86" i="5"/>
  <c r="FP86" i="5"/>
  <c r="FQ86" i="5"/>
  <c r="FR86" i="5"/>
  <c r="FS86" i="5"/>
  <c r="FT86" i="5"/>
  <c r="FU86" i="5"/>
  <c r="FV86" i="5"/>
  <c r="FW86" i="5"/>
  <c r="FX86" i="5"/>
  <c r="FY86" i="5"/>
  <c r="FZ86" i="5"/>
  <c r="GA86" i="5"/>
  <c r="GB86" i="5"/>
  <c r="GC86" i="5"/>
  <c r="GD86" i="5"/>
  <c r="GE86" i="5"/>
  <c r="GF86" i="5"/>
  <c r="GG86" i="5"/>
  <c r="GH86" i="5"/>
  <c r="GI86" i="5"/>
  <c r="GJ86" i="5"/>
  <c r="GK86" i="5"/>
  <c r="GL86" i="5"/>
  <c r="GM86" i="5"/>
  <c r="GN86" i="5"/>
  <c r="GO86" i="5"/>
  <c r="GP86" i="5"/>
  <c r="GQ86" i="5"/>
  <c r="GR86" i="5"/>
  <c r="GS86" i="5"/>
  <c r="GT86" i="5"/>
  <c r="GU86" i="5"/>
  <c r="GV86" i="5"/>
  <c r="GW86" i="5"/>
  <c r="GX86" i="5"/>
  <c r="GY86" i="5"/>
  <c r="GZ86" i="5"/>
  <c r="HA86" i="5"/>
  <c r="HB86" i="5"/>
  <c r="HC86" i="5"/>
  <c r="HD86" i="5"/>
  <c r="HE86" i="5"/>
  <c r="HF86" i="5"/>
  <c r="HG86" i="5"/>
  <c r="HH86" i="5"/>
  <c r="HI86" i="5"/>
  <c r="HJ86" i="5"/>
  <c r="HK86" i="5"/>
  <c r="HL86" i="5"/>
  <c r="HM86" i="5"/>
  <c r="HN86" i="5"/>
  <c r="HO86" i="5"/>
  <c r="HP86" i="5"/>
  <c r="HQ86" i="5"/>
  <c r="HR86" i="5"/>
  <c r="HS86" i="5"/>
  <c r="HT86" i="5"/>
  <c r="HU86" i="5"/>
  <c r="HV86" i="5"/>
  <c r="HW86" i="5"/>
  <c r="HX86" i="5"/>
  <c r="HY86" i="5"/>
  <c r="HZ86" i="5"/>
  <c r="IA86" i="5"/>
  <c r="IB86" i="5"/>
  <c r="IC86" i="5"/>
  <c r="ID86" i="5"/>
  <c r="IE86" i="5"/>
  <c r="IF86" i="5"/>
  <c r="IG86" i="5"/>
  <c r="IH86" i="5"/>
  <c r="II86" i="5"/>
  <c r="IJ86" i="5"/>
  <c r="IK86" i="5"/>
  <c r="IL86" i="5"/>
  <c r="IM86" i="5"/>
  <c r="IN86" i="5"/>
  <c r="IO86" i="5"/>
  <c r="IP86" i="5"/>
  <c r="IQ86" i="5"/>
  <c r="IR86" i="5"/>
  <c r="IS86" i="5"/>
  <c r="IT86" i="5"/>
  <c r="IU86" i="5"/>
  <c r="IV86" i="5"/>
  <c r="IW86" i="5"/>
  <c r="IX86" i="5"/>
  <c r="IY86" i="5"/>
  <c r="IZ86" i="5"/>
  <c r="JA86" i="5"/>
  <c r="JB86" i="5"/>
  <c r="JC86" i="5"/>
  <c r="JD86" i="5"/>
  <c r="JE86" i="5"/>
  <c r="JF86" i="5"/>
  <c r="JG86" i="5"/>
  <c r="JH86" i="5"/>
  <c r="JI86" i="5"/>
  <c r="JJ86" i="5"/>
  <c r="JK86" i="5"/>
  <c r="JL86" i="5"/>
  <c r="JM86" i="5"/>
  <c r="JN86" i="5"/>
  <c r="JO86" i="5"/>
  <c r="JP86" i="5"/>
  <c r="JQ86" i="5"/>
  <c r="JR86" i="5"/>
  <c r="JS86" i="5"/>
  <c r="JT86" i="5"/>
  <c r="JU86" i="5"/>
  <c r="JV86" i="5"/>
  <c r="JW86" i="5"/>
  <c r="JX86" i="5"/>
  <c r="JY86" i="5"/>
  <c r="JZ86" i="5"/>
  <c r="KA86" i="5"/>
  <c r="KB86" i="5"/>
  <c r="KC86" i="5"/>
  <c r="KD86" i="5"/>
  <c r="KE86" i="5"/>
  <c r="KF86" i="5"/>
  <c r="KG86" i="5"/>
  <c r="KH86" i="5"/>
  <c r="KI86" i="5"/>
  <c r="KJ86" i="5"/>
  <c r="KK86" i="5"/>
  <c r="KL86" i="5"/>
  <c r="KM86" i="5"/>
  <c r="KN86" i="5"/>
  <c r="KO86" i="5"/>
  <c r="KP86" i="5"/>
  <c r="KQ86" i="5"/>
  <c r="KR86" i="5"/>
  <c r="KS86" i="5"/>
  <c r="KT86" i="5"/>
  <c r="KU86" i="5"/>
  <c r="KV86" i="5"/>
  <c r="KW86" i="5"/>
  <c r="KX86" i="5"/>
  <c r="KY86" i="5"/>
  <c r="KZ86" i="5"/>
  <c r="LA86" i="5"/>
  <c r="LB86" i="5"/>
  <c r="LC86" i="5"/>
  <c r="LD86" i="5"/>
  <c r="LE86" i="5"/>
  <c r="LF86" i="5"/>
  <c r="LG86" i="5"/>
  <c r="LH86" i="5"/>
  <c r="LI86" i="5"/>
  <c r="LJ86" i="5"/>
  <c r="LK86" i="5"/>
  <c r="LL86" i="5"/>
  <c r="LM86" i="5"/>
  <c r="LN86" i="5"/>
  <c r="LO86" i="5"/>
  <c r="LP86" i="5"/>
  <c r="LQ86" i="5"/>
  <c r="LR86" i="5"/>
  <c r="LS86" i="5"/>
  <c r="LT86" i="5"/>
  <c r="LU86" i="5"/>
  <c r="LV86" i="5"/>
  <c r="FN87" i="5"/>
  <c r="FO87" i="5"/>
  <c r="FP87" i="5"/>
  <c r="FQ87" i="5"/>
  <c r="FR87" i="5"/>
  <c r="FS87" i="5"/>
  <c r="FT87" i="5"/>
  <c r="FU87" i="5"/>
  <c r="FV87" i="5"/>
  <c r="FW87" i="5"/>
  <c r="FX87" i="5"/>
  <c r="FY87" i="5"/>
  <c r="FZ87" i="5"/>
  <c r="GA87" i="5"/>
  <c r="GB87" i="5"/>
  <c r="GC87" i="5"/>
  <c r="GD87" i="5"/>
  <c r="GE87" i="5"/>
  <c r="GF87" i="5"/>
  <c r="GG87" i="5"/>
  <c r="GH87" i="5"/>
  <c r="GI87" i="5"/>
  <c r="GJ87" i="5"/>
  <c r="GK87" i="5"/>
  <c r="GL87" i="5"/>
  <c r="GM87" i="5"/>
  <c r="GN87" i="5"/>
  <c r="GO87" i="5"/>
  <c r="GP87" i="5"/>
  <c r="GQ87" i="5"/>
  <c r="GR87" i="5"/>
  <c r="GS87" i="5"/>
  <c r="GT87" i="5"/>
  <c r="GU87" i="5"/>
  <c r="GV87" i="5"/>
  <c r="GW87" i="5"/>
  <c r="GX87" i="5"/>
  <c r="GY87" i="5"/>
  <c r="GZ87" i="5"/>
  <c r="HA87" i="5"/>
  <c r="HB87" i="5"/>
  <c r="HC87" i="5"/>
  <c r="HD87" i="5"/>
  <c r="HE87" i="5"/>
  <c r="HF87" i="5"/>
  <c r="HG87" i="5"/>
  <c r="HH87" i="5"/>
  <c r="HI87" i="5"/>
  <c r="HJ87" i="5"/>
  <c r="HK87" i="5"/>
  <c r="HL87" i="5"/>
  <c r="HM87" i="5"/>
  <c r="HN87" i="5"/>
  <c r="HO87" i="5"/>
  <c r="HP87" i="5"/>
  <c r="HQ87" i="5"/>
  <c r="HR87" i="5"/>
  <c r="HS87" i="5"/>
  <c r="HT87" i="5"/>
  <c r="HU87" i="5"/>
  <c r="HV87" i="5"/>
  <c r="HW87" i="5"/>
  <c r="HX87" i="5"/>
  <c r="HY87" i="5"/>
  <c r="HZ87" i="5"/>
  <c r="IA87" i="5"/>
  <c r="IB87" i="5"/>
  <c r="IC87" i="5"/>
  <c r="ID87" i="5"/>
  <c r="IE87" i="5"/>
  <c r="IF87" i="5"/>
  <c r="IG87" i="5"/>
  <c r="IH87" i="5"/>
  <c r="II87" i="5"/>
  <c r="IJ87" i="5"/>
  <c r="IK87" i="5"/>
  <c r="IL87" i="5"/>
  <c r="IM87" i="5"/>
  <c r="IN87" i="5"/>
  <c r="IO87" i="5"/>
  <c r="IP87" i="5"/>
  <c r="IQ87" i="5"/>
  <c r="IR87" i="5"/>
  <c r="IS87" i="5"/>
  <c r="IT87" i="5"/>
  <c r="IU87" i="5"/>
  <c r="IV87" i="5"/>
  <c r="IW87" i="5"/>
  <c r="IX87" i="5"/>
  <c r="IY87" i="5"/>
  <c r="IZ87" i="5"/>
  <c r="JA87" i="5"/>
  <c r="JB87" i="5"/>
  <c r="JC87" i="5"/>
  <c r="JD87" i="5"/>
  <c r="JE87" i="5"/>
  <c r="JF87" i="5"/>
  <c r="JG87" i="5"/>
  <c r="JH87" i="5"/>
  <c r="JI87" i="5"/>
  <c r="JJ87" i="5"/>
  <c r="JK87" i="5"/>
  <c r="JL87" i="5"/>
  <c r="JM87" i="5"/>
  <c r="JN87" i="5"/>
  <c r="JO87" i="5"/>
  <c r="JP87" i="5"/>
  <c r="JQ87" i="5"/>
  <c r="JR87" i="5"/>
  <c r="JS87" i="5"/>
  <c r="JT87" i="5"/>
  <c r="JU87" i="5"/>
  <c r="JV87" i="5"/>
  <c r="JW87" i="5"/>
  <c r="JX87" i="5"/>
  <c r="JY87" i="5"/>
  <c r="JZ87" i="5"/>
  <c r="KA87" i="5"/>
  <c r="KB87" i="5"/>
  <c r="KC87" i="5"/>
  <c r="KD87" i="5"/>
  <c r="KE87" i="5"/>
  <c r="KF87" i="5"/>
  <c r="KG87" i="5"/>
  <c r="KH87" i="5"/>
  <c r="KI87" i="5"/>
  <c r="KJ87" i="5"/>
  <c r="KK87" i="5"/>
  <c r="KL87" i="5"/>
  <c r="KM87" i="5"/>
  <c r="KN87" i="5"/>
  <c r="KO87" i="5"/>
  <c r="KP87" i="5"/>
  <c r="KQ87" i="5"/>
  <c r="KR87" i="5"/>
  <c r="KS87" i="5"/>
  <c r="KT87" i="5"/>
  <c r="KU87" i="5"/>
  <c r="KV87" i="5"/>
  <c r="KW87" i="5"/>
  <c r="KX87" i="5"/>
  <c r="KY87" i="5"/>
  <c r="KZ87" i="5"/>
  <c r="LA87" i="5"/>
  <c r="LB87" i="5"/>
  <c r="LC87" i="5"/>
  <c r="LD87" i="5"/>
  <c r="LE87" i="5"/>
  <c r="LF87" i="5"/>
  <c r="LG87" i="5"/>
  <c r="LH87" i="5"/>
  <c r="LI87" i="5"/>
  <c r="LJ87" i="5"/>
  <c r="LK87" i="5"/>
  <c r="LL87" i="5"/>
  <c r="LM87" i="5"/>
  <c r="LN87" i="5"/>
  <c r="LO87" i="5"/>
  <c r="LP87" i="5"/>
  <c r="LQ87" i="5"/>
  <c r="LR87" i="5"/>
  <c r="LS87" i="5"/>
  <c r="LT87" i="5"/>
  <c r="LU87" i="5"/>
  <c r="LV87" i="5"/>
  <c r="FN88" i="5"/>
  <c r="FO88" i="5"/>
  <c r="FP88" i="5"/>
  <c r="FQ88" i="5"/>
  <c r="FR88" i="5"/>
  <c r="FS88" i="5"/>
  <c r="FT88" i="5"/>
  <c r="FU88" i="5"/>
  <c r="FV88" i="5"/>
  <c r="FW88" i="5"/>
  <c r="FX88" i="5"/>
  <c r="FY88" i="5"/>
  <c r="FZ88" i="5"/>
  <c r="GA88" i="5"/>
  <c r="GB88" i="5"/>
  <c r="GC88" i="5"/>
  <c r="GD88" i="5"/>
  <c r="GE88" i="5"/>
  <c r="GF88" i="5"/>
  <c r="GG88" i="5"/>
  <c r="GH88" i="5"/>
  <c r="GI88" i="5"/>
  <c r="GJ88" i="5"/>
  <c r="GK88" i="5"/>
  <c r="GL88" i="5"/>
  <c r="GM88" i="5"/>
  <c r="GN88" i="5"/>
  <c r="GO88" i="5"/>
  <c r="GP88" i="5"/>
  <c r="GQ88" i="5"/>
  <c r="GR88" i="5"/>
  <c r="GS88" i="5"/>
  <c r="GT88" i="5"/>
  <c r="GU88" i="5"/>
  <c r="GV88" i="5"/>
  <c r="GW88" i="5"/>
  <c r="GX88" i="5"/>
  <c r="GY88" i="5"/>
  <c r="GZ88" i="5"/>
  <c r="HA88" i="5"/>
  <c r="HB88" i="5"/>
  <c r="HC88" i="5"/>
  <c r="HD88" i="5"/>
  <c r="HE88" i="5"/>
  <c r="HF88" i="5"/>
  <c r="HG88" i="5"/>
  <c r="HH88" i="5"/>
  <c r="HI88" i="5"/>
  <c r="HJ88" i="5"/>
  <c r="HK88" i="5"/>
  <c r="HL88" i="5"/>
  <c r="HM88" i="5"/>
  <c r="HN88" i="5"/>
  <c r="HO88" i="5"/>
  <c r="HP88" i="5"/>
  <c r="HQ88" i="5"/>
  <c r="HR88" i="5"/>
  <c r="HS88" i="5"/>
  <c r="HT88" i="5"/>
  <c r="HU88" i="5"/>
  <c r="HV88" i="5"/>
  <c r="HW88" i="5"/>
  <c r="HX88" i="5"/>
  <c r="HY88" i="5"/>
  <c r="HZ88" i="5"/>
  <c r="IA88" i="5"/>
  <c r="IB88" i="5"/>
  <c r="IC88" i="5"/>
  <c r="ID88" i="5"/>
  <c r="IE88" i="5"/>
  <c r="IF88" i="5"/>
  <c r="IG88" i="5"/>
  <c r="IH88" i="5"/>
  <c r="II88" i="5"/>
  <c r="IJ88" i="5"/>
  <c r="IK88" i="5"/>
  <c r="IL88" i="5"/>
  <c r="IM88" i="5"/>
  <c r="IN88" i="5"/>
  <c r="IO88" i="5"/>
  <c r="IP88" i="5"/>
  <c r="IQ88" i="5"/>
  <c r="IR88" i="5"/>
  <c r="IS88" i="5"/>
  <c r="IT88" i="5"/>
  <c r="IU88" i="5"/>
  <c r="IV88" i="5"/>
  <c r="IW88" i="5"/>
  <c r="IX88" i="5"/>
  <c r="IY88" i="5"/>
  <c r="IZ88" i="5"/>
  <c r="JA88" i="5"/>
  <c r="JB88" i="5"/>
  <c r="JC88" i="5"/>
  <c r="JD88" i="5"/>
  <c r="JE88" i="5"/>
  <c r="JF88" i="5"/>
  <c r="JG88" i="5"/>
  <c r="JH88" i="5"/>
  <c r="JI88" i="5"/>
  <c r="JJ88" i="5"/>
  <c r="JK88" i="5"/>
  <c r="JL88" i="5"/>
  <c r="JM88" i="5"/>
  <c r="JN88" i="5"/>
  <c r="JO88" i="5"/>
  <c r="JP88" i="5"/>
  <c r="JQ88" i="5"/>
  <c r="JR88" i="5"/>
  <c r="JS88" i="5"/>
  <c r="JT88" i="5"/>
  <c r="JU88" i="5"/>
  <c r="JV88" i="5"/>
  <c r="JW88" i="5"/>
  <c r="JX88" i="5"/>
  <c r="JY88" i="5"/>
  <c r="JZ88" i="5"/>
  <c r="KA88" i="5"/>
  <c r="KB88" i="5"/>
  <c r="KC88" i="5"/>
  <c r="KD88" i="5"/>
  <c r="KE88" i="5"/>
  <c r="KF88" i="5"/>
  <c r="KG88" i="5"/>
  <c r="KH88" i="5"/>
  <c r="KI88" i="5"/>
  <c r="KJ88" i="5"/>
  <c r="KK88" i="5"/>
  <c r="KL88" i="5"/>
  <c r="KM88" i="5"/>
  <c r="KN88" i="5"/>
  <c r="KO88" i="5"/>
  <c r="KP88" i="5"/>
  <c r="KQ88" i="5"/>
  <c r="KR88" i="5"/>
  <c r="KS88" i="5"/>
  <c r="KT88" i="5"/>
  <c r="KU88" i="5"/>
  <c r="KV88" i="5"/>
  <c r="KW88" i="5"/>
  <c r="KX88" i="5"/>
  <c r="KY88" i="5"/>
  <c r="KZ88" i="5"/>
  <c r="LA88" i="5"/>
  <c r="LB88" i="5"/>
  <c r="LC88" i="5"/>
  <c r="LD88" i="5"/>
  <c r="LE88" i="5"/>
  <c r="LF88" i="5"/>
  <c r="LG88" i="5"/>
  <c r="LH88" i="5"/>
  <c r="LI88" i="5"/>
  <c r="LJ88" i="5"/>
  <c r="LK88" i="5"/>
  <c r="LL88" i="5"/>
  <c r="LM88" i="5"/>
  <c r="LN88" i="5"/>
  <c r="LO88" i="5"/>
  <c r="LP88" i="5"/>
  <c r="LQ88" i="5"/>
  <c r="LR88" i="5"/>
  <c r="LS88" i="5"/>
  <c r="LT88" i="5"/>
  <c r="LU88" i="5"/>
  <c r="LV88" i="5"/>
  <c r="FN89" i="5"/>
  <c r="FO89" i="5"/>
  <c r="FP89" i="5"/>
  <c r="FQ89" i="5"/>
  <c r="FR89" i="5"/>
  <c r="FS89" i="5"/>
  <c r="FT89" i="5"/>
  <c r="FU89" i="5"/>
  <c r="FV89" i="5"/>
  <c r="FW89" i="5"/>
  <c r="FX89" i="5"/>
  <c r="FY89" i="5"/>
  <c r="FZ89" i="5"/>
  <c r="GA89" i="5"/>
  <c r="GB89" i="5"/>
  <c r="GC89" i="5"/>
  <c r="GD89" i="5"/>
  <c r="GE89" i="5"/>
  <c r="GF89" i="5"/>
  <c r="GG89" i="5"/>
  <c r="GH89" i="5"/>
  <c r="GI89" i="5"/>
  <c r="GJ89" i="5"/>
  <c r="GK89" i="5"/>
  <c r="GL89" i="5"/>
  <c r="GM89" i="5"/>
  <c r="GN89" i="5"/>
  <c r="GO89" i="5"/>
  <c r="GP89" i="5"/>
  <c r="GQ89" i="5"/>
  <c r="GR89" i="5"/>
  <c r="GS89" i="5"/>
  <c r="GT89" i="5"/>
  <c r="GU89" i="5"/>
  <c r="GV89" i="5"/>
  <c r="GW89" i="5"/>
  <c r="GX89" i="5"/>
  <c r="GY89" i="5"/>
  <c r="GZ89" i="5"/>
  <c r="HA89" i="5"/>
  <c r="HB89" i="5"/>
  <c r="HC89" i="5"/>
  <c r="HD89" i="5"/>
  <c r="HE89" i="5"/>
  <c r="HF89" i="5"/>
  <c r="HG89" i="5"/>
  <c r="HH89" i="5"/>
  <c r="HI89" i="5"/>
  <c r="HJ89" i="5"/>
  <c r="HK89" i="5"/>
  <c r="HL89" i="5"/>
  <c r="HM89" i="5"/>
  <c r="HN89" i="5"/>
  <c r="HO89" i="5"/>
  <c r="HP89" i="5"/>
  <c r="HQ89" i="5"/>
  <c r="HR89" i="5"/>
  <c r="HS89" i="5"/>
  <c r="HT89" i="5"/>
  <c r="HU89" i="5"/>
  <c r="HV89" i="5"/>
  <c r="HW89" i="5"/>
  <c r="HX89" i="5"/>
  <c r="HY89" i="5"/>
  <c r="HZ89" i="5"/>
  <c r="IA89" i="5"/>
  <c r="IB89" i="5"/>
  <c r="IC89" i="5"/>
  <c r="ID89" i="5"/>
  <c r="IE89" i="5"/>
  <c r="IF89" i="5"/>
  <c r="IG89" i="5"/>
  <c r="IH89" i="5"/>
  <c r="II89" i="5"/>
  <c r="IJ89" i="5"/>
  <c r="IK89" i="5"/>
  <c r="IL89" i="5"/>
  <c r="IM89" i="5"/>
  <c r="IN89" i="5"/>
  <c r="IO89" i="5"/>
  <c r="IP89" i="5"/>
  <c r="IQ89" i="5"/>
  <c r="IR89" i="5"/>
  <c r="IS89" i="5"/>
  <c r="IT89" i="5"/>
  <c r="IU89" i="5"/>
  <c r="IV89" i="5"/>
  <c r="IW89" i="5"/>
  <c r="IX89" i="5"/>
  <c r="IY89" i="5"/>
  <c r="IZ89" i="5"/>
  <c r="JA89" i="5"/>
  <c r="JB89" i="5"/>
  <c r="JC89" i="5"/>
  <c r="JD89" i="5"/>
  <c r="JE89" i="5"/>
  <c r="JF89" i="5"/>
  <c r="JG89" i="5"/>
  <c r="JH89" i="5"/>
  <c r="JI89" i="5"/>
  <c r="JJ89" i="5"/>
  <c r="JK89" i="5"/>
  <c r="JL89" i="5"/>
  <c r="JM89" i="5"/>
  <c r="JN89" i="5"/>
  <c r="JO89" i="5"/>
  <c r="JP89" i="5"/>
  <c r="JQ89" i="5"/>
  <c r="JR89" i="5"/>
  <c r="JS89" i="5"/>
  <c r="JT89" i="5"/>
  <c r="JU89" i="5"/>
  <c r="JV89" i="5"/>
  <c r="JW89" i="5"/>
  <c r="JX89" i="5"/>
  <c r="JY89" i="5"/>
  <c r="JZ89" i="5"/>
  <c r="KA89" i="5"/>
  <c r="KB89" i="5"/>
  <c r="KC89" i="5"/>
  <c r="KD89" i="5"/>
  <c r="KE89" i="5"/>
  <c r="KF89" i="5"/>
  <c r="KG89" i="5"/>
  <c r="KH89" i="5"/>
  <c r="KI89" i="5"/>
  <c r="KJ89" i="5"/>
  <c r="KK89" i="5"/>
  <c r="KL89" i="5"/>
  <c r="KM89" i="5"/>
  <c r="KN89" i="5"/>
  <c r="KO89" i="5"/>
  <c r="KP89" i="5"/>
  <c r="KQ89" i="5"/>
  <c r="KR89" i="5"/>
  <c r="KS89" i="5"/>
  <c r="KT89" i="5"/>
  <c r="KU89" i="5"/>
  <c r="KV89" i="5"/>
  <c r="KW89" i="5"/>
  <c r="KX89" i="5"/>
  <c r="KY89" i="5"/>
  <c r="KZ89" i="5"/>
  <c r="LA89" i="5"/>
  <c r="LB89" i="5"/>
  <c r="LC89" i="5"/>
  <c r="LD89" i="5"/>
  <c r="LE89" i="5"/>
  <c r="LF89" i="5"/>
  <c r="LG89" i="5"/>
  <c r="LH89" i="5"/>
  <c r="LI89" i="5"/>
  <c r="LJ89" i="5"/>
  <c r="LK89" i="5"/>
  <c r="LL89" i="5"/>
  <c r="LM89" i="5"/>
  <c r="LN89" i="5"/>
  <c r="LO89" i="5"/>
  <c r="LP89" i="5"/>
  <c r="LQ89" i="5"/>
  <c r="LR89" i="5"/>
  <c r="LS89" i="5"/>
  <c r="LT89" i="5"/>
  <c r="LU89" i="5"/>
  <c r="LV89" i="5"/>
  <c r="FN90" i="5"/>
  <c r="FO90" i="5"/>
  <c r="FP90" i="5"/>
  <c r="FQ90" i="5"/>
  <c r="FR90" i="5"/>
  <c r="FS90" i="5"/>
  <c r="FT90" i="5"/>
  <c r="FU90" i="5"/>
  <c r="FV90" i="5"/>
  <c r="FW90" i="5"/>
  <c r="FX90" i="5"/>
  <c r="FY90" i="5"/>
  <c r="FZ90" i="5"/>
  <c r="GA90" i="5"/>
  <c r="GB90" i="5"/>
  <c r="GC90" i="5"/>
  <c r="GD90" i="5"/>
  <c r="GE90" i="5"/>
  <c r="GF90" i="5"/>
  <c r="GG90" i="5"/>
  <c r="GH90" i="5"/>
  <c r="GI90" i="5"/>
  <c r="GJ90" i="5"/>
  <c r="GK90" i="5"/>
  <c r="GL90" i="5"/>
  <c r="GM90" i="5"/>
  <c r="GN90" i="5"/>
  <c r="GO90" i="5"/>
  <c r="GP90" i="5"/>
  <c r="GQ90" i="5"/>
  <c r="GR90" i="5"/>
  <c r="GS90" i="5"/>
  <c r="GT90" i="5"/>
  <c r="GU90" i="5"/>
  <c r="GV90" i="5"/>
  <c r="GW90" i="5"/>
  <c r="GX90" i="5"/>
  <c r="GY90" i="5"/>
  <c r="GZ90" i="5"/>
  <c r="HA90" i="5"/>
  <c r="HB90" i="5"/>
  <c r="HC90" i="5"/>
  <c r="HD90" i="5"/>
  <c r="HE90" i="5"/>
  <c r="HF90" i="5"/>
  <c r="HG90" i="5"/>
  <c r="HH90" i="5"/>
  <c r="HI90" i="5"/>
  <c r="HJ90" i="5"/>
  <c r="HK90" i="5"/>
  <c r="HL90" i="5"/>
  <c r="HM90" i="5"/>
  <c r="HN90" i="5"/>
  <c r="HO90" i="5"/>
  <c r="HP90" i="5"/>
  <c r="HQ90" i="5"/>
  <c r="HR90" i="5"/>
  <c r="HS90" i="5"/>
  <c r="HT90" i="5"/>
  <c r="HU90" i="5"/>
  <c r="HV90" i="5"/>
  <c r="HW90" i="5"/>
  <c r="HX90" i="5"/>
  <c r="HY90" i="5"/>
  <c r="HZ90" i="5"/>
  <c r="IA90" i="5"/>
  <c r="IB90" i="5"/>
  <c r="IC90" i="5"/>
  <c r="ID90" i="5"/>
  <c r="IE90" i="5"/>
  <c r="IF90" i="5"/>
  <c r="IG90" i="5"/>
  <c r="IH90" i="5"/>
  <c r="II90" i="5"/>
  <c r="IJ90" i="5"/>
  <c r="IK90" i="5"/>
  <c r="IL90" i="5"/>
  <c r="IM90" i="5"/>
  <c r="IN90" i="5"/>
  <c r="IO90" i="5"/>
  <c r="IP90" i="5"/>
  <c r="IQ90" i="5"/>
  <c r="IR90" i="5"/>
  <c r="IS90" i="5"/>
  <c r="IT90" i="5"/>
  <c r="IU90" i="5"/>
  <c r="IV90" i="5"/>
  <c r="IW90" i="5"/>
  <c r="IX90" i="5"/>
  <c r="IY90" i="5"/>
  <c r="IZ90" i="5"/>
  <c r="JA90" i="5"/>
  <c r="JB90" i="5"/>
  <c r="JC90" i="5"/>
  <c r="JD90" i="5"/>
  <c r="JE90" i="5"/>
  <c r="JF90" i="5"/>
  <c r="JG90" i="5"/>
  <c r="JH90" i="5"/>
  <c r="JI90" i="5"/>
  <c r="JJ90" i="5"/>
  <c r="JK90" i="5"/>
  <c r="JL90" i="5"/>
  <c r="JM90" i="5"/>
  <c r="JN90" i="5"/>
  <c r="JO90" i="5"/>
  <c r="JP90" i="5"/>
  <c r="JQ90" i="5"/>
  <c r="JR90" i="5"/>
  <c r="JS90" i="5"/>
  <c r="JT90" i="5"/>
  <c r="JU90" i="5"/>
  <c r="JV90" i="5"/>
  <c r="JW90" i="5"/>
  <c r="JX90" i="5"/>
  <c r="JY90" i="5"/>
  <c r="JZ90" i="5"/>
  <c r="KA90" i="5"/>
  <c r="KB90" i="5"/>
  <c r="KC90" i="5"/>
  <c r="KD90" i="5"/>
  <c r="KE90" i="5"/>
  <c r="KF90" i="5"/>
  <c r="KG90" i="5"/>
  <c r="KH90" i="5"/>
  <c r="KI90" i="5"/>
  <c r="KJ90" i="5"/>
  <c r="KK90" i="5"/>
  <c r="KL90" i="5"/>
  <c r="KM90" i="5"/>
  <c r="KN90" i="5"/>
  <c r="KO90" i="5"/>
  <c r="KP90" i="5"/>
  <c r="KQ90" i="5"/>
  <c r="KR90" i="5"/>
  <c r="KS90" i="5"/>
  <c r="KT90" i="5"/>
  <c r="KU90" i="5"/>
  <c r="KV90" i="5"/>
  <c r="KW90" i="5"/>
  <c r="KX90" i="5"/>
  <c r="KY90" i="5"/>
  <c r="KZ90" i="5"/>
  <c r="LA90" i="5"/>
  <c r="LB90" i="5"/>
  <c r="LC90" i="5"/>
  <c r="LD90" i="5"/>
  <c r="LE90" i="5"/>
  <c r="LF90" i="5"/>
  <c r="LG90" i="5"/>
  <c r="LH90" i="5"/>
  <c r="LI90" i="5"/>
  <c r="LJ90" i="5"/>
  <c r="LK90" i="5"/>
  <c r="LL90" i="5"/>
  <c r="LM90" i="5"/>
  <c r="LN90" i="5"/>
  <c r="LO90" i="5"/>
  <c r="LP90" i="5"/>
  <c r="LQ90" i="5"/>
  <c r="LR90" i="5"/>
  <c r="LS90" i="5"/>
  <c r="LT90" i="5"/>
  <c r="LU90" i="5"/>
  <c r="LV90" i="5"/>
  <c r="FN91" i="5"/>
  <c r="FO91" i="5"/>
  <c r="FP91" i="5"/>
  <c r="FQ91" i="5"/>
  <c r="FR91" i="5"/>
  <c r="FS91" i="5"/>
  <c r="FT91" i="5"/>
  <c r="FU91" i="5"/>
  <c r="FV91" i="5"/>
  <c r="FW91" i="5"/>
  <c r="FX91" i="5"/>
  <c r="FY91" i="5"/>
  <c r="FZ91" i="5"/>
  <c r="GA91" i="5"/>
  <c r="GB91" i="5"/>
  <c r="GC91" i="5"/>
  <c r="GD91" i="5"/>
  <c r="GE91" i="5"/>
  <c r="GF91" i="5"/>
  <c r="GG91" i="5"/>
  <c r="GH91" i="5"/>
  <c r="GI91" i="5"/>
  <c r="GJ91" i="5"/>
  <c r="GK91" i="5"/>
  <c r="GL91" i="5"/>
  <c r="GM91" i="5"/>
  <c r="GN91" i="5"/>
  <c r="GO91" i="5"/>
  <c r="GP91" i="5"/>
  <c r="GQ91" i="5"/>
  <c r="GR91" i="5"/>
  <c r="GS91" i="5"/>
  <c r="GT91" i="5"/>
  <c r="GU91" i="5"/>
  <c r="GV91" i="5"/>
  <c r="GW91" i="5"/>
  <c r="GX91" i="5"/>
  <c r="GY91" i="5"/>
  <c r="GZ91" i="5"/>
  <c r="HA91" i="5"/>
  <c r="HB91" i="5"/>
  <c r="HC91" i="5"/>
  <c r="HD91" i="5"/>
  <c r="HE91" i="5"/>
  <c r="HF91" i="5"/>
  <c r="HG91" i="5"/>
  <c r="HH91" i="5"/>
  <c r="HI91" i="5"/>
  <c r="HJ91" i="5"/>
  <c r="HK91" i="5"/>
  <c r="HL91" i="5"/>
  <c r="HM91" i="5"/>
  <c r="HN91" i="5"/>
  <c r="HO91" i="5"/>
  <c r="HP91" i="5"/>
  <c r="HQ91" i="5"/>
  <c r="HR91" i="5"/>
  <c r="HS91" i="5"/>
  <c r="HT91" i="5"/>
  <c r="HU91" i="5"/>
  <c r="HV91" i="5"/>
  <c r="HW91" i="5"/>
  <c r="HX91" i="5"/>
  <c r="HY91" i="5"/>
  <c r="HZ91" i="5"/>
  <c r="IA91" i="5"/>
  <c r="IB91" i="5"/>
  <c r="IC91" i="5"/>
  <c r="ID91" i="5"/>
  <c r="IE91" i="5"/>
  <c r="IF91" i="5"/>
  <c r="IG91" i="5"/>
  <c r="IH91" i="5"/>
  <c r="II91" i="5"/>
  <c r="IJ91" i="5"/>
  <c r="IK91" i="5"/>
  <c r="IL91" i="5"/>
  <c r="IM91" i="5"/>
  <c r="IN91" i="5"/>
  <c r="IO91" i="5"/>
  <c r="IP91" i="5"/>
  <c r="IQ91" i="5"/>
  <c r="IR91" i="5"/>
  <c r="IS91" i="5"/>
  <c r="IT91" i="5"/>
  <c r="IU91" i="5"/>
  <c r="IV91" i="5"/>
  <c r="IW91" i="5"/>
  <c r="IX91" i="5"/>
  <c r="IY91" i="5"/>
  <c r="IZ91" i="5"/>
  <c r="JA91" i="5"/>
  <c r="JB91" i="5"/>
  <c r="JC91" i="5"/>
  <c r="JD91" i="5"/>
  <c r="JE91" i="5"/>
  <c r="JF91" i="5"/>
  <c r="JG91" i="5"/>
  <c r="JH91" i="5"/>
  <c r="JI91" i="5"/>
  <c r="JJ91" i="5"/>
  <c r="JK91" i="5"/>
  <c r="JL91" i="5"/>
  <c r="JM91" i="5"/>
  <c r="JN91" i="5"/>
  <c r="JO91" i="5"/>
  <c r="JP91" i="5"/>
  <c r="JQ91" i="5"/>
  <c r="JR91" i="5"/>
  <c r="JS91" i="5"/>
  <c r="JT91" i="5"/>
  <c r="JU91" i="5"/>
  <c r="JV91" i="5"/>
  <c r="JW91" i="5"/>
  <c r="JX91" i="5"/>
  <c r="JY91" i="5"/>
  <c r="JZ91" i="5"/>
  <c r="KA91" i="5"/>
  <c r="KB91" i="5"/>
  <c r="KC91" i="5"/>
  <c r="KD91" i="5"/>
  <c r="KE91" i="5"/>
  <c r="KF91" i="5"/>
  <c r="KG91" i="5"/>
  <c r="KH91" i="5"/>
  <c r="KI91" i="5"/>
  <c r="KJ91" i="5"/>
  <c r="KK91" i="5"/>
  <c r="KL91" i="5"/>
  <c r="KM91" i="5"/>
  <c r="KN91" i="5"/>
  <c r="KO91" i="5"/>
  <c r="KP91" i="5"/>
  <c r="KQ91" i="5"/>
  <c r="KR91" i="5"/>
  <c r="KS91" i="5"/>
  <c r="KT91" i="5"/>
  <c r="KU91" i="5"/>
  <c r="KV91" i="5"/>
  <c r="KW91" i="5"/>
  <c r="KX91" i="5"/>
  <c r="KY91" i="5"/>
  <c r="KZ91" i="5"/>
  <c r="LA91" i="5"/>
  <c r="LB91" i="5"/>
  <c r="LC91" i="5"/>
  <c r="LD91" i="5"/>
  <c r="LE91" i="5"/>
  <c r="LF91" i="5"/>
  <c r="LG91" i="5"/>
  <c r="LH91" i="5"/>
  <c r="LI91" i="5"/>
  <c r="LJ91" i="5"/>
  <c r="LK91" i="5"/>
  <c r="LL91" i="5"/>
  <c r="LM91" i="5"/>
  <c r="LN91" i="5"/>
  <c r="LO91" i="5"/>
  <c r="LP91" i="5"/>
  <c r="LQ91" i="5"/>
  <c r="LR91" i="5"/>
  <c r="LS91" i="5"/>
  <c r="LT91" i="5"/>
  <c r="LU91" i="5"/>
  <c r="LV91" i="5"/>
  <c r="FN92" i="5"/>
  <c r="FO92" i="5"/>
  <c r="FP92" i="5"/>
  <c r="FQ92" i="5"/>
  <c r="FR92" i="5"/>
  <c r="FS92" i="5"/>
  <c r="FT92" i="5"/>
  <c r="FU92" i="5"/>
  <c r="FV92" i="5"/>
  <c r="FW92" i="5"/>
  <c r="FX92" i="5"/>
  <c r="FY92" i="5"/>
  <c r="FZ92" i="5"/>
  <c r="GA92" i="5"/>
  <c r="GB92" i="5"/>
  <c r="GC92" i="5"/>
  <c r="GD92" i="5"/>
  <c r="GE92" i="5"/>
  <c r="GF92" i="5"/>
  <c r="GG92" i="5"/>
  <c r="GH92" i="5"/>
  <c r="GI92" i="5"/>
  <c r="GJ92" i="5"/>
  <c r="GK92" i="5"/>
  <c r="GL92" i="5"/>
  <c r="GM92" i="5"/>
  <c r="GN92" i="5"/>
  <c r="GO92" i="5"/>
  <c r="GP92" i="5"/>
  <c r="GQ92" i="5"/>
  <c r="GR92" i="5"/>
  <c r="GS92" i="5"/>
  <c r="GT92" i="5"/>
  <c r="GU92" i="5"/>
  <c r="GV92" i="5"/>
  <c r="GW92" i="5"/>
  <c r="GX92" i="5"/>
  <c r="GY92" i="5"/>
  <c r="GZ92" i="5"/>
  <c r="HA92" i="5"/>
  <c r="HB92" i="5"/>
  <c r="HC92" i="5"/>
  <c r="HD92" i="5"/>
  <c r="HE92" i="5"/>
  <c r="HF92" i="5"/>
  <c r="HG92" i="5"/>
  <c r="HH92" i="5"/>
  <c r="HI92" i="5"/>
  <c r="HJ92" i="5"/>
  <c r="HK92" i="5"/>
  <c r="HL92" i="5"/>
  <c r="HM92" i="5"/>
  <c r="HN92" i="5"/>
  <c r="HO92" i="5"/>
  <c r="HP92" i="5"/>
  <c r="HQ92" i="5"/>
  <c r="HR92" i="5"/>
  <c r="HS92" i="5"/>
  <c r="HT92" i="5"/>
  <c r="HU92" i="5"/>
  <c r="HV92" i="5"/>
  <c r="HW92" i="5"/>
  <c r="HX92" i="5"/>
  <c r="HY92" i="5"/>
  <c r="HZ92" i="5"/>
  <c r="IA92" i="5"/>
  <c r="IB92" i="5"/>
  <c r="IC92" i="5"/>
  <c r="ID92" i="5"/>
  <c r="IE92" i="5"/>
  <c r="IF92" i="5"/>
  <c r="IG92" i="5"/>
  <c r="IH92" i="5"/>
  <c r="II92" i="5"/>
  <c r="IJ92" i="5"/>
  <c r="IK92" i="5"/>
  <c r="IL92" i="5"/>
  <c r="IM92" i="5"/>
  <c r="IN92" i="5"/>
  <c r="IO92" i="5"/>
  <c r="IP92" i="5"/>
  <c r="IQ92" i="5"/>
  <c r="IR92" i="5"/>
  <c r="IS92" i="5"/>
  <c r="IT92" i="5"/>
  <c r="IU92" i="5"/>
  <c r="IV92" i="5"/>
  <c r="IW92" i="5"/>
  <c r="IX92" i="5"/>
  <c r="IY92" i="5"/>
  <c r="IZ92" i="5"/>
  <c r="JA92" i="5"/>
  <c r="JB92" i="5"/>
  <c r="JC92" i="5"/>
  <c r="JD92" i="5"/>
  <c r="JE92" i="5"/>
  <c r="JF92" i="5"/>
  <c r="JG92" i="5"/>
  <c r="JH92" i="5"/>
  <c r="JI92" i="5"/>
  <c r="JJ92" i="5"/>
  <c r="JK92" i="5"/>
  <c r="JL92" i="5"/>
  <c r="JM92" i="5"/>
  <c r="JN92" i="5"/>
  <c r="JO92" i="5"/>
  <c r="JP92" i="5"/>
  <c r="JQ92" i="5"/>
  <c r="JR92" i="5"/>
  <c r="JS92" i="5"/>
  <c r="JT92" i="5"/>
  <c r="JU92" i="5"/>
  <c r="JV92" i="5"/>
  <c r="JW92" i="5"/>
  <c r="JX92" i="5"/>
  <c r="JY92" i="5"/>
  <c r="JZ92" i="5"/>
  <c r="KA92" i="5"/>
  <c r="KB92" i="5"/>
  <c r="KC92" i="5"/>
  <c r="KD92" i="5"/>
  <c r="KE92" i="5"/>
  <c r="KF92" i="5"/>
  <c r="KG92" i="5"/>
  <c r="KH92" i="5"/>
  <c r="KI92" i="5"/>
  <c r="KJ92" i="5"/>
  <c r="KK92" i="5"/>
  <c r="KL92" i="5"/>
  <c r="KM92" i="5"/>
  <c r="KN92" i="5"/>
  <c r="KO92" i="5"/>
  <c r="KP92" i="5"/>
  <c r="KQ92" i="5"/>
  <c r="KR92" i="5"/>
  <c r="KS92" i="5"/>
  <c r="KT92" i="5"/>
  <c r="KU92" i="5"/>
  <c r="KV92" i="5"/>
  <c r="KW92" i="5"/>
  <c r="KX92" i="5"/>
  <c r="KY92" i="5"/>
  <c r="KZ92" i="5"/>
  <c r="LA92" i="5"/>
  <c r="LB92" i="5"/>
  <c r="LC92" i="5"/>
  <c r="LD92" i="5"/>
  <c r="LE92" i="5"/>
  <c r="LF92" i="5"/>
  <c r="LG92" i="5"/>
  <c r="LH92" i="5"/>
  <c r="LI92" i="5"/>
  <c r="LJ92" i="5"/>
  <c r="LK92" i="5"/>
  <c r="LL92" i="5"/>
  <c r="LM92" i="5"/>
  <c r="LN92" i="5"/>
  <c r="LO92" i="5"/>
  <c r="LP92" i="5"/>
  <c r="LQ92" i="5"/>
  <c r="LR92" i="5"/>
  <c r="LS92" i="5"/>
  <c r="LT92" i="5"/>
  <c r="LU92" i="5"/>
  <c r="LV92" i="5"/>
  <c r="FN93" i="5"/>
  <c r="FO93" i="5"/>
  <c r="FP93" i="5"/>
  <c r="FQ93" i="5"/>
  <c r="FR93" i="5"/>
  <c r="FS93" i="5"/>
  <c r="FT93" i="5"/>
  <c r="FU93" i="5"/>
  <c r="FV93" i="5"/>
  <c r="FW93" i="5"/>
  <c r="FX93" i="5"/>
  <c r="FY93" i="5"/>
  <c r="FZ93" i="5"/>
  <c r="GA93" i="5"/>
  <c r="GB93" i="5"/>
  <c r="GC93" i="5"/>
  <c r="GD93" i="5"/>
  <c r="GE93" i="5"/>
  <c r="GF93" i="5"/>
  <c r="GG93" i="5"/>
  <c r="GH93" i="5"/>
  <c r="GI93" i="5"/>
  <c r="GJ93" i="5"/>
  <c r="GK93" i="5"/>
  <c r="GL93" i="5"/>
  <c r="GM93" i="5"/>
  <c r="GN93" i="5"/>
  <c r="GO93" i="5"/>
  <c r="GP93" i="5"/>
  <c r="GQ93" i="5"/>
  <c r="GR93" i="5"/>
  <c r="GS93" i="5"/>
  <c r="GT93" i="5"/>
  <c r="GU93" i="5"/>
  <c r="GV93" i="5"/>
  <c r="GW93" i="5"/>
  <c r="GX93" i="5"/>
  <c r="GY93" i="5"/>
  <c r="GZ93" i="5"/>
  <c r="HA93" i="5"/>
  <c r="HB93" i="5"/>
  <c r="HC93" i="5"/>
  <c r="HD93" i="5"/>
  <c r="HE93" i="5"/>
  <c r="HF93" i="5"/>
  <c r="HG93" i="5"/>
  <c r="HH93" i="5"/>
  <c r="HI93" i="5"/>
  <c r="HJ93" i="5"/>
  <c r="HK93" i="5"/>
  <c r="HL93" i="5"/>
  <c r="HM93" i="5"/>
  <c r="HN93" i="5"/>
  <c r="HO93" i="5"/>
  <c r="HP93" i="5"/>
  <c r="HQ93" i="5"/>
  <c r="HR93" i="5"/>
  <c r="HS93" i="5"/>
  <c r="HT93" i="5"/>
  <c r="HU93" i="5"/>
  <c r="HV93" i="5"/>
  <c r="HW93" i="5"/>
  <c r="HX93" i="5"/>
  <c r="HY93" i="5"/>
  <c r="HZ93" i="5"/>
  <c r="IA93" i="5"/>
  <c r="IB93" i="5"/>
  <c r="IC93" i="5"/>
  <c r="ID93" i="5"/>
  <c r="IE93" i="5"/>
  <c r="IF93" i="5"/>
  <c r="IG93" i="5"/>
  <c r="IH93" i="5"/>
  <c r="II93" i="5"/>
  <c r="IJ93" i="5"/>
  <c r="IK93" i="5"/>
  <c r="IL93" i="5"/>
  <c r="IM93" i="5"/>
  <c r="IN93" i="5"/>
  <c r="IO93" i="5"/>
  <c r="IP93" i="5"/>
  <c r="IQ93" i="5"/>
  <c r="IR93" i="5"/>
  <c r="IS93" i="5"/>
  <c r="IT93" i="5"/>
  <c r="IU93" i="5"/>
  <c r="IV93" i="5"/>
  <c r="IW93" i="5"/>
  <c r="IX93" i="5"/>
  <c r="IY93" i="5"/>
  <c r="IZ93" i="5"/>
  <c r="JA93" i="5"/>
  <c r="JB93" i="5"/>
  <c r="JC93" i="5"/>
  <c r="JD93" i="5"/>
  <c r="JE93" i="5"/>
  <c r="JF93" i="5"/>
  <c r="JG93" i="5"/>
  <c r="JH93" i="5"/>
  <c r="JI93" i="5"/>
  <c r="JJ93" i="5"/>
  <c r="JK93" i="5"/>
  <c r="JL93" i="5"/>
  <c r="JM93" i="5"/>
  <c r="JN93" i="5"/>
  <c r="JO93" i="5"/>
  <c r="JP93" i="5"/>
  <c r="JQ93" i="5"/>
  <c r="JR93" i="5"/>
  <c r="JS93" i="5"/>
  <c r="JT93" i="5"/>
  <c r="JU93" i="5"/>
  <c r="JV93" i="5"/>
  <c r="JW93" i="5"/>
  <c r="JX93" i="5"/>
  <c r="JY93" i="5"/>
  <c r="JZ93" i="5"/>
  <c r="KA93" i="5"/>
  <c r="KB93" i="5"/>
  <c r="KC93" i="5"/>
  <c r="KD93" i="5"/>
  <c r="KE93" i="5"/>
  <c r="KF93" i="5"/>
  <c r="KG93" i="5"/>
  <c r="KH93" i="5"/>
  <c r="KI93" i="5"/>
  <c r="KJ93" i="5"/>
  <c r="KK93" i="5"/>
  <c r="KL93" i="5"/>
  <c r="KM93" i="5"/>
  <c r="KN93" i="5"/>
  <c r="KO93" i="5"/>
  <c r="KP93" i="5"/>
  <c r="KQ93" i="5"/>
  <c r="KR93" i="5"/>
  <c r="KS93" i="5"/>
  <c r="KT93" i="5"/>
  <c r="KU93" i="5"/>
  <c r="KV93" i="5"/>
  <c r="KW93" i="5"/>
  <c r="KX93" i="5"/>
  <c r="KY93" i="5"/>
  <c r="KZ93" i="5"/>
  <c r="LA93" i="5"/>
  <c r="LB93" i="5"/>
  <c r="LC93" i="5"/>
  <c r="LD93" i="5"/>
  <c r="LE93" i="5"/>
  <c r="LF93" i="5"/>
  <c r="LG93" i="5"/>
  <c r="LH93" i="5"/>
  <c r="LI93" i="5"/>
  <c r="LJ93" i="5"/>
  <c r="LK93" i="5"/>
  <c r="LL93" i="5"/>
  <c r="LM93" i="5"/>
  <c r="LN93" i="5"/>
  <c r="LO93" i="5"/>
  <c r="LP93" i="5"/>
  <c r="LQ93" i="5"/>
  <c r="LR93" i="5"/>
  <c r="LS93" i="5"/>
  <c r="LT93" i="5"/>
  <c r="LU93" i="5"/>
  <c r="LV93" i="5"/>
  <c r="FN94" i="5"/>
  <c r="FO94" i="5"/>
  <c r="FP94" i="5"/>
  <c r="FQ94" i="5"/>
  <c r="FR94" i="5"/>
  <c r="FS94" i="5"/>
  <c r="FT94" i="5"/>
  <c r="FU94" i="5"/>
  <c r="FV94" i="5"/>
  <c r="FW94" i="5"/>
  <c r="FX94" i="5"/>
  <c r="FY94" i="5"/>
  <c r="FZ94" i="5"/>
  <c r="GA94" i="5"/>
  <c r="GB94" i="5"/>
  <c r="GC94" i="5"/>
  <c r="GD94" i="5"/>
  <c r="GE94" i="5"/>
  <c r="GF94" i="5"/>
  <c r="GG94" i="5"/>
  <c r="GH94" i="5"/>
  <c r="GI94" i="5"/>
  <c r="GJ94" i="5"/>
  <c r="GK94" i="5"/>
  <c r="GL94" i="5"/>
  <c r="GM94" i="5"/>
  <c r="GN94" i="5"/>
  <c r="GO94" i="5"/>
  <c r="GP94" i="5"/>
  <c r="GQ94" i="5"/>
  <c r="GR94" i="5"/>
  <c r="GS94" i="5"/>
  <c r="GT94" i="5"/>
  <c r="GU94" i="5"/>
  <c r="GV94" i="5"/>
  <c r="GW94" i="5"/>
  <c r="GX94" i="5"/>
  <c r="GY94" i="5"/>
  <c r="GZ94" i="5"/>
  <c r="HA94" i="5"/>
  <c r="HB94" i="5"/>
  <c r="HC94" i="5"/>
  <c r="HD94" i="5"/>
  <c r="HE94" i="5"/>
  <c r="HF94" i="5"/>
  <c r="HG94" i="5"/>
  <c r="HH94" i="5"/>
  <c r="HI94" i="5"/>
  <c r="HJ94" i="5"/>
  <c r="HK94" i="5"/>
  <c r="HL94" i="5"/>
  <c r="HM94" i="5"/>
  <c r="HN94" i="5"/>
  <c r="HO94" i="5"/>
  <c r="HP94" i="5"/>
  <c r="HQ94" i="5"/>
  <c r="HR94" i="5"/>
  <c r="HS94" i="5"/>
  <c r="HT94" i="5"/>
  <c r="HU94" i="5"/>
  <c r="HV94" i="5"/>
  <c r="HW94" i="5"/>
  <c r="HX94" i="5"/>
  <c r="HY94" i="5"/>
  <c r="HZ94" i="5"/>
  <c r="IA94" i="5"/>
  <c r="IB94" i="5"/>
  <c r="IC94" i="5"/>
  <c r="ID94" i="5"/>
  <c r="IE94" i="5"/>
  <c r="IF94" i="5"/>
  <c r="IG94" i="5"/>
  <c r="IH94" i="5"/>
  <c r="II94" i="5"/>
  <c r="IJ94" i="5"/>
  <c r="IK94" i="5"/>
  <c r="IL94" i="5"/>
  <c r="IM94" i="5"/>
  <c r="IN94" i="5"/>
  <c r="IO94" i="5"/>
  <c r="IP94" i="5"/>
  <c r="IQ94" i="5"/>
  <c r="IR94" i="5"/>
  <c r="IS94" i="5"/>
  <c r="IT94" i="5"/>
  <c r="IU94" i="5"/>
  <c r="IV94" i="5"/>
  <c r="IW94" i="5"/>
  <c r="IX94" i="5"/>
  <c r="IY94" i="5"/>
  <c r="IZ94" i="5"/>
  <c r="JA94" i="5"/>
  <c r="JB94" i="5"/>
  <c r="JC94" i="5"/>
  <c r="JD94" i="5"/>
  <c r="JE94" i="5"/>
  <c r="JF94" i="5"/>
  <c r="JG94" i="5"/>
  <c r="JH94" i="5"/>
  <c r="JI94" i="5"/>
  <c r="JJ94" i="5"/>
  <c r="JK94" i="5"/>
  <c r="JL94" i="5"/>
  <c r="JM94" i="5"/>
  <c r="JN94" i="5"/>
  <c r="JO94" i="5"/>
  <c r="JP94" i="5"/>
  <c r="JQ94" i="5"/>
  <c r="JR94" i="5"/>
  <c r="JS94" i="5"/>
  <c r="JT94" i="5"/>
  <c r="JU94" i="5"/>
  <c r="JV94" i="5"/>
  <c r="JW94" i="5"/>
  <c r="JX94" i="5"/>
  <c r="JY94" i="5"/>
  <c r="JZ94" i="5"/>
  <c r="KA94" i="5"/>
  <c r="KB94" i="5"/>
  <c r="KC94" i="5"/>
  <c r="KD94" i="5"/>
  <c r="KE94" i="5"/>
  <c r="KF94" i="5"/>
  <c r="KG94" i="5"/>
  <c r="KH94" i="5"/>
  <c r="KI94" i="5"/>
  <c r="KJ94" i="5"/>
  <c r="KK94" i="5"/>
  <c r="KL94" i="5"/>
  <c r="KM94" i="5"/>
  <c r="KN94" i="5"/>
  <c r="KO94" i="5"/>
  <c r="KP94" i="5"/>
  <c r="KQ94" i="5"/>
  <c r="KR94" i="5"/>
  <c r="KS94" i="5"/>
  <c r="KT94" i="5"/>
  <c r="KU94" i="5"/>
  <c r="KV94" i="5"/>
  <c r="KW94" i="5"/>
  <c r="KX94" i="5"/>
  <c r="KY94" i="5"/>
  <c r="KZ94" i="5"/>
  <c r="LA94" i="5"/>
  <c r="LB94" i="5"/>
  <c r="LC94" i="5"/>
  <c r="LD94" i="5"/>
  <c r="LE94" i="5"/>
  <c r="LF94" i="5"/>
  <c r="LG94" i="5"/>
  <c r="LH94" i="5"/>
  <c r="LI94" i="5"/>
  <c r="LJ94" i="5"/>
  <c r="LK94" i="5"/>
  <c r="LL94" i="5"/>
  <c r="LM94" i="5"/>
  <c r="LN94" i="5"/>
  <c r="LO94" i="5"/>
  <c r="LP94" i="5"/>
  <c r="LQ94" i="5"/>
  <c r="LR94" i="5"/>
  <c r="LS94" i="5"/>
  <c r="LT94" i="5"/>
  <c r="LU94" i="5"/>
  <c r="LV94" i="5"/>
  <c r="FN95" i="5"/>
  <c r="FO95" i="5"/>
  <c r="FP95" i="5"/>
  <c r="FQ95" i="5"/>
  <c r="FR95" i="5"/>
  <c r="FS95" i="5"/>
  <c r="FT95" i="5"/>
  <c r="FU95" i="5"/>
  <c r="FV95" i="5"/>
  <c r="FW95" i="5"/>
  <c r="FX95" i="5"/>
  <c r="FY95" i="5"/>
  <c r="FZ95" i="5"/>
  <c r="GA95" i="5"/>
  <c r="GB95" i="5"/>
  <c r="GC95" i="5"/>
  <c r="GD95" i="5"/>
  <c r="GE95" i="5"/>
  <c r="GF95" i="5"/>
  <c r="GG95" i="5"/>
  <c r="GH95" i="5"/>
  <c r="GI95" i="5"/>
  <c r="GJ95" i="5"/>
  <c r="GK95" i="5"/>
  <c r="GL95" i="5"/>
  <c r="GM95" i="5"/>
  <c r="GN95" i="5"/>
  <c r="GO95" i="5"/>
  <c r="GP95" i="5"/>
  <c r="GQ95" i="5"/>
  <c r="GR95" i="5"/>
  <c r="GS95" i="5"/>
  <c r="GT95" i="5"/>
  <c r="GU95" i="5"/>
  <c r="GV95" i="5"/>
  <c r="GW95" i="5"/>
  <c r="GX95" i="5"/>
  <c r="GY95" i="5"/>
  <c r="GZ95" i="5"/>
  <c r="HA95" i="5"/>
  <c r="HB95" i="5"/>
  <c r="HC95" i="5"/>
  <c r="HD95" i="5"/>
  <c r="HE95" i="5"/>
  <c r="HF95" i="5"/>
  <c r="HG95" i="5"/>
  <c r="HH95" i="5"/>
  <c r="HI95" i="5"/>
  <c r="HJ95" i="5"/>
  <c r="HK95" i="5"/>
  <c r="HL95" i="5"/>
  <c r="HM95" i="5"/>
  <c r="HN95" i="5"/>
  <c r="HO95" i="5"/>
  <c r="HP95" i="5"/>
  <c r="HQ95" i="5"/>
  <c r="HR95" i="5"/>
  <c r="HS95" i="5"/>
  <c r="HT95" i="5"/>
  <c r="HU95" i="5"/>
  <c r="HV95" i="5"/>
  <c r="HW95" i="5"/>
  <c r="HX95" i="5"/>
  <c r="HY95" i="5"/>
  <c r="HZ95" i="5"/>
  <c r="IA95" i="5"/>
  <c r="IB95" i="5"/>
  <c r="IC95" i="5"/>
  <c r="ID95" i="5"/>
  <c r="IE95" i="5"/>
  <c r="IF95" i="5"/>
  <c r="IG95" i="5"/>
  <c r="IH95" i="5"/>
  <c r="II95" i="5"/>
  <c r="IJ95" i="5"/>
  <c r="IK95" i="5"/>
  <c r="IL95" i="5"/>
  <c r="IM95" i="5"/>
  <c r="IN95" i="5"/>
  <c r="IO95" i="5"/>
  <c r="IP95" i="5"/>
  <c r="IQ95" i="5"/>
  <c r="IR95" i="5"/>
  <c r="IS95" i="5"/>
  <c r="IT95" i="5"/>
  <c r="IU95" i="5"/>
  <c r="IV95" i="5"/>
  <c r="IW95" i="5"/>
  <c r="IX95" i="5"/>
  <c r="IY95" i="5"/>
  <c r="IZ95" i="5"/>
  <c r="JA95" i="5"/>
  <c r="JB95" i="5"/>
  <c r="JC95" i="5"/>
  <c r="JD95" i="5"/>
  <c r="JE95" i="5"/>
  <c r="JF95" i="5"/>
  <c r="JG95" i="5"/>
  <c r="JH95" i="5"/>
  <c r="JI95" i="5"/>
  <c r="JJ95" i="5"/>
  <c r="JK95" i="5"/>
  <c r="JL95" i="5"/>
  <c r="JM95" i="5"/>
  <c r="JN95" i="5"/>
  <c r="JO95" i="5"/>
  <c r="JP95" i="5"/>
  <c r="JQ95" i="5"/>
  <c r="JR95" i="5"/>
  <c r="JS95" i="5"/>
  <c r="JT95" i="5"/>
  <c r="JU95" i="5"/>
  <c r="JV95" i="5"/>
  <c r="JW95" i="5"/>
  <c r="JX95" i="5"/>
  <c r="JY95" i="5"/>
  <c r="JZ95" i="5"/>
  <c r="KA95" i="5"/>
  <c r="KB95" i="5"/>
  <c r="KC95" i="5"/>
  <c r="KD95" i="5"/>
  <c r="KE95" i="5"/>
  <c r="KF95" i="5"/>
  <c r="KG95" i="5"/>
  <c r="KH95" i="5"/>
  <c r="KI95" i="5"/>
  <c r="KJ95" i="5"/>
  <c r="KK95" i="5"/>
  <c r="KL95" i="5"/>
  <c r="KM95" i="5"/>
  <c r="KN95" i="5"/>
  <c r="KO95" i="5"/>
  <c r="KP95" i="5"/>
  <c r="KQ95" i="5"/>
  <c r="KR95" i="5"/>
  <c r="KS95" i="5"/>
  <c r="KT95" i="5"/>
  <c r="KU95" i="5"/>
  <c r="KV95" i="5"/>
  <c r="KW95" i="5"/>
  <c r="KX95" i="5"/>
  <c r="KY95" i="5"/>
  <c r="KZ95" i="5"/>
  <c r="LA95" i="5"/>
  <c r="LB95" i="5"/>
  <c r="LC95" i="5"/>
  <c r="LD95" i="5"/>
  <c r="LE95" i="5"/>
  <c r="LF95" i="5"/>
  <c r="LG95" i="5"/>
  <c r="LH95" i="5"/>
  <c r="LI95" i="5"/>
  <c r="LJ95" i="5"/>
  <c r="LK95" i="5"/>
  <c r="LL95" i="5"/>
  <c r="LM95" i="5"/>
  <c r="LN95" i="5"/>
  <c r="LO95" i="5"/>
  <c r="LP95" i="5"/>
  <c r="LQ95" i="5"/>
  <c r="LR95" i="5"/>
  <c r="LS95" i="5"/>
  <c r="LT95" i="5"/>
  <c r="LU95" i="5"/>
  <c r="LV95" i="5"/>
  <c r="FN96" i="5"/>
  <c r="FO96" i="5"/>
  <c r="FP96" i="5"/>
  <c r="FQ96" i="5"/>
  <c r="FR96" i="5"/>
  <c r="FS96" i="5"/>
  <c r="FT96" i="5"/>
  <c r="FU96" i="5"/>
  <c r="FV96" i="5"/>
  <c r="FW96" i="5"/>
  <c r="FX96" i="5"/>
  <c r="FY96" i="5"/>
  <c r="FZ96" i="5"/>
  <c r="GA96" i="5"/>
  <c r="GB96" i="5"/>
  <c r="GC96" i="5"/>
  <c r="GD96" i="5"/>
  <c r="GE96" i="5"/>
  <c r="GF96" i="5"/>
  <c r="GG96" i="5"/>
  <c r="GH96" i="5"/>
  <c r="GI96" i="5"/>
  <c r="GJ96" i="5"/>
  <c r="GK96" i="5"/>
  <c r="GL96" i="5"/>
  <c r="GM96" i="5"/>
  <c r="GN96" i="5"/>
  <c r="GO96" i="5"/>
  <c r="GP96" i="5"/>
  <c r="GQ96" i="5"/>
  <c r="GR96" i="5"/>
  <c r="GS96" i="5"/>
  <c r="GT96" i="5"/>
  <c r="GU96" i="5"/>
  <c r="GV96" i="5"/>
  <c r="GW96" i="5"/>
  <c r="GX96" i="5"/>
  <c r="GY96" i="5"/>
  <c r="GZ96" i="5"/>
  <c r="HA96" i="5"/>
  <c r="HB96" i="5"/>
  <c r="HC96" i="5"/>
  <c r="HD96" i="5"/>
  <c r="HE96" i="5"/>
  <c r="HF96" i="5"/>
  <c r="HG96" i="5"/>
  <c r="HH96" i="5"/>
  <c r="HI96" i="5"/>
  <c r="HJ96" i="5"/>
  <c r="HK96" i="5"/>
  <c r="HL96" i="5"/>
  <c r="HM96" i="5"/>
  <c r="HN96" i="5"/>
  <c r="HO96" i="5"/>
  <c r="HP96" i="5"/>
  <c r="HQ96" i="5"/>
  <c r="HR96" i="5"/>
  <c r="HS96" i="5"/>
  <c r="HT96" i="5"/>
  <c r="HU96" i="5"/>
  <c r="HV96" i="5"/>
  <c r="HW96" i="5"/>
  <c r="HX96" i="5"/>
  <c r="HY96" i="5"/>
  <c r="HZ96" i="5"/>
  <c r="IA96" i="5"/>
  <c r="IB96" i="5"/>
  <c r="IC96" i="5"/>
  <c r="ID96" i="5"/>
  <c r="IE96" i="5"/>
  <c r="IF96" i="5"/>
  <c r="IG96" i="5"/>
  <c r="IH96" i="5"/>
  <c r="II96" i="5"/>
  <c r="IJ96" i="5"/>
  <c r="IK96" i="5"/>
  <c r="IL96" i="5"/>
  <c r="IM96" i="5"/>
  <c r="IN96" i="5"/>
  <c r="IO96" i="5"/>
  <c r="IP96" i="5"/>
  <c r="IQ96" i="5"/>
  <c r="IR96" i="5"/>
  <c r="IS96" i="5"/>
  <c r="IT96" i="5"/>
  <c r="IU96" i="5"/>
  <c r="IV96" i="5"/>
  <c r="IW96" i="5"/>
  <c r="IX96" i="5"/>
  <c r="IY96" i="5"/>
  <c r="IZ96" i="5"/>
  <c r="JA96" i="5"/>
  <c r="JB96" i="5"/>
  <c r="JC96" i="5"/>
  <c r="JD96" i="5"/>
  <c r="JE96" i="5"/>
  <c r="JF96" i="5"/>
  <c r="JG96" i="5"/>
  <c r="JH96" i="5"/>
  <c r="JI96" i="5"/>
  <c r="JJ96" i="5"/>
  <c r="JK96" i="5"/>
  <c r="JL96" i="5"/>
  <c r="JM96" i="5"/>
  <c r="JN96" i="5"/>
  <c r="JO96" i="5"/>
  <c r="JP96" i="5"/>
  <c r="JQ96" i="5"/>
  <c r="JR96" i="5"/>
  <c r="JS96" i="5"/>
  <c r="JT96" i="5"/>
  <c r="JU96" i="5"/>
  <c r="JV96" i="5"/>
  <c r="JW96" i="5"/>
  <c r="JX96" i="5"/>
  <c r="JY96" i="5"/>
  <c r="JZ96" i="5"/>
  <c r="KA96" i="5"/>
  <c r="KB96" i="5"/>
  <c r="KC96" i="5"/>
  <c r="KD96" i="5"/>
  <c r="KE96" i="5"/>
  <c r="KF96" i="5"/>
  <c r="KG96" i="5"/>
  <c r="KH96" i="5"/>
  <c r="KI96" i="5"/>
  <c r="KJ96" i="5"/>
  <c r="KK96" i="5"/>
  <c r="KL96" i="5"/>
  <c r="KM96" i="5"/>
  <c r="KN96" i="5"/>
  <c r="KO96" i="5"/>
  <c r="KP96" i="5"/>
  <c r="KQ96" i="5"/>
  <c r="KR96" i="5"/>
  <c r="KS96" i="5"/>
  <c r="KT96" i="5"/>
  <c r="KU96" i="5"/>
  <c r="KV96" i="5"/>
  <c r="KW96" i="5"/>
  <c r="KX96" i="5"/>
  <c r="KY96" i="5"/>
  <c r="KZ96" i="5"/>
  <c r="LA96" i="5"/>
  <c r="LB96" i="5"/>
  <c r="LC96" i="5"/>
  <c r="LD96" i="5"/>
  <c r="LE96" i="5"/>
  <c r="LF96" i="5"/>
  <c r="LG96" i="5"/>
  <c r="LH96" i="5"/>
  <c r="LI96" i="5"/>
  <c r="LJ96" i="5"/>
  <c r="LK96" i="5"/>
  <c r="LL96" i="5"/>
  <c r="LM96" i="5"/>
  <c r="LN96" i="5"/>
  <c r="LO96" i="5"/>
  <c r="LP96" i="5"/>
  <c r="LQ96" i="5"/>
  <c r="LR96" i="5"/>
  <c r="LS96" i="5"/>
  <c r="LT96" i="5"/>
  <c r="LU96" i="5"/>
  <c r="LV96" i="5"/>
  <c r="FN97" i="5"/>
  <c r="FO97" i="5"/>
  <c r="FP97" i="5"/>
  <c r="FQ97" i="5"/>
  <c r="FR97" i="5"/>
  <c r="FS97" i="5"/>
  <c r="FT97" i="5"/>
  <c r="FU97" i="5"/>
  <c r="FV97" i="5"/>
  <c r="FW97" i="5"/>
  <c r="FX97" i="5"/>
  <c r="FY97" i="5"/>
  <c r="FZ97" i="5"/>
  <c r="GA97" i="5"/>
  <c r="GB97" i="5"/>
  <c r="GC97" i="5"/>
  <c r="GD97" i="5"/>
  <c r="GE97" i="5"/>
  <c r="GF97" i="5"/>
  <c r="GG97" i="5"/>
  <c r="GH97" i="5"/>
  <c r="GI97" i="5"/>
  <c r="GJ97" i="5"/>
  <c r="GK97" i="5"/>
  <c r="GL97" i="5"/>
  <c r="GM97" i="5"/>
  <c r="GN97" i="5"/>
  <c r="GO97" i="5"/>
  <c r="GP97" i="5"/>
  <c r="GQ97" i="5"/>
  <c r="GR97" i="5"/>
  <c r="GS97" i="5"/>
  <c r="GT97" i="5"/>
  <c r="GU97" i="5"/>
  <c r="GV97" i="5"/>
  <c r="GW97" i="5"/>
  <c r="GX97" i="5"/>
  <c r="GY97" i="5"/>
  <c r="GZ97" i="5"/>
  <c r="HA97" i="5"/>
  <c r="HB97" i="5"/>
  <c r="HC97" i="5"/>
  <c r="HD97" i="5"/>
  <c r="HE97" i="5"/>
  <c r="HF97" i="5"/>
  <c r="HG97" i="5"/>
  <c r="HH97" i="5"/>
  <c r="HI97" i="5"/>
  <c r="HJ97" i="5"/>
  <c r="HK97" i="5"/>
  <c r="HL97" i="5"/>
  <c r="HM97" i="5"/>
  <c r="HN97" i="5"/>
  <c r="HO97" i="5"/>
  <c r="HP97" i="5"/>
  <c r="HQ97" i="5"/>
  <c r="HR97" i="5"/>
  <c r="HS97" i="5"/>
  <c r="HT97" i="5"/>
  <c r="HU97" i="5"/>
  <c r="HV97" i="5"/>
  <c r="HW97" i="5"/>
  <c r="HX97" i="5"/>
  <c r="HY97" i="5"/>
  <c r="HZ97" i="5"/>
  <c r="IA97" i="5"/>
  <c r="IB97" i="5"/>
  <c r="IC97" i="5"/>
  <c r="ID97" i="5"/>
  <c r="IE97" i="5"/>
  <c r="IF97" i="5"/>
  <c r="IG97" i="5"/>
  <c r="IH97" i="5"/>
  <c r="II97" i="5"/>
  <c r="IJ97" i="5"/>
  <c r="IK97" i="5"/>
  <c r="IL97" i="5"/>
  <c r="IM97" i="5"/>
  <c r="IN97" i="5"/>
  <c r="IO97" i="5"/>
  <c r="IP97" i="5"/>
  <c r="IQ97" i="5"/>
  <c r="IR97" i="5"/>
  <c r="IS97" i="5"/>
  <c r="IT97" i="5"/>
  <c r="IU97" i="5"/>
  <c r="IV97" i="5"/>
  <c r="IW97" i="5"/>
  <c r="IX97" i="5"/>
  <c r="IY97" i="5"/>
  <c r="IZ97" i="5"/>
  <c r="JA97" i="5"/>
  <c r="JB97" i="5"/>
  <c r="JC97" i="5"/>
  <c r="JD97" i="5"/>
  <c r="JE97" i="5"/>
  <c r="JF97" i="5"/>
  <c r="JG97" i="5"/>
  <c r="JH97" i="5"/>
  <c r="JI97" i="5"/>
  <c r="JJ97" i="5"/>
  <c r="JK97" i="5"/>
  <c r="JL97" i="5"/>
  <c r="JM97" i="5"/>
  <c r="JN97" i="5"/>
  <c r="JO97" i="5"/>
  <c r="JP97" i="5"/>
  <c r="JQ97" i="5"/>
  <c r="JR97" i="5"/>
  <c r="JS97" i="5"/>
  <c r="JT97" i="5"/>
  <c r="JU97" i="5"/>
  <c r="JV97" i="5"/>
  <c r="JW97" i="5"/>
  <c r="JX97" i="5"/>
  <c r="JY97" i="5"/>
  <c r="JZ97" i="5"/>
  <c r="KA97" i="5"/>
  <c r="KB97" i="5"/>
  <c r="KC97" i="5"/>
  <c r="KD97" i="5"/>
  <c r="KE97" i="5"/>
  <c r="KF97" i="5"/>
  <c r="KG97" i="5"/>
  <c r="KH97" i="5"/>
  <c r="KI97" i="5"/>
  <c r="KJ97" i="5"/>
  <c r="KK97" i="5"/>
  <c r="KL97" i="5"/>
  <c r="KM97" i="5"/>
  <c r="KN97" i="5"/>
  <c r="KO97" i="5"/>
  <c r="KP97" i="5"/>
  <c r="KQ97" i="5"/>
  <c r="KR97" i="5"/>
  <c r="KS97" i="5"/>
  <c r="KT97" i="5"/>
  <c r="KU97" i="5"/>
  <c r="KV97" i="5"/>
  <c r="KW97" i="5"/>
  <c r="KX97" i="5"/>
  <c r="KY97" i="5"/>
  <c r="KZ97" i="5"/>
  <c r="LA97" i="5"/>
  <c r="LB97" i="5"/>
  <c r="LC97" i="5"/>
  <c r="LD97" i="5"/>
  <c r="LE97" i="5"/>
  <c r="LF97" i="5"/>
  <c r="LG97" i="5"/>
  <c r="LH97" i="5"/>
  <c r="LI97" i="5"/>
  <c r="LJ97" i="5"/>
  <c r="LK97" i="5"/>
  <c r="LL97" i="5"/>
  <c r="LM97" i="5"/>
  <c r="LN97" i="5"/>
  <c r="LO97" i="5"/>
  <c r="LP97" i="5"/>
  <c r="LQ97" i="5"/>
  <c r="LR97" i="5"/>
  <c r="LS97" i="5"/>
  <c r="LT97" i="5"/>
  <c r="LU97" i="5"/>
  <c r="LV97" i="5"/>
  <c r="FN98" i="5"/>
  <c r="FO98" i="5"/>
  <c r="FP98" i="5"/>
  <c r="FQ98" i="5"/>
  <c r="FR98" i="5"/>
  <c r="FS98" i="5"/>
  <c r="FT98" i="5"/>
  <c r="FU98" i="5"/>
  <c r="FV98" i="5"/>
  <c r="FW98" i="5"/>
  <c r="FX98" i="5"/>
  <c r="FY98" i="5"/>
  <c r="FZ98" i="5"/>
  <c r="GA98" i="5"/>
  <c r="GB98" i="5"/>
  <c r="GC98" i="5"/>
  <c r="GD98" i="5"/>
  <c r="GE98" i="5"/>
  <c r="GF98" i="5"/>
  <c r="GG98" i="5"/>
  <c r="GH98" i="5"/>
  <c r="GI98" i="5"/>
  <c r="GJ98" i="5"/>
  <c r="GK98" i="5"/>
  <c r="GL98" i="5"/>
  <c r="GM98" i="5"/>
  <c r="GN98" i="5"/>
  <c r="GO98" i="5"/>
  <c r="GP98" i="5"/>
  <c r="GQ98" i="5"/>
  <c r="GR98" i="5"/>
  <c r="GS98" i="5"/>
  <c r="GT98" i="5"/>
  <c r="GU98" i="5"/>
  <c r="GV98" i="5"/>
  <c r="GW98" i="5"/>
  <c r="GX98" i="5"/>
  <c r="GY98" i="5"/>
  <c r="GZ98" i="5"/>
  <c r="HA98" i="5"/>
  <c r="HB98" i="5"/>
  <c r="HC98" i="5"/>
  <c r="HD98" i="5"/>
  <c r="HE98" i="5"/>
  <c r="HF98" i="5"/>
  <c r="HG98" i="5"/>
  <c r="HH98" i="5"/>
  <c r="HI98" i="5"/>
  <c r="HJ98" i="5"/>
  <c r="HK98" i="5"/>
  <c r="HL98" i="5"/>
  <c r="HM98" i="5"/>
  <c r="HN98" i="5"/>
  <c r="HO98" i="5"/>
  <c r="HP98" i="5"/>
  <c r="HQ98" i="5"/>
  <c r="HR98" i="5"/>
  <c r="HS98" i="5"/>
  <c r="HT98" i="5"/>
  <c r="HU98" i="5"/>
  <c r="HV98" i="5"/>
  <c r="HW98" i="5"/>
  <c r="HX98" i="5"/>
  <c r="HY98" i="5"/>
  <c r="HZ98" i="5"/>
  <c r="IA98" i="5"/>
  <c r="IB98" i="5"/>
  <c r="IC98" i="5"/>
  <c r="ID98" i="5"/>
  <c r="IE98" i="5"/>
  <c r="IF98" i="5"/>
  <c r="IG98" i="5"/>
  <c r="IH98" i="5"/>
  <c r="II98" i="5"/>
  <c r="IJ98" i="5"/>
  <c r="IK98" i="5"/>
  <c r="IL98" i="5"/>
  <c r="IM98" i="5"/>
  <c r="IN98" i="5"/>
  <c r="IO98" i="5"/>
  <c r="IP98" i="5"/>
  <c r="IQ98" i="5"/>
  <c r="IR98" i="5"/>
  <c r="IS98" i="5"/>
  <c r="IT98" i="5"/>
  <c r="IU98" i="5"/>
  <c r="IV98" i="5"/>
  <c r="IW98" i="5"/>
  <c r="IX98" i="5"/>
  <c r="IY98" i="5"/>
  <c r="IZ98" i="5"/>
  <c r="JA98" i="5"/>
  <c r="JB98" i="5"/>
  <c r="JC98" i="5"/>
  <c r="JD98" i="5"/>
  <c r="JE98" i="5"/>
  <c r="JF98" i="5"/>
  <c r="JG98" i="5"/>
  <c r="JH98" i="5"/>
  <c r="JI98" i="5"/>
  <c r="JJ98" i="5"/>
  <c r="JK98" i="5"/>
  <c r="JL98" i="5"/>
  <c r="JM98" i="5"/>
  <c r="JN98" i="5"/>
  <c r="JO98" i="5"/>
  <c r="JP98" i="5"/>
  <c r="JQ98" i="5"/>
  <c r="JR98" i="5"/>
  <c r="JS98" i="5"/>
  <c r="JT98" i="5"/>
  <c r="JU98" i="5"/>
  <c r="JV98" i="5"/>
  <c r="JW98" i="5"/>
  <c r="JX98" i="5"/>
  <c r="JY98" i="5"/>
  <c r="JZ98" i="5"/>
  <c r="KA98" i="5"/>
  <c r="KB98" i="5"/>
  <c r="KC98" i="5"/>
  <c r="KD98" i="5"/>
  <c r="KE98" i="5"/>
  <c r="KF98" i="5"/>
  <c r="KG98" i="5"/>
  <c r="KH98" i="5"/>
  <c r="KI98" i="5"/>
  <c r="KJ98" i="5"/>
  <c r="KK98" i="5"/>
  <c r="KL98" i="5"/>
  <c r="KM98" i="5"/>
  <c r="KN98" i="5"/>
  <c r="KO98" i="5"/>
  <c r="KP98" i="5"/>
  <c r="KQ98" i="5"/>
  <c r="KR98" i="5"/>
  <c r="KS98" i="5"/>
  <c r="KT98" i="5"/>
  <c r="KU98" i="5"/>
  <c r="KV98" i="5"/>
  <c r="KW98" i="5"/>
  <c r="KX98" i="5"/>
  <c r="KY98" i="5"/>
  <c r="KZ98" i="5"/>
  <c r="LA98" i="5"/>
  <c r="LB98" i="5"/>
  <c r="LC98" i="5"/>
  <c r="LD98" i="5"/>
  <c r="LE98" i="5"/>
  <c r="LF98" i="5"/>
  <c r="LG98" i="5"/>
  <c r="LH98" i="5"/>
  <c r="LI98" i="5"/>
  <c r="LJ98" i="5"/>
  <c r="LK98" i="5"/>
  <c r="LL98" i="5"/>
  <c r="LM98" i="5"/>
  <c r="LN98" i="5"/>
  <c r="LO98" i="5"/>
  <c r="LP98" i="5"/>
  <c r="LQ98" i="5"/>
  <c r="LR98" i="5"/>
  <c r="LS98" i="5"/>
  <c r="LT98" i="5"/>
  <c r="LU98" i="5"/>
  <c r="LV98" i="5"/>
  <c r="FN99" i="5"/>
  <c r="FO99" i="5"/>
  <c r="FP99" i="5"/>
  <c r="FQ99" i="5"/>
  <c r="FR99" i="5"/>
  <c r="FS99" i="5"/>
  <c r="FT99" i="5"/>
  <c r="FU99" i="5"/>
  <c r="FV99" i="5"/>
  <c r="FW99" i="5"/>
  <c r="FX99" i="5"/>
  <c r="FY99" i="5"/>
  <c r="FZ99" i="5"/>
  <c r="GA99" i="5"/>
  <c r="GB99" i="5"/>
  <c r="GC99" i="5"/>
  <c r="GD99" i="5"/>
  <c r="GE99" i="5"/>
  <c r="GF99" i="5"/>
  <c r="GG99" i="5"/>
  <c r="GH99" i="5"/>
  <c r="GI99" i="5"/>
  <c r="GJ99" i="5"/>
  <c r="GK99" i="5"/>
  <c r="GL99" i="5"/>
  <c r="GM99" i="5"/>
  <c r="GN99" i="5"/>
  <c r="GO99" i="5"/>
  <c r="GP99" i="5"/>
  <c r="GQ99" i="5"/>
  <c r="GR99" i="5"/>
  <c r="GS99" i="5"/>
  <c r="GT99" i="5"/>
  <c r="GU99" i="5"/>
  <c r="GV99" i="5"/>
  <c r="GW99" i="5"/>
  <c r="GX99" i="5"/>
  <c r="GY99" i="5"/>
  <c r="GZ99" i="5"/>
  <c r="HA99" i="5"/>
  <c r="HB99" i="5"/>
  <c r="HC99" i="5"/>
  <c r="HD99" i="5"/>
  <c r="HE99" i="5"/>
  <c r="HF99" i="5"/>
  <c r="HG99" i="5"/>
  <c r="HH99" i="5"/>
  <c r="HI99" i="5"/>
  <c r="HJ99" i="5"/>
  <c r="HK99" i="5"/>
  <c r="HL99" i="5"/>
  <c r="HM99" i="5"/>
  <c r="HN99" i="5"/>
  <c r="HO99" i="5"/>
  <c r="HP99" i="5"/>
  <c r="HQ99" i="5"/>
  <c r="HR99" i="5"/>
  <c r="HS99" i="5"/>
  <c r="HT99" i="5"/>
  <c r="HU99" i="5"/>
  <c r="HV99" i="5"/>
  <c r="HW99" i="5"/>
  <c r="HX99" i="5"/>
  <c r="HY99" i="5"/>
  <c r="HZ99" i="5"/>
  <c r="IA99" i="5"/>
  <c r="IB99" i="5"/>
  <c r="IC99" i="5"/>
  <c r="ID99" i="5"/>
  <c r="IE99" i="5"/>
  <c r="IF99" i="5"/>
  <c r="IG99" i="5"/>
  <c r="IH99" i="5"/>
  <c r="II99" i="5"/>
  <c r="IJ99" i="5"/>
  <c r="IK99" i="5"/>
  <c r="IL99" i="5"/>
  <c r="IM99" i="5"/>
  <c r="IN99" i="5"/>
  <c r="IO99" i="5"/>
  <c r="IP99" i="5"/>
  <c r="IQ99" i="5"/>
  <c r="IR99" i="5"/>
  <c r="IS99" i="5"/>
  <c r="IT99" i="5"/>
  <c r="IU99" i="5"/>
  <c r="IV99" i="5"/>
  <c r="IW99" i="5"/>
  <c r="IX99" i="5"/>
  <c r="IY99" i="5"/>
  <c r="IZ99" i="5"/>
  <c r="JA99" i="5"/>
  <c r="JB99" i="5"/>
  <c r="JC99" i="5"/>
  <c r="JD99" i="5"/>
  <c r="JE99" i="5"/>
  <c r="JF99" i="5"/>
  <c r="JG99" i="5"/>
  <c r="JH99" i="5"/>
  <c r="JI99" i="5"/>
  <c r="JJ99" i="5"/>
  <c r="JK99" i="5"/>
  <c r="JL99" i="5"/>
  <c r="JM99" i="5"/>
  <c r="JN99" i="5"/>
  <c r="JO99" i="5"/>
  <c r="JP99" i="5"/>
  <c r="JQ99" i="5"/>
  <c r="JR99" i="5"/>
  <c r="JS99" i="5"/>
  <c r="JT99" i="5"/>
  <c r="JU99" i="5"/>
  <c r="JV99" i="5"/>
  <c r="JW99" i="5"/>
  <c r="JX99" i="5"/>
  <c r="JY99" i="5"/>
  <c r="JZ99" i="5"/>
  <c r="KA99" i="5"/>
  <c r="KB99" i="5"/>
  <c r="KC99" i="5"/>
  <c r="KD99" i="5"/>
  <c r="KE99" i="5"/>
  <c r="KF99" i="5"/>
  <c r="KG99" i="5"/>
  <c r="KH99" i="5"/>
  <c r="KI99" i="5"/>
  <c r="KJ99" i="5"/>
  <c r="KK99" i="5"/>
  <c r="KL99" i="5"/>
  <c r="KM99" i="5"/>
  <c r="KN99" i="5"/>
  <c r="KO99" i="5"/>
  <c r="KP99" i="5"/>
  <c r="KQ99" i="5"/>
  <c r="KR99" i="5"/>
  <c r="KS99" i="5"/>
  <c r="KT99" i="5"/>
  <c r="KU99" i="5"/>
  <c r="KV99" i="5"/>
  <c r="KW99" i="5"/>
  <c r="KX99" i="5"/>
  <c r="KY99" i="5"/>
  <c r="KZ99" i="5"/>
  <c r="LA99" i="5"/>
  <c r="LB99" i="5"/>
  <c r="LC99" i="5"/>
  <c r="LD99" i="5"/>
  <c r="LE99" i="5"/>
  <c r="LF99" i="5"/>
  <c r="LG99" i="5"/>
  <c r="LH99" i="5"/>
  <c r="LI99" i="5"/>
  <c r="LJ99" i="5"/>
  <c r="LK99" i="5"/>
  <c r="LL99" i="5"/>
  <c r="LM99" i="5"/>
  <c r="LN99" i="5"/>
  <c r="LO99" i="5"/>
  <c r="LP99" i="5"/>
  <c r="LQ99" i="5"/>
  <c r="LR99" i="5"/>
  <c r="LS99" i="5"/>
  <c r="LT99" i="5"/>
  <c r="LU99" i="5"/>
  <c r="LV99" i="5"/>
  <c r="FN100" i="5"/>
  <c r="FO100" i="5"/>
  <c r="FP100" i="5"/>
  <c r="FQ100" i="5"/>
  <c r="FR100" i="5"/>
  <c r="FS100" i="5"/>
  <c r="FT100" i="5"/>
  <c r="FU100" i="5"/>
  <c r="FV100" i="5"/>
  <c r="FW100" i="5"/>
  <c r="FX100" i="5"/>
  <c r="FY100" i="5"/>
  <c r="FZ100" i="5"/>
  <c r="GA100" i="5"/>
  <c r="GB100" i="5"/>
  <c r="GC100" i="5"/>
  <c r="GD100" i="5"/>
  <c r="GE100" i="5"/>
  <c r="GF100" i="5"/>
  <c r="GG100" i="5"/>
  <c r="GH100" i="5"/>
  <c r="GI100" i="5"/>
  <c r="GJ100" i="5"/>
  <c r="GK100" i="5"/>
  <c r="GL100" i="5"/>
  <c r="GM100" i="5"/>
  <c r="GN100" i="5"/>
  <c r="GO100" i="5"/>
  <c r="GP100" i="5"/>
  <c r="GQ100" i="5"/>
  <c r="GR100" i="5"/>
  <c r="GS100" i="5"/>
  <c r="GT100" i="5"/>
  <c r="GU100" i="5"/>
  <c r="GV100" i="5"/>
  <c r="GW100" i="5"/>
  <c r="GX100" i="5"/>
  <c r="GY100" i="5"/>
  <c r="GZ100" i="5"/>
  <c r="HA100" i="5"/>
  <c r="HB100" i="5"/>
  <c r="HC100" i="5"/>
  <c r="HD100" i="5"/>
  <c r="HE100" i="5"/>
  <c r="HF100" i="5"/>
  <c r="HG100" i="5"/>
  <c r="HH100" i="5"/>
  <c r="HI100" i="5"/>
  <c r="HJ100" i="5"/>
  <c r="HK100" i="5"/>
  <c r="HL100" i="5"/>
  <c r="HM100" i="5"/>
  <c r="HN100" i="5"/>
  <c r="HO100" i="5"/>
  <c r="HP100" i="5"/>
  <c r="HQ100" i="5"/>
  <c r="HR100" i="5"/>
  <c r="HS100" i="5"/>
  <c r="HT100" i="5"/>
  <c r="HU100" i="5"/>
  <c r="HV100" i="5"/>
  <c r="HW100" i="5"/>
  <c r="HX100" i="5"/>
  <c r="HY100" i="5"/>
  <c r="HZ100" i="5"/>
  <c r="IA100" i="5"/>
  <c r="IB100" i="5"/>
  <c r="IC100" i="5"/>
  <c r="ID100" i="5"/>
  <c r="IE100" i="5"/>
  <c r="IF100" i="5"/>
  <c r="IG100" i="5"/>
  <c r="IH100" i="5"/>
  <c r="II100" i="5"/>
  <c r="IJ100" i="5"/>
  <c r="IK100" i="5"/>
  <c r="IL100" i="5"/>
  <c r="IM100" i="5"/>
  <c r="IN100" i="5"/>
  <c r="IO100" i="5"/>
  <c r="IP100" i="5"/>
  <c r="IQ100" i="5"/>
  <c r="IR100" i="5"/>
  <c r="IS100" i="5"/>
  <c r="IT100" i="5"/>
  <c r="IU100" i="5"/>
  <c r="IV100" i="5"/>
  <c r="IW100" i="5"/>
  <c r="IX100" i="5"/>
  <c r="IY100" i="5"/>
  <c r="IZ100" i="5"/>
  <c r="JA100" i="5"/>
  <c r="JB100" i="5"/>
  <c r="JC100" i="5"/>
  <c r="JD100" i="5"/>
  <c r="JE100" i="5"/>
  <c r="JF100" i="5"/>
  <c r="JG100" i="5"/>
  <c r="JH100" i="5"/>
  <c r="JI100" i="5"/>
  <c r="JJ100" i="5"/>
  <c r="JK100" i="5"/>
  <c r="JL100" i="5"/>
  <c r="JM100" i="5"/>
  <c r="JN100" i="5"/>
  <c r="JO100" i="5"/>
  <c r="JP100" i="5"/>
  <c r="JQ100" i="5"/>
  <c r="JR100" i="5"/>
  <c r="JS100" i="5"/>
  <c r="JT100" i="5"/>
  <c r="JU100" i="5"/>
  <c r="JV100" i="5"/>
  <c r="JW100" i="5"/>
  <c r="JX100" i="5"/>
  <c r="JY100" i="5"/>
  <c r="JZ100" i="5"/>
  <c r="KA100" i="5"/>
  <c r="KB100" i="5"/>
  <c r="KC100" i="5"/>
  <c r="KD100" i="5"/>
  <c r="KE100" i="5"/>
  <c r="KF100" i="5"/>
  <c r="KG100" i="5"/>
  <c r="KH100" i="5"/>
  <c r="KI100" i="5"/>
  <c r="KJ100" i="5"/>
  <c r="KK100" i="5"/>
  <c r="KL100" i="5"/>
  <c r="KM100" i="5"/>
  <c r="KN100" i="5"/>
  <c r="KO100" i="5"/>
  <c r="KP100" i="5"/>
  <c r="KQ100" i="5"/>
  <c r="KR100" i="5"/>
  <c r="KS100" i="5"/>
  <c r="KT100" i="5"/>
  <c r="KU100" i="5"/>
  <c r="KV100" i="5"/>
  <c r="KW100" i="5"/>
  <c r="KX100" i="5"/>
  <c r="KY100" i="5"/>
  <c r="KZ100" i="5"/>
  <c r="LA100" i="5"/>
  <c r="LB100" i="5"/>
  <c r="LC100" i="5"/>
  <c r="LD100" i="5"/>
  <c r="LE100" i="5"/>
  <c r="LF100" i="5"/>
  <c r="LG100" i="5"/>
  <c r="LH100" i="5"/>
  <c r="LI100" i="5"/>
  <c r="LJ100" i="5"/>
  <c r="LK100" i="5"/>
  <c r="LL100" i="5"/>
  <c r="LM100" i="5"/>
  <c r="LN100" i="5"/>
  <c r="LO100" i="5"/>
  <c r="LP100" i="5"/>
  <c r="LQ100" i="5"/>
  <c r="LR100" i="5"/>
  <c r="LS100" i="5"/>
  <c r="LT100" i="5"/>
  <c r="LU100" i="5"/>
  <c r="LV100" i="5"/>
  <c r="FN101" i="5"/>
  <c r="FO101" i="5"/>
  <c r="FP101" i="5"/>
  <c r="FQ101" i="5"/>
  <c r="FR101" i="5"/>
  <c r="FS101" i="5"/>
  <c r="FT101" i="5"/>
  <c r="FU101" i="5"/>
  <c r="FV101" i="5"/>
  <c r="FW101" i="5"/>
  <c r="FX101" i="5"/>
  <c r="FY101" i="5"/>
  <c r="FZ101" i="5"/>
  <c r="GA101" i="5"/>
  <c r="GB101" i="5"/>
  <c r="GC101" i="5"/>
  <c r="GD101" i="5"/>
  <c r="GE101" i="5"/>
  <c r="GF101" i="5"/>
  <c r="GG101" i="5"/>
  <c r="GH101" i="5"/>
  <c r="GI101" i="5"/>
  <c r="GJ101" i="5"/>
  <c r="GK101" i="5"/>
  <c r="GL101" i="5"/>
  <c r="GM101" i="5"/>
  <c r="GN101" i="5"/>
  <c r="GO101" i="5"/>
  <c r="GP101" i="5"/>
  <c r="GQ101" i="5"/>
  <c r="GR101" i="5"/>
  <c r="GS101" i="5"/>
  <c r="GT101" i="5"/>
  <c r="GU101" i="5"/>
  <c r="GV101" i="5"/>
  <c r="GW101" i="5"/>
  <c r="GX101" i="5"/>
  <c r="GY101" i="5"/>
  <c r="GZ101" i="5"/>
  <c r="HA101" i="5"/>
  <c r="HB101" i="5"/>
  <c r="HC101" i="5"/>
  <c r="HD101" i="5"/>
  <c r="HE101" i="5"/>
  <c r="HF101" i="5"/>
  <c r="HG101" i="5"/>
  <c r="HH101" i="5"/>
  <c r="HI101" i="5"/>
  <c r="HJ101" i="5"/>
  <c r="HK101" i="5"/>
  <c r="HL101" i="5"/>
  <c r="HM101" i="5"/>
  <c r="HN101" i="5"/>
  <c r="HO101" i="5"/>
  <c r="HP101" i="5"/>
  <c r="HQ101" i="5"/>
  <c r="HR101" i="5"/>
  <c r="HS101" i="5"/>
  <c r="HT101" i="5"/>
  <c r="HU101" i="5"/>
  <c r="HV101" i="5"/>
  <c r="HW101" i="5"/>
  <c r="HX101" i="5"/>
  <c r="HY101" i="5"/>
  <c r="HZ101" i="5"/>
  <c r="IA101" i="5"/>
  <c r="IB101" i="5"/>
  <c r="IC101" i="5"/>
  <c r="ID101" i="5"/>
  <c r="IE101" i="5"/>
  <c r="IF101" i="5"/>
  <c r="IG101" i="5"/>
  <c r="IH101" i="5"/>
  <c r="II101" i="5"/>
  <c r="IJ101" i="5"/>
  <c r="IK101" i="5"/>
  <c r="IL101" i="5"/>
  <c r="IM101" i="5"/>
  <c r="IN101" i="5"/>
  <c r="IO101" i="5"/>
  <c r="IP101" i="5"/>
  <c r="IQ101" i="5"/>
  <c r="IR101" i="5"/>
  <c r="IS101" i="5"/>
  <c r="IT101" i="5"/>
  <c r="IU101" i="5"/>
  <c r="IV101" i="5"/>
  <c r="IW101" i="5"/>
  <c r="IX101" i="5"/>
  <c r="IY101" i="5"/>
  <c r="IZ101" i="5"/>
  <c r="JA101" i="5"/>
  <c r="JB101" i="5"/>
  <c r="JC101" i="5"/>
  <c r="JD101" i="5"/>
  <c r="JE101" i="5"/>
  <c r="JF101" i="5"/>
  <c r="JG101" i="5"/>
  <c r="JH101" i="5"/>
  <c r="JI101" i="5"/>
  <c r="JJ101" i="5"/>
  <c r="JK101" i="5"/>
  <c r="JL101" i="5"/>
  <c r="JM101" i="5"/>
  <c r="JN101" i="5"/>
  <c r="JO101" i="5"/>
  <c r="JP101" i="5"/>
  <c r="JQ101" i="5"/>
  <c r="JR101" i="5"/>
  <c r="JS101" i="5"/>
  <c r="JT101" i="5"/>
  <c r="JU101" i="5"/>
  <c r="JV101" i="5"/>
  <c r="JW101" i="5"/>
  <c r="JX101" i="5"/>
  <c r="JY101" i="5"/>
  <c r="JZ101" i="5"/>
  <c r="KA101" i="5"/>
  <c r="KB101" i="5"/>
  <c r="KC101" i="5"/>
  <c r="KD101" i="5"/>
  <c r="KE101" i="5"/>
  <c r="KF101" i="5"/>
  <c r="KG101" i="5"/>
  <c r="KH101" i="5"/>
  <c r="KI101" i="5"/>
  <c r="KJ101" i="5"/>
  <c r="KK101" i="5"/>
  <c r="KL101" i="5"/>
  <c r="KM101" i="5"/>
  <c r="KN101" i="5"/>
  <c r="KO101" i="5"/>
  <c r="KP101" i="5"/>
  <c r="KQ101" i="5"/>
  <c r="KR101" i="5"/>
  <c r="KS101" i="5"/>
  <c r="KT101" i="5"/>
  <c r="KU101" i="5"/>
  <c r="KV101" i="5"/>
  <c r="KW101" i="5"/>
  <c r="KX101" i="5"/>
  <c r="KY101" i="5"/>
  <c r="KZ101" i="5"/>
  <c r="LA101" i="5"/>
  <c r="LB101" i="5"/>
  <c r="LC101" i="5"/>
  <c r="LD101" i="5"/>
  <c r="LE101" i="5"/>
  <c r="LF101" i="5"/>
  <c r="LG101" i="5"/>
  <c r="LH101" i="5"/>
  <c r="LI101" i="5"/>
  <c r="LJ101" i="5"/>
  <c r="LK101" i="5"/>
  <c r="LL101" i="5"/>
  <c r="LM101" i="5"/>
  <c r="LN101" i="5"/>
  <c r="LO101" i="5"/>
  <c r="LP101" i="5"/>
  <c r="LQ101" i="5"/>
  <c r="LR101" i="5"/>
  <c r="LS101" i="5"/>
  <c r="LT101" i="5"/>
  <c r="LU101" i="5"/>
  <c r="LV101" i="5"/>
  <c r="FN102" i="5"/>
  <c r="FO102" i="5"/>
  <c r="FP102" i="5"/>
  <c r="FQ102" i="5"/>
  <c r="FR102" i="5"/>
  <c r="FS102" i="5"/>
  <c r="FT102" i="5"/>
  <c r="FU102" i="5"/>
  <c r="FV102" i="5"/>
  <c r="FW102" i="5"/>
  <c r="FX102" i="5"/>
  <c r="FY102" i="5"/>
  <c r="FZ102" i="5"/>
  <c r="GA102" i="5"/>
  <c r="GB102" i="5"/>
  <c r="GC102" i="5"/>
  <c r="GD102" i="5"/>
  <c r="GE102" i="5"/>
  <c r="GF102" i="5"/>
  <c r="GG102" i="5"/>
  <c r="GH102" i="5"/>
  <c r="GI102" i="5"/>
  <c r="GJ102" i="5"/>
  <c r="GK102" i="5"/>
  <c r="GL102" i="5"/>
  <c r="GM102" i="5"/>
  <c r="GN102" i="5"/>
  <c r="GO102" i="5"/>
  <c r="GP102" i="5"/>
  <c r="GQ102" i="5"/>
  <c r="GR102" i="5"/>
  <c r="GS102" i="5"/>
  <c r="GT102" i="5"/>
  <c r="GU102" i="5"/>
  <c r="GV102" i="5"/>
  <c r="GW102" i="5"/>
  <c r="GX102" i="5"/>
  <c r="GY102" i="5"/>
  <c r="GZ102" i="5"/>
  <c r="HA102" i="5"/>
  <c r="HB102" i="5"/>
  <c r="HC102" i="5"/>
  <c r="HD102" i="5"/>
  <c r="HE102" i="5"/>
  <c r="HF102" i="5"/>
  <c r="HG102" i="5"/>
  <c r="HH102" i="5"/>
  <c r="HI102" i="5"/>
  <c r="HJ102" i="5"/>
  <c r="HK102" i="5"/>
  <c r="HL102" i="5"/>
  <c r="HM102" i="5"/>
  <c r="HN102" i="5"/>
  <c r="HO102" i="5"/>
  <c r="HP102" i="5"/>
  <c r="HQ102" i="5"/>
  <c r="HR102" i="5"/>
  <c r="HS102" i="5"/>
  <c r="HT102" i="5"/>
  <c r="HU102" i="5"/>
  <c r="HV102" i="5"/>
  <c r="HW102" i="5"/>
  <c r="HX102" i="5"/>
  <c r="HY102" i="5"/>
  <c r="HZ102" i="5"/>
  <c r="IA102" i="5"/>
  <c r="IB102" i="5"/>
  <c r="IC102" i="5"/>
  <c r="ID102" i="5"/>
  <c r="IE102" i="5"/>
  <c r="IF102" i="5"/>
  <c r="IG102" i="5"/>
  <c r="IH102" i="5"/>
  <c r="II102" i="5"/>
  <c r="IJ102" i="5"/>
  <c r="IK102" i="5"/>
  <c r="IL102" i="5"/>
  <c r="IM102" i="5"/>
  <c r="IN102" i="5"/>
  <c r="IO102" i="5"/>
  <c r="IP102" i="5"/>
  <c r="IQ102" i="5"/>
  <c r="IR102" i="5"/>
  <c r="IS102" i="5"/>
  <c r="IT102" i="5"/>
  <c r="IU102" i="5"/>
  <c r="IV102" i="5"/>
  <c r="IW102" i="5"/>
  <c r="IX102" i="5"/>
  <c r="IY102" i="5"/>
  <c r="IZ102" i="5"/>
  <c r="JA102" i="5"/>
  <c r="JB102" i="5"/>
  <c r="JC102" i="5"/>
  <c r="JD102" i="5"/>
  <c r="JE102" i="5"/>
  <c r="JF102" i="5"/>
  <c r="JG102" i="5"/>
  <c r="JH102" i="5"/>
  <c r="JI102" i="5"/>
  <c r="JJ102" i="5"/>
  <c r="JK102" i="5"/>
  <c r="JL102" i="5"/>
  <c r="JM102" i="5"/>
  <c r="JN102" i="5"/>
  <c r="JO102" i="5"/>
  <c r="JP102" i="5"/>
  <c r="JQ102" i="5"/>
  <c r="JR102" i="5"/>
  <c r="JS102" i="5"/>
  <c r="JT102" i="5"/>
  <c r="JU102" i="5"/>
  <c r="JV102" i="5"/>
  <c r="JW102" i="5"/>
  <c r="JX102" i="5"/>
  <c r="JY102" i="5"/>
  <c r="JZ102" i="5"/>
  <c r="KA102" i="5"/>
  <c r="KB102" i="5"/>
  <c r="KC102" i="5"/>
  <c r="KD102" i="5"/>
  <c r="KE102" i="5"/>
  <c r="KF102" i="5"/>
  <c r="KG102" i="5"/>
  <c r="KH102" i="5"/>
  <c r="KI102" i="5"/>
  <c r="KJ102" i="5"/>
  <c r="KK102" i="5"/>
  <c r="KL102" i="5"/>
  <c r="KM102" i="5"/>
  <c r="KN102" i="5"/>
  <c r="KO102" i="5"/>
  <c r="KP102" i="5"/>
  <c r="KQ102" i="5"/>
  <c r="KR102" i="5"/>
  <c r="KS102" i="5"/>
  <c r="KT102" i="5"/>
  <c r="KU102" i="5"/>
  <c r="KV102" i="5"/>
  <c r="KW102" i="5"/>
  <c r="KX102" i="5"/>
  <c r="KY102" i="5"/>
  <c r="KZ102" i="5"/>
  <c r="LA102" i="5"/>
  <c r="LB102" i="5"/>
  <c r="LC102" i="5"/>
  <c r="LD102" i="5"/>
  <c r="LE102" i="5"/>
  <c r="LF102" i="5"/>
  <c r="LG102" i="5"/>
  <c r="LH102" i="5"/>
  <c r="LI102" i="5"/>
  <c r="LJ102" i="5"/>
  <c r="LK102" i="5"/>
  <c r="LL102" i="5"/>
  <c r="LM102" i="5"/>
  <c r="LN102" i="5"/>
  <c r="LO102" i="5"/>
  <c r="LP102" i="5"/>
  <c r="LQ102" i="5"/>
  <c r="LR102" i="5"/>
  <c r="LS102" i="5"/>
  <c r="LT102" i="5"/>
  <c r="LU102" i="5"/>
  <c r="LV102" i="5"/>
  <c r="FN103" i="5"/>
  <c r="FO103" i="5"/>
  <c r="FP103" i="5"/>
  <c r="FQ103" i="5"/>
  <c r="FR103" i="5"/>
  <c r="FS103" i="5"/>
  <c r="FT103" i="5"/>
  <c r="FU103" i="5"/>
  <c r="FV103" i="5"/>
  <c r="FW103" i="5"/>
  <c r="FX103" i="5"/>
  <c r="FY103" i="5"/>
  <c r="FZ103" i="5"/>
  <c r="GA103" i="5"/>
  <c r="GB103" i="5"/>
  <c r="GC103" i="5"/>
  <c r="GD103" i="5"/>
  <c r="GE103" i="5"/>
  <c r="GF103" i="5"/>
  <c r="GG103" i="5"/>
  <c r="GH103" i="5"/>
  <c r="GI103" i="5"/>
  <c r="GJ103" i="5"/>
  <c r="GK103" i="5"/>
  <c r="GL103" i="5"/>
  <c r="GM103" i="5"/>
  <c r="GN103" i="5"/>
  <c r="GO103" i="5"/>
  <c r="GP103" i="5"/>
  <c r="GQ103" i="5"/>
  <c r="GR103" i="5"/>
  <c r="GS103" i="5"/>
  <c r="GT103" i="5"/>
  <c r="GU103" i="5"/>
  <c r="GV103" i="5"/>
  <c r="GW103" i="5"/>
  <c r="GX103" i="5"/>
  <c r="GY103" i="5"/>
  <c r="GZ103" i="5"/>
  <c r="HA103" i="5"/>
  <c r="HB103" i="5"/>
  <c r="HC103" i="5"/>
  <c r="HD103" i="5"/>
  <c r="HE103" i="5"/>
  <c r="HF103" i="5"/>
  <c r="HG103" i="5"/>
  <c r="HH103" i="5"/>
  <c r="HI103" i="5"/>
  <c r="HJ103" i="5"/>
  <c r="HK103" i="5"/>
  <c r="HL103" i="5"/>
  <c r="HM103" i="5"/>
  <c r="HN103" i="5"/>
  <c r="HO103" i="5"/>
  <c r="HP103" i="5"/>
  <c r="HQ103" i="5"/>
  <c r="HR103" i="5"/>
  <c r="HS103" i="5"/>
  <c r="HT103" i="5"/>
  <c r="HU103" i="5"/>
  <c r="HV103" i="5"/>
  <c r="HW103" i="5"/>
  <c r="HX103" i="5"/>
  <c r="HY103" i="5"/>
  <c r="HZ103" i="5"/>
  <c r="IA103" i="5"/>
  <c r="IB103" i="5"/>
  <c r="IC103" i="5"/>
  <c r="ID103" i="5"/>
  <c r="IE103" i="5"/>
  <c r="IF103" i="5"/>
  <c r="IG103" i="5"/>
  <c r="IH103" i="5"/>
  <c r="II103" i="5"/>
  <c r="IJ103" i="5"/>
  <c r="IK103" i="5"/>
  <c r="IL103" i="5"/>
  <c r="IM103" i="5"/>
  <c r="IN103" i="5"/>
  <c r="IO103" i="5"/>
  <c r="IP103" i="5"/>
  <c r="IQ103" i="5"/>
  <c r="IR103" i="5"/>
  <c r="IS103" i="5"/>
  <c r="IT103" i="5"/>
  <c r="IU103" i="5"/>
  <c r="IV103" i="5"/>
  <c r="IW103" i="5"/>
  <c r="IX103" i="5"/>
  <c r="IY103" i="5"/>
  <c r="IZ103" i="5"/>
  <c r="JA103" i="5"/>
  <c r="JB103" i="5"/>
  <c r="JC103" i="5"/>
  <c r="JD103" i="5"/>
  <c r="JE103" i="5"/>
  <c r="JF103" i="5"/>
  <c r="JG103" i="5"/>
  <c r="JH103" i="5"/>
  <c r="JI103" i="5"/>
  <c r="JJ103" i="5"/>
  <c r="JK103" i="5"/>
  <c r="JL103" i="5"/>
  <c r="JM103" i="5"/>
  <c r="JN103" i="5"/>
  <c r="JO103" i="5"/>
  <c r="JP103" i="5"/>
  <c r="JQ103" i="5"/>
  <c r="JR103" i="5"/>
  <c r="JS103" i="5"/>
  <c r="JT103" i="5"/>
  <c r="JU103" i="5"/>
  <c r="JV103" i="5"/>
  <c r="JW103" i="5"/>
  <c r="JX103" i="5"/>
  <c r="JY103" i="5"/>
  <c r="JZ103" i="5"/>
  <c r="KA103" i="5"/>
  <c r="KB103" i="5"/>
  <c r="KC103" i="5"/>
  <c r="KD103" i="5"/>
  <c r="KE103" i="5"/>
  <c r="KF103" i="5"/>
  <c r="KG103" i="5"/>
  <c r="KH103" i="5"/>
  <c r="KI103" i="5"/>
  <c r="KJ103" i="5"/>
  <c r="KK103" i="5"/>
  <c r="KL103" i="5"/>
  <c r="KM103" i="5"/>
  <c r="KN103" i="5"/>
  <c r="KO103" i="5"/>
  <c r="KP103" i="5"/>
  <c r="KQ103" i="5"/>
  <c r="KR103" i="5"/>
  <c r="KS103" i="5"/>
  <c r="KT103" i="5"/>
  <c r="KU103" i="5"/>
  <c r="KV103" i="5"/>
  <c r="KW103" i="5"/>
  <c r="KX103" i="5"/>
  <c r="KY103" i="5"/>
  <c r="KZ103" i="5"/>
  <c r="LA103" i="5"/>
  <c r="LB103" i="5"/>
  <c r="LC103" i="5"/>
  <c r="LD103" i="5"/>
  <c r="LE103" i="5"/>
  <c r="LF103" i="5"/>
  <c r="LG103" i="5"/>
  <c r="LH103" i="5"/>
  <c r="LI103" i="5"/>
  <c r="LJ103" i="5"/>
  <c r="LK103" i="5"/>
  <c r="LL103" i="5"/>
  <c r="LM103" i="5"/>
  <c r="LN103" i="5"/>
  <c r="LO103" i="5"/>
  <c r="LP103" i="5"/>
  <c r="LQ103" i="5"/>
  <c r="LR103" i="5"/>
  <c r="LS103" i="5"/>
  <c r="LT103" i="5"/>
  <c r="LU103" i="5"/>
  <c r="LV103" i="5"/>
  <c r="FN104" i="5"/>
  <c r="FO104" i="5"/>
  <c r="FP104" i="5"/>
  <c r="FQ104" i="5"/>
  <c r="FR104" i="5"/>
  <c r="FS104" i="5"/>
  <c r="FT104" i="5"/>
  <c r="FU104" i="5"/>
  <c r="FV104" i="5"/>
  <c r="FW104" i="5"/>
  <c r="FX104" i="5"/>
  <c r="FY104" i="5"/>
  <c r="FZ104" i="5"/>
  <c r="GA104" i="5"/>
  <c r="GB104" i="5"/>
  <c r="GC104" i="5"/>
  <c r="GD104" i="5"/>
  <c r="GE104" i="5"/>
  <c r="GF104" i="5"/>
  <c r="GG104" i="5"/>
  <c r="GH104" i="5"/>
  <c r="GI104" i="5"/>
  <c r="GJ104" i="5"/>
  <c r="GK104" i="5"/>
  <c r="GL104" i="5"/>
  <c r="GM104" i="5"/>
  <c r="GN104" i="5"/>
  <c r="GO104" i="5"/>
  <c r="GP104" i="5"/>
  <c r="GQ104" i="5"/>
  <c r="GR104" i="5"/>
  <c r="GS104" i="5"/>
  <c r="GT104" i="5"/>
  <c r="GU104" i="5"/>
  <c r="GV104" i="5"/>
  <c r="GW104" i="5"/>
  <c r="GX104" i="5"/>
  <c r="GY104" i="5"/>
  <c r="GZ104" i="5"/>
  <c r="HA104" i="5"/>
  <c r="HB104" i="5"/>
  <c r="HC104" i="5"/>
  <c r="HD104" i="5"/>
  <c r="HE104" i="5"/>
  <c r="HF104" i="5"/>
  <c r="HG104" i="5"/>
  <c r="HH104" i="5"/>
  <c r="HI104" i="5"/>
  <c r="HJ104" i="5"/>
  <c r="HK104" i="5"/>
  <c r="HL104" i="5"/>
  <c r="HM104" i="5"/>
  <c r="HN104" i="5"/>
  <c r="HO104" i="5"/>
  <c r="HP104" i="5"/>
  <c r="HQ104" i="5"/>
  <c r="HR104" i="5"/>
  <c r="HS104" i="5"/>
  <c r="HT104" i="5"/>
  <c r="HU104" i="5"/>
  <c r="HV104" i="5"/>
  <c r="HW104" i="5"/>
  <c r="HX104" i="5"/>
  <c r="HY104" i="5"/>
  <c r="HZ104" i="5"/>
  <c r="IA104" i="5"/>
  <c r="IB104" i="5"/>
  <c r="IC104" i="5"/>
  <c r="ID104" i="5"/>
  <c r="IE104" i="5"/>
  <c r="IF104" i="5"/>
  <c r="IG104" i="5"/>
  <c r="IH104" i="5"/>
  <c r="II104" i="5"/>
  <c r="IJ104" i="5"/>
  <c r="IK104" i="5"/>
  <c r="IL104" i="5"/>
  <c r="IM104" i="5"/>
  <c r="IN104" i="5"/>
  <c r="IO104" i="5"/>
  <c r="IP104" i="5"/>
  <c r="IQ104" i="5"/>
  <c r="IR104" i="5"/>
  <c r="IS104" i="5"/>
  <c r="IT104" i="5"/>
  <c r="IU104" i="5"/>
  <c r="IV104" i="5"/>
  <c r="IW104" i="5"/>
  <c r="IX104" i="5"/>
  <c r="IY104" i="5"/>
  <c r="IZ104" i="5"/>
  <c r="JA104" i="5"/>
  <c r="JB104" i="5"/>
  <c r="JC104" i="5"/>
  <c r="JD104" i="5"/>
  <c r="JE104" i="5"/>
  <c r="JF104" i="5"/>
  <c r="JG104" i="5"/>
  <c r="JH104" i="5"/>
  <c r="JI104" i="5"/>
  <c r="JJ104" i="5"/>
  <c r="JK104" i="5"/>
  <c r="JL104" i="5"/>
  <c r="JM104" i="5"/>
  <c r="JN104" i="5"/>
  <c r="JO104" i="5"/>
  <c r="JP104" i="5"/>
  <c r="JQ104" i="5"/>
  <c r="JR104" i="5"/>
  <c r="JS104" i="5"/>
  <c r="JT104" i="5"/>
  <c r="JU104" i="5"/>
  <c r="JV104" i="5"/>
  <c r="JW104" i="5"/>
  <c r="JX104" i="5"/>
  <c r="JY104" i="5"/>
  <c r="JZ104" i="5"/>
  <c r="KA104" i="5"/>
  <c r="KB104" i="5"/>
  <c r="KC104" i="5"/>
  <c r="KD104" i="5"/>
  <c r="KE104" i="5"/>
  <c r="KF104" i="5"/>
  <c r="KG104" i="5"/>
  <c r="KH104" i="5"/>
  <c r="KI104" i="5"/>
  <c r="KJ104" i="5"/>
  <c r="KK104" i="5"/>
  <c r="KL104" i="5"/>
  <c r="KM104" i="5"/>
  <c r="KN104" i="5"/>
  <c r="KO104" i="5"/>
  <c r="KP104" i="5"/>
  <c r="KQ104" i="5"/>
  <c r="KR104" i="5"/>
  <c r="KS104" i="5"/>
  <c r="KT104" i="5"/>
  <c r="KU104" i="5"/>
  <c r="KV104" i="5"/>
  <c r="KW104" i="5"/>
  <c r="KX104" i="5"/>
  <c r="KY104" i="5"/>
  <c r="KZ104" i="5"/>
  <c r="LA104" i="5"/>
  <c r="LB104" i="5"/>
  <c r="LC104" i="5"/>
  <c r="LD104" i="5"/>
  <c r="LE104" i="5"/>
  <c r="LF104" i="5"/>
  <c r="LG104" i="5"/>
  <c r="LH104" i="5"/>
  <c r="LI104" i="5"/>
  <c r="LJ104" i="5"/>
  <c r="LK104" i="5"/>
  <c r="LL104" i="5"/>
  <c r="LM104" i="5"/>
  <c r="LN104" i="5"/>
  <c r="LO104" i="5"/>
  <c r="LP104" i="5"/>
  <c r="LQ104" i="5"/>
  <c r="LR104" i="5"/>
  <c r="LS104" i="5"/>
  <c r="LT104" i="5"/>
  <c r="LU104" i="5"/>
  <c r="LV104" i="5"/>
  <c r="FN105" i="5"/>
  <c r="FO105" i="5"/>
  <c r="FP105" i="5"/>
  <c r="FQ105" i="5"/>
  <c r="FR105" i="5"/>
  <c r="FS105" i="5"/>
  <c r="FT105" i="5"/>
  <c r="FU105" i="5"/>
  <c r="FV105" i="5"/>
  <c r="FW105" i="5"/>
  <c r="FX105" i="5"/>
  <c r="FY105" i="5"/>
  <c r="FZ105" i="5"/>
  <c r="GA105" i="5"/>
  <c r="GB105" i="5"/>
  <c r="GC105" i="5"/>
  <c r="GD105" i="5"/>
  <c r="GE105" i="5"/>
  <c r="GF105" i="5"/>
  <c r="GG105" i="5"/>
  <c r="GH105" i="5"/>
  <c r="GI105" i="5"/>
  <c r="GJ105" i="5"/>
  <c r="GK105" i="5"/>
  <c r="GL105" i="5"/>
  <c r="GM105" i="5"/>
  <c r="GN105" i="5"/>
  <c r="GO105" i="5"/>
  <c r="GP105" i="5"/>
  <c r="GQ105" i="5"/>
  <c r="GR105" i="5"/>
  <c r="GS105" i="5"/>
  <c r="GT105" i="5"/>
  <c r="GU105" i="5"/>
  <c r="GV105" i="5"/>
  <c r="GW105" i="5"/>
  <c r="GX105" i="5"/>
  <c r="GY105" i="5"/>
  <c r="GZ105" i="5"/>
  <c r="HA105" i="5"/>
  <c r="HB105" i="5"/>
  <c r="HC105" i="5"/>
  <c r="HD105" i="5"/>
  <c r="HE105" i="5"/>
  <c r="HF105" i="5"/>
  <c r="HG105" i="5"/>
  <c r="HH105" i="5"/>
  <c r="HI105" i="5"/>
  <c r="HJ105" i="5"/>
  <c r="HK105" i="5"/>
  <c r="HL105" i="5"/>
  <c r="HM105" i="5"/>
  <c r="HN105" i="5"/>
  <c r="HO105" i="5"/>
  <c r="HP105" i="5"/>
  <c r="HQ105" i="5"/>
  <c r="HR105" i="5"/>
  <c r="HS105" i="5"/>
  <c r="HT105" i="5"/>
  <c r="HU105" i="5"/>
  <c r="HV105" i="5"/>
  <c r="HW105" i="5"/>
  <c r="HX105" i="5"/>
  <c r="HY105" i="5"/>
  <c r="HZ105" i="5"/>
  <c r="IA105" i="5"/>
  <c r="IB105" i="5"/>
  <c r="IC105" i="5"/>
  <c r="ID105" i="5"/>
  <c r="IE105" i="5"/>
  <c r="IF105" i="5"/>
  <c r="IG105" i="5"/>
  <c r="IH105" i="5"/>
  <c r="II105" i="5"/>
  <c r="IJ105" i="5"/>
  <c r="IK105" i="5"/>
  <c r="IL105" i="5"/>
  <c r="IM105" i="5"/>
  <c r="IN105" i="5"/>
  <c r="IO105" i="5"/>
  <c r="IP105" i="5"/>
  <c r="IQ105" i="5"/>
  <c r="IR105" i="5"/>
  <c r="IS105" i="5"/>
  <c r="IT105" i="5"/>
  <c r="IU105" i="5"/>
  <c r="IV105" i="5"/>
  <c r="IW105" i="5"/>
  <c r="IX105" i="5"/>
  <c r="IY105" i="5"/>
  <c r="IZ105" i="5"/>
  <c r="JA105" i="5"/>
  <c r="JB105" i="5"/>
  <c r="JC105" i="5"/>
  <c r="JD105" i="5"/>
  <c r="JE105" i="5"/>
  <c r="JF105" i="5"/>
  <c r="JG105" i="5"/>
  <c r="JH105" i="5"/>
  <c r="JI105" i="5"/>
  <c r="JJ105" i="5"/>
  <c r="JK105" i="5"/>
  <c r="JL105" i="5"/>
  <c r="JM105" i="5"/>
  <c r="JN105" i="5"/>
  <c r="JO105" i="5"/>
  <c r="JP105" i="5"/>
  <c r="JQ105" i="5"/>
  <c r="JR105" i="5"/>
  <c r="JS105" i="5"/>
  <c r="JT105" i="5"/>
  <c r="JU105" i="5"/>
  <c r="JV105" i="5"/>
  <c r="JW105" i="5"/>
  <c r="JX105" i="5"/>
  <c r="JY105" i="5"/>
  <c r="JZ105" i="5"/>
  <c r="KA105" i="5"/>
  <c r="KB105" i="5"/>
  <c r="KC105" i="5"/>
  <c r="KD105" i="5"/>
  <c r="KE105" i="5"/>
  <c r="KF105" i="5"/>
  <c r="KG105" i="5"/>
  <c r="KH105" i="5"/>
  <c r="KI105" i="5"/>
  <c r="KJ105" i="5"/>
  <c r="KK105" i="5"/>
  <c r="KL105" i="5"/>
  <c r="KM105" i="5"/>
  <c r="KN105" i="5"/>
  <c r="KO105" i="5"/>
  <c r="KP105" i="5"/>
  <c r="KQ105" i="5"/>
  <c r="KR105" i="5"/>
  <c r="KS105" i="5"/>
  <c r="KT105" i="5"/>
  <c r="KU105" i="5"/>
  <c r="KV105" i="5"/>
  <c r="KW105" i="5"/>
  <c r="KX105" i="5"/>
  <c r="KY105" i="5"/>
  <c r="KZ105" i="5"/>
  <c r="LA105" i="5"/>
  <c r="LB105" i="5"/>
  <c r="LC105" i="5"/>
  <c r="LD105" i="5"/>
  <c r="LE105" i="5"/>
  <c r="LF105" i="5"/>
  <c r="LG105" i="5"/>
  <c r="LH105" i="5"/>
  <c r="LI105" i="5"/>
  <c r="LJ105" i="5"/>
  <c r="LK105" i="5"/>
  <c r="LL105" i="5"/>
  <c r="LM105" i="5"/>
  <c r="LN105" i="5"/>
  <c r="LO105" i="5"/>
  <c r="LP105" i="5"/>
  <c r="LQ105" i="5"/>
  <c r="LR105" i="5"/>
  <c r="LS105" i="5"/>
  <c r="LT105" i="5"/>
  <c r="LU105" i="5"/>
  <c r="LV105" i="5"/>
  <c r="FN106" i="5"/>
  <c r="FO106" i="5"/>
  <c r="FP106" i="5"/>
  <c r="FQ106" i="5"/>
  <c r="FR106" i="5"/>
  <c r="FS106" i="5"/>
  <c r="FT106" i="5"/>
  <c r="FU106" i="5"/>
  <c r="FV106" i="5"/>
  <c r="FW106" i="5"/>
  <c r="FX106" i="5"/>
  <c r="FY106" i="5"/>
  <c r="FZ106" i="5"/>
  <c r="GA106" i="5"/>
  <c r="GB106" i="5"/>
  <c r="GC106" i="5"/>
  <c r="GD106" i="5"/>
  <c r="GE106" i="5"/>
  <c r="GF106" i="5"/>
  <c r="GG106" i="5"/>
  <c r="GH106" i="5"/>
  <c r="GI106" i="5"/>
  <c r="GJ106" i="5"/>
  <c r="GK106" i="5"/>
  <c r="GL106" i="5"/>
  <c r="GM106" i="5"/>
  <c r="GN106" i="5"/>
  <c r="GO106" i="5"/>
  <c r="GP106" i="5"/>
  <c r="GQ106" i="5"/>
  <c r="GR106" i="5"/>
  <c r="GS106" i="5"/>
  <c r="GT106" i="5"/>
  <c r="GU106" i="5"/>
  <c r="GV106" i="5"/>
  <c r="GW106" i="5"/>
  <c r="GX106" i="5"/>
  <c r="GY106" i="5"/>
  <c r="GZ106" i="5"/>
  <c r="HA106" i="5"/>
  <c r="HB106" i="5"/>
  <c r="HC106" i="5"/>
  <c r="HD106" i="5"/>
  <c r="HE106" i="5"/>
  <c r="HF106" i="5"/>
  <c r="HG106" i="5"/>
  <c r="HH106" i="5"/>
  <c r="HI106" i="5"/>
  <c r="HJ106" i="5"/>
  <c r="HK106" i="5"/>
  <c r="HL106" i="5"/>
  <c r="HM106" i="5"/>
  <c r="HN106" i="5"/>
  <c r="HO106" i="5"/>
  <c r="HP106" i="5"/>
  <c r="HQ106" i="5"/>
  <c r="HR106" i="5"/>
  <c r="HS106" i="5"/>
  <c r="HT106" i="5"/>
  <c r="HU106" i="5"/>
  <c r="HV106" i="5"/>
  <c r="HW106" i="5"/>
  <c r="HX106" i="5"/>
  <c r="HY106" i="5"/>
  <c r="HZ106" i="5"/>
  <c r="IA106" i="5"/>
  <c r="IB106" i="5"/>
  <c r="IC106" i="5"/>
  <c r="ID106" i="5"/>
  <c r="IE106" i="5"/>
  <c r="IF106" i="5"/>
  <c r="IG106" i="5"/>
  <c r="IH106" i="5"/>
  <c r="II106" i="5"/>
  <c r="IJ106" i="5"/>
  <c r="IK106" i="5"/>
  <c r="IL106" i="5"/>
  <c r="IM106" i="5"/>
  <c r="IN106" i="5"/>
  <c r="IO106" i="5"/>
  <c r="IP106" i="5"/>
  <c r="IQ106" i="5"/>
  <c r="IR106" i="5"/>
  <c r="IS106" i="5"/>
  <c r="IT106" i="5"/>
  <c r="IU106" i="5"/>
  <c r="IV106" i="5"/>
  <c r="IW106" i="5"/>
  <c r="IX106" i="5"/>
  <c r="IY106" i="5"/>
  <c r="IZ106" i="5"/>
  <c r="JA106" i="5"/>
  <c r="JB106" i="5"/>
  <c r="JC106" i="5"/>
  <c r="JD106" i="5"/>
  <c r="JE106" i="5"/>
  <c r="JF106" i="5"/>
  <c r="JG106" i="5"/>
  <c r="JH106" i="5"/>
  <c r="JI106" i="5"/>
  <c r="JJ106" i="5"/>
  <c r="JK106" i="5"/>
  <c r="JL106" i="5"/>
  <c r="JM106" i="5"/>
  <c r="JN106" i="5"/>
  <c r="JO106" i="5"/>
  <c r="JP106" i="5"/>
  <c r="JQ106" i="5"/>
  <c r="JR106" i="5"/>
  <c r="JS106" i="5"/>
  <c r="JT106" i="5"/>
  <c r="JU106" i="5"/>
  <c r="JV106" i="5"/>
  <c r="JW106" i="5"/>
  <c r="JX106" i="5"/>
  <c r="JY106" i="5"/>
  <c r="JZ106" i="5"/>
  <c r="KA106" i="5"/>
  <c r="KB106" i="5"/>
  <c r="KC106" i="5"/>
  <c r="KD106" i="5"/>
  <c r="KE106" i="5"/>
  <c r="KF106" i="5"/>
  <c r="KG106" i="5"/>
  <c r="KH106" i="5"/>
  <c r="KI106" i="5"/>
  <c r="KJ106" i="5"/>
  <c r="KK106" i="5"/>
  <c r="KL106" i="5"/>
  <c r="KM106" i="5"/>
  <c r="KN106" i="5"/>
  <c r="KO106" i="5"/>
  <c r="KP106" i="5"/>
  <c r="KQ106" i="5"/>
  <c r="KR106" i="5"/>
  <c r="KS106" i="5"/>
  <c r="KT106" i="5"/>
  <c r="KU106" i="5"/>
  <c r="KV106" i="5"/>
  <c r="KW106" i="5"/>
  <c r="KX106" i="5"/>
  <c r="KY106" i="5"/>
  <c r="KZ106" i="5"/>
  <c r="LA106" i="5"/>
  <c r="LB106" i="5"/>
  <c r="LC106" i="5"/>
  <c r="LD106" i="5"/>
  <c r="LE106" i="5"/>
  <c r="LF106" i="5"/>
  <c r="LG106" i="5"/>
  <c r="LH106" i="5"/>
  <c r="LI106" i="5"/>
  <c r="LJ106" i="5"/>
  <c r="LK106" i="5"/>
  <c r="LL106" i="5"/>
  <c r="LM106" i="5"/>
  <c r="LN106" i="5"/>
  <c r="LO106" i="5"/>
  <c r="LP106" i="5"/>
  <c r="LQ106" i="5"/>
  <c r="LR106" i="5"/>
  <c r="LS106" i="5"/>
  <c r="LT106" i="5"/>
  <c r="LU106" i="5"/>
  <c r="LV106" i="5"/>
  <c r="FN107" i="5"/>
  <c r="FO107" i="5"/>
  <c r="FP107" i="5"/>
  <c r="FQ107" i="5"/>
  <c r="FR107" i="5"/>
  <c r="FS107" i="5"/>
  <c r="FT107" i="5"/>
  <c r="FU107" i="5"/>
  <c r="FV107" i="5"/>
  <c r="FW107" i="5"/>
  <c r="FX107" i="5"/>
  <c r="FY107" i="5"/>
  <c r="FZ107" i="5"/>
  <c r="GA107" i="5"/>
  <c r="GB107" i="5"/>
  <c r="GC107" i="5"/>
  <c r="GD107" i="5"/>
  <c r="GE107" i="5"/>
  <c r="GF107" i="5"/>
  <c r="GG107" i="5"/>
  <c r="GH107" i="5"/>
  <c r="GI107" i="5"/>
  <c r="GJ107" i="5"/>
  <c r="GK107" i="5"/>
  <c r="GL107" i="5"/>
  <c r="GM107" i="5"/>
  <c r="GN107" i="5"/>
  <c r="GO107" i="5"/>
  <c r="GP107" i="5"/>
  <c r="GQ107" i="5"/>
  <c r="GR107" i="5"/>
  <c r="GS107" i="5"/>
  <c r="GT107" i="5"/>
  <c r="GU107" i="5"/>
  <c r="GV107" i="5"/>
  <c r="GW107" i="5"/>
  <c r="GX107" i="5"/>
  <c r="GY107" i="5"/>
  <c r="GZ107" i="5"/>
  <c r="HA107" i="5"/>
  <c r="HB107" i="5"/>
  <c r="HC107" i="5"/>
  <c r="HD107" i="5"/>
  <c r="HE107" i="5"/>
  <c r="HF107" i="5"/>
  <c r="HG107" i="5"/>
  <c r="HH107" i="5"/>
  <c r="HI107" i="5"/>
  <c r="HJ107" i="5"/>
  <c r="HK107" i="5"/>
  <c r="HL107" i="5"/>
  <c r="HM107" i="5"/>
  <c r="HN107" i="5"/>
  <c r="HO107" i="5"/>
  <c r="HP107" i="5"/>
  <c r="HQ107" i="5"/>
  <c r="HR107" i="5"/>
  <c r="HS107" i="5"/>
  <c r="HT107" i="5"/>
  <c r="HU107" i="5"/>
  <c r="HV107" i="5"/>
  <c r="HW107" i="5"/>
  <c r="HX107" i="5"/>
  <c r="HY107" i="5"/>
  <c r="HZ107" i="5"/>
  <c r="IA107" i="5"/>
  <c r="IB107" i="5"/>
  <c r="IC107" i="5"/>
  <c r="ID107" i="5"/>
  <c r="IE107" i="5"/>
  <c r="IF107" i="5"/>
  <c r="IG107" i="5"/>
  <c r="IH107" i="5"/>
  <c r="II107" i="5"/>
  <c r="IJ107" i="5"/>
  <c r="IK107" i="5"/>
  <c r="IL107" i="5"/>
  <c r="IM107" i="5"/>
  <c r="IN107" i="5"/>
  <c r="IO107" i="5"/>
  <c r="IP107" i="5"/>
  <c r="IQ107" i="5"/>
  <c r="IR107" i="5"/>
  <c r="IS107" i="5"/>
  <c r="IT107" i="5"/>
  <c r="IU107" i="5"/>
  <c r="IV107" i="5"/>
  <c r="IW107" i="5"/>
  <c r="IX107" i="5"/>
  <c r="IY107" i="5"/>
  <c r="IZ107" i="5"/>
  <c r="JA107" i="5"/>
  <c r="JB107" i="5"/>
  <c r="JC107" i="5"/>
  <c r="JD107" i="5"/>
  <c r="JE107" i="5"/>
  <c r="JF107" i="5"/>
  <c r="JG107" i="5"/>
  <c r="JH107" i="5"/>
  <c r="JI107" i="5"/>
  <c r="JJ107" i="5"/>
  <c r="JK107" i="5"/>
  <c r="JL107" i="5"/>
  <c r="JM107" i="5"/>
  <c r="JN107" i="5"/>
  <c r="JO107" i="5"/>
  <c r="JP107" i="5"/>
  <c r="JQ107" i="5"/>
  <c r="JR107" i="5"/>
  <c r="JS107" i="5"/>
  <c r="JT107" i="5"/>
  <c r="JU107" i="5"/>
  <c r="JV107" i="5"/>
  <c r="JW107" i="5"/>
  <c r="JX107" i="5"/>
  <c r="JY107" i="5"/>
  <c r="JZ107" i="5"/>
  <c r="KA107" i="5"/>
  <c r="KB107" i="5"/>
  <c r="KC107" i="5"/>
  <c r="KD107" i="5"/>
  <c r="KE107" i="5"/>
  <c r="KF107" i="5"/>
  <c r="KG107" i="5"/>
  <c r="KH107" i="5"/>
  <c r="KI107" i="5"/>
  <c r="KJ107" i="5"/>
  <c r="KK107" i="5"/>
  <c r="KL107" i="5"/>
  <c r="KM107" i="5"/>
  <c r="KN107" i="5"/>
  <c r="KO107" i="5"/>
  <c r="KP107" i="5"/>
  <c r="KQ107" i="5"/>
  <c r="KR107" i="5"/>
  <c r="KS107" i="5"/>
  <c r="KT107" i="5"/>
  <c r="KU107" i="5"/>
  <c r="KV107" i="5"/>
  <c r="KW107" i="5"/>
  <c r="KX107" i="5"/>
  <c r="KY107" i="5"/>
  <c r="KZ107" i="5"/>
  <c r="LA107" i="5"/>
  <c r="LB107" i="5"/>
  <c r="LC107" i="5"/>
  <c r="LD107" i="5"/>
  <c r="LE107" i="5"/>
  <c r="LF107" i="5"/>
  <c r="LG107" i="5"/>
  <c r="LH107" i="5"/>
  <c r="LI107" i="5"/>
  <c r="LJ107" i="5"/>
  <c r="LK107" i="5"/>
  <c r="LL107" i="5"/>
  <c r="LM107" i="5"/>
  <c r="LN107" i="5"/>
  <c r="LO107" i="5"/>
  <c r="LP107" i="5"/>
  <c r="LQ107" i="5"/>
  <c r="LR107" i="5"/>
  <c r="LS107" i="5"/>
  <c r="LT107" i="5"/>
  <c r="LU107" i="5"/>
  <c r="LV107" i="5"/>
  <c r="FN108" i="5"/>
  <c r="FO108" i="5"/>
  <c r="FP108" i="5"/>
  <c r="FQ108" i="5"/>
  <c r="FR108" i="5"/>
  <c r="FS108" i="5"/>
  <c r="FT108" i="5"/>
  <c r="FU108" i="5"/>
  <c r="FV108" i="5"/>
  <c r="FW108" i="5"/>
  <c r="FX108" i="5"/>
  <c r="FY108" i="5"/>
  <c r="FZ108" i="5"/>
  <c r="GA108" i="5"/>
  <c r="GB108" i="5"/>
  <c r="GC108" i="5"/>
  <c r="GD108" i="5"/>
  <c r="GE108" i="5"/>
  <c r="GF108" i="5"/>
  <c r="GG108" i="5"/>
  <c r="GH108" i="5"/>
  <c r="GI108" i="5"/>
  <c r="GJ108" i="5"/>
  <c r="GK108" i="5"/>
  <c r="GL108" i="5"/>
  <c r="GM108" i="5"/>
  <c r="GN108" i="5"/>
  <c r="GO108" i="5"/>
  <c r="GP108" i="5"/>
  <c r="GQ108" i="5"/>
  <c r="GR108" i="5"/>
  <c r="GS108" i="5"/>
  <c r="GT108" i="5"/>
  <c r="GU108" i="5"/>
  <c r="GV108" i="5"/>
  <c r="GW108" i="5"/>
  <c r="GX108" i="5"/>
  <c r="GY108" i="5"/>
  <c r="GZ108" i="5"/>
  <c r="HA108" i="5"/>
  <c r="HB108" i="5"/>
  <c r="HC108" i="5"/>
  <c r="HD108" i="5"/>
  <c r="HE108" i="5"/>
  <c r="HF108" i="5"/>
  <c r="HG108" i="5"/>
  <c r="HH108" i="5"/>
  <c r="HI108" i="5"/>
  <c r="HJ108" i="5"/>
  <c r="HK108" i="5"/>
  <c r="HL108" i="5"/>
  <c r="HM108" i="5"/>
  <c r="HN108" i="5"/>
  <c r="HO108" i="5"/>
  <c r="HP108" i="5"/>
  <c r="HQ108" i="5"/>
  <c r="HR108" i="5"/>
  <c r="HS108" i="5"/>
  <c r="HT108" i="5"/>
  <c r="HU108" i="5"/>
  <c r="HV108" i="5"/>
  <c r="HW108" i="5"/>
  <c r="HX108" i="5"/>
  <c r="HY108" i="5"/>
  <c r="HZ108" i="5"/>
  <c r="IA108" i="5"/>
  <c r="IB108" i="5"/>
  <c r="IC108" i="5"/>
  <c r="ID108" i="5"/>
  <c r="IE108" i="5"/>
  <c r="IF108" i="5"/>
  <c r="IG108" i="5"/>
  <c r="IH108" i="5"/>
  <c r="II108" i="5"/>
  <c r="IJ108" i="5"/>
  <c r="IK108" i="5"/>
  <c r="IL108" i="5"/>
  <c r="IM108" i="5"/>
  <c r="IN108" i="5"/>
  <c r="IO108" i="5"/>
  <c r="IP108" i="5"/>
  <c r="IQ108" i="5"/>
  <c r="IR108" i="5"/>
  <c r="IS108" i="5"/>
  <c r="IT108" i="5"/>
  <c r="IU108" i="5"/>
  <c r="IV108" i="5"/>
  <c r="IW108" i="5"/>
  <c r="IX108" i="5"/>
  <c r="IY108" i="5"/>
  <c r="IZ108" i="5"/>
  <c r="JA108" i="5"/>
  <c r="JB108" i="5"/>
  <c r="JC108" i="5"/>
  <c r="JD108" i="5"/>
  <c r="JE108" i="5"/>
  <c r="JF108" i="5"/>
  <c r="JG108" i="5"/>
  <c r="JH108" i="5"/>
  <c r="JI108" i="5"/>
  <c r="JJ108" i="5"/>
  <c r="JK108" i="5"/>
  <c r="JL108" i="5"/>
  <c r="JM108" i="5"/>
  <c r="JN108" i="5"/>
  <c r="JO108" i="5"/>
  <c r="JP108" i="5"/>
  <c r="JQ108" i="5"/>
  <c r="JR108" i="5"/>
  <c r="JS108" i="5"/>
  <c r="JT108" i="5"/>
  <c r="JU108" i="5"/>
  <c r="JV108" i="5"/>
  <c r="JW108" i="5"/>
  <c r="JX108" i="5"/>
  <c r="JY108" i="5"/>
  <c r="JZ108" i="5"/>
  <c r="KA108" i="5"/>
  <c r="KB108" i="5"/>
  <c r="KC108" i="5"/>
  <c r="KD108" i="5"/>
  <c r="KE108" i="5"/>
  <c r="KF108" i="5"/>
  <c r="KG108" i="5"/>
  <c r="KH108" i="5"/>
  <c r="KI108" i="5"/>
  <c r="KJ108" i="5"/>
  <c r="KK108" i="5"/>
  <c r="KL108" i="5"/>
  <c r="KM108" i="5"/>
  <c r="KN108" i="5"/>
  <c r="KO108" i="5"/>
  <c r="KP108" i="5"/>
  <c r="KQ108" i="5"/>
  <c r="KR108" i="5"/>
  <c r="KS108" i="5"/>
  <c r="KT108" i="5"/>
  <c r="KU108" i="5"/>
  <c r="KV108" i="5"/>
  <c r="KW108" i="5"/>
  <c r="KX108" i="5"/>
  <c r="KY108" i="5"/>
  <c r="KZ108" i="5"/>
  <c r="LA108" i="5"/>
  <c r="LB108" i="5"/>
  <c r="LC108" i="5"/>
  <c r="LD108" i="5"/>
  <c r="LE108" i="5"/>
  <c r="LF108" i="5"/>
  <c r="LG108" i="5"/>
  <c r="LH108" i="5"/>
  <c r="LI108" i="5"/>
  <c r="LJ108" i="5"/>
  <c r="LK108" i="5"/>
  <c r="LL108" i="5"/>
  <c r="LM108" i="5"/>
  <c r="LN108" i="5"/>
  <c r="LO108" i="5"/>
  <c r="LP108" i="5"/>
  <c r="LQ108" i="5"/>
  <c r="LR108" i="5"/>
  <c r="LS108" i="5"/>
  <c r="LT108" i="5"/>
  <c r="LU108" i="5"/>
  <c r="LV108" i="5"/>
  <c r="FN109" i="5"/>
  <c r="FO109" i="5"/>
  <c r="FP109" i="5"/>
  <c r="FQ109" i="5"/>
  <c r="FR109" i="5"/>
  <c r="FS109" i="5"/>
  <c r="FT109" i="5"/>
  <c r="FU109" i="5"/>
  <c r="FV109" i="5"/>
  <c r="FW109" i="5"/>
  <c r="FX109" i="5"/>
  <c r="FY109" i="5"/>
  <c r="FZ109" i="5"/>
  <c r="GA109" i="5"/>
  <c r="GB109" i="5"/>
  <c r="GC109" i="5"/>
  <c r="GD109" i="5"/>
  <c r="GE109" i="5"/>
  <c r="GF109" i="5"/>
  <c r="GG109" i="5"/>
  <c r="GH109" i="5"/>
  <c r="GI109" i="5"/>
  <c r="GJ109" i="5"/>
  <c r="GK109" i="5"/>
  <c r="GL109" i="5"/>
  <c r="GM109" i="5"/>
  <c r="GN109" i="5"/>
  <c r="GO109" i="5"/>
  <c r="GP109" i="5"/>
  <c r="GQ109" i="5"/>
  <c r="GR109" i="5"/>
  <c r="GS109" i="5"/>
  <c r="GT109" i="5"/>
  <c r="GU109" i="5"/>
  <c r="GV109" i="5"/>
  <c r="GW109" i="5"/>
  <c r="GX109" i="5"/>
  <c r="GY109" i="5"/>
  <c r="GZ109" i="5"/>
  <c r="HA109" i="5"/>
  <c r="HB109" i="5"/>
  <c r="HC109" i="5"/>
  <c r="HD109" i="5"/>
  <c r="HE109" i="5"/>
  <c r="HF109" i="5"/>
  <c r="HG109" i="5"/>
  <c r="HH109" i="5"/>
  <c r="HI109" i="5"/>
  <c r="HJ109" i="5"/>
  <c r="HK109" i="5"/>
  <c r="HL109" i="5"/>
  <c r="HM109" i="5"/>
  <c r="HN109" i="5"/>
  <c r="HO109" i="5"/>
  <c r="HP109" i="5"/>
  <c r="HQ109" i="5"/>
  <c r="HR109" i="5"/>
  <c r="HS109" i="5"/>
  <c r="HT109" i="5"/>
  <c r="HU109" i="5"/>
  <c r="HV109" i="5"/>
  <c r="HW109" i="5"/>
  <c r="HX109" i="5"/>
  <c r="HY109" i="5"/>
  <c r="HZ109" i="5"/>
  <c r="IA109" i="5"/>
  <c r="IB109" i="5"/>
  <c r="IC109" i="5"/>
  <c r="ID109" i="5"/>
  <c r="IE109" i="5"/>
  <c r="IF109" i="5"/>
  <c r="IG109" i="5"/>
  <c r="IH109" i="5"/>
  <c r="II109" i="5"/>
  <c r="IJ109" i="5"/>
  <c r="IK109" i="5"/>
  <c r="IL109" i="5"/>
  <c r="IM109" i="5"/>
  <c r="IN109" i="5"/>
  <c r="IO109" i="5"/>
  <c r="IP109" i="5"/>
  <c r="IQ109" i="5"/>
  <c r="IR109" i="5"/>
  <c r="IS109" i="5"/>
  <c r="IT109" i="5"/>
  <c r="IU109" i="5"/>
  <c r="IV109" i="5"/>
  <c r="IW109" i="5"/>
  <c r="IX109" i="5"/>
  <c r="IY109" i="5"/>
  <c r="IZ109" i="5"/>
  <c r="JA109" i="5"/>
  <c r="JB109" i="5"/>
  <c r="JC109" i="5"/>
  <c r="JD109" i="5"/>
  <c r="JE109" i="5"/>
  <c r="JF109" i="5"/>
  <c r="JG109" i="5"/>
  <c r="JH109" i="5"/>
  <c r="JI109" i="5"/>
  <c r="JJ109" i="5"/>
  <c r="JK109" i="5"/>
  <c r="JL109" i="5"/>
  <c r="JM109" i="5"/>
  <c r="JN109" i="5"/>
  <c r="JO109" i="5"/>
  <c r="JP109" i="5"/>
  <c r="JQ109" i="5"/>
  <c r="JR109" i="5"/>
  <c r="JS109" i="5"/>
  <c r="JT109" i="5"/>
  <c r="JU109" i="5"/>
  <c r="JV109" i="5"/>
  <c r="JW109" i="5"/>
  <c r="JX109" i="5"/>
  <c r="JY109" i="5"/>
  <c r="JZ109" i="5"/>
  <c r="KA109" i="5"/>
  <c r="KB109" i="5"/>
  <c r="KC109" i="5"/>
  <c r="KD109" i="5"/>
  <c r="KE109" i="5"/>
  <c r="KF109" i="5"/>
  <c r="KG109" i="5"/>
  <c r="KH109" i="5"/>
  <c r="KI109" i="5"/>
  <c r="KJ109" i="5"/>
  <c r="KK109" i="5"/>
  <c r="KL109" i="5"/>
  <c r="KM109" i="5"/>
  <c r="KN109" i="5"/>
  <c r="KO109" i="5"/>
  <c r="KP109" i="5"/>
  <c r="KQ109" i="5"/>
  <c r="KR109" i="5"/>
  <c r="KS109" i="5"/>
  <c r="KT109" i="5"/>
  <c r="KU109" i="5"/>
  <c r="KV109" i="5"/>
  <c r="KW109" i="5"/>
  <c r="KX109" i="5"/>
  <c r="KY109" i="5"/>
  <c r="KZ109" i="5"/>
  <c r="LA109" i="5"/>
  <c r="LB109" i="5"/>
  <c r="LC109" i="5"/>
  <c r="LD109" i="5"/>
  <c r="LE109" i="5"/>
  <c r="LF109" i="5"/>
  <c r="LG109" i="5"/>
  <c r="LH109" i="5"/>
  <c r="LI109" i="5"/>
  <c r="LJ109" i="5"/>
  <c r="LK109" i="5"/>
  <c r="LL109" i="5"/>
  <c r="LM109" i="5"/>
  <c r="LN109" i="5"/>
  <c r="LO109" i="5"/>
  <c r="LP109" i="5"/>
  <c r="LQ109" i="5"/>
  <c r="LR109" i="5"/>
  <c r="LS109" i="5"/>
  <c r="LT109" i="5"/>
  <c r="LU109" i="5"/>
  <c r="LV109" i="5"/>
  <c r="FN110" i="5"/>
  <c r="FO110" i="5"/>
  <c r="FP110" i="5"/>
  <c r="FQ110" i="5"/>
  <c r="FR110" i="5"/>
  <c r="FS110" i="5"/>
  <c r="FT110" i="5"/>
  <c r="FU110" i="5"/>
  <c r="FV110" i="5"/>
  <c r="FW110" i="5"/>
  <c r="FX110" i="5"/>
  <c r="FY110" i="5"/>
  <c r="FZ110" i="5"/>
  <c r="GA110" i="5"/>
  <c r="GB110" i="5"/>
  <c r="GC110" i="5"/>
  <c r="GD110" i="5"/>
  <c r="GE110" i="5"/>
  <c r="GF110" i="5"/>
  <c r="GG110" i="5"/>
  <c r="GH110" i="5"/>
  <c r="GI110" i="5"/>
  <c r="GJ110" i="5"/>
  <c r="GK110" i="5"/>
  <c r="GL110" i="5"/>
  <c r="GM110" i="5"/>
  <c r="GN110" i="5"/>
  <c r="GO110" i="5"/>
  <c r="GP110" i="5"/>
  <c r="GQ110" i="5"/>
  <c r="GR110" i="5"/>
  <c r="GS110" i="5"/>
  <c r="GT110" i="5"/>
  <c r="GU110" i="5"/>
  <c r="GV110" i="5"/>
  <c r="GW110" i="5"/>
  <c r="GX110" i="5"/>
  <c r="GY110" i="5"/>
  <c r="GZ110" i="5"/>
  <c r="HA110" i="5"/>
  <c r="HB110" i="5"/>
  <c r="HC110" i="5"/>
  <c r="HD110" i="5"/>
  <c r="HE110" i="5"/>
  <c r="HF110" i="5"/>
  <c r="HG110" i="5"/>
  <c r="HH110" i="5"/>
  <c r="HI110" i="5"/>
  <c r="HJ110" i="5"/>
  <c r="HK110" i="5"/>
  <c r="HL110" i="5"/>
  <c r="HM110" i="5"/>
  <c r="HN110" i="5"/>
  <c r="HO110" i="5"/>
  <c r="HP110" i="5"/>
  <c r="HQ110" i="5"/>
  <c r="HR110" i="5"/>
  <c r="HS110" i="5"/>
  <c r="HT110" i="5"/>
  <c r="HU110" i="5"/>
  <c r="HV110" i="5"/>
  <c r="HW110" i="5"/>
  <c r="HX110" i="5"/>
  <c r="HY110" i="5"/>
  <c r="HZ110" i="5"/>
  <c r="IA110" i="5"/>
  <c r="IB110" i="5"/>
  <c r="IC110" i="5"/>
  <c r="ID110" i="5"/>
  <c r="IE110" i="5"/>
  <c r="IF110" i="5"/>
  <c r="IG110" i="5"/>
  <c r="IH110" i="5"/>
  <c r="II110" i="5"/>
  <c r="IJ110" i="5"/>
  <c r="IK110" i="5"/>
  <c r="IL110" i="5"/>
  <c r="IM110" i="5"/>
  <c r="IN110" i="5"/>
  <c r="IO110" i="5"/>
  <c r="IP110" i="5"/>
  <c r="IQ110" i="5"/>
  <c r="IR110" i="5"/>
  <c r="IS110" i="5"/>
  <c r="IT110" i="5"/>
  <c r="IU110" i="5"/>
  <c r="IV110" i="5"/>
  <c r="IW110" i="5"/>
  <c r="IX110" i="5"/>
  <c r="IY110" i="5"/>
  <c r="IZ110" i="5"/>
  <c r="JA110" i="5"/>
  <c r="JB110" i="5"/>
  <c r="JC110" i="5"/>
  <c r="JD110" i="5"/>
  <c r="JE110" i="5"/>
  <c r="JF110" i="5"/>
  <c r="JG110" i="5"/>
  <c r="JH110" i="5"/>
  <c r="JI110" i="5"/>
  <c r="JJ110" i="5"/>
  <c r="JK110" i="5"/>
  <c r="JL110" i="5"/>
  <c r="JM110" i="5"/>
  <c r="JN110" i="5"/>
  <c r="JO110" i="5"/>
  <c r="JP110" i="5"/>
  <c r="JQ110" i="5"/>
  <c r="JR110" i="5"/>
  <c r="JS110" i="5"/>
  <c r="JT110" i="5"/>
  <c r="JU110" i="5"/>
  <c r="JV110" i="5"/>
  <c r="JW110" i="5"/>
  <c r="JX110" i="5"/>
  <c r="JY110" i="5"/>
  <c r="JZ110" i="5"/>
  <c r="KA110" i="5"/>
  <c r="KB110" i="5"/>
  <c r="KC110" i="5"/>
  <c r="KD110" i="5"/>
  <c r="KE110" i="5"/>
  <c r="KF110" i="5"/>
  <c r="KG110" i="5"/>
  <c r="KH110" i="5"/>
  <c r="KI110" i="5"/>
  <c r="KJ110" i="5"/>
  <c r="KK110" i="5"/>
  <c r="KL110" i="5"/>
  <c r="KM110" i="5"/>
  <c r="KN110" i="5"/>
  <c r="KO110" i="5"/>
  <c r="KP110" i="5"/>
  <c r="KQ110" i="5"/>
  <c r="KR110" i="5"/>
  <c r="KS110" i="5"/>
  <c r="KT110" i="5"/>
  <c r="KU110" i="5"/>
  <c r="KV110" i="5"/>
  <c r="KW110" i="5"/>
  <c r="KX110" i="5"/>
  <c r="KY110" i="5"/>
  <c r="KZ110" i="5"/>
  <c r="LA110" i="5"/>
  <c r="LB110" i="5"/>
  <c r="LC110" i="5"/>
  <c r="LD110" i="5"/>
  <c r="LE110" i="5"/>
  <c r="LF110" i="5"/>
  <c r="LG110" i="5"/>
  <c r="LH110" i="5"/>
  <c r="LI110" i="5"/>
  <c r="LJ110" i="5"/>
  <c r="LK110" i="5"/>
  <c r="LL110" i="5"/>
  <c r="LM110" i="5"/>
  <c r="LN110" i="5"/>
  <c r="LO110" i="5"/>
  <c r="LP110" i="5"/>
  <c r="LQ110" i="5"/>
  <c r="LR110" i="5"/>
  <c r="LS110" i="5"/>
  <c r="LT110" i="5"/>
  <c r="LU110" i="5"/>
  <c r="LV110" i="5"/>
  <c r="FN111" i="5"/>
  <c r="FO111" i="5"/>
  <c r="FP111" i="5"/>
  <c r="FQ111" i="5"/>
  <c r="FR111" i="5"/>
  <c r="FS111" i="5"/>
  <c r="FT111" i="5"/>
  <c r="FU111" i="5"/>
  <c r="FV111" i="5"/>
  <c r="FW111" i="5"/>
  <c r="FX111" i="5"/>
  <c r="FY111" i="5"/>
  <c r="FZ111" i="5"/>
  <c r="GA111" i="5"/>
  <c r="GB111" i="5"/>
  <c r="GC111" i="5"/>
  <c r="GD111" i="5"/>
  <c r="GE111" i="5"/>
  <c r="GF111" i="5"/>
  <c r="GG111" i="5"/>
  <c r="GH111" i="5"/>
  <c r="GI111" i="5"/>
  <c r="GJ111" i="5"/>
  <c r="GK111" i="5"/>
  <c r="GL111" i="5"/>
  <c r="GM111" i="5"/>
  <c r="GN111" i="5"/>
  <c r="GO111" i="5"/>
  <c r="GP111" i="5"/>
  <c r="GQ111" i="5"/>
  <c r="GR111" i="5"/>
  <c r="GS111" i="5"/>
  <c r="GT111" i="5"/>
  <c r="GU111" i="5"/>
  <c r="GV111" i="5"/>
  <c r="GW111" i="5"/>
  <c r="GX111" i="5"/>
  <c r="GY111" i="5"/>
  <c r="GZ111" i="5"/>
  <c r="HA111" i="5"/>
  <c r="HB111" i="5"/>
  <c r="HC111" i="5"/>
  <c r="HD111" i="5"/>
  <c r="HE111" i="5"/>
  <c r="HF111" i="5"/>
  <c r="HG111" i="5"/>
  <c r="HH111" i="5"/>
  <c r="HI111" i="5"/>
  <c r="HJ111" i="5"/>
  <c r="HK111" i="5"/>
  <c r="HL111" i="5"/>
  <c r="HM111" i="5"/>
  <c r="HN111" i="5"/>
  <c r="HO111" i="5"/>
  <c r="HP111" i="5"/>
  <c r="HQ111" i="5"/>
  <c r="HR111" i="5"/>
  <c r="HS111" i="5"/>
  <c r="HT111" i="5"/>
  <c r="HU111" i="5"/>
  <c r="HV111" i="5"/>
  <c r="HW111" i="5"/>
  <c r="HX111" i="5"/>
  <c r="HY111" i="5"/>
  <c r="HZ111" i="5"/>
  <c r="IA111" i="5"/>
  <c r="IB111" i="5"/>
  <c r="IC111" i="5"/>
  <c r="ID111" i="5"/>
  <c r="IE111" i="5"/>
  <c r="IF111" i="5"/>
  <c r="IG111" i="5"/>
  <c r="IH111" i="5"/>
  <c r="II111" i="5"/>
  <c r="IJ111" i="5"/>
  <c r="IK111" i="5"/>
  <c r="IL111" i="5"/>
  <c r="IM111" i="5"/>
  <c r="IN111" i="5"/>
  <c r="IO111" i="5"/>
  <c r="IP111" i="5"/>
  <c r="IQ111" i="5"/>
  <c r="IR111" i="5"/>
  <c r="IS111" i="5"/>
  <c r="IT111" i="5"/>
  <c r="IU111" i="5"/>
  <c r="IV111" i="5"/>
  <c r="IW111" i="5"/>
  <c r="IX111" i="5"/>
  <c r="IY111" i="5"/>
  <c r="IZ111" i="5"/>
  <c r="JA111" i="5"/>
  <c r="JB111" i="5"/>
  <c r="JC111" i="5"/>
  <c r="JD111" i="5"/>
  <c r="JE111" i="5"/>
  <c r="JF111" i="5"/>
  <c r="JG111" i="5"/>
  <c r="JH111" i="5"/>
  <c r="JI111" i="5"/>
  <c r="JJ111" i="5"/>
  <c r="JK111" i="5"/>
  <c r="JL111" i="5"/>
  <c r="JM111" i="5"/>
  <c r="JN111" i="5"/>
  <c r="JO111" i="5"/>
  <c r="JP111" i="5"/>
  <c r="JQ111" i="5"/>
  <c r="JR111" i="5"/>
  <c r="JS111" i="5"/>
  <c r="JT111" i="5"/>
  <c r="JU111" i="5"/>
  <c r="JV111" i="5"/>
  <c r="JW111" i="5"/>
  <c r="JX111" i="5"/>
  <c r="JY111" i="5"/>
  <c r="JZ111" i="5"/>
  <c r="KA111" i="5"/>
  <c r="KB111" i="5"/>
  <c r="KC111" i="5"/>
  <c r="KD111" i="5"/>
  <c r="KE111" i="5"/>
  <c r="KF111" i="5"/>
  <c r="KG111" i="5"/>
  <c r="KH111" i="5"/>
  <c r="KI111" i="5"/>
  <c r="KJ111" i="5"/>
  <c r="KK111" i="5"/>
  <c r="KL111" i="5"/>
  <c r="KM111" i="5"/>
  <c r="KN111" i="5"/>
  <c r="KO111" i="5"/>
  <c r="KP111" i="5"/>
  <c r="KQ111" i="5"/>
  <c r="KR111" i="5"/>
  <c r="KS111" i="5"/>
  <c r="KT111" i="5"/>
  <c r="KU111" i="5"/>
  <c r="KV111" i="5"/>
  <c r="KW111" i="5"/>
  <c r="KX111" i="5"/>
  <c r="KY111" i="5"/>
  <c r="KZ111" i="5"/>
  <c r="LA111" i="5"/>
  <c r="LB111" i="5"/>
  <c r="LC111" i="5"/>
  <c r="LD111" i="5"/>
  <c r="LE111" i="5"/>
  <c r="LF111" i="5"/>
  <c r="LG111" i="5"/>
  <c r="LH111" i="5"/>
  <c r="LI111" i="5"/>
  <c r="LJ111" i="5"/>
  <c r="LK111" i="5"/>
  <c r="LL111" i="5"/>
  <c r="LM111" i="5"/>
  <c r="LN111" i="5"/>
  <c r="LO111" i="5"/>
  <c r="LP111" i="5"/>
  <c r="LQ111" i="5"/>
  <c r="LR111" i="5"/>
  <c r="LS111" i="5"/>
  <c r="LT111" i="5"/>
  <c r="LU111" i="5"/>
  <c r="LV111" i="5"/>
  <c r="FN112" i="5"/>
  <c r="FO112" i="5"/>
  <c r="FP112" i="5"/>
  <c r="FQ112" i="5"/>
  <c r="FR112" i="5"/>
  <c r="FS112" i="5"/>
  <c r="FT112" i="5"/>
  <c r="FU112" i="5"/>
  <c r="FV112" i="5"/>
  <c r="FW112" i="5"/>
  <c r="FX112" i="5"/>
  <c r="FY112" i="5"/>
  <c r="FZ112" i="5"/>
  <c r="GA112" i="5"/>
  <c r="GB112" i="5"/>
  <c r="GC112" i="5"/>
  <c r="GD112" i="5"/>
  <c r="GE112" i="5"/>
  <c r="GF112" i="5"/>
  <c r="GG112" i="5"/>
  <c r="GH112" i="5"/>
  <c r="GI112" i="5"/>
  <c r="GJ112" i="5"/>
  <c r="GK112" i="5"/>
  <c r="GL112" i="5"/>
  <c r="GM112" i="5"/>
  <c r="GN112" i="5"/>
  <c r="GO112" i="5"/>
  <c r="GP112" i="5"/>
  <c r="GQ112" i="5"/>
  <c r="GR112" i="5"/>
  <c r="GS112" i="5"/>
  <c r="GT112" i="5"/>
  <c r="GU112" i="5"/>
  <c r="GV112" i="5"/>
  <c r="GW112" i="5"/>
  <c r="GX112" i="5"/>
  <c r="GY112" i="5"/>
  <c r="GZ112" i="5"/>
  <c r="HA112" i="5"/>
  <c r="HB112" i="5"/>
  <c r="HC112" i="5"/>
  <c r="HD112" i="5"/>
  <c r="HE112" i="5"/>
  <c r="HF112" i="5"/>
  <c r="HG112" i="5"/>
  <c r="HH112" i="5"/>
  <c r="HI112" i="5"/>
  <c r="HJ112" i="5"/>
  <c r="HK112" i="5"/>
  <c r="HL112" i="5"/>
  <c r="HM112" i="5"/>
  <c r="HN112" i="5"/>
  <c r="HO112" i="5"/>
  <c r="HP112" i="5"/>
  <c r="HQ112" i="5"/>
  <c r="HR112" i="5"/>
  <c r="HS112" i="5"/>
  <c r="HT112" i="5"/>
  <c r="HU112" i="5"/>
  <c r="HV112" i="5"/>
  <c r="HW112" i="5"/>
  <c r="HX112" i="5"/>
  <c r="HY112" i="5"/>
  <c r="HZ112" i="5"/>
  <c r="IA112" i="5"/>
  <c r="IB112" i="5"/>
  <c r="IC112" i="5"/>
  <c r="ID112" i="5"/>
  <c r="IE112" i="5"/>
  <c r="IF112" i="5"/>
  <c r="IG112" i="5"/>
  <c r="IH112" i="5"/>
  <c r="II112" i="5"/>
  <c r="IJ112" i="5"/>
  <c r="IK112" i="5"/>
  <c r="IL112" i="5"/>
  <c r="IM112" i="5"/>
  <c r="IN112" i="5"/>
  <c r="IO112" i="5"/>
  <c r="IP112" i="5"/>
  <c r="IQ112" i="5"/>
  <c r="IR112" i="5"/>
  <c r="IS112" i="5"/>
  <c r="IT112" i="5"/>
  <c r="IU112" i="5"/>
  <c r="IV112" i="5"/>
  <c r="IW112" i="5"/>
  <c r="IX112" i="5"/>
  <c r="IY112" i="5"/>
  <c r="IZ112" i="5"/>
  <c r="JA112" i="5"/>
  <c r="JB112" i="5"/>
  <c r="JC112" i="5"/>
  <c r="JD112" i="5"/>
  <c r="JE112" i="5"/>
  <c r="JF112" i="5"/>
  <c r="JG112" i="5"/>
  <c r="JH112" i="5"/>
  <c r="JI112" i="5"/>
  <c r="JJ112" i="5"/>
  <c r="JK112" i="5"/>
  <c r="JL112" i="5"/>
  <c r="JM112" i="5"/>
  <c r="JN112" i="5"/>
  <c r="JO112" i="5"/>
  <c r="JP112" i="5"/>
  <c r="JQ112" i="5"/>
  <c r="JR112" i="5"/>
  <c r="JS112" i="5"/>
  <c r="JT112" i="5"/>
  <c r="JU112" i="5"/>
  <c r="JV112" i="5"/>
  <c r="JW112" i="5"/>
  <c r="JX112" i="5"/>
  <c r="JY112" i="5"/>
  <c r="JZ112" i="5"/>
  <c r="KA112" i="5"/>
  <c r="KB112" i="5"/>
  <c r="KC112" i="5"/>
  <c r="KD112" i="5"/>
  <c r="KE112" i="5"/>
  <c r="KF112" i="5"/>
  <c r="KG112" i="5"/>
  <c r="KH112" i="5"/>
  <c r="KI112" i="5"/>
  <c r="KJ112" i="5"/>
  <c r="KK112" i="5"/>
  <c r="KL112" i="5"/>
  <c r="KM112" i="5"/>
  <c r="KN112" i="5"/>
  <c r="KO112" i="5"/>
  <c r="KP112" i="5"/>
  <c r="KQ112" i="5"/>
  <c r="KR112" i="5"/>
  <c r="KS112" i="5"/>
  <c r="KT112" i="5"/>
  <c r="KU112" i="5"/>
  <c r="KV112" i="5"/>
  <c r="KW112" i="5"/>
  <c r="KX112" i="5"/>
  <c r="KY112" i="5"/>
  <c r="KZ112" i="5"/>
  <c r="LA112" i="5"/>
  <c r="LB112" i="5"/>
  <c r="LC112" i="5"/>
  <c r="LD112" i="5"/>
  <c r="LE112" i="5"/>
  <c r="LF112" i="5"/>
  <c r="LG112" i="5"/>
  <c r="LH112" i="5"/>
  <c r="LI112" i="5"/>
  <c r="LJ112" i="5"/>
  <c r="LK112" i="5"/>
  <c r="LL112" i="5"/>
  <c r="LM112" i="5"/>
  <c r="LN112" i="5"/>
  <c r="LO112" i="5"/>
  <c r="LP112" i="5"/>
  <c r="LQ112" i="5"/>
  <c r="LR112" i="5"/>
  <c r="LS112" i="5"/>
  <c r="LT112" i="5"/>
  <c r="LU112" i="5"/>
  <c r="LV112" i="5"/>
  <c r="FN113" i="5"/>
  <c r="FO113" i="5"/>
  <c r="FP113" i="5"/>
  <c r="FQ113" i="5"/>
  <c r="FR113" i="5"/>
  <c r="FS113" i="5"/>
  <c r="FT113" i="5"/>
  <c r="FU113" i="5"/>
  <c r="FV113" i="5"/>
  <c r="FW113" i="5"/>
  <c r="FX113" i="5"/>
  <c r="FY113" i="5"/>
  <c r="FZ113" i="5"/>
  <c r="GA113" i="5"/>
  <c r="GB113" i="5"/>
  <c r="GC113" i="5"/>
  <c r="GD113" i="5"/>
  <c r="GE113" i="5"/>
  <c r="GF113" i="5"/>
  <c r="GG113" i="5"/>
  <c r="GH113" i="5"/>
  <c r="GI113" i="5"/>
  <c r="GJ113" i="5"/>
  <c r="GK113" i="5"/>
  <c r="GL113" i="5"/>
  <c r="GM113" i="5"/>
  <c r="GN113" i="5"/>
  <c r="GO113" i="5"/>
  <c r="GP113" i="5"/>
  <c r="GQ113" i="5"/>
  <c r="GR113" i="5"/>
  <c r="GS113" i="5"/>
  <c r="GT113" i="5"/>
  <c r="GU113" i="5"/>
  <c r="GV113" i="5"/>
  <c r="GW113" i="5"/>
  <c r="GX113" i="5"/>
  <c r="GY113" i="5"/>
  <c r="GZ113" i="5"/>
  <c r="HA113" i="5"/>
  <c r="HB113" i="5"/>
  <c r="HC113" i="5"/>
  <c r="HD113" i="5"/>
  <c r="HE113" i="5"/>
  <c r="HF113" i="5"/>
  <c r="HG113" i="5"/>
  <c r="HH113" i="5"/>
  <c r="HI113" i="5"/>
  <c r="HJ113" i="5"/>
  <c r="HK113" i="5"/>
  <c r="HL113" i="5"/>
  <c r="HM113" i="5"/>
  <c r="HN113" i="5"/>
  <c r="HO113" i="5"/>
  <c r="HP113" i="5"/>
  <c r="HQ113" i="5"/>
  <c r="HR113" i="5"/>
  <c r="HS113" i="5"/>
  <c r="HT113" i="5"/>
  <c r="HU113" i="5"/>
  <c r="HV113" i="5"/>
  <c r="HW113" i="5"/>
  <c r="HX113" i="5"/>
  <c r="HY113" i="5"/>
  <c r="HZ113" i="5"/>
  <c r="IA113" i="5"/>
  <c r="IB113" i="5"/>
  <c r="IC113" i="5"/>
  <c r="ID113" i="5"/>
  <c r="IE113" i="5"/>
  <c r="IF113" i="5"/>
  <c r="IG113" i="5"/>
  <c r="IH113" i="5"/>
  <c r="II113" i="5"/>
  <c r="IJ113" i="5"/>
  <c r="IK113" i="5"/>
  <c r="IL113" i="5"/>
  <c r="IM113" i="5"/>
  <c r="IN113" i="5"/>
  <c r="IO113" i="5"/>
  <c r="IP113" i="5"/>
  <c r="IQ113" i="5"/>
  <c r="IR113" i="5"/>
  <c r="IS113" i="5"/>
  <c r="IT113" i="5"/>
  <c r="IU113" i="5"/>
  <c r="IV113" i="5"/>
  <c r="IW113" i="5"/>
  <c r="IX113" i="5"/>
  <c r="IY113" i="5"/>
  <c r="IZ113" i="5"/>
  <c r="JA113" i="5"/>
  <c r="JB113" i="5"/>
  <c r="JC113" i="5"/>
  <c r="JD113" i="5"/>
  <c r="JE113" i="5"/>
  <c r="JF113" i="5"/>
  <c r="JG113" i="5"/>
  <c r="JH113" i="5"/>
  <c r="JI113" i="5"/>
  <c r="JJ113" i="5"/>
  <c r="JK113" i="5"/>
  <c r="JL113" i="5"/>
  <c r="JM113" i="5"/>
  <c r="JN113" i="5"/>
  <c r="JO113" i="5"/>
  <c r="JP113" i="5"/>
  <c r="JQ113" i="5"/>
  <c r="JR113" i="5"/>
  <c r="JS113" i="5"/>
  <c r="JT113" i="5"/>
  <c r="JU113" i="5"/>
  <c r="JV113" i="5"/>
  <c r="JW113" i="5"/>
  <c r="JX113" i="5"/>
  <c r="JY113" i="5"/>
  <c r="JZ113" i="5"/>
  <c r="KA113" i="5"/>
  <c r="KB113" i="5"/>
  <c r="KC113" i="5"/>
  <c r="KD113" i="5"/>
  <c r="KE113" i="5"/>
  <c r="KF113" i="5"/>
  <c r="KG113" i="5"/>
  <c r="KH113" i="5"/>
  <c r="KI113" i="5"/>
  <c r="KJ113" i="5"/>
  <c r="KK113" i="5"/>
  <c r="KL113" i="5"/>
  <c r="KM113" i="5"/>
  <c r="KN113" i="5"/>
  <c r="KO113" i="5"/>
  <c r="KP113" i="5"/>
  <c r="KQ113" i="5"/>
  <c r="KR113" i="5"/>
  <c r="KS113" i="5"/>
  <c r="KT113" i="5"/>
  <c r="KU113" i="5"/>
  <c r="KV113" i="5"/>
  <c r="KW113" i="5"/>
  <c r="KX113" i="5"/>
  <c r="KY113" i="5"/>
  <c r="KZ113" i="5"/>
  <c r="LA113" i="5"/>
  <c r="LB113" i="5"/>
  <c r="LC113" i="5"/>
  <c r="LD113" i="5"/>
  <c r="LE113" i="5"/>
  <c r="LF113" i="5"/>
  <c r="LG113" i="5"/>
  <c r="LH113" i="5"/>
  <c r="LI113" i="5"/>
  <c r="LJ113" i="5"/>
  <c r="LK113" i="5"/>
  <c r="LL113" i="5"/>
  <c r="LM113" i="5"/>
  <c r="LN113" i="5"/>
  <c r="LO113" i="5"/>
  <c r="LP113" i="5"/>
  <c r="LQ113" i="5"/>
  <c r="LR113" i="5"/>
  <c r="LS113" i="5"/>
  <c r="LT113" i="5"/>
  <c r="LU113" i="5"/>
  <c r="LV113" i="5"/>
  <c r="FN114" i="5"/>
  <c r="FO114" i="5"/>
  <c r="FP114" i="5"/>
  <c r="FQ114" i="5"/>
  <c r="FR114" i="5"/>
  <c r="FS114" i="5"/>
  <c r="FT114" i="5"/>
  <c r="FU114" i="5"/>
  <c r="FV114" i="5"/>
  <c r="FW114" i="5"/>
  <c r="FX114" i="5"/>
  <c r="FY114" i="5"/>
  <c r="FZ114" i="5"/>
  <c r="GA114" i="5"/>
  <c r="GB114" i="5"/>
  <c r="GC114" i="5"/>
  <c r="GD114" i="5"/>
  <c r="GE114" i="5"/>
  <c r="GF114" i="5"/>
  <c r="GG114" i="5"/>
  <c r="GH114" i="5"/>
  <c r="GI114" i="5"/>
  <c r="GJ114" i="5"/>
  <c r="GK114" i="5"/>
  <c r="GL114" i="5"/>
  <c r="GM114" i="5"/>
  <c r="GN114" i="5"/>
  <c r="GO114" i="5"/>
  <c r="GP114" i="5"/>
  <c r="GQ114" i="5"/>
  <c r="GR114" i="5"/>
  <c r="GS114" i="5"/>
  <c r="GT114" i="5"/>
  <c r="GU114" i="5"/>
  <c r="GV114" i="5"/>
  <c r="GW114" i="5"/>
  <c r="GX114" i="5"/>
  <c r="GY114" i="5"/>
  <c r="GZ114" i="5"/>
  <c r="HA114" i="5"/>
  <c r="HB114" i="5"/>
  <c r="HC114" i="5"/>
  <c r="HD114" i="5"/>
  <c r="HE114" i="5"/>
  <c r="HF114" i="5"/>
  <c r="HG114" i="5"/>
  <c r="HH114" i="5"/>
  <c r="HI114" i="5"/>
  <c r="HJ114" i="5"/>
  <c r="HK114" i="5"/>
  <c r="HL114" i="5"/>
  <c r="HM114" i="5"/>
  <c r="HN114" i="5"/>
  <c r="HO114" i="5"/>
  <c r="HP114" i="5"/>
  <c r="HQ114" i="5"/>
  <c r="HR114" i="5"/>
  <c r="HS114" i="5"/>
  <c r="HT114" i="5"/>
  <c r="HU114" i="5"/>
  <c r="HV114" i="5"/>
  <c r="HW114" i="5"/>
  <c r="HX114" i="5"/>
  <c r="HY114" i="5"/>
  <c r="HZ114" i="5"/>
  <c r="IA114" i="5"/>
  <c r="IB114" i="5"/>
  <c r="IC114" i="5"/>
  <c r="ID114" i="5"/>
  <c r="IE114" i="5"/>
  <c r="IF114" i="5"/>
  <c r="IG114" i="5"/>
  <c r="IH114" i="5"/>
  <c r="II114" i="5"/>
  <c r="IJ114" i="5"/>
  <c r="IK114" i="5"/>
  <c r="IL114" i="5"/>
  <c r="IM114" i="5"/>
  <c r="IN114" i="5"/>
  <c r="IO114" i="5"/>
  <c r="IP114" i="5"/>
  <c r="IQ114" i="5"/>
  <c r="IR114" i="5"/>
  <c r="IS114" i="5"/>
  <c r="IT114" i="5"/>
  <c r="IU114" i="5"/>
  <c r="IV114" i="5"/>
  <c r="IW114" i="5"/>
  <c r="IX114" i="5"/>
  <c r="IY114" i="5"/>
  <c r="IZ114" i="5"/>
  <c r="JA114" i="5"/>
  <c r="JB114" i="5"/>
  <c r="JC114" i="5"/>
  <c r="JD114" i="5"/>
  <c r="JE114" i="5"/>
  <c r="JF114" i="5"/>
  <c r="JG114" i="5"/>
  <c r="JH114" i="5"/>
  <c r="JI114" i="5"/>
  <c r="JJ114" i="5"/>
  <c r="JK114" i="5"/>
  <c r="JL114" i="5"/>
  <c r="JM114" i="5"/>
  <c r="JN114" i="5"/>
  <c r="JO114" i="5"/>
  <c r="JP114" i="5"/>
  <c r="JQ114" i="5"/>
  <c r="JR114" i="5"/>
  <c r="JS114" i="5"/>
  <c r="JT114" i="5"/>
  <c r="JU114" i="5"/>
  <c r="JV114" i="5"/>
  <c r="JW114" i="5"/>
  <c r="JX114" i="5"/>
  <c r="JY114" i="5"/>
  <c r="JZ114" i="5"/>
  <c r="KA114" i="5"/>
  <c r="KB114" i="5"/>
  <c r="KC114" i="5"/>
  <c r="KD114" i="5"/>
  <c r="KE114" i="5"/>
  <c r="KF114" i="5"/>
  <c r="KG114" i="5"/>
  <c r="KH114" i="5"/>
  <c r="KI114" i="5"/>
  <c r="KJ114" i="5"/>
  <c r="KK114" i="5"/>
  <c r="KL114" i="5"/>
  <c r="KM114" i="5"/>
  <c r="KN114" i="5"/>
  <c r="KO114" i="5"/>
  <c r="KP114" i="5"/>
  <c r="KQ114" i="5"/>
  <c r="KR114" i="5"/>
  <c r="KS114" i="5"/>
  <c r="KT114" i="5"/>
  <c r="KU114" i="5"/>
  <c r="KV114" i="5"/>
  <c r="KW114" i="5"/>
  <c r="KX114" i="5"/>
  <c r="KY114" i="5"/>
  <c r="KZ114" i="5"/>
  <c r="LA114" i="5"/>
  <c r="LB114" i="5"/>
  <c r="LC114" i="5"/>
  <c r="LD114" i="5"/>
  <c r="LE114" i="5"/>
  <c r="LF114" i="5"/>
  <c r="LG114" i="5"/>
  <c r="LH114" i="5"/>
  <c r="LI114" i="5"/>
  <c r="LJ114" i="5"/>
  <c r="LK114" i="5"/>
  <c r="LL114" i="5"/>
  <c r="LM114" i="5"/>
  <c r="LN114" i="5"/>
  <c r="LO114" i="5"/>
  <c r="LP114" i="5"/>
  <c r="LQ114" i="5"/>
  <c r="LR114" i="5"/>
  <c r="LS114" i="5"/>
  <c r="LT114" i="5"/>
  <c r="LU114" i="5"/>
  <c r="LV114" i="5"/>
  <c r="FN115" i="5"/>
  <c r="FO115" i="5"/>
  <c r="FP115" i="5"/>
  <c r="FQ115" i="5"/>
  <c r="FR115" i="5"/>
  <c r="FS115" i="5"/>
  <c r="FT115" i="5"/>
  <c r="FU115" i="5"/>
  <c r="FV115" i="5"/>
  <c r="FW115" i="5"/>
  <c r="FX115" i="5"/>
  <c r="FY115" i="5"/>
  <c r="FZ115" i="5"/>
  <c r="GA115" i="5"/>
  <c r="GB115" i="5"/>
  <c r="GC115" i="5"/>
  <c r="GD115" i="5"/>
  <c r="GE115" i="5"/>
  <c r="GF115" i="5"/>
  <c r="GG115" i="5"/>
  <c r="GH115" i="5"/>
  <c r="GI115" i="5"/>
  <c r="GJ115" i="5"/>
  <c r="GK115" i="5"/>
  <c r="GL115" i="5"/>
  <c r="GM115" i="5"/>
  <c r="GN115" i="5"/>
  <c r="GO115" i="5"/>
  <c r="GP115" i="5"/>
  <c r="GQ115" i="5"/>
  <c r="GR115" i="5"/>
  <c r="GS115" i="5"/>
  <c r="GT115" i="5"/>
  <c r="GU115" i="5"/>
  <c r="GV115" i="5"/>
  <c r="GW115" i="5"/>
  <c r="GX115" i="5"/>
  <c r="GY115" i="5"/>
  <c r="GZ115" i="5"/>
  <c r="HA115" i="5"/>
  <c r="HB115" i="5"/>
  <c r="HC115" i="5"/>
  <c r="HD115" i="5"/>
  <c r="HE115" i="5"/>
  <c r="HF115" i="5"/>
  <c r="HG115" i="5"/>
  <c r="HH115" i="5"/>
  <c r="HI115" i="5"/>
  <c r="HJ115" i="5"/>
  <c r="HK115" i="5"/>
  <c r="HL115" i="5"/>
  <c r="HM115" i="5"/>
  <c r="HN115" i="5"/>
  <c r="HO115" i="5"/>
  <c r="HP115" i="5"/>
  <c r="HQ115" i="5"/>
  <c r="HR115" i="5"/>
  <c r="HS115" i="5"/>
  <c r="HT115" i="5"/>
  <c r="HU115" i="5"/>
  <c r="HV115" i="5"/>
  <c r="HW115" i="5"/>
  <c r="HX115" i="5"/>
  <c r="HY115" i="5"/>
  <c r="HZ115" i="5"/>
  <c r="IA115" i="5"/>
  <c r="IB115" i="5"/>
  <c r="IC115" i="5"/>
  <c r="ID115" i="5"/>
  <c r="IE115" i="5"/>
  <c r="IF115" i="5"/>
  <c r="IG115" i="5"/>
  <c r="IH115" i="5"/>
  <c r="II115" i="5"/>
  <c r="IJ115" i="5"/>
  <c r="IK115" i="5"/>
  <c r="IL115" i="5"/>
  <c r="IM115" i="5"/>
  <c r="IN115" i="5"/>
  <c r="IO115" i="5"/>
  <c r="IP115" i="5"/>
  <c r="IQ115" i="5"/>
  <c r="IR115" i="5"/>
  <c r="IS115" i="5"/>
  <c r="IT115" i="5"/>
  <c r="IU115" i="5"/>
  <c r="IV115" i="5"/>
  <c r="IW115" i="5"/>
  <c r="IX115" i="5"/>
  <c r="IY115" i="5"/>
  <c r="IZ115" i="5"/>
  <c r="JA115" i="5"/>
  <c r="JB115" i="5"/>
  <c r="JC115" i="5"/>
  <c r="JD115" i="5"/>
  <c r="JE115" i="5"/>
  <c r="JF115" i="5"/>
  <c r="JG115" i="5"/>
  <c r="JH115" i="5"/>
  <c r="JI115" i="5"/>
  <c r="JJ115" i="5"/>
  <c r="JK115" i="5"/>
  <c r="JL115" i="5"/>
  <c r="JM115" i="5"/>
  <c r="JN115" i="5"/>
  <c r="JO115" i="5"/>
  <c r="JP115" i="5"/>
  <c r="JQ115" i="5"/>
  <c r="JR115" i="5"/>
  <c r="JS115" i="5"/>
  <c r="JT115" i="5"/>
  <c r="JU115" i="5"/>
  <c r="JV115" i="5"/>
  <c r="JW115" i="5"/>
  <c r="JX115" i="5"/>
  <c r="JY115" i="5"/>
  <c r="JZ115" i="5"/>
  <c r="KA115" i="5"/>
  <c r="KB115" i="5"/>
  <c r="KC115" i="5"/>
  <c r="KD115" i="5"/>
  <c r="KE115" i="5"/>
  <c r="KF115" i="5"/>
  <c r="KG115" i="5"/>
  <c r="KH115" i="5"/>
  <c r="KI115" i="5"/>
  <c r="KJ115" i="5"/>
  <c r="KK115" i="5"/>
  <c r="KL115" i="5"/>
  <c r="KM115" i="5"/>
  <c r="KN115" i="5"/>
  <c r="KO115" i="5"/>
  <c r="KP115" i="5"/>
  <c r="KQ115" i="5"/>
  <c r="KR115" i="5"/>
  <c r="KS115" i="5"/>
  <c r="KT115" i="5"/>
  <c r="KU115" i="5"/>
  <c r="KV115" i="5"/>
  <c r="KW115" i="5"/>
  <c r="KX115" i="5"/>
  <c r="KY115" i="5"/>
  <c r="KZ115" i="5"/>
  <c r="LA115" i="5"/>
  <c r="LB115" i="5"/>
  <c r="LC115" i="5"/>
  <c r="LD115" i="5"/>
  <c r="LE115" i="5"/>
  <c r="LF115" i="5"/>
  <c r="LG115" i="5"/>
  <c r="LH115" i="5"/>
  <c r="LI115" i="5"/>
  <c r="LJ115" i="5"/>
  <c r="LK115" i="5"/>
  <c r="LL115" i="5"/>
  <c r="LM115" i="5"/>
  <c r="LN115" i="5"/>
  <c r="LO115" i="5"/>
  <c r="LP115" i="5"/>
  <c r="LQ115" i="5"/>
  <c r="LR115" i="5"/>
  <c r="LS115" i="5"/>
  <c r="LT115" i="5"/>
  <c r="LU115" i="5"/>
  <c r="LV115" i="5"/>
  <c r="FN116" i="5"/>
  <c r="FO116" i="5"/>
  <c r="FP116" i="5"/>
  <c r="FQ116" i="5"/>
  <c r="FR116" i="5"/>
  <c r="FS116" i="5"/>
  <c r="FT116" i="5"/>
  <c r="FU116" i="5"/>
  <c r="FV116" i="5"/>
  <c r="FW116" i="5"/>
  <c r="FX116" i="5"/>
  <c r="FY116" i="5"/>
  <c r="FZ116" i="5"/>
  <c r="GA116" i="5"/>
  <c r="GB116" i="5"/>
  <c r="GC116" i="5"/>
  <c r="GD116" i="5"/>
  <c r="GE116" i="5"/>
  <c r="GF116" i="5"/>
  <c r="GG116" i="5"/>
  <c r="GH116" i="5"/>
  <c r="GI116" i="5"/>
  <c r="GJ116" i="5"/>
  <c r="GK116" i="5"/>
  <c r="GL116" i="5"/>
  <c r="GM116" i="5"/>
  <c r="GN116" i="5"/>
  <c r="GO116" i="5"/>
  <c r="GP116" i="5"/>
  <c r="GQ116" i="5"/>
  <c r="GR116" i="5"/>
  <c r="GS116" i="5"/>
  <c r="GT116" i="5"/>
  <c r="GU116" i="5"/>
  <c r="GV116" i="5"/>
  <c r="GW116" i="5"/>
  <c r="GX116" i="5"/>
  <c r="GY116" i="5"/>
  <c r="GZ116" i="5"/>
  <c r="HA116" i="5"/>
  <c r="HB116" i="5"/>
  <c r="HC116" i="5"/>
  <c r="HD116" i="5"/>
  <c r="HE116" i="5"/>
  <c r="HF116" i="5"/>
  <c r="HG116" i="5"/>
  <c r="HH116" i="5"/>
  <c r="HI116" i="5"/>
  <c r="HJ116" i="5"/>
  <c r="HK116" i="5"/>
  <c r="HL116" i="5"/>
  <c r="HM116" i="5"/>
  <c r="HN116" i="5"/>
  <c r="HO116" i="5"/>
  <c r="HP116" i="5"/>
  <c r="HQ116" i="5"/>
  <c r="HR116" i="5"/>
  <c r="HS116" i="5"/>
  <c r="HT116" i="5"/>
  <c r="HU116" i="5"/>
  <c r="HV116" i="5"/>
  <c r="HW116" i="5"/>
  <c r="HX116" i="5"/>
  <c r="HY116" i="5"/>
  <c r="HZ116" i="5"/>
  <c r="IA116" i="5"/>
  <c r="IB116" i="5"/>
  <c r="IC116" i="5"/>
  <c r="ID116" i="5"/>
  <c r="IE116" i="5"/>
  <c r="IF116" i="5"/>
  <c r="IG116" i="5"/>
  <c r="IH116" i="5"/>
  <c r="II116" i="5"/>
  <c r="IJ116" i="5"/>
  <c r="IK116" i="5"/>
  <c r="IL116" i="5"/>
  <c r="IM116" i="5"/>
  <c r="IN116" i="5"/>
  <c r="IO116" i="5"/>
  <c r="IP116" i="5"/>
  <c r="IQ116" i="5"/>
  <c r="IR116" i="5"/>
  <c r="IS116" i="5"/>
  <c r="IT116" i="5"/>
  <c r="IU116" i="5"/>
  <c r="IV116" i="5"/>
  <c r="IW116" i="5"/>
  <c r="IX116" i="5"/>
  <c r="IY116" i="5"/>
  <c r="IZ116" i="5"/>
  <c r="JA116" i="5"/>
  <c r="JB116" i="5"/>
  <c r="JC116" i="5"/>
  <c r="JD116" i="5"/>
  <c r="JE116" i="5"/>
  <c r="JF116" i="5"/>
  <c r="JG116" i="5"/>
  <c r="JH116" i="5"/>
  <c r="JI116" i="5"/>
  <c r="JJ116" i="5"/>
  <c r="JK116" i="5"/>
  <c r="JL116" i="5"/>
  <c r="JM116" i="5"/>
  <c r="JN116" i="5"/>
  <c r="JO116" i="5"/>
  <c r="JP116" i="5"/>
  <c r="JQ116" i="5"/>
  <c r="JR116" i="5"/>
  <c r="JS116" i="5"/>
  <c r="JT116" i="5"/>
  <c r="JU116" i="5"/>
  <c r="JV116" i="5"/>
  <c r="JW116" i="5"/>
  <c r="JX116" i="5"/>
  <c r="JY116" i="5"/>
  <c r="JZ116" i="5"/>
  <c r="KA116" i="5"/>
  <c r="KB116" i="5"/>
  <c r="KC116" i="5"/>
  <c r="KD116" i="5"/>
  <c r="KE116" i="5"/>
  <c r="KF116" i="5"/>
  <c r="KG116" i="5"/>
  <c r="KH116" i="5"/>
  <c r="KI116" i="5"/>
  <c r="KJ116" i="5"/>
  <c r="KK116" i="5"/>
  <c r="KL116" i="5"/>
  <c r="KM116" i="5"/>
  <c r="KN116" i="5"/>
  <c r="KO116" i="5"/>
  <c r="KP116" i="5"/>
  <c r="KQ116" i="5"/>
  <c r="KR116" i="5"/>
  <c r="KS116" i="5"/>
  <c r="KT116" i="5"/>
  <c r="KU116" i="5"/>
  <c r="KV116" i="5"/>
  <c r="KW116" i="5"/>
  <c r="KX116" i="5"/>
  <c r="KY116" i="5"/>
  <c r="KZ116" i="5"/>
  <c r="LA116" i="5"/>
  <c r="LB116" i="5"/>
  <c r="LC116" i="5"/>
  <c r="LD116" i="5"/>
  <c r="LE116" i="5"/>
  <c r="LF116" i="5"/>
  <c r="LG116" i="5"/>
  <c r="LH116" i="5"/>
  <c r="LI116" i="5"/>
  <c r="LJ116" i="5"/>
  <c r="LK116" i="5"/>
  <c r="LL116" i="5"/>
  <c r="LM116" i="5"/>
  <c r="LN116" i="5"/>
  <c r="LO116" i="5"/>
  <c r="LP116" i="5"/>
  <c r="LQ116" i="5"/>
  <c r="LR116" i="5"/>
  <c r="LS116" i="5"/>
  <c r="LT116" i="5"/>
  <c r="LU116" i="5"/>
  <c r="LV116" i="5"/>
  <c r="FN117" i="5"/>
  <c r="FO117" i="5"/>
  <c r="FP117" i="5"/>
  <c r="FQ117" i="5"/>
  <c r="FR117" i="5"/>
  <c r="FS117" i="5"/>
  <c r="FT117" i="5"/>
  <c r="FU117" i="5"/>
  <c r="FV117" i="5"/>
  <c r="FW117" i="5"/>
  <c r="FX117" i="5"/>
  <c r="FY117" i="5"/>
  <c r="FZ117" i="5"/>
  <c r="GA117" i="5"/>
  <c r="GB117" i="5"/>
  <c r="GC117" i="5"/>
  <c r="GD117" i="5"/>
  <c r="GE117" i="5"/>
  <c r="GF117" i="5"/>
  <c r="GG117" i="5"/>
  <c r="GH117" i="5"/>
  <c r="GI117" i="5"/>
  <c r="GJ117" i="5"/>
  <c r="GK117" i="5"/>
  <c r="GL117" i="5"/>
  <c r="GM117" i="5"/>
  <c r="GN117" i="5"/>
  <c r="GO117" i="5"/>
  <c r="GP117" i="5"/>
  <c r="GQ117" i="5"/>
  <c r="GR117" i="5"/>
  <c r="GS117" i="5"/>
  <c r="GT117" i="5"/>
  <c r="GU117" i="5"/>
  <c r="GV117" i="5"/>
  <c r="GW117" i="5"/>
  <c r="GX117" i="5"/>
  <c r="GY117" i="5"/>
  <c r="GZ117" i="5"/>
  <c r="HA117" i="5"/>
  <c r="HB117" i="5"/>
  <c r="HC117" i="5"/>
  <c r="HD117" i="5"/>
  <c r="HE117" i="5"/>
  <c r="HF117" i="5"/>
  <c r="HG117" i="5"/>
  <c r="HH117" i="5"/>
  <c r="HI117" i="5"/>
  <c r="HJ117" i="5"/>
  <c r="HK117" i="5"/>
  <c r="HL117" i="5"/>
  <c r="HM117" i="5"/>
  <c r="HN117" i="5"/>
  <c r="HO117" i="5"/>
  <c r="HP117" i="5"/>
  <c r="HQ117" i="5"/>
  <c r="HR117" i="5"/>
  <c r="HS117" i="5"/>
  <c r="HT117" i="5"/>
  <c r="HU117" i="5"/>
  <c r="HV117" i="5"/>
  <c r="HW117" i="5"/>
  <c r="HX117" i="5"/>
  <c r="HY117" i="5"/>
  <c r="HZ117" i="5"/>
  <c r="IA117" i="5"/>
  <c r="IB117" i="5"/>
  <c r="IC117" i="5"/>
  <c r="ID117" i="5"/>
  <c r="IE117" i="5"/>
  <c r="IF117" i="5"/>
  <c r="IG117" i="5"/>
  <c r="IH117" i="5"/>
  <c r="II117" i="5"/>
  <c r="IJ117" i="5"/>
  <c r="IK117" i="5"/>
  <c r="IL117" i="5"/>
  <c r="IM117" i="5"/>
  <c r="IN117" i="5"/>
  <c r="IO117" i="5"/>
  <c r="IP117" i="5"/>
  <c r="IQ117" i="5"/>
  <c r="IR117" i="5"/>
  <c r="IS117" i="5"/>
  <c r="IT117" i="5"/>
  <c r="IU117" i="5"/>
  <c r="IV117" i="5"/>
  <c r="IW117" i="5"/>
  <c r="IX117" i="5"/>
  <c r="IY117" i="5"/>
  <c r="IZ117" i="5"/>
  <c r="JA117" i="5"/>
  <c r="JB117" i="5"/>
  <c r="JC117" i="5"/>
  <c r="JD117" i="5"/>
  <c r="JE117" i="5"/>
  <c r="JF117" i="5"/>
  <c r="JG117" i="5"/>
  <c r="JH117" i="5"/>
  <c r="JI117" i="5"/>
  <c r="JJ117" i="5"/>
  <c r="JK117" i="5"/>
  <c r="JL117" i="5"/>
  <c r="JM117" i="5"/>
  <c r="JN117" i="5"/>
  <c r="JO117" i="5"/>
  <c r="JP117" i="5"/>
  <c r="JQ117" i="5"/>
  <c r="JR117" i="5"/>
  <c r="JS117" i="5"/>
  <c r="JT117" i="5"/>
  <c r="JU117" i="5"/>
  <c r="JV117" i="5"/>
  <c r="JW117" i="5"/>
  <c r="JX117" i="5"/>
  <c r="JY117" i="5"/>
  <c r="JZ117" i="5"/>
  <c r="KA117" i="5"/>
  <c r="KB117" i="5"/>
  <c r="KC117" i="5"/>
  <c r="KD117" i="5"/>
  <c r="KE117" i="5"/>
  <c r="KF117" i="5"/>
  <c r="KG117" i="5"/>
  <c r="KH117" i="5"/>
  <c r="KI117" i="5"/>
  <c r="KJ117" i="5"/>
  <c r="KK117" i="5"/>
  <c r="KL117" i="5"/>
  <c r="KM117" i="5"/>
  <c r="KN117" i="5"/>
  <c r="KO117" i="5"/>
  <c r="KP117" i="5"/>
  <c r="KQ117" i="5"/>
  <c r="KR117" i="5"/>
  <c r="KS117" i="5"/>
  <c r="KT117" i="5"/>
  <c r="KU117" i="5"/>
  <c r="KV117" i="5"/>
  <c r="KW117" i="5"/>
  <c r="KX117" i="5"/>
  <c r="KY117" i="5"/>
  <c r="KZ117" i="5"/>
  <c r="LA117" i="5"/>
  <c r="LB117" i="5"/>
  <c r="LC117" i="5"/>
  <c r="LD117" i="5"/>
  <c r="LE117" i="5"/>
  <c r="LF117" i="5"/>
  <c r="LG117" i="5"/>
  <c r="LH117" i="5"/>
  <c r="LI117" i="5"/>
  <c r="LJ117" i="5"/>
  <c r="LK117" i="5"/>
  <c r="LL117" i="5"/>
  <c r="LM117" i="5"/>
  <c r="LN117" i="5"/>
  <c r="LO117" i="5"/>
  <c r="LP117" i="5"/>
  <c r="LQ117" i="5"/>
  <c r="LR117" i="5"/>
  <c r="LS117" i="5"/>
  <c r="LT117" i="5"/>
  <c r="LU117" i="5"/>
  <c r="LV117" i="5"/>
  <c r="FN118" i="5"/>
  <c r="FO118" i="5"/>
  <c r="FP118" i="5"/>
  <c r="FQ118" i="5"/>
  <c r="FR118" i="5"/>
  <c r="FS118" i="5"/>
  <c r="FT118" i="5"/>
  <c r="FU118" i="5"/>
  <c r="FV118" i="5"/>
  <c r="FW118" i="5"/>
  <c r="FX118" i="5"/>
  <c r="FY118" i="5"/>
  <c r="FZ118" i="5"/>
  <c r="GA118" i="5"/>
  <c r="GB118" i="5"/>
  <c r="GC118" i="5"/>
  <c r="GD118" i="5"/>
  <c r="GE118" i="5"/>
  <c r="GF118" i="5"/>
  <c r="GG118" i="5"/>
  <c r="GH118" i="5"/>
  <c r="GI118" i="5"/>
  <c r="GJ118" i="5"/>
  <c r="GK118" i="5"/>
  <c r="GL118" i="5"/>
  <c r="GM118" i="5"/>
  <c r="GN118" i="5"/>
  <c r="GO118" i="5"/>
  <c r="GP118" i="5"/>
  <c r="GQ118" i="5"/>
  <c r="GR118" i="5"/>
  <c r="GS118" i="5"/>
  <c r="GT118" i="5"/>
  <c r="GU118" i="5"/>
  <c r="GV118" i="5"/>
  <c r="GW118" i="5"/>
  <c r="GX118" i="5"/>
  <c r="GY118" i="5"/>
  <c r="GZ118" i="5"/>
  <c r="HA118" i="5"/>
  <c r="HB118" i="5"/>
  <c r="HC118" i="5"/>
  <c r="HD118" i="5"/>
  <c r="HE118" i="5"/>
  <c r="HF118" i="5"/>
  <c r="HG118" i="5"/>
  <c r="HH118" i="5"/>
  <c r="HI118" i="5"/>
  <c r="HJ118" i="5"/>
  <c r="HK118" i="5"/>
  <c r="HL118" i="5"/>
  <c r="HM118" i="5"/>
  <c r="HN118" i="5"/>
  <c r="HO118" i="5"/>
  <c r="HP118" i="5"/>
  <c r="HQ118" i="5"/>
  <c r="HR118" i="5"/>
  <c r="HS118" i="5"/>
  <c r="HT118" i="5"/>
  <c r="HU118" i="5"/>
  <c r="HV118" i="5"/>
  <c r="HW118" i="5"/>
  <c r="HX118" i="5"/>
  <c r="HY118" i="5"/>
  <c r="HZ118" i="5"/>
  <c r="IA118" i="5"/>
  <c r="IB118" i="5"/>
  <c r="IC118" i="5"/>
  <c r="ID118" i="5"/>
  <c r="IE118" i="5"/>
  <c r="IF118" i="5"/>
  <c r="IG118" i="5"/>
  <c r="IH118" i="5"/>
  <c r="II118" i="5"/>
  <c r="IJ118" i="5"/>
  <c r="IK118" i="5"/>
  <c r="IL118" i="5"/>
  <c r="IM118" i="5"/>
  <c r="IN118" i="5"/>
  <c r="IO118" i="5"/>
  <c r="IP118" i="5"/>
  <c r="IQ118" i="5"/>
  <c r="IR118" i="5"/>
  <c r="IS118" i="5"/>
  <c r="IT118" i="5"/>
  <c r="IU118" i="5"/>
  <c r="IV118" i="5"/>
  <c r="IW118" i="5"/>
  <c r="IX118" i="5"/>
  <c r="IY118" i="5"/>
  <c r="IZ118" i="5"/>
  <c r="JA118" i="5"/>
  <c r="JB118" i="5"/>
  <c r="JC118" i="5"/>
  <c r="JD118" i="5"/>
  <c r="JE118" i="5"/>
  <c r="JF118" i="5"/>
  <c r="JG118" i="5"/>
  <c r="JH118" i="5"/>
  <c r="JI118" i="5"/>
  <c r="JJ118" i="5"/>
  <c r="JK118" i="5"/>
  <c r="JL118" i="5"/>
  <c r="JM118" i="5"/>
  <c r="JN118" i="5"/>
  <c r="JO118" i="5"/>
  <c r="JP118" i="5"/>
  <c r="JQ118" i="5"/>
  <c r="JR118" i="5"/>
  <c r="JS118" i="5"/>
  <c r="JT118" i="5"/>
  <c r="JU118" i="5"/>
  <c r="JV118" i="5"/>
  <c r="JW118" i="5"/>
  <c r="JX118" i="5"/>
  <c r="JY118" i="5"/>
  <c r="JZ118" i="5"/>
  <c r="KA118" i="5"/>
  <c r="KB118" i="5"/>
  <c r="KC118" i="5"/>
  <c r="KD118" i="5"/>
  <c r="KE118" i="5"/>
  <c r="KF118" i="5"/>
  <c r="KG118" i="5"/>
  <c r="KH118" i="5"/>
  <c r="KI118" i="5"/>
  <c r="KJ118" i="5"/>
  <c r="KK118" i="5"/>
  <c r="KL118" i="5"/>
  <c r="KM118" i="5"/>
  <c r="KN118" i="5"/>
  <c r="KO118" i="5"/>
  <c r="KP118" i="5"/>
  <c r="KQ118" i="5"/>
  <c r="KR118" i="5"/>
  <c r="KS118" i="5"/>
  <c r="KT118" i="5"/>
  <c r="KU118" i="5"/>
  <c r="KV118" i="5"/>
  <c r="KW118" i="5"/>
  <c r="KX118" i="5"/>
  <c r="KY118" i="5"/>
  <c r="KZ118" i="5"/>
  <c r="LA118" i="5"/>
  <c r="LB118" i="5"/>
  <c r="LC118" i="5"/>
  <c r="LD118" i="5"/>
  <c r="LE118" i="5"/>
  <c r="LF118" i="5"/>
  <c r="LG118" i="5"/>
  <c r="LH118" i="5"/>
  <c r="LI118" i="5"/>
  <c r="LJ118" i="5"/>
  <c r="LK118" i="5"/>
  <c r="LL118" i="5"/>
  <c r="LM118" i="5"/>
  <c r="LN118" i="5"/>
  <c r="LO118" i="5"/>
  <c r="LP118" i="5"/>
  <c r="LQ118" i="5"/>
  <c r="LR118" i="5"/>
  <c r="LS118" i="5"/>
  <c r="LT118" i="5"/>
  <c r="LU118" i="5"/>
  <c r="LV118" i="5"/>
  <c r="FN119" i="5"/>
  <c r="FO119" i="5"/>
  <c r="FP119" i="5"/>
  <c r="FQ119" i="5"/>
  <c r="FR119" i="5"/>
  <c r="FS119" i="5"/>
  <c r="FT119" i="5"/>
  <c r="FU119" i="5"/>
  <c r="FV119" i="5"/>
  <c r="FW119" i="5"/>
  <c r="FX119" i="5"/>
  <c r="FY119" i="5"/>
  <c r="FZ119" i="5"/>
  <c r="GA119" i="5"/>
  <c r="GB119" i="5"/>
  <c r="GC119" i="5"/>
  <c r="GD119" i="5"/>
  <c r="GE119" i="5"/>
  <c r="GF119" i="5"/>
  <c r="GG119" i="5"/>
  <c r="GH119" i="5"/>
  <c r="GI119" i="5"/>
  <c r="GJ119" i="5"/>
  <c r="GK119" i="5"/>
  <c r="GL119" i="5"/>
  <c r="GM119" i="5"/>
  <c r="GN119" i="5"/>
  <c r="GO119" i="5"/>
  <c r="GP119" i="5"/>
  <c r="GQ119" i="5"/>
  <c r="GR119" i="5"/>
  <c r="GS119" i="5"/>
  <c r="GT119" i="5"/>
  <c r="GU119" i="5"/>
  <c r="GV119" i="5"/>
  <c r="GW119" i="5"/>
  <c r="GX119" i="5"/>
  <c r="GY119" i="5"/>
  <c r="GZ119" i="5"/>
  <c r="HA119" i="5"/>
  <c r="HB119" i="5"/>
  <c r="HC119" i="5"/>
  <c r="HD119" i="5"/>
  <c r="HE119" i="5"/>
  <c r="HF119" i="5"/>
  <c r="HG119" i="5"/>
  <c r="HH119" i="5"/>
  <c r="HI119" i="5"/>
  <c r="HJ119" i="5"/>
  <c r="HK119" i="5"/>
  <c r="HL119" i="5"/>
  <c r="HM119" i="5"/>
  <c r="HN119" i="5"/>
  <c r="HO119" i="5"/>
  <c r="HP119" i="5"/>
  <c r="HQ119" i="5"/>
  <c r="HR119" i="5"/>
  <c r="HS119" i="5"/>
  <c r="HT119" i="5"/>
  <c r="HU119" i="5"/>
  <c r="HV119" i="5"/>
  <c r="HW119" i="5"/>
  <c r="HX119" i="5"/>
  <c r="HY119" i="5"/>
  <c r="HZ119" i="5"/>
  <c r="IA119" i="5"/>
  <c r="IB119" i="5"/>
  <c r="IC119" i="5"/>
  <c r="ID119" i="5"/>
  <c r="IE119" i="5"/>
  <c r="IF119" i="5"/>
  <c r="IG119" i="5"/>
  <c r="IH119" i="5"/>
  <c r="II119" i="5"/>
  <c r="IJ119" i="5"/>
  <c r="IK119" i="5"/>
  <c r="IL119" i="5"/>
  <c r="IM119" i="5"/>
  <c r="IN119" i="5"/>
  <c r="IO119" i="5"/>
  <c r="IP119" i="5"/>
  <c r="IQ119" i="5"/>
  <c r="IR119" i="5"/>
  <c r="IS119" i="5"/>
  <c r="IT119" i="5"/>
  <c r="IU119" i="5"/>
  <c r="IV119" i="5"/>
  <c r="IW119" i="5"/>
  <c r="IX119" i="5"/>
  <c r="IY119" i="5"/>
  <c r="IZ119" i="5"/>
  <c r="JA119" i="5"/>
  <c r="JB119" i="5"/>
  <c r="JC119" i="5"/>
  <c r="JD119" i="5"/>
  <c r="JE119" i="5"/>
  <c r="JF119" i="5"/>
  <c r="JG119" i="5"/>
  <c r="JH119" i="5"/>
  <c r="JI119" i="5"/>
  <c r="JJ119" i="5"/>
  <c r="JK119" i="5"/>
  <c r="JL119" i="5"/>
  <c r="JM119" i="5"/>
  <c r="JN119" i="5"/>
  <c r="JO119" i="5"/>
  <c r="JP119" i="5"/>
  <c r="JQ119" i="5"/>
  <c r="JR119" i="5"/>
  <c r="JS119" i="5"/>
  <c r="JT119" i="5"/>
  <c r="JU119" i="5"/>
  <c r="JV119" i="5"/>
  <c r="JW119" i="5"/>
  <c r="JX119" i="5"/>
  <c r="JY119" i="5"/>
  <c r="JZ119" i="5"/>
  <c r="KA119" i="5"/>
  <c r="KB119" i="5"/>
  <c r="KC119" i="5"/>
  <c r="KD119" i="5"/>
  <c r="KE119" i="5"/>
  <c r="KF119" i="5"/>
  <c r="KG119" i="5"/>
  <c r="KH119" i="5"/>
  <c r="KI119" i="5"/>
  <c r="KJ119" i="5"/>
  <c r="KK119" i="5"/>
  <c r="KL119" i="5"/>
  <c r="KM119" i="5"/>
  <c r="KN119" i="5"/>
  <c r="KO119" i="5"/>
  <c r="KP119" i="5"/>
  <c r="KQ119" i="5"/>
  <c r="KR119" i="5"/>
  <c r="KS119" i="5"/>
  <c r="KT119" i="5"/>
  <c r="KU119" i="5"/>
  <c r="KV119" i="5"/>
  <c r="KW119" i="5"/>
  <c r="KX119" i="5"/>
  <c r="KY119" i="5"/>
  <c r="KZ119" i="5"/>
  <c r="LA119" i="5"/>
  <c r="LB119" i="5"/>
  <c r="LC119" i="5"/>
  <c r="LD119" i="5"/>
  <c r="LE119" i="5"/>
  <c r="LF119" i="5"/>
  <c r="LG119" i="5"/>
  <c r="LH119" i="5"/>
  <c r="LI119" i="5"/>
  <c r="LJ119" i="5"/>
  <c r="LK119" i="5"/>
  <c r="LL119" i="5"/>
  <c r="LM119" i="5"/>
  <c r="LN119" i="5"/>
  <c r="LO119" i="5"/>
  <c r="LP119" i="5"/>
  <c r="LQ119" i="5"/>
  <c r="LR119" i="5"/>
  <c r="LS119" i="5"/>
  <c r="LT119" i="5"/>
  <c r="LU119" i="5"/>
  <c r="LV119" i="5"/>
  <c r="FN120" i="5"/>
  <c r="FO120" i="5"/>
  <c r="FP120" i="5"/>
  <c r="FQ120" i="5"/>
  <c r="FR120" i="5"/>
  <c r="FS120" i="5"/>
  <c r="FT120" i="5"/>
  <c r="FU120" i="5"/>
  <c r="FV120" i="5"/>
  <c r="FW120" i="5"/>
  <c r="FX120" i="5"/>
  <c r="FY120" i="5"/>
  <c r="FZ120" i="5"/>
  <c r="GA120" i="5"/>
  <c r="GB120" i="5"/>
  <c r="GC120" i="5"/>
  <c r="GD120" i="5"/>
  <c r="GE120" i="5"/>
  <c r="GF120" i="5"/>
  <c r="GG120" i="5"/>
  <c r="GH120" i="5"/>
  <c r="GI120" i="5"/>
  <c r="GJ120" i="5"/>
  <c r="GK120" i="5"/>
  <c r="GL120" i="5"/>
  <c r="GM120" i="5"/>
  <c r="GN120" i="5"/>
  <c r="GO120" i="5"/>
  <c r="GP120" i="5"/>
  <c r="GQ120" i="5"/>
  <c r="GR120" i="5"/>
  <c r="GS120" i="5"/>
  <c r="GT120" i="5"/>
  <c r="GU120" i="5"/>
  <c r="GV120" i="5"/>
  <c r="GW120" i="5"/>
  <c r="GX120" i="5"/>
  <c r="GY120" i="5"/>
  <c r="GZ120" i="5"/>
  <c r="HA120" i="5"/>
  <c r="HB120" i="5"/>
  <c r="HC120" i="5"/>
  <c r="HD120" i="5"/>
  <c r="HE120" i="5"/>
  <c r="HF120" i="5"/>
  <c r="HG120" i="5"/>
  <c r="HH120" i="5"/>
  <c r="HI120" i="5"/>
  <c r="HJ120" i="5"/>
  <c r="HK120" i="5"/>
  <c r="HL120" i="5"/>
  <c r="HM120" i="5"/>
  <c r="HN120" i="5"/>
  <c r="HO120" i="5"/>
  <c r="HP120" i="5"/>
  <c r="HQ120" i="5"/>
  <c r="HR120" i="5"/>
  <c r="HS120" i="5"/>
  <c r="HT120" i="5"/>
  <c r="HU120" i="5"/>
  <c r="HV120" i="5"/>
  <c r="HW120" i="5"/>
  <c r="HX120" i="5"/>
  <c r="HY120" i="5"/>
  <c r="HZ120" i="5"/>
  <c r="IA120" i="5"/>
  <c r="IB120" i="5"/>
  <c r="IC120" i="5"/>
  <c r="ID120" i="5"/>
  <c r="IE120" i="5"/>
  <c r="IF120" i="5"/>
  <c r="IG120" i="5"/>
  <c r="IH120" i="5"/>
  <c r="II120" i="5"/>
  <c r="IJ120" i="5"/>
  <c r="IK120" i="5"/>
  <c r="IL120" i="5"/>
  <c r="IM120" i="5"/>
  <c r="IN120" i="5"/>
  <c r="IO120" i="5"/>
  <c r="IP120" i="5"/>
  <c r="IQ120" i="5"/>
  <c r="IR120" i="5"/>
  <c r="IS120" i="5"/>
  <c r="IT120" i="5"/>
  <c r="IU120" i="5"/>
  <c r="IV120" i="5"/>
  <c r="IW120" i="5"/>
  <c r="IX120" i="5"/>
  <c r="IY120" i="5"/>
  <c r="IZ120" i="5"/>
  <c r="JA120" i="5"/>
  <c r="JB120" i="5"/>
  <c r="JC120" i="5"/>
  <c r="JD120" i="5"/>
  <c r="JE120" i="5"/>
  <c r="JF120" i="5"/>
  <c r="JG120" i="5"/>
  <c r="JH120" i="5"/>
  <c r="JI120" i="5"/>
  <c r="JJ120" i="5"/>
  <c r="JK120" i="5"/>
  <c r="JL120" i="5"/>
  <c r="JM120" i="5"/>
  <c r="JN120" i="5"/>
  <c r="JO120" i="5"/>
  <c r="JP120" i="5"/>
  <c r="JQ120" i="5"/>
  <c r="JR120" i="5"/>
  <c r="JS120" i="5"/>
  <c r="JT120" i="5"/>
  <c r="JU120" i="5"/>
  <c r="JV120" i="5"/>
  <c r="JW120" i="5"/>
  <c r="JX120" i="5"/>
  <c r="JY120" i="5"/>
  <c r="JZ120" i="5"/>
  <c r="KA120" i="5"/>
  <c r="KB120" i="5"/>
  <c r="KC120" i="5"/>
  <c r="KD120" i="5"/>
  <c r="KE120" i="5"/>
  <c r="KF120" i="5"/>
  <c r="KG120" i="5"/>
  <c r="KH120" i="5"/>
  <c r="KI120" i="5"/>
  <c r="KJ120" i="5"/>
  <c r="KK120" i="5"/>
  <c r="KL120" i="5"/>
  <c r="KM120" i="5"/>
  <c r="KN120" i="5"/>
  <c r="KO120" i="5"/>
  <c r="KP120" i="5"/>
  <c r="KQ120" i="5"/>
  <c r="KR120" i="5"/>
  <c r="KS120" i="5"/>
  <c r="KT120" i="5"/>
  <c r="KU120" i="5"/>
  <c r="KV120" i="5"/>
  <c r="KW120" i="5"/>
  <c r="KX120" i="5"/>
  <c r="KY120" i="5"/>
  <c r="KZ120" i="5"/>
  <c r="LA120" i="5"/>
  <c r="LB120" i="5"/>
  <c r="LC120" i="5"/>
  <c r="LD120" i="5"/>
  <c r="LE120" i="5"/>
  <c r="LF120" i="5"/>
  <c r="LG120" i="5"/>
  <c r="LH120" i="5"/>
  <c r="LI120" i="5"/>
  <c r="LJ120" i="5"/>
  <c r="LK120" i="5"/>
  <c r="LL120" i="5"/>
  <c r="LM120" i="5"/>
  <c r="LN120" i="5"/>
  <c r="LO120" i="5"/>
  <c r="LP120" i="5"/>
  <c r="LQ120" i="5"/>
  <c r="LR120" i="5"/>
  <c r="LS120" i="5"/>
  <c r="LT120" i="5"/>
  <c r="LU120" i="5"/>
  <c r="LV120" i="5"/>
  <c r="FN121" i="5"/>
  <c r="FO121" i="5"/>
  <c r="FP121" i="5"/>
  <c r="FQ121" i="5"/>
  <c r="FR121" i="5"/>
  <c r="FS121" i="5"/>
  <c r="FT121" i="5"/>
  <c r="FU121" i="5"/>
  <c r="FV121" i="5"/>
  <c r="FW121" i="5"/>
  <c r="FX121" i="5"/>
  <c r="FY121" i="5"/>
  <c r="FZ121" i="5"/>
  <c r="GA121" i="5"/>
  <c r="GB121" i="5"/>
  <c r="GC121" i="5"/>
  <c r="GD121" i="5"/>
  <c r="GE121" i="5"/>
  <c r="GF121" i="5"/>
  <c r="GG121" i="5"/>
  <c r="GH121" i="5"/>
  <c r="GI121" i="5"/>
  <c r="GJ121" i="5"/>
  <c r="GK121" i="5"/>
  <c r="GL121" i="5"/>
  <c r="GM121" i="5"/>
  <c r="GN121" i="5"/>
  <c r="GO121" i="5"/>
  <c r="GP121" i="5"/>
  <c r="GQ121" i="5"/>
  <c r="GR121" i="5"/>
  <c r="GS121" i="5"/>
  <c r="GT121" i="5"/>
  <c r="GU121" i="5"/>
  <c r="GV121" i="5"/>
  <c r="GW121" i="5"/>
  <c r="GX121" i="5"/>
  <c r="GY121" i="5"/>
  <c r="GZ121" i="5"/>
  <c r="HA121" i="5"/>
  <c r="HB121" i="5"/>
  <c r="HC121" i="5"/>
  <c r="HD121" i="5"/>
  <c r="HE121" i="5"/>
  <c r="HF121" i="5"/>
  <c r="HG121" i="5"/>
  <c r="HH121" i="5"/>
  <c r="HI121" i="5"/>
  <c r="HJ121" i="5"/>
  <c r="HK121" i="5"/>
  <c r="HL121" i="5"/>
  <c r="HM121" i="5"/>
  <c r="HN121" i="5"/>
  <c r="HO121" i="5"/>
  <c r="HP121" i="5"/>
  <c r="HQ121" i="5"/>
  <c r="HR121" i="5"/>
  <c r="HS121" i="5"/>
  <c r="HT121" i="5"/>
  <c r="HU121" i="5"/>
  <c r="HV121" i="5"/>
  <c r="HW121" i="5"/>
  <c r="HX121" i="5"/>
  <c r="HY121" i="5"/>
  <c r="HZ121" i="5"/>
  <c r="IA121" i="5"/>
  <c r="IB121" i="5"/>
  <c r="IC121" i="5"/>
  <c r="ID121" i="5"/>
  <c r="IE121" i="5"/>
  <c r="IF121" i="5"/>
  <c r="IG121" i="5"/>
  <c r="IH121" i="5"/>
  <c r="II121" i="5"/>
  <c r="IJ121" i="5"/>
  <c r="IK121" i="5"/>
  <c r="IL121" i="5"/>
  <c r="IM121" i="5"/>
  <c r="IN121" i="5"/>
  <c r="IO121" i="5"/>
  <c r="IP121" i="5"/>
  <c r="IQ121" i="5"/>
  <c r="IR121" i="5"/>
  <c r="IS121" i="5"/>
  <c r="IT121" i="5"/>
  <c r="IU121" i="5"/>
  <c r="IV121" i="5"/>
  <c r="IW121" i="5"/>
  <c r="IX121" i="5"/>
  <c r="IY121" i="5"/>
  <c r="IZ121" i="5"/>
  <c r="JA121" i="5"/>
  <c r="JB121" i="5"/>
  <c r="JC121" i="5"/>
  <c r="JD121" i="5"/>
  <c r="JE121" i="5"/>
  <c r="JF121" i="5"/>
  <c r="JG121" i="5"/>
  <c r="JH121" i="5"/>
  <c r="JI121" i="5"/>
  <c r="JJ121" i="5"/>
  <c r="JK121" i="5"/>
  <c r="JL121" i="5"/>
  <c r="JM121" i="5"/>
  <c r="JN121" i="5"/>
  <c r="JO121" i="5"/>
  <c r="JP121" i="5"/>
  <c r="JQ121" i="5"/>
  <c r="JR121" i="5"/>
  <c r="JS121" i="5"/>
  <c r="JT121" i="5"/>
  <c r="JU121" i="5"/>
  <c r="JV121" i="5"/>
  <c r="JW121" i="5"/>
  <c r="JX121" i="5"/>
  <c r="JY121" i="5"/>
  <c r="JZ121" i="5"/>
  <c r="KA121" i="5"/>
  <c r="KB121" i="5"/>
  <c r="KC121" i="5"/>
  <c r="KD121" i="5"/>
  <c r="KE121" i="5"/>
  <c r="KF121" i="5"/>
  <c r="KG121" i="5"/>
  <c r="KH121" i="5"/>
  <c r="KI121" i="5"/>
  <c r="KJ121" i="5"/>
  <c r="KK121" i="5"/>
  <c r="KL121" i="5"/>
  <c r="KM121" i="5"/>
  <c r="KN121" i="5"/>
  <c r="KO121" i="5"/>
  <c r="KP121" i="5"/>
  <c r="KQ121" i="5"/>
  <c r="KR121" i="5"/>
  <c r="KS121" i="5"/>
  <c r="KT121" i="5"/>
  <c r="KU121" i="5"/>
  <c r="KV121" i="5"/>
  <c r="KW121" i="5"/>
  <c r="KX121" i="5"/>
  <c r="KY121" i="5"/>
  <c r="KZ121" i="5"/>
  <c r="LA121" i="5"/>
  <c r="LB121" i="5"/>
  <c r="LC121" i="5"/>
  <c r="LD121" i="5"/>
  <c r="LE121" i="5"/>
  <c r="LF121" i="5"/>
  <c r="LG121" i="5"/>
  <c r="LH121" i="5"/>
  <c r="LI121" i="5"/>
  <c r="LJ121" i="5"/>
  <c r="LK121" i="5"/>
  <c r="LL121" i="5"/>
  <c r="LM121" i="5"/>
  <c r="LN121" i="5"/>
  <c r="LO121" i="5"/>
  <c r="LP121" i="5"/>
  <c r="LQ121" i="5"/>
  <c r="LR121" i="5"/>
  <c r="LS121" i="5"/>
  <c r="LT121" i="5"/>
  <c r="LU121" i="5"/>
  <c r="LV121" i="5"/>
  <c r="FN122" i="5"/>
  <c r="FO122" i="5"/>
  <c r="FP122" i="5"/>
  <c r="FQ122" i="5"/>
  <c r="FR122" i="5"/>
  <c r="FS122" i="5"/>
  <c r="FT122" i="5"/>
  <c r="FU122" i="5"/>
  <c r="FV122" i="5"/>
  <c r="FW122" i="5"/>
  <c r="FX122" i="5"/>
  <c r="FY122" i="5"/>
  <c r="FZ122" i="5"/>
  <c r="GA122" i="5"/>
  <c r="GB122" i="5"/>
  <c r="GC122" i="5"/>
  <c r="GD122" i="5"/>
  <c r="GE122" i="5"/>
  <c r="GF122" i="5"/>
  <c r="GG122" i="5"/>
  <c r="GH122" i="5"/>
  <c r="GI122" i="5"/>
  <c r="GJ122" i="5"/>
  <c r="GK122" i="5"/>
  <c r="GL122" i="5"/>
  <c r="GM122" i="5"/>
  <c r="GN122" i="5"/>
  <c r="GO122" i="5"/>
  <c r="GP122" i="5"/>
  <c r="GQ122" i="5"/>
  <c r="GR122" i="5"/>
  <c r="GS122" i="5"/>
  <c r="GT122" i="5"/>
  <c r="GU122" i="5"/>
  <c r="GV122" i="5"/>
  <c r="GW122" i="5"/>
  <c r="GX122" i="5"/>
  <c r="GY122" i="5"/>
  <c r="GZ122" i="5"/>
  <c r="HA122" i="5"/>
  <c r="HB122" i="5"/>
  <c r="HC122" i="5"/>
  <c r="HD122" i="5"/>
  <c r="HE122" i="5"/>
  <c r="HF122" i="5"/>
  <c r="HG122" i="5"/>
  <c r="HH122" i="5"/>
  <c r="HI122" i="5"/>
  <c r="HJ122" i="5"/>
  <c r="HK122" i="5"/>
  <c r="HL122" i="5"/>
  <c r="HM122" i="5"/>
  <c r="HN122" i="5"/>
  <c r="HO122" i="5"/>
  <c r="HP122" i="5"/>
  <c r="HQ122" i="5"/>
  <c r="HR122" i="5"/>
  <c r="HS122" i="5"/>
  <c r="HT122" i="5"/>
  <c r="HU122" i="5"/>
  <c r="HV122" i="5"/>
  <c r="HW122" i="5"/>
  <c r="HX122" i="5"/>
  <c r="HY122" i="5"/>
  <c r="HZ122" i="5"/>
  <c r="IA122" i="5"/>
  <c r="IB122" i="5"/>
  <c r="IC122" i="5"/>
  <c r="ID122" i="5"/>
  <c r="IE122" i="5"/>
  <c r="IF122" i="5"/>
  <c r="IG122" i="5"/>
  <c r="IH122" i="5"/>
  <c r="II122" i="5"/>
  <c r="IJ122" i="5"/>
  <c r="IK122" i="5"/>
  <c r="IL122" i="5"/>
  <c r="IM122" i="5"/>
  <c r="IN122" i="5"/>
  <c r="IO122" i="5"/>
  <c r="IP122" i="5"/>
  <c r="IQ122" i="5"/>
  <c r="IR122" i="5"/>
  <c r="IS122" i="5"/>
  <c r="IT122" i="5"/>
  <c r="IU122" i="5"/>
  <c r="IV122" i="5"/>
  <c r="IW122" i="5"/>
  <c r="IX122" i="5"/>
  <c r="IY122" i="5"/>
  <c r="IZ122" i="5"/>
  <c r="JA122" i="5"/>
  <c r="JB122" i="5"/>
  <c r="JC122" i="5"/>
  <c r="JD122" i="5"/>
  <c r="JE122" i="5"/>
  <c r="JF122" i="5"/>
  <c r="JG122" i="5"/>
  <c r="JH122" i="5"/>
  <c r="JI122" i="5"/>
  <c r="JJ122" i="5"/>
  <c r="JK122" i="5"/>
  <c r="JL122" i="5"/>
  <c r="JM122" i="5"/>
  <c r="JN122" i="5"/>
  <c r="JO122" i="5"/>
  <c r="JP122" i="5"/>
  <c r="JQ122" i="5"/>
  <c r="JR122" i="5"/>
  <c r="JS122" i="5"/>
  <c r="JT122" i="5"/>
  <c r="JU122" i="5"/>
  <c r="JV122" i="5"/>
  <c r="JW122" i="5"/>
  <c r="JX122" i="5"/>
  <c r="JY122" i="5"/>
  <c r="JZ122" i="5"/>
  <c r="KA122" i="5"/>
  <c r="KB122" i="5"/>
  <c r="KC122" i="5"/>
  <c r="KD122" i="5"/>
  <c r="KE122" i="5"/>
  <c r="KF122" i="5"/>
  <c r="KG122" i="5"/>
  <c r="KH122" i="5"/>
  <c r="KI122" i="5"/>
  <c r="KJ122" i="5"/>
  <c r="KK122" i="5"/>
  <c r="KL122" i="5"/>
  <c r="KM122" i="5"/>
  <c r="KN122" i="5"/>
  <c r="KO122" i="5"/>
  <c r="KP122" i="5"/>
  <c r="KQ122" i="5"/>
  <c r="KR122" i="5"/>
  <c r="KS122" i="5"/>
  <c r="KT122" i="5"/>
  <c r="KU122" i="5"/>
  <c r="KV122" i="5"/>
  <c r="KW122" i="5"/>
  <c r="KX122" i="5"/>
  <c r="KY122" i="5"/>
  <c r="KZ122" i="5"/>
  <c r="LA122" i="5"/>
  <c r="LB122" i="5"/>
  <c r="LC122" i="5"/>
  <c r="LD122" i="5"/>
  <c r="LE122" i="5"/>
  <c r="LF122" i="5"/>
  <c r="LG122" i="5"/>
  <c r="LH122" i="5"/>
  <c r="LI122" i="5"/>
  <c r="LJ122" i="5"/>
  <c r="LK122" i="5"/>
  <c r="LL122" i="5"/>
  <c r="LM122" i="5"/>
  <c r="LN122" i="5"/>
  <c r="LO122" i="5"/>
  <c r="LP122" i="5"/>
  <c r="LQ122" i="5"/>
  <c r="LR122" i="5"/>
  <c r="LS122" i="5"/>
  <c r="LT122" i="5"/>
  <c r="LU122" i="5"/>
  <c r="LV122" i="5"/>
  <c r="FN123" i="5"/>
  <c r="FO123" i="5"/>
  <c r="FP123" i="5"/>
  <c r="FQ123" i="5"/>
  <c r="FR123" i="5"/>
  <c r="FS123" i="5"/>
  <c r="FT123" i="5"/>
  <c r="FU123" i="5"/>
  <c r="FV123" i="5"/>
  <c r="FW123" i="5"/>
  <c r="FX123" i="5"/>
  <c r="FY123" i="5"/>
  <c r="FZ123" i="5"/>
  <c r="GA123" i="5"/>
  <c r="GB123" i="5"/>
  <c r="GC123" i="5"/>
  <c r="GD123" i="5"/>
  <c r="GE123" i="5"/>
  <c r="GF123" i="5"/>
  <c r="GG123" i="5"/>
  <c r="GH123" i="5"/>
  <c r="GI123" i="5"/>
  <c r="GJ123" i="5"/>
  <c r="GK123" i="5"/>
  <c r="GL123" i="5"/>
  <c r="GM123" i="5"/>
  <c r="GN123" i="5"/>
  <c r="GO123" i="5"/>
  <c r="GP123" i="5"/>
  <c r="GQ123" i="5"/>
  <c r="GR123" i="5"/>
  <c r="GS123" i="5"/>
  <c r="GT123" i="5"/>
  <c r="GU123" i="5"/>
  <c r="GV123" i="5"/>
  <c r="GW123" i="5"/>
  <c r="GX123" i="5"/>
  <c r="GY123" i="5"/>
  <c r="GZ123" i="5"/>
  <c r="HA123" i="5"/>
  <c r="HB123" i="5"/>
  <c r="HC123" i="5"/>
  <c r="HD123" i="5"/>
  <c r="HE123" i="5"/>
  <c r="HF123" i="5"/>
  <c r="HG123" i="5"/>
  <c r="HH123" i="5"/>
  <c r="HI123" i="5"/>
  <c r="HJ123" i="5"/>
  <c r="HK123" i="5"/>
  <c r="HL123" i="5"/>
  <c r="HM123" i="5"/>
  <c r="HN123" i="5"/>
  <c r="HO123" i="5"/>
  <c r="HP123" i="5"/>
  <c r="HQ123" i="5"/>
  <c r="HR123" i="5"/>
  <c r="HS123" i="5"/>
  <c r="HT123" i="5"/>
  <c r="HU123" i="5"/>
  <c r="HV123" i="5"/>
  <c r="HW123" i="5"/>
  <c r="HX123" i="5"/>
  <c r="HY123" i="5"/>
  <c r="HZ123" i="5"/>
  <c r="IA123" i="5"/>
  <c r="IB123" i="5"/>
  <c r="IC123" i="5"/>
  <c r="ID123" i="5"/>
  <c r="IE123" i="5"/>
  <c r="IF123" i="5"/>
  <c r="IG123" i="5"/>
  <c r="IH123" i="5"/>
  <c r="II123" i="5"/>
  <c r="IJ123" i="5"/>
  <c r="IK123" i="5"/>
  <c r="IL123" i="5"/>
  <c r="IM123" i="5"/>
  <c r="IN123" i="5"/>
  <c r="IO123" i="5"/>
  <c r="IP123" i="5"/>
  <c r="IQ123" i="5"/>
  <c r="IR123" i="5"/>
  <c r="IS123" i="5"/>
  <c r="IT123" i="5"/>
  <c r="IU123" i="5"/>
  <c r="IV123" i="5"/>
  <c r="IW123" i="5"/>
  <c r="IX123" i="5"/>
  <c r="IY123" i="5"/>
  <c r="IZ123" i="5"/>
  <c r="JA123" i="5"/>
  <c r="JB123" i="5"/>
  <c r="JC123" i="5"/>
  <c r="JD123" i="5"/>
  <c r="JE123" i="5"/>
  <c r="JF123" i="5"/>
  <c r="JG123" i="5"/>
  <c r="JH123" i="5"/>
  <c r="JI123" i="5"/>
  <c r="JJ123" i="5"/>
  <c r="JK123" i="5"/>
  <c r="JL123" i="5"/>
  <c r="JM123" i="5"/>
  <c r="JN123" i="5"/>
  <c r="JO123" i="5"/>
  <c r="JP123" i="5"/>
  <c r="JQ123" i="5"/>
  <c r="JR123" i="5"/>
  <c r="JS123" i="5"/>
  <c r="JT123" i="5"/>
  <c r="JU123" i="5"/>
  <c r="JV123" i="5"/>
  <c r="JW123" i="5"/>
  <c r="JX123" i="5"/>
  <c r="JY123" i="5"/>
  <c r="JZ123" i="5"/>
  <c r="KA123" i="5"/>
  <c r="KB123" i="5"/>
  <c r="KC123" i="5"/>
  <c r="KD123" i="5"/>
  <c r="KE123" i="5"/>
  <c r="KF123" i="5"/>
  <c r="KG123" i="5"/>
  <c r="KH123" i="5"/>
  <c r="KI123" i="5"/>
  <c r="KJ123" i="5"/>
  <c r="KK123" i="5"/>
  <c r="KL123" i="5"/>
  <c r="KM123" i="5"/>
  <c r="KN123" i="5"/>
  <c r="KO123" i="5"/>
  <c r="KP123" i="5"/>
  <c r="KQ123" i="5"/>
  <c r="KR123" i="5"/>
  <c r="KS123" i="5"/>
  <c r="KT123" i="5"/>
  <c r="KU123" i="5"/>
  <c r="KV123" i="5"/>
  <c r="KW123" i="5"/>
  <c r="KX123" i="5"/>
  <c r="KY123" i="5"/>
  <c r="KZ123" i="5"/>
  <c r="LA123" i="5"/>
  <c r="LB123" i="5"/>
  <c r="LC123" i="5"/>
  <c r="LD123" i="5"/>
  <c r="LE123" i="5"/>
  <c r="LF123" i="5"/>
  <c r="LG123" i="5"/>
  <c r="LH123" i="5"/>
  <c r="LI123" i="5"/>
  <c r="LJ123" i="5"/>
  <c r="LK123" i="5"/>
  <c r="LL123" i="5"/>
  <c r="LM123" i="5"/>
  <c r="LN123" i="5"/>
  <c r="LO123" i="5"/>
  <c r="LP123" i="5"/>
  <c r="LQ123" i="5"/>
  <c r="LR123" i="5"/>
  <c r="LS123" i="5"/>
  <c r="LT123" i="5"/>
  <c r="LU123" i="5"/>
  <c r="LV123" i="5"/>
  <c r="FN124" i="5"/>
  <c r="FO124" i="5"/>
  <c r="FP124" i="5"/>
  <c r="FQ124" i="5"/>
  <c r="FR124" i="5"/>
  <c r="FS124" i="5"/>
  <c r="FT124" i="5"/>
  <c r="FU124" i="5"/>
  <c r="FV124" i="5"/>
  <c r="FW124" i="5"/>
  <c r="FX124" i="5"/>
  <c r="FY124" i="5"/>
  <c r="FZ124" i="5"/>
  <c r="GA124" i="5"/>
  <c r="GB124" i="5"/>
  <c r="GC124" i="5"/>
  <c r="GD124" i="5"/>
  <c r="GE124" i="5"/>
  <c r="GF124" i="5"/>
  <c r="GG124" i="5"/>
  <c r="GH124" i="5"/>
  <c r="GI124" i="5"/>
  <c r="GJ124" i="5"/>
  <c r="GK124" i="5"/>
  <c r="GL124" i="5"/>
  <c r="GM124" i="5"/>
  <c r="GN124" i="5"/>
  <c r="GO124" i="5"/>
  <c r="GP124" i="5"/>
  <c r="GQ124" i="5"/>
  <c r="GR124" i="5"/>
  <c r="GS124" i="5"/>
  <c r="GT124" i="5"/>
  <c r="GU124" i="5"/>
  <c r="GV124" i="5"/>
  <c r="GW124" i="5"/>
  <c r="GX124" i="5"/>
  <c r="GY124" i="5"/>
  <c r="GZ124" i="5"/>
  <c r="HA124" i="5"/>
  <c r="HB124" i="5"/>
  <c r="HC124" i="5"/>
  <c r="HD124" i="5"/>
  <c r="HE124" i="5"/>
  <c r="HF124" i="5"/>
  <c r="HG124" i="5"/>
  <c r="HH124" i="5"/>
  <c r="HI124" i="5"/>
  <c r="HJ124" i="5"/>
  <c r="HK124" i="5"/>
  <c r="HL124" i="5"/>
  <c r="HM124" i="5"/>
  <c r="HN124" i="5"/>
  <c r="HO124" i="5"/>
  <c r="HP124" i="5"/>
  <c r="HQ124" i="5"/>
  <c r="HR124" i="5"/>
  <c r="HS124" i="5"/>
  <c r="HT124" i="5"/>
  <c r="HU124" i="5"/>
  <c r="HV124" i="5"/>
  <c r="HW124" i="5"/>
  <c r="HX124" i="5"/>
  <c r="HY124" i="5"/>
  <c r="HZ124" i="5"/>
  <c r="IA124" i="5"/>
  <c r="IB124" i="5"/>
  <c r="IC124" i="5"/>
  <c r="ID124" i="5"/>
  <c r="IE124" i="5"/>
  <c r="IF124" i="5"/>
  <c r="IG124" i="5"/>
  <c r="IH124" i="5"/>
  <c r="II124" i="5"/>
  <c r="IJ124" i="5"/>
  <c r="IK124" i="5"/>
  <c r="IL124" i="5"/>
  <c r="IM124" i="5"/>
  <c r="IN124" i="5"/>
  <c r="IO124" i="5"/>
  <c r="IP124" i="5"/>
  <c r="IQ124" i="5"/>
  <c r="IR124" i="5"/>
  <c r="IS124" i="5"/>
  <c r="IT124" i="5"/>
  <c r="IU124" i="5"/>
  <c r="IV124" i="5"/>
  <c r="IW124" i="5"/>
  <c r="IX124" i="5"/>
  <c r="IY124" i="5"/>
  <c r="IZ124" i="5"/>
  <c r="JA124" i="5"/>
  <c r="JB124" i="5"/>
  <c r="JC124" i="5"/>
  <c r="JD124" i="5"/>
  <c r="JE124" i="5"/>
  <c r="JF124" i="5"/>
  <c r="JG124" i="5"/>
  <c r="JH124" i="5"/>
  <c r="JI124" i="5"/>
  <c r="JJ124" i="5"/>
  <c r="JK124" i="5"/>
  <c r="JL124" i="5"/>
  <c r="JM124" i="5"/>
  <c r="JN124" i="5"/>
  <c r="JO124" i="5"/>
  <c r="JP124" i="5"/>
  <c r="JQ124" i="5"/>
  <c r="JR124" i="5"/>
  <c r="JS124" i="5"/>
  <c r="JT124" i="5"/>
  <c r="JU124" i="5"/>
  <c r="JV124" i="5"/>
  <c r="JW124" i="5"/>
  <c r="JX124" i="5"/>
  <c r="JY124" i="5"/>
  <c r="JZ124" i="5"/>
  <c r="KA124" i="5"/>
  <c r="KB124" i="5"/>
  <c r="KC124" i="5"/>
  <c r="KD124" i="5"/>
  <c r="KE124" i="5"/>
  <c r="KF124" i="5"/>
  <c r="KG124" i="5"/>
  <c r="KH124" i="5"/>
  <c r="KI124" i="5"/>
  <c r="KJ124" i="5"/>
  <c r="KK124" i="5"/>
  <c r="KL124" i="5"/>
  <c r="KM124" i="5"/>
  <c r="KN124" i="5"/>
  <c r="KO124" i="5"/>
  <c r="KP124" i="5"/>
  <c r="KQ124" i="5"/>
  <c r="KR124" i="5"/>
  <c r="KS124" i="5"/>
  <c r="KT124" i="5"/>
  <c r="KU124" i="5"/>
  <c r="KV124" i="5"/>
  <c r="KW124" i="5"/>
  <c r="KX124" i="5"/>
  <c r="KY124" i="5"/>
  <c r="KZ124" i="5"/>
  <c r="LA124" i="5"/>
  <c r="LB124" i="5"/>
  <c r="LC124" i="5"/>
  <c r="LD124" i="5"/>
  <c r="LE124" i="5"/>
  <c r="LF124" i="5"/>
  <c r="LG124" i="5"/>
  <c r="LH124" i="5"/>
  <c r="LI124" i="5"/>
  <c r="LJ124" i="5"/>
  <c r="LK124" i="5"/>
  <c r="LL124" i="5"/>
  <c r="LM124" i="5"/>
  <c r="LN124" i="5"/>
  <c r="LO124" i="5"/>
  <c r="LP124" i="5"/>
  <c r="LQ124" i="5"/>
  <c r="LR124" i="5"/>
  <c r="LS124" i="5"/>
  <c r="LT124" i="5"/>
  <c r="LU124" i="5"/>
  <c r="LV124" i="5"/>
  <c r="FN125" i="5"/>
  <c r="FO125" i="5"/>
  <c r="FP125" i="5"/>
  <c r="FQ125" i="5"/>
  <c r="FR125" i="5"/>
  <c r="FS125" i="5"/>
  <c r="FT125" i="5"/>
  <c r="FU125" i="5"/>
  <c r="FV125" i="5"/>
  <c r="FW125" i="5"/>
  <c r="FX125" i="5"/>
  <c r="FY125" i="5"/>
  <c r="FZ125" i="5"/>
  <c r="GA125" i="5"/>
  <c r="GB125" i="5"/>
  <c r="GC125" i="5"/>
  <c r="GD125" i="5"/>
  <c r="GE125" i="5"/>
  <c r="GF125" i="5"/>
  <c r="GG125" i="5"/>
  <c r="GH125" i="5"/>
  <c r="GI125" i="5"/>
  <c r="GJ125" i="5"/>
  <c r="GK125" i="5"/>
  <c r="GL125" i="5"/>
  <c r="GM125" i="5"/>
  <c r="GN125" i="5"/>
  <c r="GO125" i="5"/>
  <c r="GP125" i="5"/>
  <c r="GQ125" i="5"/>
  <c r="GR125" i="5"/>
  <c r="GS125" i="5"/>
  <c r="GT125" i="5"/>
  <c r="GU125" i="5"/>
  <c r="GV125" i="5"/>
  <c r="GW125" i="5"/>
  <c r="GX125" i="5"/>
  <c r="GY125" i="5"/>
  <c r="GZ125" i="5"/>
  <c r="HA125" i="5"/>
  <c r="HB125" i="5"/>
  <c r="HC125" i="5"/>
  <c r="HD125" i="5"/>
  <c r="HE125" i="5"/>
  <c r="HF125" i="5"/>
  <c r="HG125" i="5"/>
  <c r="HH125" i="5"/>
  <c r="HI125" i="5"/>
  <c r="HJ125" i="5"/>
  <c r="HK125" i="5"/>
  <c r="HL125" i="5"/>
  <c r="HM125" i="5"/>
  <c r="HN125" i="5"/>
  <c r="HO125" i="5"/>
  <c r="HP125" i="5"/>
  <c r="HQ125" i="5"/>
  <c r="HR125" i="5"/>
  <c r="HS125" i="5"/>
  <c r="HT125" i="5"/>
  <c r="HU125" i="5"/>
  <c r="HV125" i="5"/>
  <c r="HW125" i="5"/>
  <c r="HX125" i="5"/>
  <c r="HY125" i="5"/>
  <c r="HZ125" i="5"/>
  <c r="IA125" i="5"/>
  <c r="IB125" i="5"/>
  <c r="IC125" i="5"/>
  <c r="ID125" i="5"/>
  <c r="IE125" i="5"/>
  <c r="IF125" i="5"/>
  <c r="IG125" i="5"/>
  <c r="IH125" i="5"/>
  <c r="II125" i="5"/>
  <c r="IJ125" i="5"/>
  <c r="IK125" i="5"/>
  <c r="IL125" i="5"/>
  <c r="IM125" i="5"/>
  <c r="IN125" i="5"/>
  <c r="IO125" i="5"/>
  <c r="IP125" i="5"/>
  <c r="IQ125" i="5"/>
  <c r="IR125" i="5"/>
  <c r="IS125" i="5"/>
  <c r="IT125" i="5"/>
  <c r="IU125" i="5"/>
  <c r="IV125" i="5"/>
  <c r="IW125" i="5"/>
  <c r="IX125" i="5"/>
  <c r="IY125" i="5"/>
  <c r="IZ125" i="5"/>
  <c r="JA125" i="5"/>
  <c r="JB125" i="5"/>
  <c r="JC125" i="5"/>
  <c r="JD125" i="5"/>
  <c r="JE125" i="5"/>
  <c r="JF125" i="5"/>
  <c r="JG125" i="5"/>
  <c r="JH125" i="5"/>
  <c r="JI125" i="5"/>
  <c r="JJ125" i="5"/>
  <c r="JK125" i="5"/>
  <c r="JL125" i="5"/>
  <c r="JM125" i="5"/>
  <c r="JN125" i="5"/>
  <c r="JO125" i="5"/>
  <c r="JP125" i="5"/>
  <c r="JQ125" i="5"/>
  <c r="JR125" i="5"/>
  <c r="JS125" i="5"/>
  <c r="JT125" i="5"/>
  <c r="JU125" i="5"/>
  <c r="JV125" i="5"/>
  <c r="JW125" i="5"/>
  <c r="JX125" i="5"/>
  <c r="JY125" i="5"/>
  <c r="JZ125" i="5"/>
  <c r="KA125" i="5"/>
  <c r="KB125" i="5"/>
  <c r="KC125" i="5"/>
  <c r="KD125" i="5"/>
  <c r="KE125" i="5"/>
  <c r="KF125" i="5"/>
  <c r="KG125" i="5"/>
  <c r="KH125" i="5"/>
  <c r="KI125" i="5"/>
  <c r="KJ125" i="5"/>
  <c r="KK125" i="5"/>
  <c r="KL125" i="5"/>
  <c r="KM125" i="5"/>
  <c r="KN125" i="5"/>
  <c r="KO125" i="5"/>
  <c r="KP125" i="5"/>
  <c r="KQ125" i="5"/>
  <c r="KR125" i="5"/>
  <c r="KS125" i="5"/>
  <c r="KT125" i="5"/>
  <c r="KU125" i="5"/>
  <c r="KV125" i="5"/>
  <c r="KW125" i="5"/>
  <c r="KX125" i="5"/>
  <c r="KY125" i="5"/>
  <c r="KZ125" i="5"/>
  <c r="LA125" i="5"/>
  <c r="LB125" i="5"/>
  <c r="LC125" i="5"/>
  <c r="LD125" i="5"/>
  <c r="LE125" i="5"/>
  <c r="LF125" i="5"/>
  <c r="LG125" i="5"/>
  <c r="LH125" i="5"/>
  <c r="LI125" i="5"/>
  <c r="LJ125" i="5"/>
  <c r="LK125" i="5"/>
  <c r="LL125" i="5"/>
  <c r="LM125" i="5"/>
  <c r="LN125" i="5"/>
  <c r="LO125" i="5"/>
  <c r="LP125" i="5"/>
  <c r="LQ125" i="5"/>
  <c r="LR125" i="5"/>
  <c r="LS125" i="5"/>
  <c r="LT125" i="5"/>
  <c r="LU125" i="5"/>
  <c r="LV125" i="5"/>
  <c r="FN126" i="5"/>
  <c r="FO126" i="5"/>
  <c r="FP126" i="5"/>
  <c r="FQ126" i="5"/>
  <c r="FR126" i="5"/>
  <c r="FS126" i="5"/>
  <c r="FT126" i="5"/>
  <c r="FU126" i="5"/>
  <c r="FV126" i="5"/>
  <c r="FW126" i="5"/>
  <c r="FX126" i="5"/>
  <c r="FY126" i="5"/>
  <c r="FZ126" i="5"/>
  <c r="GA126" i="5"/>
  <c r="GB126" i="5"/>
  <c r="GC126" i="5"/>
  <c r="GD126" i="5"/>
  <c r="GE126" i="5"/>
  <c r="GF126" i="5"/>
  <c r="GG126" i="5"/>
  <c r="GH126" i="5"/>
  <c r="GI126" i="5"/>
  <c r="GJ126" i="5"/>
  <c r="GK126" i="5"/>
  <c r="GL126" i="5"/>
  <c r="GM126" i="5"/>
  <c r="GN126" i="5"/>
  <c r="GO126" i="5"/>
  <c r="GP126" i="5"/>
  <c r="GQ126" i="5"/>
  <c r="GR126" i="5"/>
  <c r="GS126" i="5"/>
  <c r="GT126" i="5"/>
  <c r="GU126" i="5"/>
  <c r="GV126" i="5"/>
  <c r="GW126" i="5"/>
  <c r="GX126" i="5"/>
  <c r="GY126" i="5"/>
  <c r="GZ126" i="5"/>
  <c r="HA126" i="5"/>
  <c r="HB126" i="5"/>
  <c r="HC126" i="5"/>
  <c r="HD126" i="5"/>
  <c r="HE126" i="5"/>
  <c r="HF126" i="5"/>
  <c r="HG126" i="5"/>
  <c r="HH126" i="5"/>
  <c r="HI126" i="5"/>
  <c r="HJ126" i="5"/>
  <c r="HK126" i="5"/>
  <c r="HL126" i="5"/>
  <c r="HM126" i="5"/>
  <c r="HN126" i="5"/>
  <c r="HO126" i="5"/>
  <c r="HP126" i="5"/>
  <c r="HQ126" i="5"/>
  <c r="HR126" i="5"/>
  <c r="HS126" i="5"/>
  <c r="HT126" i="5"/>
  <c r="HU126" i="5"/>
  <c r="HV126" i="5"/>
  <c r="HW126" i="5"/>
  <c r="HX126" i="5"/>
  <c r="HY126" i="5"/>
  <c r="HZ126" i="5"/>
  <c r="IA126" i="5"/>
  <c r="IB126" i="5"/>
  <c r="IC126" i="5"/>
  <c r="ID126" i="5"/>
  <c r="IE126" i="5"/>
  <c r="IF126" i="5"/>
  <c r="IG126" i="5"/>
  <c r="IH126" i="5"/>
  <c r="II126" i="5"/>
  <c r="IJ126" i="5"/>
  <c r="IK126" i="5"/>
  <c r="IL126" i="5"/>
  <c r="IM126" i="5"/>
  <c r="IN126" i="5"/>
  <c r="IO126" i="5"/>
  <c r="IP126" i="5"/>
  <c r="IQ126" i="5"/>
  <c r="IR126" i="5"/>
  <c r="IS126" i="5"/>
  <c r="IT126" i="5"/>
  <c r="IU126" i="5"/>
  <c r="IV126" i="5"/>
  <c r="IW126" i="5"/>
  <c r="IX126" i="5"/>
  <c r="IY126" i="5"/>
  <c r="IZ126" i="5"/>
  <c r="JA126" i="5"/>
  <c r="JB126" i="5"/>
  <c r="JC126" i="5"/>
  <c r="JD126" i="5"/>
  <c r="JE126" i="5"/>
  <c r="JF126" i="5"/>
  <c r="JG126" i="5"/>
  <c r="JH126" i="5"/>
  <c r="JI126" i="5"/>
  <c r="JJ126" i="5"/>
  <c r="JK126" i="5"/>
  <c r="JL126" i="5"/>
  <c r="JM126" i="5"/>
  <c r="JN126" i="5"/>
  <c r="JO126" i="5"/>
  <c r="JP126" i="5"/>
  <c r="JQ126" i="5"/>
  <c r="JR126" i="5"/>
  <c r="JS126" i="5"/>
  <c r="JT126" i="5"/>
  <c r="JU126" i="5"/>
  <c r="JV126" i="5"/>
  <c r="JW126" i="5"/>
  <c r="JX126" i="5"/>
  <c r="JY126" i="5"/>
  <c r="JZ126" i="5"/>
  <c r="KA126" i="5"/>
  <c r="KB126" i="5"/>
  <c r="KC126" i="5"/>
  <c r="KD126" i="5"/>
  <c r="KE126" i="5"/>
  <c r="KF126" i="5"/>
  <c r="KG126" i="5"/>
  <c r="KH126" i="5"/>
  <c r="KI126" i="5"/>
  <c r="KJ126" i="5"/>
  <c r="KK126" i="5"/>
  <c r="KL126" i="5"/>
  <c r="KM126" i="5"/>
  <c r="KN126" i="5"/>
  <c r="KO126" i="5"/>
  <c r="KP126" i="5"/>
  <c r="KQ126" i="5"/>
  <c r="KR126" i="5"/>
  <c r="KS126" i="5"/>
  <c r="KT126" i="5"/>
  <c r="KU126" i="5"/>
  <c r="KV126" i="5"/>
  <c r="KW126" i="5"/>
  <c r="KX126" i="5"/>
  <c r="KY126" i="5"/>
  <c r="KZ126" i="5"/>
  <c r="LA126" i="5"/>
  <c r="LB126" i="5"/>
  <c r="LC126" i="5"/>
  <c r="LD126" i="5"/>
  <c r="LE126" i="5"/>
  <c r="LF126" i="5"/>
  <c r="LG126" i="5"/>
  <c r="LH126" i="5"/>
  <c r="LI126" i="5"/>
  <c r="LJ126" i="5"/>
  <c r="LK126" i="5"/>
  <c r="LL126" i="5"/>
  <c r="LM126" i="5"/>
  <c r="LN126" i="5"/>
  <c r="LO126" i="5"/>
  <c r="LP126" i="5"/>
  <c r="LQ126" i="5"/>
  <c r="LR126" i="5"/>
  <c r="LS126" i="5"/>
  <c r="LT126" i="5"/>
  <c r="LU126" i="5"/>
  <c r="LV126" i="5"/>
  <c r="FN127" i="5"/>
  <c r="FO127" i="5"/>
  <c r="FP127" i="5"/>
  <c r="FQ127" i="5"/>
  <c r="FR127" i="5"/>
  <c r="FS127" i="5"/>
  <c r="FT127" i="5"/>
  <c r="FU127" i="5"/>
  <c r="FV127" i="5"/>
  <c r="FW127" i="5"/>
  <c r="FX127" i="5"/>
  <c r="FY127" i="5"/>
  <c r="FZ127" i="5"/>
  <c r="GA127" i="5"/>
  <c r="GB127" i="5"/>
  <c r="GC127" i="5"/>
  <c r="GD127" i="5"/>
  <c r="GE127" i="5"/>
  <c r="GF127" i="5"/>
  <c r="GG127" i="5"/>
  <c r="GH127" i="5"/>
  <c r="GI127" i="5"/>
  <c r="GJ127" i="5"/>
  <c r="GK127" i="5"/>
  <c r="GL127" i="5"/>
  <c r="GM127" i="5"/>
  <c r="GN127" i="5"/>
  <c r="GO127" i="5"/>
  <c r="GP127" i="5"/>
  <c r="GQ127" i="5"/>
  <c r="GR127" i="5"/>
  <c r="GS127" i="5"/>
  <c r="GT127" i="5"/>
  <c r="GU127" i="5"/>
  <c r="GV127" i="5"/>
  <c r="GW127" i="5"/>
  <c r="GX127" i="5"/>
  <c r="GY127" i="5"/>
  <c r="GZ127" i="5"/>
  <c r="HA127" i="5"/>
  <c r="HB127" i="5"/>
  <c r="HC127" i="5"/>
  <c r="HD127" i="5"/>
  <c r="HE127" i="5"/>
  <c r="HF127" i="5"/>
  <c r="HG127" i="5"/>
  <c r="HH127" i="5"/>
  <c r="HI127" i="5"/>
  <c r="HJ127" i="5"/>
  <c r="HK127" i="5"/>
  <c r="HL127" i="5"/>
  <c r="HM127" i="5"/>
  <c r="HN127" i="5"/>
  <c r="HO127" i="5"/>
  <c r="HP127" i="5"/>
  <c r="HQ127" i="5"/>
  <c r="HR127" i="5"/>
  <c r="HS127" i="5"/>
  <c r="HT127" i="5"/>
  <c r="HU127" i="5"/>
  <c r="HV127" i="5"/>
  <c r="HW127" i="5"/>
  <c r="HX127" i="5"/>
  <c r="HY127" i="5"/>
  <c r="HZ127" i="5"/>
  <c r="IA127" i="5"/>
  <c r="IB127" i="5"/>
  <c r="IC127" i="5"/>
  <c r="ID127" i="5"/>
  <c r="IE127" i="5"/>
  <c r="IF127" i="5"/>
  <c r="IG127" i="5"/>
  <c r="IH127" i="5"/>
  <c r="II127" i="5"/>
  <c r="IJ127" i="5"/>
  <c r="IK127" i="5"/>
  <c r="IL127" i="5"/>
  <c r="IM127" i="5"/>
  <c r="IN127" i="5"/>
  <c r="IO127" i="5"/>
  <c r="IP127" i="5"/>
  <c r="IQ127" i="5"/>
  <c r="IR127" i="5"/>
  <c r="IS127" i="5"/>
  <c r="IT127" i="5"/>
  <c r="IU127" i="5"/>
  <c r="IV127" i="5"/>
  <c r="IW127" i="5"/>
  <c r="IX127" i="5"/>
  <c r="IY127" i="5"/>
  <c r="IZ127" i="5"/>
  <c r="JA127" i="5"/>
  <c r="JB127" i="5"/>
  <c r="JC127" i="5"/>
  <c r="JD127" i="5"/>
  <c r="JE127" i="5"/>
  <c r="JF127" i="5"/>
  <c r="JG127" i="5"/>
  <c r="JH127" i="5"/>
  <c r="JI127" i="5"/>
  <c r="JJ127" i="5"/>
  <c r="JK127" i="5"/>
  <c r="JL127" i="5"/>
  <c r="JM127" i="5"/>
  <c r="JN127" i="5"/>
  <c r="JO127" i="5"/>
  <c r="JP127" i="5"/>
  <c r="JQ127" i="5"/>
  <c r="JR127" i="5"/>
  <c r="JS127" i="5"/>
  <c r="JT127" i="5"/>
  <c r="JU127" i="5"/>
  <c r="JV127" i="5"/>
  <c r="JW127" i="5"/>
  <c r="JX127" i="5"/>
  <c r="JY127" i="5"/>
  <c r="JZ127" i="5"/>
  <c r="KA127" i="5"/>
  <c r="KB127" i="5"/>
  <c r="KC127" i="5"/>
  <c r="KD127" i="5"/>
  <c r="KE127" i="5"/>
  <c r="KF127" i="5"/>
  <c r="KG127" i="5"/>
  <c r="KH127" i="5"/>
  <c r="KI127" i="5"/>
  <c r="KJ127" i="5"/>
  <c r="KK127" i="5"/>
  <c r="KL127" i="5"/>
  <c r="KM127" i="5"/>
  <c r="KN127" i="5"/>
  <c r="KO127" i="5"/>
  <c r="KP127" i="5"/>
  <c r="KQ127" i="5"/>
  <c r="KR127" i="5"/>
  <c r="KS127" i="5"/>
  <c r="KT127" i="5"/>
  <c r="KU127" i="5"/>
  <c r="KV127" i="5"/>
  <c r="KW127" i="5"/>
  <c r="KX127" i="5"/>
  <c r="KY127" i="5"/>
  <c r="KZ127" i="5"/>
  <c r="LA127" i="5"/>
  <c r="LB127" i="5"/>
  <c r="LC127" i="5"/>
  <c r="LD127" i="5"/>
  <c r="LE127" i="5"/>
  <c r="LF127" i="5"/>
  <c r="LG127" i="5"/>
  <c r="LH127" i="5"/>
  <c r="LI127" i="5"/>
  <c r="LJ127" i="5"/>
  <c r="LK127" i="5"/>
  <c r="LL127" i="5"/>
  <c r="LM127" i="5"/>
  <c r="LN127" i="5"/>
  <c r="LO127" i="5"/>
  <c r="LP127" i="5"/>
  <c r="LQ127" i="5"/>
  <c r="LR127" i="5"/>
  <c r="LS127" i="5"/>
  <c r="LT127" i="5"/>
  <c r="LU127" i="5"/>
  <c r="LV127" i="5"/>
  <c r="FN128" i="5"/>
  <c r="FO128" i="5"/>
  <c r="FP128" i="5"/>
  <c r="FQ128" i="5"/>
  <c r="FR128" i="5"/>
  <c r="FS128" i="5"/>
  <c r="FT128" i="5"/>
  <c r="FU128" i="5"/>
  <c r="FV128" i="5"/>
  <c r="FW128" i="5"/>
  <c r="FX128" i="5"/>
  <c r="FY128" i="5"/>
  <c r="FZ128" i="5"/>
  <c r="GA128" i="5"/>
  <c r="GB128" i="5"/>
  <c r="GC128" i="5"/>
  <c r="GD128" i="5"/>
  <c r="GE128" i="5"/>
  <c r="GF128" i="5"/>
  <c r="GG128" i="5"/>
  <c r="GH128" i="5"/>
  <c r="GI128" i="5"/>
  <c r="GJ128" i="5"/>
  <c r="GK128" i="5"/>
  <c r="GL128" i="5"/>
  <c r="GM128" i="5"/>
  <c r="GN128" i="5"/>
  <c r="GO128" i="5"/>
  <c r="GP128" i="5"/>
  <c r="GQ128" i="5"/>
  <c r="GR128" i="5"/>
  <c r="GS128" i="5"/>
  <c r="GT128" i="5"/>
  <c r="GU128" i="5"/>
  <c r="GV128" i="5"/>
  <c r="GW128" i="5"/>
  <c r="GX128" i="5"/>
  <c r="GY128" i="5"/>
  <c r="GZ128" i="5"/>
  <c r="HA128" i="5"/>
  <c r="HB128" i="5"/>
  <c r="HC128" i="5"/>
  <c r="HD128" i="5"/>
  <c r="HE128" i="5"/>
  <c r="HF128" i="5"/>
  <c r="HG128" i="5"/>
  <c r="HH128" i="5"/>
  <c r="HI128" i="5"/>
  <c r="HJ128" i="5"/>
  <c r="HK128" i="5"/>
  <c r="HL128" i="5"/>
  <c r="HM128" i="5"/>
  <c r="HN128" i="5"/>
  <c r="HO128" i="5"/>
  <c r="HP128" i="5"/>
  <c r="HQ128" i="5"/>
  <c r="HR128" i="5"/>
  <c r="HS128" i="5"/>
  <c r="HT128" i="5"/>
  <c r="HU128" i="5"/>
  <c r="HV128" i="5"/>
  <c r="HW128" i="5"/>
  <c r="HX128" i="5"/>
  <c r="HY128" i="5"/>
  <c r="HZ128" i="5"/>
  <c r="IA128" i="5"/>
  <c r="IB128" i="5"/>
  <c r="IC128" i="5"/>
  <c r="ID128" i="5"/>
  <c r="IE128" i="5"/>
  <c r="IF128" i="5"/>
  <c r="IG128" i="5"/>
  <c r="IH128" i="5"/>
  <c r="II128" i="5"/>
  <c r="IJ128" i="5"/>
  <c r="IK128" i="5"/>
  <c r="IL128" i="5"/>
  <c r="IM128" i="5"/>
  <c r="IN128" i="5"/>
  <c r="IO128" i="5"/>
  <c r="IP128" i="5"/>
  <c r="IQ128" i="5"/>
  <c r="IR128" i="5"/>
  <c r="IS128" i="5"/>
  <c r="IT128" i="5"/>
  <c r="IU128" i="5"/>
  <c r="IV128" i="5"/>
  <c r="IW128" i="5"/>
  <c r="IX128" i="5"/>
  <c r="IY128" i="5"/>
  <c r="IZ128" i="5"/>
  <c r="JA128" i="5"/>
  <c r="JB128" i="5"/>
  <c r="JC128" i="5"/>
  <c r="JD128" i="5"/>
  <c r="JE128" i="5"/>
  <c r="JF128" i="5"/>
  <c r="JG128" i="5"/>
  <c r="JH128" i="5"/>
  <c r="JI128" i="5"/>
  <c r="JJ128" i="5"/>
  <c r="JK128" i="5"/>
  <c r="JL128" i="5"/>
  <c r="JM128" i="5"/>
  <c r="JN128" i="5"/>
  <c r="JO128" i="5"/>
  <c r="JP128" i="5"/>
  <c r="JQ128" i="5"/>
  <c r="JR128" i="5"/>
  <c r="JS128" i="5"/>
  <c r="JT128" i="5"/>
  <c r="JU128" i="5"/>
  <c r="JV128" i="5"/>
  <c r="JW128" i="5"/>
  <c r="JX128" i="5"/>
  <c r="JY128" i="5"/>
  <c r="JZ128" i="5"/>
  <c r="KA128" i="5"/>
  <c r="KB128" i="5"/>
  <c r="KC128" i="5"/>
  <c r="KD128" i="5"/>
  <c r="KE128" i="5"/>
  <c r="KF128" i="5"/>
  <c r="KG128" i="5"/>
  <c r="KH128" i="5"/>
  <c r="KI128" i="5"/>
  <c r="KJ128" i="5"/>
  <c r="KK128" i="5"/>
  <c r="KL128" i="5"/>
  <c r="KM128" i="5"/>
  <c r="KN128" i="5"/>
  <c r="KO128" i="5"/>
  <c r="KP128" i="5"/>
  <c r="KQ128" i="5"/>
  <c r="KR128" i="5"/>
  <c r="KS128" i="5"/>
  <c r="KT128" i="5"/>
  <c r="KU128" i="5"/>
  <c r="KV128" i="5"/>
  <c r="KW128" i="5"/>
  <c r="KX128" i="5"/>
  <c r="KY128" i="5"/>
  <c r="KZ128" i="5"/>
  <c r="LA128" i="5"/>
  <c r="LB128" i="5"/>
  <c r="LC128" i="5"/>
  <c r="LD128" i="5"/>
  <c r="LE128" i="5"/>
  <c r="LF128" i="5"/>
  <c r="LG128" i="5"/>
  <c r="LH128" i="5"/>
  <c r="LI128" i="5"/>
  <c r="LJ128" i="5"/>
  <c r="LK128" i="5"/>
  <c r="LL128" i="5"/>
  <c r="LM128" i="5"/>
  <c r="LN128" i="5"/>
  <c r="LO128" i="5"/>
  <c r="LP128" i="5"/>
  <c r="LQ128" i="5"/>
  <c r="LR128" i="5"/>
  <c r="LS128" i="5"/>
  <c r="LT128" i="5"/>
  <c r="LU128" i="5"/>
  <c r="LV128" i="5"/>
  <c r="FN129" i="5"/>
  <c r="FO129" i="5"/>
  <c r="FP129" i="5"/>
  <c r="FQ129" i="5"/>
  <c r="FR129" i="5"/>
  <c r="FS129" i="5"/>
  <c r="FT129" i="5"/>
  <c r="FU129" i="5"/>
  <c r="FV129" i="5"/>
  <c r="FW129" i="5"/>
  <c r="FX129" i="5"/>
  <c r="FY129" i="5"/>
  <c r="FZ129" i="5"/>
  <c r="GA129" i="5"/>
  <c r="GB129" i="5"/>
  <c r="GC129" i="5"/>
  <c r="GD129" i="5"/>
  <c r="GE129" i="5"/>
  <c r="GF129" i="5"/>
  <c r="GG129" i="5"/>
  <c r="GH129" i="5"/>
  <c r="GI129" i="5"/>
  <c r="GJ129" i="5"/>
  <c r="GK129" i="5"/>
  <c r="GL129" i="5"/>
  <c r="GM129" i="5"/>
  <c r="GN129" i="5"/>
  <c r="GO129" i="5"/>
  <c r="GP129" i="5"/>
  <c r="GQ129" i="5"/>
  <c r="GR129" i="5"/>
  <c r="GS129" i="5"/>
  <c r="GT129" i="5"/>
  <c r="GU129" i="5"/>
  <c r="GV129" i="5"/>
  <c r="GW129" i="5"/>
  <c r="GX129" i="5"/>
  <c r="GY129" i="5"/>
  <c r="GZ129" i="5"/>
  <c r="HA129" i="5"/>
  <c r="HB129" i="5"/>
  <c r="HC129" i="5"/>
  <c r="HD129" i="5"/>
  <c r="HE129" i="5"/>
  <c r="HF129" i="5"/>
  <c r="HG129" i="5"/>
  <c r="HH129" i="5"/>
  <c r="HI129" i="5"/>
  <c r="HJ129" i="5"/>
  <c r="HK129" i="5"/>
  <c r="HL129" i="5"/>
  <c r="HM129" i="5"/>
  <c r="HN129" i="5"/>
  <c r="HO129" i="5"/>
  <c r="HP129" i="5"/>
  <c r="HQ129" i="5"/>
  <c r="HR129" i="5"/>
  <c r="HS129" i="5"/>
  <c r="HT129" i="5"/>
  <c r="HU129" i="5"/>
  <c r="HV129" i="5"/>
  <c r="HW129" i="5"/>
  <c r="HX129" i="5"/>
  <c r="HY129" i="5"/>
  <c r="HZ129" i="5"/>
  <c r="IA129" i="5"/>
  <c r="IB129" i="5"/>
  <c r="IC129" i="5"/>
  <c r="ID129" i="5"/>
  <c r="IE129" i="5"/>
  <c r="IF129" i="5"/>
  <c r="IG129" i="5"/>
  <c r="IH129" i="5"/>
  <c r="II129" i="5"/>
  <c r="IJ129" i="5"/>
  <c r="IK129" i="5"/>
  <c r="IL129" i="5"/>
  <c r="IM129" i="5"/>
  <c r="IN129" i="5"/>
  <c r="IO129" i="5"/>
  <c r="IP129" i="5"/>
  <c r="IQ129" i="5"/>
  <c r="IR129" i="5"/>
  <c r="IS129" i="5"/>
  <c r="IT129" i="5"/>
  <c r="IU129" i="5"/>
  <c r="IV129" i="5"/>
  <c r="IW129" i="5"/>
  <c r="IX129" i="5"/>
  <c r="IY129" i="5"/>
  <c r="IZ129" i="5"/>
  <c r="JA129" i="5"/>
  <c r="JB129" i="5"/>
  <c r="JC129" i="5"/>
  <c r="JD129" i="5"/>
  <c r="JE129" i="5"/>
  <c r="JF129" i="5"/>
  <c r="JG129" i="5"/>
  <c r="JH129" i="5"/>
  <c r="JI129" i="5"/>
  <c r="JJ129" i="5"/>
  <c r="JK129" i="5"/>
  <c r="JL129" i="5"/>
  <c r="JM129" i="5"/>
  <c r="JN129" i="5"/>
  <c r="JO129" i="5"/>
  <c r="JP129" i="5"/>
  <c r="JQ129" i="5"/>
  <c r="JR129" i="5"/>
  <c r="JS129" i="5"/>
  <c r="JT129" i="5"/>
  <c r="JU129" i="5"/>
  <c r="JV129" i="5"/>
  <c r="JW129" i="5"/>
  <c r="JX129" i="5"/>
  <c r="JY129" i="5"/>
  <c r="JZ129" i="5"/>
  <c r="KA129" i="5"/>
  <c r="KB129" i="5"/>
  <c r="KC129" i="5"/>
  <c r="KD129" i="5"/>
  <c r="KE129" i="5"/>
  <c r="KF129" i="5"/>
  <c r="KG129" i="5"/>
  <c r="KH129" i="5"/>
  <c r="KI129" i="5"/>
  <c r="KJ129" i="5"/>
  <c r="KK129" i="5"/>
  <c r="KL129" i="5"/>
  <c r="KM129" i="5"/>
  <c r="KN129" i="5"/>
  <c r="KO129" i="5"/>
  <c r="KP129" i="5"/>
  <c r="KQ129" i="5"/>
  <c r="KR129" i="5"/>
  <c r="KS129" i="5"/>
  <c r="KT129" i="5"/>
  <c r="KU129" i="5"/>
  <c r="KV129" i="5"/>
  <c r="KW129" i="5"/>
  <c r="KX129" i="5"/>
  <c r="KY129" i="5"/>
  <c r="KZ129" i="5"/>
  <c r="LA129" i="5"/>
  <c r="LB129" i="5"/>
  <c r="LC129" i="5"/>
  <c r="LD129" i="5"/>
  <c r="LE129" i="5"/>
  <c r="LF129" i="5"/>
  <c r="LG129" i="5"/>
  <c r="LH129" i="5"/>
  <c r="LI129" i="5"/>
  <c r="LJ129" i="5"/>
  <c r="LK129" i="5"/>
  <c r="LL129" i="5"/>
  <c r="LM129" i="5"/>
  <c r="LN129" i="5"/>
  <c r="LO129" i="5"/>
  <c r="LP129" i="5"/>
  <c r="LQ129" i="5"/>
  <c r="LR129" i="5"/>
  <c r="LS129" i="5"/>
  <c r="LT129" i="5"/>
  <c r="LU129" i="5"/>
  <c r="LV129" i="5"/>
  <c r="FN130" i="5"/>
  <c r="FO130" i="5"/>
  <c r="FP130" i="5"/>
  <c r="FQ130" i="5"/>
  <c r="FR130" i="5"/>
  <c r="FS130" i="5"/>
  <c r="FT130" i="5"/>
  <c r="FU130" i="5"/>
  <c r="FV130" i="5"/>
  <c r="FW130" i="5"/>
  <c r="FX130" i="5"/>
  <c r="FY130" i="5"/>
  <c r="FZ130" i="5"/>
  <c r="GA130" i="5"/>
  <c r="GB130" i="5"/>
  <c r="GC130" i="5"/>
  <c r="GD130" i="5"/>
  <c r="GE130" i="5"/>
  <c r="GF130" i="5"/>
  <c r="GG130" i="5"/>
  <c r="GH130" i="5"/>
  <c r="GI130" i="5"/>
  <c r="GJ130" i="5"/>
  <c r="GK130" i="5"/>
  <c r="GL130" i="5"/>
  <c r="GM130" i="5"/>
  <c r="GN130" i="5"/>
  <c r="GO130" i="5"/>
  <c r="GP130" i="5"/>
  <c r="GQ130" i="5"/>
  <c r="GR130" i="5"/>
  <c r="GS130" i="5"/>
  <c r="GT130" i="5"/>
  <c r="GU130" i="5"/>
  <c r="GV130" i="5"/>
  <c r="GW130" i="5"/>
  <c r="GX130" i="5"/>
  <c r="GY130" i="5"/>
  <c r="GZ130" i="5"/>
  <c r="HA130" i="5"/>
  <c r="HB130" i="5"/>
  <c r="HC130" i="5"/>
  <c r="HD130" i="5"/>
  <c r="HE130" i="5"/>
  <c r="HF130" i="5"/>
  <c r="HG130" i="5"/>
  <c r="HH130" i="5"/>
  <c r="HI130" i="5"/>
  <c r="HJ130" i="5"/>
  <c r="HK130" i="5"/>
  <c r="HL130" i="5"/>
  <c r="HM130" i="5"/>
  <c r="HN130" i="5"/>
  <c r="HO130" i="5"/>
  <c r="HP130" i="5"/>
  <c r="HQ130" i="5"/>
  <c r="HR130" i="5"/>
  <c r="HS130" i="5"/>
  <c r="HT130" i="5"/>
  <c r="HU130" i="5"/>
  <c r="HV130" i="5"/>
  <c r="HW130" i="5"/>
  <c r="HX130" i="5"/>
  <c r="HY130" i="5"/>
  <c r="HZ130" i="5"/>
  <c r="IA130" i="5"/>
  <c r="IB130" i="5"/>
  <c r="IC130" i="5"/>
  <c r="ID130" i="5"/>
  <c r="IE130" i="5"/>
  <c r="IF130" i="5"/>
  <c r="IG130" i="5"/>
  <c r="IH130" i="5"/>
  <c r="II130" i="5"/>
  <c r="IJ130" i="5"/>
  <c r="IK130" i="5"/>
  <c r="IL130" i="5"/>
  <c r="IM130" i="5"/>
  <c r="IN130" i="5"/>
  <c r="IO130" i="5"/>
  <c r="IP130" i="5"/>
  <c r="IQ130" i="5"/>
  <c r="IR130" i="5"/>
  <c r="IS130" i="5"/>
  <c r="IT130" i="5"/>
  <c r="IU130" i="5"/>
  <c r="IV130" i="5"/>
  <c r="IW130" i="5"/>
  <c r="IX130" i="5"/>
  <c r="IY130" i="5"/>
  <c r="IZ130" i="5"/>
  <c r="JA130" i="5"/>
  <c r="JB130" i="5"/>
  <c r="JC130" i="5"/>
  <c r="JD130" i="5"/>
  <c r="JE130" i="5"/>
  <c r="JF130" i="5"/>
  <c r="JG130" i="5"/>
  <c r="JH130" i="5"/>
  <c r="JI130" i="5"/>
  <c r="JJ130" i="5"/>
  <c r="JK130" i="5"/>
  <c r="JL130" i="5"/>
  <c r="JM130" i="5"/>
  <c r="JN130" i="5"/>
  <c r="JO130" i="5"/>
  <c r="JP130" i="5"/>
  <c r="JQ130" i="5"/>
  <c r="JR130" i="5"/>
  <c r="JS130" i="5"/>
  <c r="JT130" i="5"/>
  <c r="JU130" i="5"/>
  <c r="JV130" i="5"/>
  <c r="JW130" i="5"/>
  <c r="JX130" i="5"/>
  <c r="JY130" i="5"/>
  <c r="JZ130" i="5"/>
  <c r="KA130" i="5"/>
  <c r="KB130" i="5"/>
  <c r="KC130" i="5"/>
  <c r="KD130" i="5"/>
  <c r="KE130" i="5"/>
  <c r="KF130" i="5"/>
  <c r="KG130" i="5"/>
  <c r="KH130" i="5"/>
  <c r="KI130" i="5"/>
  <c r="KJ130" i="5"/>
  <c r="KK130" i="5"/>
  <c r="KL130" i="5"/>
  <c r="KM130" i="5"/>
  <c r="KN130" i="5"/>
  <c r="KO130" i="5"/>
  <c r="KP130" i="5"/>
  <c r="KQ130" i="5"/>
  <c r="KR130" i="5"/>
  <c r="KS130" i="5"/>
  <c r="KT130" i="5"/>
  <c r="KU130" i="5"/>
  <c r="KV130" i="5"/>
  <c r="KW130" i="5"/>
  <c r="KX130" i="5"/>
  <c r="KY130" i="5"/>
  <c r="KZ130" i="5"/>
  <c r="LA130" i="5"/>
  <c r="LB130" i="5"/>
  <c r="LC130" i="5"/>
  <c r="LD130" i="5"/>
  <c r="LE130" i="5"/>
  <c r="LF130" i="5"/>
  <c r="LG130" i="5"/>
  <c r="LH130" i="5"/>
  <c r="LI130" i="5"/>
  <c r="LJ130" i="5"/>
  <c r="LK130" i="5"/>
  <c r="LL130" i="5"/>
  <c r="LM130" i="5"/>
  <c r="LN130" i="5"/>
  <c r="LO130" i="5"/>
  <c r="LP130" i="5"/>
  <c r="LQ130" i="5"/>
  <c r="LR130" i="5"/>
  <c r="LS130" i="5"/>
  <c r="LT130" i="5"/>
  <c r="LU130" i="5"/>
  <c r="LV130" i="5"/>
  <c r="FN131" i="5"/>
  <c r="FO131" i="5"/>
  <c r="FP131" i="5"/>
  <c r="FQ131" i="5"/>
  <c r="FR131" i="5"/>
  <c r="FS131" i="5"/>
  <c r="FT131" i="5"/>
  <c r="FU131" i="5"/>
  <c r="FV131" i="5"/>
  <c r="FW131" i="5"/>
  <c r="FX131" i="5"/>
  <c r="FY131" i="5"/>
  <c r="FZ131" i="5"/>
  <c r="GA131" i="5"/>
  <c r="GB131" i="5"/>
  <c r="GC131" i="5"/>
  <c r="GD131" i="5"/>
  <c r="GE131" i="5"/>
  <c r="GF131" i="5"/>
  <c r="GG131" i="5"/>
  <c r="GH131" i="5"/>
  <c r="GI131" i="5"/>
  <c r="GJ131" i="5"/>
  <c r="GK131" i="5"/>
  <c r="GL131" i="5"/>
  <c r="GM131" i="5"/>
  <c r="GN131" i="5"/>
  <c r="GO131" i="5"/>
  <c r="GP131" i="5"/>
  <c r="GQ131" i="5"/>
  <c r="GR131" i="5"/>
  <c r="GS131" i="5"/>
  <c r="GT131" i="5"/>
  <c r="GU131" i="5"/>
  <c r="GV131" i="5"/>
  <c r="GW131" i="5"/>
  <c r="GX131" i="5"/>
  <c r="GY131" i="5"/>
  <c r="GZ131" i="5"/>
  <c r="HA131" i="5"/>
  <c r="HB131" i="5"/>
  <c r="HC131" i="5"/>
  <c r="HD131" i="5"/>
  <c r="HE131" i="5"/>
  <c r="HF131" i="5"/>
  <c r="HG131" i="5"/>
  <c r="HH131" i="5"/>
  <c r="HI131" i="5"/>
  <c r="HJ131" i="5"/>
  <c r="HK131" i="5"/>
  <c r="HL131" i="5"/>
  <c r="HM131" i="5"/>
  <c r="HN131" i="5"/>
  <c r="HO131" i="5"/>
  <c r="HP131" i="5"/>
  <c r="HQ131" i="5"/>
  <c r="HR131" i="5"/>
  <c r="HS131" i="5"/>
  <c r="HT131" i="5"/>
  <c r="HU131" i="5"/>
  <c r="HV131" i="5"/>
  <c r="HW131" i="5"/>
  <c r="HX131" i="5"/>
  <c r="HY131" i="5"/>
  <c r="HZ131" i="5"/>
  <c r="IA131" i="5"/>
  <c r="IB131" i="5"/>
  <c r="IC131" i="5"/>
  <c r="ID131" i="5"/>
  <c r="IE131" i="5"/>
  <c r="IF131" i="5"/>
  <c r="IG131" i="5"/>
  <c r="IH131" i="5"/>
  <c r="II131" i="5"/>
  <c r="IJ131" i="5"/>
  <c r="IK131" i="5"/>
  <c r="IL131" i="5"/>
  <c r="IM131" i="5"/>
  <c r="IN131" i="5"/>
  <c r="IO131" i="5"/>
  <c r="IP131" i="5"/>
  <c r="IQ131" i="5"/>
  <c r="IR131" i="5"/>
  <c r="IS131" i="5"/>
  <c r="IT131" i="5"/>
  <c r="IU131" i="5"/>
  <c r="IV131" i="5"/>
  <c r="IW131" i="5"/>
  <c r="IX131" i="5"/>
  <c r="IY131" i="5"/>
  <c r="IZ131" i="5"/>
  <c r="JA131" i="5"/>
  <c r="JB131" i="5"/>
  <c r="JC131" i="5"/>
  <c r="JD131" i="5"/>
  <c r="JE131" i="5"/>
  <c r="JF131" i="5"/>
  <c r="JG131" i="5"/>
  <c r="JH131" i="5"/>
  <c r="JI131" i="5"/>
  <c r="JJ131" i="5"/>
  <c r="JK131" i="5"/>
  <c r="JL131" i="5"/>
  <c r="JM131" i="5"/>
  <c r="JN131" i="5"/>
  <c r="JO131" i="5"/>
  <c r="JP131" i="5"/>
  <c r="JQ131" i="5"/>
  <c r="JR131" i="5"/>
  <c r="JS131" i="5"/>
  <c r="JT131" i="5"/>
  <c r="JU131" i="5"/>
  <c r="JV131" i="5"/>
  <c r="JW131" i="5"/>
  <c r="JX131" i="5"/>
  <c r="JY131" i="5"/>
  <c r="JZ131" i="5"/>
  <c r="KA131" i="5"/>
  <c r="KB131" i="5"/>
  <c r="KC131" i="5"/>
  <c r="KD131" i="5"/>
  <c r="KE131" i="5"/>
  <c r="KF131" i="5"/>
  <c r="KG131" i="5"/>
  <c r="KH131" i="5"/>
  <c r="KI131" i="5"/>
  <c r="KJ131" i="5"/>
  <c r="KK131" i="5"/>
  <c r="KL131" i="5"/>
  <c r="KM131" i="5"/>
  <c r="KN131" i="5"/>
  <c r="KO131" i="5"/>
  <c r="KP131" i="5"/>
  <c r="KQ131" i="5"/>
  <c r="KR131" i="5"/>
  <c r="KS131" i="5"/>
  <c r="KT131" i="5"/>
  <c r="KU131" i="5"/>
  <c r="KV131" i="5"/>
  <c r="KW131" i="5"/>
  <c r="KX131" i="5"/>
  <c r="KY131" i="5"/>
  <c r="KZ131" i="5"/>
  <c r="LA131" i="5"/>
  <c r="LB131" i="5"/>
  <c r="LC131" i="5"/>
  <c r="LD131" i="5"/>
  <c r="LE131" i="5"/>
  <c r="LF131" i="5"/>
  <c r="LG131" i="5"/>
  <c r="LH131" i="5"/>
  <c r="LI131" i="5"/>
  <c r="LJ131" i="5"/>
  <c r="LK131" i="5"/>
  <c r="LL131" i="5"/>
  <c r="LM131" i="5"/>
  <c r="LN131" i="5"/>
  <c r="LO131" i="5"/>
  <c r="LP131" i="5"/>
  <c r="LQ131" i="5"/>
  <c r="LR131" i="5"/>
  <c r="LS131" i="5"/>
  <c r="LT131" i="5"/>
  <c r="LU131" i="5"/>
  <c r="LV131" i="5"/>
  <c r="FN132" i="5"/>
  <c r="FO132" i="5"/>
  <c r="FP132" i="5"/>
  <c r="FQ132" i="5"/>
  <c r="FR132" i="5"/>
  <c r="FS132" i="5"/>
  <c r="FT132" i="5"/>
  <c r="FU132" i="5"/>
  <c r="FV132" i="5"/>
  <c r="FW132" i="5"/>
  <c r="FX132" i="5"/>
  <c r="FY132" i="5"/>
  <c r="FZ132" i="5"/>
  <c r="GA132" i="5"/>
  <c r="GB132" i="5"/>
  <c r="GC132" i="5"/>
  <c r="GD132" i="5"/>
  <c r="GE132" i="5"/>
  <c r="GF132" i="5"/>
  <c r="GG132" i="5"/>
  <c r="GH132" i="5"/>
  <c r="GI132" i="5"/>
  <c r="GJ132" i="5"/>
  <c r="GK132" i="5"/>
  <c r="GL132" i="5"/>
  <c r="GM132" i="5"/>
  <c r="GN132" i="5"/>
  <c r="GO132" i="5"/>
  <c r="GP132" i="5"/>
  <c r="GQ132" i="5"/>
  <c r="GR132" i="5"/>
  <c r="GS132" i="5"/>
  <c r="GT132" i="5"/>
  <c r="GU132" i="5"/>
  <c r="GV132" i="5"/>
  <c r="GW132" i="5"/>
  <c r="GX132" i="5"/>
  <c r="GY132" i="5"/>
  <c r="GZ132" i="5"/>
  <c r="HA132" i="5"/>
  <c r="HB132" i="5"/>
  <c r="HC132" i="5"/>
  <c r="HD132" i="5"/>
  <c r="HE132" i="5"/>
  <c r="HF132" i="5"/>
  <c r="HG132" i="5"/>
  <c r="HH132" i="5"/>
  <c r="HI132" i="5"/>
  <c r="HJ132" i="5"/>
  <c r="HK132" i="5"/>
  <c r="HL132" i="5"/>
  <c r="HM132" i="5"/>
  <c r="HN132" i="5"/>
  <c r="HO132" i="5"/>
  <c r="HP132" i="5"/>
  <c r="HQ132" i="5"/>
  <c r="HR132" i="5"/>
  <c r="HS132" i="5"/>
  <c r="HT132" i="5"/>
  <c r="HU132" i="5"/>
  <c r="HV132" i="5"/>
  <c r="HW132" i="5"/>
  <c r="HX132" i="5"/>
  <c r="HY132" i="5"/>
  <c r="HZ132" i="5"/>
  <c r="IA132" i="5"/>
  <c r="IB132" i="5"/>
  <c r="IC132" i="5"/>
  <c r="ID132" i="5"/>
  <c r="IE132" i="5"/>
  <c r="IF132" i="5"/>
  <c r="IG132" i="5"/>
  <c r="IH132" i="5"/>
  <c r="II132" i="5"/>
  <c r="IJ132" i="5"/>
  <c r="IK132" i="5"/>
  <c r="IL132" i="5"/>
  <c r="IM132" i="5"/>
  <c r="IN132" i="5"/>
  <c r="IO132" i="5"/>
  <c r="IP132" i="5"/>
  <c r="IQ132" i="5"/>
  <c r="IR132" i="5"/>
  <c r="IS132" i="5"/>
  <c r="IT132" i="5"/>
  <c r="IU132" i="5"/>
  <c r="IV132" i="5"/>
  <c r="IW132" i="5"/>
  <c r="IX132" i="5"/>
  <c r="IY132" i="5"/>
  <c r="IZ132" i="5"/>
  <c r="JA132" i="5"/>
  <c r="JB132" i="5"/>
  <c r="JC132" i="5"/>
  <c r="JD132" i="5"/>
  <c r="JE132" i="5"/>
  <c r="JF132" i="5"/>
  <c r="JG132" i="5"/>
  <c r="JH132" i="5"/>
  <c r="JI132" i="5"/>
  <c r="JJ132" i="5"/>
  <c r="JK132" i="5"/>
  <c r="JL132" i="5"/>
  <c r="JM132" i="5"/>
  <c r="JN132" i="5"/>
  <c r="JO132" i="5"/>
  <c r="JP132" i="5"/>
  <c r="JQ132" i="5"/>
  <c r="JR132" i="5"/>
  <c r="JS132" i="5"/>
  <c r="JT132" i="5"/>
  <c r="JU132" i="5"/>
  <c r="JV132" i="5"/>
  <c r="JW132" i="5"/>
  <c r="JX132" i="5"/>
  <c r="JY132" i="5"/>
  <c r="JZ132" i="5"/>
  <c r="KA132" i="5"/>
  <c r="KB132" i="5"/>
  <c r="KC132" i="5"/>
  <c r="KD132" i="5"/>
  <c r="KE132" i="5"/>
  <c r="KF132" i="5"/>
  <c r="KG132" i="5"/>
  <c r="KH132" i="5"/>
  <c r="KI132" i="5"/>
  <c r="KJ132" i="5"/>
  <c r="KK132" i="5"/>
  <c r="KL132" i="5"/>
  <c r="KM132" i="5"/>
  <c r="KN132" i="5"/>
  <c r="KO132" i="5"/>
  <c r="KP132" i="5"/>
  <c r="KQ132" i="5"/>
  <c r="KR132" i="5"/>
  <c r="KS132" i="5"/>
  <c r="KT132" i="5"/>
  <c r="KU132" i="5"/>
  <c r="KV132" i="5"/>
  <c r="KW132" i="5"/>
  <c r="KX132" i="5"/>
  <c r="KY132" i="5"/>
  <c r="KZ132" i="5"/>
  <c r="LA132" i="5"/>
  <c r="LB132" i="5"/>
  <c r="LC132" i="5"/>
  <c r="LD132" i="5"/>
  <c r="LE132" i="5"/>
  <c r="LF132" i="5"/>
  <c r="LG132" i="5"/>
  <c r="LH132" i="5"/>
  <c r="LI132" i="5"/>
  <c r="LJ132" i="5"/>
  <c r="LK132" i="5"/>
  <c r="LL132" i="5"/>
  <c r="LM132" i="5"/>
  <c r="LN132" i="5"/>
  <c r="LO132" i="5"/>
  <c r="LP132" i="5"/>
  <c r="LQ132" i="5"/>
  <c r="LR132" i="5"/>
  <c r="LS132" i="5"/>
  <c r="LT132" i="5"/>
  <c r="LU132" i="5"/>
  <c r="LV132" i="5"/>
  <c r="FN133" i="5"/>
  <c r="FO133" i="5"/>
  <c r="FP133" i="5"/>
  <c r="FQ133" i="5"/>
  <c r="FR133" i="5"/>
  <c r="FS133" i="5"/>
  <c r="FT133" i="5"/>
  <c r="FU133" i="5"/>
  <c r="FV133" i="5"/>
  <c r="FW133" i="5"/>
  <c r="FX133" i="5"/>
  <c r="FY133" i="5"/>
  <c r="FZ133" i="5"/>
  <c r="GA133" i="5"/>
  <c r="GB133" i="5"/>
  <c r="GC133" i="5"/>
  <c r="GD133" i="5"/>
  <c r="GE133" i="5"/>
  <c r="GF133" i="5"/>
  <c r="GG133" i="5"/>
  <c r="GH133" i="5"/>
  <c r="GI133" i="5"/>
  <c r="GJ133" i="5"/>
  <c r="GK133" i="5"/>
  <c r="GL133" i="5"/>
  <c r="GM133" i="5"/>
  <c r="GN133" i="5"/>
  <c r="GO133" i="5"/>
  <c r="GP133" i="5"/>
  <c r="GQ133" i="5"/>
  <c r="GR133" i="5"/>
  <c r="GS133" i="5"/>
  <c r="GT133" i="5"/>
  <c r="GU133" i="5"/>
  <c r="GV133" i="5"/>
  <c r="GW133" i="5"/>
  <c r="GX133" i="5"/>
  <c r="GY133" i="5"/>
  <c r="GZ133" i="5"/>
  <c r="HA133" i="5"/>
  <c r="HB133" i="5"/>
  <c r="HC133" i="5"/>
  <c r="HD133" i="5"/>
  <c r="HE133" i="5"/>
  <c r="HF133" i="5"/>
  <c r="HG133" i="5"/>
  <c r="HH133" i="5"/>
  <c r="HI133" i="5"/>
  <c r="HJ133" i="5"/>
  <c r="HK133" i="5"/>
  <c r="HL133" i="5"/>
  <c r="HM133" i="5"/>
  <c r="HN133" i="5"/>
  <c r="HO133" i="5"/>
  <c r="HP133" i="5"/>
  <c r="HQ133" i="5"/>
  <c r="HR133" i="5"/>
  <c r="HS133" i="5"/>
  <c r="HT133" i="5"/>
  <c r="HU133" i="5"/>
  <c r="HV133" i="5"/>
  <c r="HW133" i="5"/>
  <c r="HX133" i="5"/>
  <c r="HY133" i="5"/>
  <c r="HZ133" i="5"/>
  <c r="IA133" i="5"/>
  <c r="IB133" i="5"/>
  <c r="IC133" i="5"/>
  <c r="ID133" i="5"/>
  <c r="IE133" i="5"/>
  <c r="IF133" i="5"/>
  <c r="IG133" i="5"/>
  <c r="IH133" i="5"/>
  <c r="II133" i="5"/>
  <c r="IJ133" i="5"/>
  <c r="IK133" i="5"/>
  <c r="IL133" i="5"/>
  <c r="IM133" i="5"/>
  <c r="IN133" i="5"/>
  <c r="IO133" i="5"/>
  <c r="IP133" i="5"/>
  <c r="IQ133" i="5"/>
  <c r="IR133" i="5"/>
  <c r="IS133" i="5"/>
  <c r="IT133" i="5"/>
  <c r="IU133" i="5"/>
  <c r="IV133" i="5"/>
  <c r="IW133" i="5"/>
  <c r="IX133" i="5"/>
  <c r="IY133" i="5"/>
  <c r="IZ133" i="5"/>
  <c r="JA133" i="5"/>
  <c r="JB133" i="5"/>
  <c r="JC133" i="5"/>
  <c r="JD133" i="5"/>
  <c r="JE133" i="5"/>
  <c r="JF133" i="5"/>
  <c r="JG133" i="5"/>
  <c r="JH133" i="5"/>
  <c r="JI133" i="5"/>
  <c r="JJ133" i="5"/>
  <c r="JK133" i="5"/>
  <c r="JL133" i="5"/>
  <c r="JM133" i="5"/>
  <c r="JN133" i="5"/>
  <c r="JO133" i="5"/>
  <c r="JP133" i="5"/>
  <c r="JQ133" i="5"/>
  <c r="JR133" i="5"/>
  <c r="JS133" i="5"/>
  <c r="JT133" i="5"/>
  <c r="JU133" i="5"/>
  <c r="JV133" i="5"/>
  <c r="JW133" i="5"/>
  <c r="JX133" i="5"/>
  <c r="JY133" i="5"/>
  <c r="JZ133" i="5"/>
  <c r="KA133" i="5"/>
  <c r="KB133" i="5"/>
  <c r="KC133" i="5"/>
  <c r="KD133" i="5"/>
  <c r="KE133" i="5"/>
  <c r="KF133" i="5"/>
  <c r="KG133" i="5"/>
  <c r="KH133" i="5"/>
  <c r="KI133" i="5"/>
  <c r="KJ133" i="5"/>
  <c r="KK133" i="5"/>
  <c r="KL133" i="5"/>
  <c r="KM133" i="5"/>
  <c r="KN133" i="5"/>
  <c r="KO133" i="5"/>
  <c r="KP133" i="5"/>
  <c r="KQ133" i="5"/>
  <c r="KR133" i="5"/>
  <c r="KS133" i="5"/>
  <c r="KT133" i="5"/>
  <c r="KU133" i="5"/>
  <c r="KV133" i="5"/>
  <c r="KW133" i="5"/>
  <c r="KX133" i="5"/>
  <c r="KY133" i="5"/>
  <c r="KZ133" i="5"/>
  <c r="LA133" i="5"/>
  <c r="LB133" i="5"/>
  <c r="LC133" i="5"/>
  <c r="LD133" i="5"/>
  <c r="LE133" i="5"/>
  <c r="LF133" i="5"/>
  <c r="LG133" i="5"/>
  <c r="LH133" i="5"/>
  <c r="LI133" i="5"/>
  <c r="LJ133" i="5"/>
  <c r="LK133" i="5"/>
  <c r="LL133" i="5"/>
  <c r="LM133" i="5"/>
  <c r="LN133" i="5"/>
  <c r="LO133" i="5"/>
  <c r="LP133" i="5"/>
  <c r="LQ133" i="5"/>
  <c r="LR133" i="5"/>
  <c r="LS133" i="5"/>
  <c r="LT133" i="5"/>
  <c r="LU133" i="5"/>
  <c r="LV133" i="5"/>
  <c r="FN134" i="5"/>
  <c r="FO134" i="5"/>
  <c r="FP134" i="5"/>
  <c r="FQ134" i="5"/>
  <c r="FR134" i="5"/>
  <c r="FS134" i="5"/>
  <c r="FT134" i="5"/>
  <c r="FU134" i="5"/>
  <c r="FV134" i="5"/>
  <c r="FW134" i="5"/>
  <c r="FX134" i="5"/>
  <c r="FY134" i="5"/>
  <c r="FZ134" i="5"/>
  <c r="GA134" i="5"/>
  <c r="GB134" i="5"/>
  <c r="GC134" i="5"/>
  <c r="GD134" i="5"/>
  <c r="GE134" i="5"/>
  <c r="GF134" i="5"/>
  <c r="GG134" i="5"/>
  <c r="GH134" i="5"/>
  <c r="GI134" i="5"/>
  <c r="GJ134" i="5"/>
  <c r="GK134" i="5"/>
  <c r="GL134" i="5"/>
  <c r="GM134" i="5"/>
  <c r="GN134" i="5"/>
  <c r="GO134" i="5"/>
  <c r="GP134" i="5"/>
  <c r="GQ134" i="5"/>
  <c r="GR134" i="5"/>
  <c r="GS134" i="5"/>
  <c r="GT134" i="5"/>
  <c r="GU134" i="5"/>
  <c r="GV134" i="5"/>
  <c r="GW134" i="5"/>
  <c r="GX134" i="5"/>
  <c r="GY134" i="5"/>
  <c r="GZ134" i="5"/>
  <c r="HA134" i="5"/>
  <c r="HB134" i="5"/>
  <c r="HC134" i="5"/>
  <c r="HD134" i="5"/>
  <c r="HE134" i="5"/>
  <c r="HF134" i="5"/>
  <c r="HG134" i="5"/>
  <c r="HH134" i="5"/>
  <c r="HI134" i="5"/>
  <c r="HJ134" i="5"/>
  <c r="HK134" i="5"/>
  <c r="HL134" i="5"/>
  <c r="HM134" i="5"/>
  <c r="HN134" i="5"/>
  <c r="HO134" i="5"/>
  <c r="HP134" i="5"/>
  <c r="HQ134" i="5"/>
  <c r="HR134" i="5"/>
  <c r="HS134" i="5"/>
  <c r="HT134" i="5"/>
  <c r="HU134" i="5"/>
  <c r="HV134" i="5"/>
  <c r="HW134" i="5"/>
  <c r="HX134" i="5"/>
  <c r="HY134" i="5"/>
  <c r="HZ134" i="5"/>
  <c r="IA134" i="5"/>
  <c r="IB134" i="5"/>
  <c r="IC134" i="5"/>
  <c r="ID134" i="5"/>
  <c r="IE134" i="5"/>
  <c r="IF134" i="5"/>
  <c r="IG134" i="5"/>
  <c r="IH134" i="5"/>
  <c r="II134" i="5"/>
  <c r="IJ134" i="5"/>
  <c r="IK134" i="5"/>
  <c r="IL134" i="5"/>
  <c r="IM134" i="5"/>
  <c r="IN134" i="5"/>
  <c r="IO134" i="5"/>
  <c r="IP134" i="5"/>
  <c r="IQ134" i="5"/>
  <c r="IR134" i="5"/>
  <c r="IS134" i="5"/>
  <c r="IT134" i="5"/>
  <c r="IU134" i="5"/>
  <c r="IV134" i="5"/>
  <c r="IW134" i="5"/>
  <c r="IX134" i="5"/>
  <c r="IY134" i="5"/>
  <c r="IZ134" i="5"/>
  <c r="JA134" i="5"/>
  <c r="JB134" i="5"/>
  <c r="JC134" i="5"/>
  <c r="JD134" i="5"/>
  <c r="JE134" i="5"/>
  <c r="JF134" i="5"/>
  <c r="JG134" i="5"/>
  <c r="JH134" i="5"/>
  <c r="JI134" i="5"/>
  <c r="JJ134" i="5"/>
  <c r="JK134" i="5"/>
  <c r="JL134" i="5"/>
  <c r="JM134" i="5"/>
  <c r="JN134" i="5"/>
  <c r="JO134" i="5"/>
  <c r="JP134" i="5"/>
  <c r="JQ134" i="5"/>
  <c r="JR134" i="5"/>
  <c r="JS134" i="5"/>
  <c r="JT134" i="5"/>
  <c r="JU134" i="5"/>
  <c r="JV134" i="5"/>
  <c r="JW134" i="5"/>
  <c r="JX134" i="5"/>
  <c r="JY134" i="5"/>
  <c r="JZ134" i="5"/>
  <c r="KA134" i="5"/>
  <c r="KB134" i="5"/>
  <c r="KC134" i="5"/>
  <c r="KD134" i="5"/>
  <c r="KE134" i="5"/>
  <c r="KF134" i="5"/>
  <c r="KG134" i="5"/>
  <c r="KH134" i="5"/>
  <c r="KI134" i="5"/>
  <c r="KJ134" i="5"/>
  <c r="KK134" i="5"/>
  <c r="KL134" i="5"/>
  <c r="KM134" i="5"/>
  <c r="KN134" i="5"/>
  <c r="KO134" i="5"/>
  <c r="KP134" i="5"/>
  <c r="KQ134" i="5"/>
  <c r="KR134" i="5"/>
  <c r="KS134" i="5"/>
  <c r="KT134" i="5"/>
  <c r="KU134" i="5"/>
  <c r="KV134" i="5"/>
  <c r="KW134" i="5"/>
  <c r="KX134" i="5"/>
  <c r="KY134" i="5"/>
  <c r="KZ134" i="5"/>
  <c r="LA134" i="5"/>
  <c r="LB134" i="5"/>
  <c r="LC134" i="5"/>
  <c r="LD134" i="5"/>
  <c r="LE134" i="5"/>
  <c r="LF134" i="5"/>
  <c r="LG134" i="5"/>
  <c r="LH134" i="5"/>
  <c r="LI134" i="5"/>
  <c r="LJ134" i="5"/>
  <c r="LK134" i="5"/>
  <c r="LL134" i="5"/>
  <c r="LM134" i="5"/>
  <c r="LN134" i="5"/>
  <c r="LO134" i="5"/>
  <c r="LP134" i="5"/>
  <c r="LQ134" i="5"/>
  <c r="LR134" i="5"/>
  <c r="LS134" i="5"/>
  <c r="LT134" i="5"/>
  <c r="LU134" i="5"/>
  <c r="LV134" i="5"/>
  <c r="FN135" i="5"/>
  <c r="FO135" i="5"/>
  <c r="FP135" i="5"/>
  <c r="FQ135" i="5"/>
  <c r="FR135" i="5"/>
  <c r="FS135" i="5"/>
  <c r="FT135" i="5"/>
  <c r="FU135" i="5"/>
  <c r="FV135" i="5"/>
  <c r="FW135" i="5"/>
  <c r="FX135" i="5"/>
  <c r="FY135" i="5"/>
  <c r="FZ135" i="5"/>
  <c r="GA135" i="5"/>
  <c r="GB135" i="5"/>
  <c r="GC135" i="5"/>
  <c r="GD135" i="5"/>
  <c r="GE135" i="5"/>
  <c r="GF135" i="5"/>
  <c r="GG135" i="5"/>
  <c r="GH135" i="5"/>
  <c r="GI135" i="5"/>
  <c r="GJ135" i="5"/>
  <c r="GK135" i="5"/>
  <c r="GL135" i="5"/>
  <c r="GM135" i="5"/>
  <c r="GN135" i="5"/>
  <c r="GO135" i="5"/>
  <c r="GP135" i="5"/>
  <c r="GQ135" i="5"/>
  <c r="GR135" i="5"/>
  <c r="GS135" i="5"/>
  <c r="GT135" i="5"/>
  <c r="GU135" i="5"/>
  <c r="GV135" i="5"/>
  <c r="GW135" i="5"/>
  <c r="GX135" i="5"/>
  <c r="GY135" i="5"/>
  <c r="GZ135" i="5"/>
  <c r="HA135" i="5"/>
  <c r="HB135" i="5"/>
  <c r="HC135" i="5"/>
  <c r="HD135" i="5"/>
  <c r="HE135" i="5"/>
  <c r="HF135" i="5"/>
  <c r="HG135" i="5"/>
  <c r="HH135" i="5"/>
  <c r="HI135" i="5"/>
  <c r="HJ135" i="5"/>
  <c r="HK135" i="5"/>
  <c r="HL135" i="5"/>
  <c r="HM135" i="5"/>
  <c r="HN135" i="5"/>
  <c r="HO135" i="5"/>
  <c r="HP135" i="5"/>
  <c r="HQ135" i="5"/>
  <c r="HR135" i="5"/>
  <c r="HS135" i="5"/>
  <c r="HT135" i="5"/>
  <c r="HU135" i="5"/>
  <c r="HV135" i="5"/>
  <c r="HW135" i="5"/>
  <c r="HX135" i="5"/>
  <c r="HY135" i="5"/>
  <c r="HZ135" i="5"/>
  <c r="IA135" i="5"/>
  <c r="IB135" i="5"/>
  <c r="IC135" i="5"/>
  <c r="ID135" i="5"/>
  <c r="IE135" i="5"/>
  <c r="IF135" i="5"/>
  <c r="IG135" i="5"/>
  <c r="IH135" i="5"/>
  <c r="II135" i="5"/>
  <c r="IJ135" i="5"/>
  <c r="IK135" i="5"/>
  <c r="IL135" i="5"/>
  <c r="IM135" i="5"/>
  <c r="IN135" i="5"/>
  <c r="IO135" i="5"/>
  <c r="IP135" i="5"/>
  <c r="IQ135" i="5"/>
  <c r="IR135" i="5"/>
  <c r="IS135" i="5"/>
  <c r="IT135" i="5"/>
  <c r="IU135" i="5"/>
  <c r="IV135" i="5"/>
  <c r="IW135" i="5"/>
  <c r="IX135" i="5"/>
  <c r="IY135" i="5"/>
  <c r="IZ135" i="5"/>
  <c r="JA135" i="5"/>
  <c r="JB135" i="5"/>
  <c r="JC135" i="5"/>
  <c r="JD135" i="5"/>
  <c r="JE135" i="5"/>
  <c r="JF135" i="5"/>
  <c r="JG135" i="5"/>
  <c r="JH135" i="5"/>
  <c r="JI135" i="5"/>
  <c r="JJ135" i="5"/>
  <c r="JK135" i="5"/>
  <c r="JL135" i="5"/>
  <c r="JM135" i="5"/>
  <c r="JN135" i="5"/>
  <c r="JO135" i="5"/>
  <c r="JP135" i="5"/>
  <c r="JQ135" i="5"/>
  <c r="JR135" i="5"/>
  <c r="JS135" i="5"/>
  <c r="JT135" i="5"/>
  <c r="JU135" i="5"/>
  <c r="JV135" i="5"/>
  <c r="JW135" i="5"/>
  <c r="JX135" i="5"/>
  <c r="JY135" i="5"/>
  <c r="JZ135" i="5"/>
  <c r="KA135" i="5"/>
  <c r="KB135" i="5"/>
  <c r="KC135" i="5"/>
  <c r="KD135" i="5"/>
  <c r="KE135" i="5"/>
  <c r="KF135" i="5"/>
  <c r="KG135" i="5"/>
  <c r="KH135" i="5"/>
  <c r="KI135" i="5"/>
  <c r="KJ135" i="5"/>
  <c r="KK135" i="5"/>
  <c r="KL135" i="5"/>
  <c r="KM135" i="5"/>
  <c r="KN135" i="5"/>
  <c r="KO135" i="5"/>
  <c r="KP135" i="5"/>
  <c r="KQ135" i="5"/>
  <c r="KR135" i="5"/>
  <c r="KS135" i="5"/>
  <c r="KT135" i="5"/>
  <c r="KU135" i="5"/>
  <c r="KV135" i="5"/>
  <c r="KW135" i="5"/>
  <c r="KX135" i="5"/>
  <c r="KY135" i="5"/>
  <c r="KZ135" i="5"/>
  <c r="LA135" i="5"/>
  <c r="LB135" i="5"/>
  <c r="LC135" i="5"/>
  <c r="LD135" i="5"/>
  <c r="LE135" i="5"/>
  <c r="LF135" i="5"/>
  <c r="LG135" i="5"/>
  <c r="LH135" i="5"/>
  <c r="LI135" i="5"/>
  <c r="LJ135" i="5"/>
  <c r="LK135" i="5"/>
  <c r="LL135" i="5"/>
  <c r="LM135" i="5"/>
  <c r="LN135" i="5"/>
  <c r="LO135" i="5"/>
  <c r="LP135" i="5"/>
  <c r="LQ135" i="5"/>
  <c r="LR135" i="5"/>
  <c r="LS135" i="5"/>
  <c r="LT135" i="5"/>
  <c r="LU135" i="5"/>
  <c r="LV135" i="5"/>
  <c r="FN136" i="5"/>
  <c r="FO136" i="5"/>
  <c r="FP136" i="5"/>
  <c r="FQ136" i="5"/>
  <c r="FR136" i="5"/>
  <c r="FS136" i="5"/>
  <c r="FT136" i="5"/>
  <c r="FU136" i="5"/>
  <c r="FV136" i="5"/>
  <c r="FW136" i="5"/>
  <c r="FX136" i="5"/>
  <c r="FY136" i="5"/>
  <c r="FZ136" i="5"/>
  <c r="GA136" i="5"/>
  <c r="GB136" i="5"/>
  <c r="GC136" i="5"/>
  <c r="GD136" i="5"/>
  <c r="GE136" i="5"/>
  <c r="GF136" i="5"/>
  <c r="GG136" i="5"/>
  <c r="GH136" i="5"/>
  <c r="GI136" i="5"/>
  <c r="GJ136" i="5"/>
  <c r="GK136" i="5"/>
  <c r="GL136" i="5"/>
  <c r="GM136" i="5"/>
  <c r="GN136" i="5"/>
  <c r="GO136" i="5"/>
  <c r="GP136" i="5"/>
  <c r="GQ136" i="5"/>
  <c r="GR136" i="5"/>
  <c r="GS136" i="5"/>
  <c r="GT136" i="5"/>
  <c r="GU136" i="5"/>
  <c r="GV136" i="5"/>
  <c r="GW136" i="5"/>
  <c r="GX136" i="5"/>
  <c r="GY136" i="5"/>
  <c r="GZ136" i="5"/>
  <c r="HA136" i="5"/>
  <c r="HB136" i="5"/>
  <c r="HC136" i="5"/>
  <c r="HD136" i="5"/>
  <c r="HE136" i="5"/>
  <c r="HF136" i="5"/>
  <c r="HG136" i="5"/>
  <c r="HH136" i="5"/>
  <c r="HI136" i="5"/>
  <c r="HJ136" i="5"/>
  <c r="HK136" i="5"/>
  <c r="HL136" i="5"/>
  <c r="HM136" i="5"/>
  <c r="HN136" i="5"/>
  <c r="HO136" i="5"/>
  <c r="HP136" i="5"/>
  <c r="HQ136" i="5"/>
  <c r="HR136" i="5"/>
  <c r="HS136" i="5"/>
  <c r="HT136" i="5"/>
  <c r="HU136" i="5"/>
  <c r="HV136" i="5"/>
  <c r="HW136" i="5"/>
  <c r="HX136" i="5"/>
  <c r="HY136" i="5"/>
  <c r="HZ136" i="5"/>
  <c r="IA136" i="5"/>
  <c r="IB136" i="5"/>
  <c r="IC136" i="5"/>
  <c r="ID136" i="5"/>
  <c r="IE136" i="5"/>
  <c r="IF136" i="5"/>
  <c r="IG136" i="5"/>
  <c r="IH136" i="5"/>
  <c r="II136" i="5"/>
  <c r="IJ136" i="5"/>
  <c r="IK136" i="5"/>
  <c r="IL136" i="5"/>
  <c r="IM136" i="5"/>
  <c r="IN136" i="5"/>
  <c r="IO136" i="5"/>
  <c r="IP136" i="5"/>
  <c r="IQ136" i="5"/>
  <c r="IR136" i="5"/>
  <c r="IS136" i="5"/>
  <c r="IT136" i="5"/>
  <c r="IU136" i="5"/>
  <c r="IV136" i="5"/>
  <c r="IW136" i="5"/>
  <c r="IX136" i="5"/>
  <c r="IY136" i="5"/>
  <c r="IZ136" i="5"/>
  <c r="JA136" i="5"/>
  <c r="JB136" i="5"/>
  <c r="JC136" i="5"/>
  <c r="JD136" i="5"/>
  <c r="JE136" i="5"/>
  <c r="JF136" i="5"/>
  <c r="JG136" i="5"/>
  <c r="JH136" i="5"/>
  <c r="JI136" i="5"/>
  <c r="JJ136" i="5"/>
  <c r="JK136" i="5"/>
  <c r="JL136" i="5"/>
  <c r="JM136" i="5"/>
  <c r="JN136" i="5"/>
  <c r="JO136" i="5"/>
  <c r="JP136" i="5"/>
  <c r="JQ136" i="5"/>
  <c r="JR136" i="5"/>
  <c r="JS136" i="5"/>
  <c r="JT136" i="5"/>
  <c r="JU136" i="5"/>
  <c r="JV136" i="5"/>
  <c r="JW136" i="5"/>
  <c r="JX136" i="5"/>
  <c r="JY136" i="5"/>
  <c r="JZ136" i="5"/>
  <c r="KA136" i="5"/>
  <c r="KB136" i="5"/>
  <c r="KC136" i="5"/>
  <c r="KD136" i="5"/>
  <c r="KE136" i="5"/>
  <c r="KF136" i="5"/>
  <c r="KG136" i="5"/>
  <c r="KH136" i="5"/>
  <c r="KI136" i="5"/>
  <c r="KJ136" i="5"/>
  <c r="KK136" i="5"/>
  <c r="KL136" i="5"/>
  <c r="KM136" i="5"/>
  <c r="KN136" i="5"/>
  <c r="KO136" i="5"/>
  <c r="KP136" i="5"/>
  <c r="KQ136" i="5"/>
  <c r="KR136" i="5"/>
  <c r="KS136" i="5"/>
  <c r="KT136" i="5"/>
  <c r="KU136" i="5"/>
  <c r="KV136" i="5"/>
  <c r="KW136" i="5"/>
  <c r="KX136" i="5"/>
  <c r="KY136" i="5"/>
  <c r="KZ136" i="5"/>
  <c r="LA136" i="5"/>
  <c r="LB136" i="5"/>
  <c r="LC136" i="5"/>
  <c r="LD136" i="5"/>
  <c r="LE136" i="5"/>
  <c r="LF136" i="5"/>
  <c r="LG136" i="5"/>
  <c r="LH136" i="5"/>
  <c r="LI136" i="5"/>
  <c r="LJ136" i="5"/>
  <c r="LK136" i="5"/>
  <c r="LL136" i="5"/>
  <c r="LM136" i="5"/>
  <c r="LN136" i="5"/>
  <c r="LO136" i="5"/>
  <c r="LP136" i="5"/>
  <c r="LQ136" i="5"/>
  <c r="LR136" i="5"/>
  <c r="LS136" i="5"/>
  <c r="LT136" i="5"/>
  <c r="LU136" i="5"/>
  <c r="LV136" i="5"/>
  <c r="FN137" i="5"/>
  <c r="FO137" i="5"/>
  <c r="FP137" i="5"/>
  <c r="FQ137" i="5"/>
  <c r="FR137" i="5"/>
  <c r="FS137" i="5"/>
  <c r="FT137" i="5"/>
  <c r="FU137" i="5"/>
  <c r="FV137" i="5"/>
  <c r="FW137" i="5"/>
  <c r="FX137" i="5"/>
  <c r="FY137" i="5"/>
  <c r="FZ137" i="5"/>
  <c r="GA137" i="5"/>
  <c r="GB137" i="5"/>
  <c r="GC137" i="5"/>
  <c r="GD137" i="5"/>
  <c r="GE137" i="5"/>
  <c r="GF137" i="5"/>
  <c r="GG137" i="5"/>
  <c r="GH137" i="5"/>
  <c r="GI137" i="5"/>
  <c r="GJ137" i="5"/>
  <c r="GK137" i="5"/>
  <c r="GL137" i="5"/>
  <c r="GM137" i="5"/>
  <c r="GN137" i="5"/>
  <c r="GO137" i="5"/>
  <c r="GP137" i="5"/>
  <c r="GQ137" i="5"/>
  <c r="GR137" i="5"/>
  <c r="GS137" i="5"/>
  <c r="GT137" i="5"/>
  <c r="GU137" i="5"/>
  <c r="GV137" i="5"/>
  <c r="GW137" i="5"/>
  <c r="GX137" i="5"/>
  <c r="GY137" i="5"/>
  <c r="GZ137" i="5"/>
  <c r="HA137" i="5"/>
  <c r="HB137" i="5"/>
  <c r="HC137" i="5"/>
  <c r="HD137" i="5"/>
  <c r="HE137" i="5"/>
  <c r="HF137" i="5"/>
  <c r="HG137" i="5"/>
  <c r="HH137" i="5"/>
  <c r="HI137" i="5"/>
  <c r="HJ137" i="5"/>
  <c r="HK137" i="5"/>
  <c r="HL137" i="5"/>
  <c r="HM137" i="5"/>
  <c r="HN137" i="5"/>
  <c r="HO137" i="5"/>
  <c r="HP137" i="5"/>
  <c r="HQ137" i="5"/>
  <c r="HR137" i="5"/>
  <c r="HS137" i="5"/>
  <c r="HT137" i="5"/>
  <c r="HU137" i="5"/>
  <c r="HV137" i="5"/>
  <c r="HW137" i="5"/>
  <c r="HX137" i="5"/>
  <c r="HY137" i="5"/>
  <c r="HZ137" i="5"/>
  <c r="IA137" i="5"/>
  <c r="IB137" i="5"/>
  <c r="IC137" i="5"/>
  <c r="ID137" i="5"/>
  <c r="IE137" i="5"/>
  <c r="IF137" i="5"/>
  <c r="IG137" i="5"/>
  <c r="IH137" i="5"/>
  <c r="II137" i="5"/>
  <c r="IJ137" i="5"/>
  <c r="IK137" i="5"/>
  <c r="IL137" i="5"/>
  <c r="IM137" i="5"/>
  <c r="IN137" i="5"/>
  <c r="IO137" i="5"/>
  <c r="IP137" i="5"/>
  <c r="IQ137" i="5"/>
  <c r="IR137" i="5"/>
  <c r="IS137" i="5"/>
  <c r="IT137" i="5"/>
  <c r="IU137" i="5"/>
  <c r="IV137" i="5"/>
  <c r="IW137" i="5"/>
  <c r="IX137" i="5"/>
  <c r="IY137" i="5"/>
  <c r="IZ137" i="5"/>
  <c r="JA137" i="5"/>
  <c r="JB137" i="5"/>
  <c r="JC137" i="5"/>
  <c r="JD137" i="5"/>
  <c r="JE137" i="5"/>
  <c r="JF137" i="5"/>
  <c r="JG137" i="5"/>
  <c r="JH137" i="5"/>
  <c r="JI137" i="5"/>
  <c r="JJ137" i="5"/>
  <c r="JK137" i="5"/>
  <c r="JL137" i="5"/>
  <c r="JM137" i="5"/>
  <c r="JN137" i="5"/>
  <c r="JO137" i="5"/>
  <c r="JP137" i="5"/>
  <c r="JQ137" i="5"/>
  <c r="JR137" i="5"/>
  <c r="JS137" i="5"/>
  <c r="JT137" i="5"/>
  <c r="JU137" i="5"/>
  <c r="JV137" i="5"/>
  <c r="JW137" i="5"/>
  <c r="JX137" i="5"/>
  <c r="JY137" i="5"/>
  <c r="JZ137" i="5"/>
  <c r="KA137" i="5"/>
  <c r="KB137" i="5"/>
  <c r="KC137" i="5"/>
  <c r="KD137" i="5"/>
  <c r="KE137" i="5"/>
  <c r="KF137" i="5"/>
  <c r="KG137" i="5"/>
  <c r="KH137" i="5"/>
  <c r="KI137" i="5"/>
  <c r="KJ137" i="5"/>
  <c r="KK137" i="5"/>
  <c r="KL137" i="5"/>
  <c r="KM137" i="5"/>
  <c r="KN137" i="5"/>
  <c r="KO137" i="5"/>
  <c r="KP137" i="5"/>
  <c r="KQ137" i="5"/>
  <c r="KR137" i="5"/>
  <c r="KS137" i="5"/>
  <c r="KT137" i="5"/>
  <c r="KU137" i="5"/>
  <c r="KV137" i="5"/>
  <c r="KW137" i="5"/>
  <c r="KX137" i="5"/>
  <c r="KY137" i="5"/>
  <c r="KZ137" i="5"/>
  <c r="LA137" i="5"/>
  <c r="LB137" i="5"/>
  <c r="LC137" i="5"/>
  <c r="LD137" i="5"/>
  <c r="LE137" i="5"/>
  <c r="LF137" i="5"/>
  <c r="LG137" i="5"/>
  <c r="LH137" i="5"/>
  <c r="LI137" i="5"/>
  <c r="LJ137" i="5"/>
  <c r="LK137" i="5"/>
  <c r="LL137" i="5"/>
  <c r="LM137" i="5"/>
  <c r="LN137" i="5"/>
  <c r="LO137" i="5"/>
  <c r="LP137" i="5"/>
  <c r="LQ137" i="5"/>
  <c r="LR137" i="5"/>
  <c r="LS137" i="5"/>
  <c r="LT137" i="5"/>
  <c r="LU137" i="5"/>
  <c r="LV137" i="5"/>
  <c r="FN138" i="5"/>
  <c r="FO138" i="5"/>
  <c r="FP138" i="5"/>
  <c r="FQ138" i="5"/>
  <c r="FR138" i="5"/>
  <c r="FS138" i="5"/>
  <c r="FT138" i="5"/>
  <c r="FU138" i="5"/>
  <c r="FV138" i="5"/>
  <c r="FW138" i="5"/>
  <c r="FX138" i="5"/>
  <c r="FY138" i="5"/>
  <c r="FZ138" i="5"/>
  <c r="GA138" i="5"/>
  <c r="GB138" i="5"/>
  <c r="GC138" i="5"/>
  <c r="GD138" i="5"/>
  <c r="GE138" i="5"/>
  <c r="GF138" i="5"/>
  <c r="GG138" i="5"/>
  <c r="GH138" i="5"/>
  <c r="GI138" i="5"/>
  <c r="GJ138" i="5"/>
  <c r="GK138" i="5"/>
  <c r="GL138" i="5"/>
  <c r="GM138" i="5"/>
  <c r="GN138" i="5"/>
  <c r="GO138" i="5"/>
  <c r="GP138" i="5"/>
  <c r="GQ138" i="5"/>
  <c r="GR138" i="5"/>
  <c r="GS138" i="5"/>
  <c r="GT138" i="5"/>
  <c r="GU138" i="5"/>
  <c r="GV138" i="5"/>
  <c r="GW138" i="5"/>
  <c r="GX138" i="5"/>
  <c r="GY138" i="5"/>
  <c r="GZ138" i="5"/>
  <c r="HA138" i="5"/>
  <c r="HB138" i="5"/>
  <c r="HC138" i="5"/>
  <c r="HD138" i="5"/>
  <c r="HE138" i="5"/>
  <c r="HF138" i="5"/>
  <c r="HG138" i="5"/>
  <c r="HH138" i="5"/>
  <c r="HI138" i="5"/>
  <c r="HJ138" i="5"/>
  <c r="HK138" i="5"/>
  <c r="HL138" i="5"/>
  <c r="HM138" i="5"/>
  <c r="HN138" i="5"/>
  <c r="HO138" i="5"/>
  <c r="HP138" i="5"/>
  <c r="HQ138" i="5"/>
  <c r="HR138" i="5"/>
  <c r="HS138" i="5"/>
  <c r="HT138" i="5"/>
  <c r="HU138" i="5"/>
  <c r="HV138" i="5"/>
  <c r="HW138" i="5"/>
  <c r="HX138" i="5"/>
  <c r="HY138" i="5"/>
  <c r="HZ138" i="5"/>
  <c r="IA138" i="5"/>
  <c r="IB138" i="5"/>
  <c r="IC138" i="5"/>
  <c r="ID138" i="5"/>
  <c r="IE138" i="5"/>
  <c r="IF138" i="5"/>
  <c r="IG138" i="5"/>
  <c r="IH138" i="5"/>
  <c r="II138" i="5"/>
  <c r="IJ138" i="5"/>
  <c r="IK138" i="5"/>
  <c r="IL138" i="5"/>
  <c r="IM138" i="5"/>
  <c r="IN138" i="5"/>
  <c r="IO138" i="5"/>
  <c r="IP138" i="5"/>
  <c r="IQ138" i="5"/>
  <c r="IR138" i="5"/>
  <c r="IS138" i="5"/>
  <c r="IT138" i="5"/>
  <c r="IU138" i="5"/>
  <c r="IV138" i="5"/>
  <c r="IW138" i="5"/>
  <c r="IX138" i="5"/>
  <c r="IY138" i="5"/>
  <c r="IZ138" i="5"/>
  <c r="JA138" i="5"/>
  <c r="JB138" i="5"/>
  <c r="JC138" i="5"/>
  <c r="JD138" i="5"/>
  <c r="JE138" i="5"/>
  <c r="JF138" i="5"/>
  <c r="JG138" i="5"/>
  <c r="JH138" i="5"/>
  <c r="JI138" i="5"/>
  <c r="JJ138" i="5"/>
  <c r="JK138" i="5"/>
  <c r="JL138" i="5"/>
  <c r="JM138" i="5"/>
  <c r="JN138" i="5"/>
  <c r="JO138" i="5"/>
  <c r="JP138" i="5"/>
  <c r="JQ138" i="5"/>
  <c r="JR138" i="5"/>
  <c r="JS138" i="5"/>
  <c r="JT138" i="5"/>
  <c r="JU138" i="5"/>
  <c r="JV138" i="5"/>
  <c r="JW138" i="5"/>
  <c r="JX138" i="5"/>
  <c r="JY138" i="5"/>
  <c r="JZ138" i="5"/>
  <c r="KA138" i="5"/>
  <c r="KB138" i="5"/>
  <c r="KC138" i="5"/>
  <c r="KD138" i="5"/>
  <c r="KE138" i="5"/>
  <c r="KF138" i="5"/>
  <c r="KG138" i="5"/>
  <c r="KH138" i="5"/>
  <c r="KI138" i="5"/>
  <c r="KJ138" i="5"/>
  <c r="KK138" i="5"/>
  <c r="KL138" i="5"/>
  <c r="KM138" i="5"/>
  <c r="KN138" i="5"/>
  <c r="KO138" i="5"/>
  <c r="KP138" i="5"/>
  <c r="KQ138" i="5"/>
  <c r="KR138" i="5"/>
  <c r="KS138" i="5"/>
  <c r="KT138" i="5"/>
  <c r="KU138" i="5"/>
  <c r="KV138" i="5"/>
  <c r="KW138" i="5"/>
  <c r="KX138" i="5"/>
  <c r="KY138" i="5"/>
  <c r="KZ138" i="5"/>
  <c r="LA138" i="5"/>
  <c r="LB138" i="5"/>
  <c r="LC138" i="5"/>
  <c r="LD138" i="5"/>
  <c r="LE138" i="5"/>
  <c r="LF138" i="5"/>
  <c r="LG138" i="5"/>
  <c r="LH138" i="5"/>
  <c r="LI138" i="5"/>
  <c r="LJ138" i="5"/>
  <c r="LK138" i="5"/>
  <c r="LL138" i="5"/>
  <c r="LM138" i="5"/>
  <c r="LN138" i="5"/>
  <c r="LO138" i="5"/>
  <c r="LP138" i="5"/>
  <c r="LQ138" i="5"/>
  <c r="LR138" i="5"/>
  <c r="LS138" i="5"/>
  <c r="LT138" i="5"/>
  <c r="LU138" i="5"/>
  <c r="LV138" i="5"/>
  <c r="FN139" i="5"/>
  <c r="FO139" i="5"/>
  <c r="FP139" i="5"/>
  <c r="FQ139" i="5"/>
  <c r="FR139" i="5"/>
  <c r="FS139" i="5"/>
  <c r="FT139" i="5"/>
  <c r="FU139" i="5"/>
  <c r="FV139" i="5"/>
  <c r="FW139" i="5"/>
  <c r="FX139" i="5"/>
  <c r="FY139" i="5"/>
  <c r="FZ139" i="5"/>
  <c r="GA139" i="5"/>
  <c r="GB139" i="5"/>
  <c r="GC139" i="5"/>
  <c r="GD139" i="5"/>
  <c r="GE139" i="5"/>
  <c r="GF139" i="5"/>
  <c r="GG139" i="5"/>
  <c r="GH139" i="5"/>
  <c r="GI139" i="5"/>
  <c r="GJ139" i="5"/>
  <c r="GK139" i="5"/>
  <c r="GL139" i="5"/>
  <c r="GM139" i="5"/>
  <c r="GN139" i="5"/>
  <c r="GO139" i="5"/>
  <c r="GP139" i="5"/>
  <c r="GQ139" i="5"/>
  <c r="GR139" i="5"/>
  <c r="GS139" i="5"/>
  <c r="GT139" i="5"/>
  <c r="GU139" i="5"/>
  <c r="GV139" i="5"/>
  <c r="GW139" i="5"/>
  <c r="GX139" i="5"/>
  <c r="GY139" i="5"/>
  <c r="GZ139" i="5"/>
  <c r="HA139" i="5"/>
  <c r="HB139" i="5"/>
  <c r="HC139" i="5"/>
  <c r="HD139" i="5"/>
  <c r="HE139" i="5"/>
  <c r="HF139" i="5"/>
  <c r="HG139" i="5"/>
  <c r="HH139" i="5"/>
  <c r="HI139" i="5"/>
  <c r="HJ139" i="5"/>
  <c r="HK139" i="5"/>
  <c r="HL139" i="5"/>
  <c r="HM139" i="5"/>
  <c r="HN139" i="5"/>
  <c r="HO139" i="5"/>
  <c r="HP139" i="5"/>
  <c r="HQ139" i="5"/>
  <c r="HR139" i="5"/>
  <c r="HS139" i="5"/>
  <c r="HT139" i="5"/>
  <c r="HU139" i="5"/>
  <c r="HV139" i="5"/>
  <c r="HW139" i="5"/>
  <c r="HX139" i="5"/>
  <c r="HY139" i="5"/>
  <c r="HZ139" i="5"/>
  <c r="IA139" i="5"/>
  <c r="IB139" i="5"/>
  <c r="IC139" i="5"/>
  <c r="ID139" i="5"/>
  <c r="IE139" i="5"/>
  <c r="IF139" i="5"/>
  <c r="IG139" i="5"/>
  <c r="IH139" i="5"/>
  <c r="II139" i="5"/>
  <c r="IJ139" i="5"/>
  <c r="IK139" i="5"/>
  <c r="IL139" i="5"/>
  <c r="IM139" i="5"/>
  <c r="IN139" i="5"/>
  <c r="IO139" i="5"/>
  <c r="IP139" i="5"/>
  <c r="IQ139" i="5"/>
  <c r="IR139" i="5"/>
  <c r="IS139" i="5"/>
  <c r="IT139" i="5"/>
  <c r="IU139" i="5"/>
  <c r="IV139" i="5"/>
  <c r="IW139" i="5"/>
  <c r="IX139" i="5"/>
  <c r="IY139" i="5"/>
  <c r="IZ139" i="5"/>
  <c r="JA139" i="5"/>
  <c r="JB139" i="5"/>
  <c r="JC139" i="5"/>
  <c r="JD139" i="5"/>
  <c r="JE139" i="5"/>
  <c r="JF139" i="5"/>
  <c r="JG139" i="5"/>
  <c r="JH139" i="5"/>
  <c r="JI139" i="5"/>
  <c r="JJ139" i="5"/>
  <c r="JK139" i="5"/>
  <c r="JL139" i="5"/>
  <c r="JM139" i="5"/>
  <c r="JN139" i="5"/>
  <c r="JO139" i="5"/>
  <c r="JP139" i="5"/>
  <c r="JQ139" i="5"/>
  <c r="JR139" i="5"/>
  <c r="JS139" i="5"/>
  <c r="JT139" i="5"/>
  <c r="JU139" i="5"/>
  <c r="JV139" i="5"/>
  <c r="JW139" i="5"/>
  <c r="JX139" i="5"/>
  <c r="JY139" i="5"/>
  <c r="JZ139" i="5"/>
  <c r="KA139" i="5"/>
  <c r="KB139" i="5"/>
  <c r="KC139" i="5"/>
  <c r="KD139" i="5"/>
  <c r="KE139" i="5"/>
  <c r="KF139" i="5"/>
  <c r="KG139" i="5"/>
  <c r="KH139" i="5"/>
  <c r="KI139" i="5"/>
  <c r="KJ139" i="5"/>
  <c r="KK139" i="5"/>
  <c r="KL139" i="5"/>
  <c r="KM139" i="5"/>
  <c r="KN139" i="5"/>
  <c r="KO139" i="5"/>
  <c r="KP139" i="5"/>
  <c r="KQ139" i="5"/>
  <c r="KR139" i="5"/>
  <c r="KS139" i="5"/>
  <c r="KT139" i="5"/>
  <c r="KU139" i="5"/>
  <c r="KV139" i="5"/>
  <c r="KW139" i="5"/>
  <c r="KX139" i="5"/>
  <c r="KY139" i="5"/>
  <c r="KZ139" i="5"/>
  <c r="LA139" i="5"/>
  <c r="LB139" i="5"/>
  <c r="LC139" i="5"/>
  <c r="LD139" i="5"/>
  <c r="LE139" i="5"/>
  <c r="LF139" i="5"/>
  <c r="LG139" i="5"/>
  <c r="LH139" i="5"/>
  <c r="LI139" i="5"/>
  <c r="LJ139" i="5"/>
  <c r="LK139" i="5"/>
  <c r="LL139" i="5"/>
  <c r="LM139" i="5"/>
  <c r="LN139" i="5"/>
  <c r="LO139" i="5"/>
  <c r="LP139" i="5"/>
  <c r="LQ139" i="5"/>
  <c r="LR139" i="5"/>
  <c r="LS139" i="5"/>
  <c r="LT139" i="5"/>
  <c r="LU139" i="5"/>
  <c r="LV139" i="5"/>
  <c r="FN140" i="5"/>
  <c r="FO140" i="5"/>
  <c r="FP140" i="5"/>
  <c r="FQ140" i="5"/>
  <c r="FR140" i="5"/>
  <c r="FS140" i="5"/>
  <c r="FT140" i="5"/>
  <c r="FU140" i="5"/>
  <c r="FV140" i="5"/>
  <c r="FW140" i="5"/>
  <c r="FX140" i="5"/>
  <c r="FY140" i="5"/>
  <c r="FZ140" i="5"/>
  <c r="GA140" i="5"/>
  <c r="GB140" i="5"/>
  <c r="GC140" i="5"/>
  <c r="GD140" i="5"/>
  <c r="GE140" i="5"/>
  <c r="GF140" i="5"/>
  <c r="GG140" i="5"/>
  <c r="GH140" i="5"/>
  <c r="GI140" i="5"/>
  <c r="GJ140" i="5"/>
  <c r="GK140" i="5"/>
  <c r="GL140" i="5"/>
  <c r="GM140" i="5"/>
  <c r="GN140" i="5"/>
  <c r="GO140" i="5"/>
  <c r="GP140" i="5"/>
  <c r="GQ140" i="5"/>
  <c r="GR140" i="5"/>
  <c r="GS140" i="5"/>
  <c r="GT140" i="5"/>
  <c r="GU140" i="5"/>
  <c r="GV140" i="5"/>
  <c r="GW140" i="5"/>
  <c r="GX140" i="5"/>
  <c r="GY140" i="5"/>
  <c r="GZ140" i="5"/>
  <c r="HA140" i="5"/>
  <c r="HB140" i="5"/>
  <c r="HC140" i="5"/>
  <c r="HD140" i="5"/>
  <c r="HE140" i="5"/>
  <c r="HF140" i="5"/>
  <c r="HG140" i="5"/>
  <c r="HH140" i="5"/>
  <c r="HI140" i="5"/>
  <c r="HJ140" i="5"/>
  <c r="HK140" i="5"/>
  <c r="HL140" i="5"/>
  <c r="HM140" i="5"/>
  <c r="HN140" i="5"/>
  <c r="HO140" i="5"/>
  <c r="HP140" i="5"/>
  <c r="HQ140" i="5"/>
  <c r="HR140" i="5"/>
  <c r="HS140" i="5"/>
  <c r="HT140" i="5"/>
  <c r="HU140" i="5"/>
  <c r="HV140" i="5"/>
  <c r="HW140" i="5"/>
  <c r="HX140" i="5"/>
  <c r="HY140" i="5"/>
  <c r="HZ140" i="5"/>
  <c r="IA140" i="5"/>
  <c r="IB140" i="5"/>
  <c r="IC140" i="5"/>
  <c r="ID140" i="5"/>
  <c r="IE140" i="5"/>
  <c r="IF140" i="5"/>
  <c r="IG140" i="5"/>
  <c r="IH140" i="5"/>
  <c r="II140" i="5"/>
  <c r="IJ140" i="5"/>
  <c r="IK140" i="5"/>
  <c r="IL140" i="5"/>
  <c r="IM140" i="5"/>
  <c r="IN140" i="5"/>
  <c r="IO140" i="5"/>
  <c r="IP140" i="5"/>
  <c r="IQ140" i="5"/>
  <c r="IR140" i="5"/>
  <c r="IS140" i="5"/>
  <c r="IT140" i="5"/>
  <c r="IU140" i="5"/>
  <c r="IV140" i="5"/>
  <c r="IW140" i="5"/>
  <c r="IX140" i="5"/>
  <c r="IY140" i="5"/>
  <c r="IZ140" i="5"/>
  <c r="JA140" i="5"/>
  <c r="JB140" i="5"/>
  <c r="JC140" i="5"/>
  <c r="JD140" i="5"/>
  <c r="JE140" i="5"/>
  <c r="JF140" i="5"/>
  <c r="JG140" i="5"/>
  <c r="JH140" i="5"/>
  <c r="JI140" i="5"/>
  <c r="JJ140" i="5"/>
  <c r="JK140" i="5"/>
  <c r="JL140" i="5"/>
  <c r="JM140" i="5"/>
  <c r="JN140" i="5"/>
  <c r="JO140" i="5"/>
  <c r="JP140" i="5"/>
  <c r="JQ140" i="5"/>
  <c r="JR140" i="5"/>
  <c r="JS140" i="5"/>
  <c r="JT140" i="5"/>
  <c r="JU140" i="5"/>
  <c r="JV140" i="5"/>
  <c r="JW140" i="5"/>
  <c r="JX140" i="5"/>
  <c r="JY140" i="5"/>
  <c r="JZ140" i="5"/>
  <c r="KA140" i="5"/>
  <c r="KB140" i="5"/>
  <c r="KC140" i="5"/>
  <c r="KD140" i="5"/>
  <c r="KE140" i="5"/>
  <c r="KF140" i="5"/>
  <c r="KG140" i="5"/>
  <c r="KH140" i="5"/>
  <c r="KI140" i="5"/>
  <c r="KJ140" i="5"/>
  <c r="KK140" i="5"/>
  <c r="KL140" i="5"/>
  <c r="KM140" i="5"/>
  <c r="KN140" i="5"/>
  <c r="KO140" i="5"/>
  <c r="KP140" i="5"/>
  <c r="KQ140" i="5"/>
  <c r="KR140" i="5"/>
  <c r="KS140" i="5"/>
  <c r="KT140" i="5"/>
  <c r="KU140" i="5"/>
  <c r="KV140" i="5"/>
  <c r="KW140" i="5"/>
  <c r="KX140" i="5"/>
  <c r="KY140" i="5"/>
  <c r="KZ140" i="5"/>
  <c r="LA140" i="5"/>
  <c r="LB140" i="5"/>
  <c r="LC140" i="5"/>
  <c r="LD140" i="5"/>
  <c r="LE140" i="5"/>
  <c r="LF140" i="5"/>
  <c r="LG140" i="5"/>
  <c r="LH140" i="5"/>
  <c r="LI140" i="5"/>
  <c r="LJ140" i="5"/>
  <c r="LK140" i="5"/>
  <c r="LL140" i="5"/>
  <c r="LM140" i="5"/>
  <c r="LN140" i="5"/>
  <c r="LO140" i="5"/>
  <c r="LP140" i="5"/>
  <c r="LQ140" i="5"/>
  <c r="LR140" i="5"/>
  <c r="LS140" i="5"/>
  <c r="LT140" i="5"/>
  <c r="LU140" i="5"/>
  <c r="LV140" i="5"/>
  <c r="FN141" i="5"/>
  <c r="FO141" i="5"/>
  <c r="FP141" i="5"/>
  <c r="FQ141" i="5"/>
  <c r="FR141" i="5"/>
  <c r="FS141" i="5"/>
  <c r="FT141" i="5"/>
  <c r="FU141" i="5"/>
  <c r="FV141" i="5"/>
  <c r="FW141" i="5"/>
  <c r="FX141" i="5"/>
  <c r="FY141" i="5"/>
  <c r="FZ141" i="5"/>
  <c r="GA141" i="5"/>
  <c r="GB141" i="5"/>
  <c r="GC141" i="5"/>
  <c r="GD141" i="5"/>
  <c r="GE141" i="5"/>
  <c r="GF141" i="5"/>
  <c r="GG141" i="5"/>
  <c r="GH141" i="5"/>
  <c r="GI141" i="5"/>
  <c r="GJ141" i="5"/>
  <c r="GK141" i="5"/>
  <c r="GL141" i="5"/>
  <c r="GM141" i="5"/>
  <c r="GN141" i="5"/>
  <c r="GO141" i="5"/>
  <c r="GP141" i="5"/>
  <c r="GQ141" i="5"/>
  <c r="GR141" i="5"/>
  <c r="GS141" i="5"/>
  <c r="GT141" i="5"/>
  <c r="GU141" i="5"/>
  <c r="GV141" i="5"/>
  <c r="GW141" i="5"/>
  <c r="GX141" i="5"/>
  <c r="GY141" i="5"/>
  <c r="GZ141" i="5"/>
  <c r="HA141" i="5"/>
  <c r="HB141" i="5"/>
  <c r="HC141" i="5"/>
  <c r="HD141" i="5"/>
  <c r="HE141" i="5"/>
  <c r="HF141" i="5"/>
  <c r="HG141" i="5"/>
  <c r="HH141" i="5"/>
  <c r="HI141" i="5"/>
  <c r="HJ141" i="5"/>
  <c r="HK141" i="5"/>
  <c r="HL141" i="5"/>
  <c r="HM141" i="5"/>
  <c r="HN141" i="5"/>
  <c r="HO141" i="5"/>
  <c r="HP141" i="5"/>
  <c r="HQ141" i="5"/>
  <c r="HR141" i="5"/>
  <c r="HS141" i="5"/>
  <c r="HT141" i="5"/>
  <c r="HU141" i="5"/>
  <c r="HV141" i="5"/>
  <c r="HW141" i="5"/>
  <c r="HX141" i="5"/>
  <c r="HY141" i="5"/>
  <c r="HZ141" i="5"/>
  <c r="IA141" i="5"/>
  <c r="IB141" i="5"/>
  <c r="IC141" i="5"/>
  <c r="ID141" i="5"/>
  <c r="IE141" i="5"/>
  <c r="IF141" i="5"/>
  <c r="IG141" i="5"/>
  <c r="IH141" i="5"/>
  <c r="II141" i="5"/>
  <c r="IJ141" i="5"/>
  <c r="IK141" i="5"/>
  <c r="IL141" i="5"/>
  <c r="IM141" i="5"/>
  <c r="IN141" i="5"/>
  <c r="IO141" i="5"/>
  <c r="IP141" i="5"/>
  <c r="IQ141" i="5"/>
  <c r="IR141" i="5"/>
  <c r="IS141" i="5"/>
  <c r="IT141" i="5"/>
  <c r="IU141" i="5"/>
  <c r="IV141" i="5"/>
  <c r="IW141" i="5"/>
  <c r="IX141" i="5"/>
  <c r="IY141" i="5"/>
  <c r="IZ141" i="5"/>
  <c r="JA141" i="5"/>
  <c r="JB141" i="5"/>
  <c r="JC141" i="5"/>
  <c r="JD141" i="5"/>
  <c r="JE141" i="5"/>
  <c r="JF141" i="5"/>
  <c r="JG141" i="5"/>
  <c r="JH141" i="5"/>
  <c r="JI141" i="5"/>
  <c r="JJ141" i="5"/>
  <c r="JK141" i="5"/>
  <c r="JL141" i="5"/>
  <c r="JM141" i="5"/>
  <c r="JN141" i="5"/>
  <c r="JO141" i="5"/>
  <c r="JP141" i="5"/>
  <c r="JQ141" i="5"/>
  <c r="JR141" i="5"/>
  <c r="JS141" i="5"/>
  <c r="JT141" i="5"/>
  <c r="JU141" i="5"/>
  <c r="JV141" i="5"/>
  <c r="JW141" i="5"/>
  <c r="JX141" i="5"/>
  <c r="JY141" i="5"/>
  <c r="JZ141" i="5"/>
  <c r="KA141" i="5"/>
  <c r="KB141" i="5"/>
  <c r="KC141" i="5"/>
  <c r="KD141" i="5"/>
  <c r="KE141" i="5"/>
  <c r="KF141" i="5"/>
  <c r="KG141" i="5"/>
  <c r="KH141" i="5"/>
  <c r="KI141" i="5"/>
  <c r="KJ141" i="5"/>
  <c r="KK141" i="5"/>
  <c r="KL141" i="5"/>
  <c r="KM141" i="5"/>
  <c r="KN141" i="5"/>
  <c r="KO141" i="5"/>
  <c r="KP141" i="5"/>
  <c r="KQ141" i="5"/>
  <c r="KR141" i="5"/>
  <c r="KS141" i="5"/>
  <c r="KT141" i="5"/>
  <c r="KU141" i="5"/>
  <c r="KV141" i="5"/>
  <c r="KW141" i="5"/>
  <c r="KX141" i="5"/>
  <c r="KY141" i="5"/>
  <c r="KZ141" i="5"/>
  <c r="LA141" i="5"/>
  <c r="LB141" i="5"/>
  <c r="LC141" i="5"/>
  <c r="LD141" i="5"/>
  <c r="LE141" i="5"/>
  <c r="LF141" i="5"/>
  <c r="LG141" i="5"/>
  <c r="LH141" i="5"/>
  <c r="LI141" i="5"/>
  <c r="LJ141" i="5"/>
  <c r="LK141" i="5"/>
  <c r="LL141" i="5"/>
  <c r="LM141" i="5"/>
  <c r="LN141" i="5"/>
  <c r="LO141" i="5"/>
  <c r="LP141" i="5"/>
  <c r="LQ141" i="5"/>
  <c r="LR141" i="5"/>
  <c r="LS141" i="5"/>
  <c r="LT141" i="5"/>
  <c r="LU141" i="5"/>
  <c r="LV141" i="5"/>
  <c r="FN142" i="5"/>
  <c r="FO142" i="5"/>
  <c r="FP142" i="5"/>
  <c r="FQ142" i="5"/>
  <c r="FR142" i="5"/>
  <c r="FS142" i="5"/>
  <c r="FT142" i="5"/>
  <c r="FU142" i="5"/>
  <c r="FV142" i="5"/>
  <c r="FW142" i="5"/>
  <c r="FX142" i="5"/>
  <c r="FY142" i="5"/>
  <c r="FZ142" i="5"/>
  <c r="GA142" i="5"/>
  <c r="GB142" i="5"/>
  <c r="GC142" i="5"/>
  <c r="GD142" i="5"/>
  <c r="GE142" i="5"/>
  <c r="GF142" i="5"/>
  <c r="GG142" i="5"/>
  <c r="GH142" i="5"/>
  <c r="GI142" i="5"/>
  <c r="GJ142" i="5"/>
  <c r="GK142" i="5"/>
  <c r="GL142" i="5"/>
  <c r="GM142" i="5"/>
  <c r="GN142" i="5"/>
  <c r="GO142" i="5"/>
  <c r="GP142" i="5"/>
  <c r="GQ142" i="5"/>
  <c r="GR142" i="5"/>
  <c r="GS142" i="5"/>
  <c r="GT142" i="5"/>
  <c r="GU142" i="5"/>
  <c r="GV142" i="5"/>
  <c r="GW142" i="5"/>
  <c r="GX142" i="5"/>
  <c r="GY142" i="5"/>
  <c r="GZ142" i="5"/>
  <c r="HA142" i="5"/>
  <c r="HB142" i="5"/>
  <c r="HC142" i="5"/>
  <c r="HD142" i="5"/>
  <c r="HE142" i="5"/>
  <c r="HF142" i="5"/>
  <c r="HG142" i="5"/>
  <c r="HH142" i="5"/>
  <c r="HI142" i="5"/>
  <c r="HJ142" i="5"/>
  <c r="HK142" i="5"/>
  <c r="HL142" i="5"/>
  <c r="HM142" i="5"/>
  <c r="HN142" i="5"/>
  <c r="HO142" i="5"/>
  <c r="HP142" i="5"/>
  <c r="HQ142" i="5"/>
  <c r="HR142" i="5"/>
  <c r="HS142" i="5"/>
  <c r="HT142" i="5"/>
  <c r="HU142" i="5"/>
  <c r="HV142" i="5"/>
  <c r="HW142" i="5"/>
  <c r="HX142" i="5"/>
  <c r="HY142" i="5"/>
  <c r="HZ142" i="5"/>
  <c r="IA142" i="5"/>
  <c r="IB142" i="5"/>
  <c r="IC142" i="5"/>
  <c r="ID142" i="5"/>
  <c r="IE142" i="5"/>
  <c r="IF142" i="5"/>
  <c r="IG142" i="5"/>
  <c r="IH142" i="5"/>
  <c r="II142" i="5"/>
  <c r="IJ142" i="5"/>
  <c r="IK142" i="5"/>
  <c r="IL142" i="5"/>
  <c r="IM142" i="5"/>
  <c r="IN142" i="5"/>
  <c r="IO142" i="5"/>
  <c r="IP142" i="5"/>
  <c r="IQ142" i="5"/>
  <c r="IR142" i="5"/>
  <c r="IS142" i="5"/>
  <c r="IT142" i="5"/>
  <c r="IU142" i="5"/>
  <c r="IV142" i="5"/>
  <c r="IW142" i="5"/>
  <c r="IX142" i="5"/>
  <c r="IY142" i="5"/>
  <c r="IZ142" i="5"/>
  <c r="JA142" i="5"/>
  <c r="JB142" i="5"/>
  <c r="JC142" i="5"/>
  <c r="JD142" i="5"/>
  <c r="JE142" i="5"/>
  <c r="JF142" i="5"/>
  <c r="JG142" i="5"/>
  <c r="JH142" i="5"/>
  <c r="JI142" i="5"/>
  <c r="JJ142" i="5"/>
  <c r="JK142" i="5"/>
  <c r="JL142" i="5"/>
  <c r="JM142" i="5"/>
  <c r="JN142" i="5"/>
  <c r="JO142" i="5"/>
  <c r="JP142" i="5"/>
  <c r="JQ142" i="5"/>
  <c r="JR142" i="5"/>
  <c r="JS142" i="5"/>
  <c r="JT142" i="5"/>
  <c r="JU142" i="5"/>
  <c r="JV142" i="5"/>
  <c r="JW142" i="5"/>
  <c r="JX142" i="5"/>
  <c r="JY142" i="5"/>
  <c r="JZ142" i="5"/>
  <c r="KA142" i="5"/>
  <c r="KB142" i="5"/>
  <c r="KC142" i="5"/>
  <c r="KD142" i="5"/>
  <c r="KE142" i="5"/>
  <c r="KF142" i="5"/>
  <c r="KG142" i="5"/>
  <c r="KH142" i="5"/>
  <c r="KI142" i="5"/>
  <c r="KJ142" i="5"/>
  <c r="KK142" i="5"/>
  <c r="KL142" i="5"/>
  <c r="KM142" i="5"/>
  <c r="KN142" i="5"/>
  <c r="KO142" i="5"/>
  <c r="KP142" i="5"/>
  <c r="KQ142" i="5"/>
  <c r="KR142" i="5"/>
  <c r="KS142" i="5"/>
  <c r="KT142" i="5"/>
  <c r="KU142" i="5"/>
  <c r="KV142" i="5"/>
  <c r="KW142" i="5"/>
  <c r="KX142" i="5"/>
  <c r="KY142" i="5"/>
  <c r="KZ142" i="5"/>
  <c r="LA142" i="5"/>
  <c r="LB142" i="5"/>
  <c r="LC142" i="5"/>
  <c r="LD142" i="5"/>
  <c r="LE142" i="5"/>
  <c r="LF142" i="5"/>
  <c r="LG142" i="5"/>
  <c r="LH142" i="5"/>
  <c r="LI142" i="5"/>
  <c r="LJ142" i="5"/>
  <c r="LK142" i="5"/>
  <c r="LL142" i="5"/>
  <c r="LM142" i="5"/>
  <c r="LN142" i="5"/>
  <c r="LO142" i="5"/>
  <c r="LP142" i="5"/>
  <c r="LQ142" i="5"/>
  <c r="LR142" i="5"/>
  <c r="LS142" i="5"/>
  <c r="LT142" i="5"/>
  <c r="LU142" i="5"/>
  <c r="LV142" i="5"/>
  <c r="FN143" i="5"/>
  <c r="FO143" i="5"/>
  <c r="FP143" i="5"/>
  <c r="FQ143" i="5"/>
  <c r="FR143" i="5"/>
  <c r="FS143" i="5"/>
  <c r="FT143" i="5"/>
  <c r="FU143" i="5"/>
  <c r="FV143" i="5"/>
  <c r="FW143" i="5"/>
  <c r="FX143" i="5"/>
  <c r="FY143" i="5"/>
  <c r="FZ143" i="5"/>
  <c r="GA143" i="5"/>
  <c r="GB143" i="5"/>
  <c r="GC143" i="5"/>
  <c r="GD143" i="5"/>
  <c r="GE143" i="5"/>
  <c r="GF143" i="5"/>
  <c r="GG143" i="5"/>
  <c r="GH143" i="5"/>
  <c r="GI143" i="5"/>
  <c r="GJ143" i="5"/>
  <c r="GK143" i="5"/>
  <c r="GL143" i="5"/>
  <c r="GM143" i="5"/>
  <c r="GN143" i="5"/>
  <c r="GO143" i="5"/>
  <c r="GP143" i="5"/>
  <c r="GQ143" i="5"/>
  <c r="GR143" i="5"/>
  <c r="GS143" i="5"/>
  <c r="GT143" i="5"/>
  <c r="GU143" i="5"/>
  <c r="GV143" i="5"/>
  <c r="GW143" i="5"/>
  <c r="GX143" i="5"/>
  <c r="GY143" i="5"/>
  <c r="GZ143" i="5"/>
  <c r="HA143" i="5"/>
  <c r="HB143" i="5"/>
  <c r="HC143" i="5"/>
  <c r="HD143" i="5"/>
  <c r="HE143" i="5"/>
  <c r="HF143" i="5"/>
  <c r="HG143" i="5"/>
  <c r="HH143" i="5"/>
  <c r="HI143" i="5"/>
  <c r="HJ143" i="5"/>
  <c r="HK143" i="5"/>
  <c r="HL143" i="5"/>
  <c r="HM143" i="5"/>
  <c r="HN143" i="5"/>
  <c r="HO143" i="5"/>
  <c r="HP143" i="5"/>
  <c r="HQ143" i="5"/>
  <c r="HR143" i="5"/>
  <c r="HS143" i="5"/>
  <c r="HT143" i="5"/>
  <c r="HU143" i="5"/>
  <c r="HV143" i="5"/>
  <c r="HW143" i="5"/>
  <c r="HX143" i="5"/>
  <c r="HY143" i="5"/>
  <c r="HZ143" i="5"/>
  <c r="IA143" i="5"/>
  <c r="IB143" i="5"/>
  <c r="IC143" i="5"/>
  <c r="ID143" i="5"/>
  <c r="IE143" i="5"/>
  <c r="IF143" i="5"/>
  <c r="IG143" i="5"/>
  <c r="IH143" i="5"/>
  <c r="II143" i="5"/>
  <c r="IJ143" i="5"/>
  <c r="IK143" i="5"/>
  <c r="IL143" i="5"/>
  <c r="IM143" i="5"/>
  <c r="IN143" i="5"/>
  <c r="IO143" i="5"/>
  <c r="IP143" i="5"/>
  <c r="IQ143" i="5"/>
  <c r="IR143" i="5"/>
  <c r="IS143" i="5"/>
  <c r="IT143" i="5"/>
  <c r="IU143" i="5"/>
  <c r="IV143" i="5"/>
  <c r="IW143" i="5"/>
  <c r="IX143" i="5"/>
  <c r="IY143" i="5"/>
  <c r="IZ143" i="5"/>
  <c r="JA143" i="5"/>
  <c r="JB143" i="5"/>
  <c r="JC143" i="5"/>
  <c r="JD143" i="5"/>
  <c r="JE143" i="5"/>
  <c r="JF143" i="5"/>
  <c r="JG143" i="5"/>
  <c r="JH143" i="5"/>
  <c r="JI143" i="5"/>
  <c r="JJ143" i="5"/>
  <c r="JK143" i="5"/>
  <c r="JL143" i="5"/>
  <c r="JM143" i="5"/>
  <c r="JN143" i="5"/>
  <c r="JO143" i="5"/>
  <c r="JP143" i="5"/>
  <c r="JQ143" i="5"/>
  <c r="JR143" i="5"/>
  <c r="JS143" i="5"/>
  <c r="JT143" i="5"/>
  <c r="JU143" i="5"/>
  <c r="JV143" i="5"/>
  <c r="JW143" i="5"/>
  <c r="JX143" i="5"/>
  <c r="JY143" i="5"/>
  <c r="JZ143" i="5"/>
  <c r="KA143" i="5"/>
  <c r="KB143" i="5"/>
  <c r="KC143" i="5"/>
  <c r="KD143" i="5"/>
  <c r="KE143" i="5"/>
  <c r="KF143" i="5"/>
  <c r="KG143" i="5"/>
  <c r="KH143" i="5"/>
  <c r="KI143" i="5"/>
  <c r="KJ143" i="5"/>
  <c r="KK143" i="5"/>
  <c r="KL143" i="5"/>
  <c r="KM143" i="5"/>
  <c r="KN143" i="5"/>
  <c r="KO143" i="5"/>
  <c r="KP143" i="5"/>
  <c r="KQ143" i="5"/>
  <c r="KR143" i="5"/>
  <c r="KS143" i="5"/>
  <c r="KT143" i="5"/>
  <c r="KU143" i="5"/>
  <c r="KV143" i="5"/>
  <c r="KW143" i="5"/>
  <c r="KX143" i="5"/>
  <c r="KY143" i="5"/>
  <c r="KZ143" i="5"/>
  <c r="LA143" i="5"/>
  <c r="LB143" i="5"/>
  <c r="LC143" i="5"/>
  <c r="LD143" i="5"/>
  <c r="LE143" i="5"/>
  <c r="LF143" i="5"/>
  <c r="LG143" i="5"/>
  <c r="LH143" i="5"/>
  <c r="LI143" i="5"/>
  <c r="LJ143" i="5"/>
  <c r="LK143" i="5"/>
  <c r="LL143" i="5"/>
  <c r="LM143" i="5"/>
  <c r="LN143" i="5"/>
  <c r="LO143" i="5"/>
  <c r="LP143" i="5"/>
  <c r="LQ143" i="5"/>
  <c r="LR143" i="5"/>
  <c r="LS143" i="5"/>
  <c r="LT143" i="5"/>
  <c r="LU143" i="5"/>
  <c r="LV143" i="5"/>
  <c r="FN144" i="5"/>
  <c r="FO144" i="5"/>
  <c r="FP144" i="5"/>
  <c r="FQ144" i="5"/>
  <c r="FR144" i="5"/>
  <c r="FS144" i="5"/>
  <c r="FT144" i="5"/>
  <c r="FU144" i="5"/>
  <c r="FV144" i="5"/>
  <c r="FW144" i="5"/>
  <c r="FX144" i="5"/>
  <c r="FY144" i="5"/>
  <c r="FZ144" i="5"/>
  <c r="GA144" i="5"/>
  <c r="GB144" i="5"/>
  <c r="GC144" i="5"/>
  <c r="GD144" i="5"/>
  <c r="GE144" i="5"/>
  <c r="GF144" i="5"/>
  <c r="GG144" i="5"/>
  <c r="GH144" i="5"/>
  <c r="GI144" i="5"/>
  <c r="GJ144" i="5"/>
  <c r="GK144" i="5"/>
  <c r="GL144" i="5"/>
  <c r="GM144" i="5"/>
  <c r="GN144" i="5"/>
  <c r="GO144" i="5"/>
  <c r="GP144" i="5"/>
  <c r="GQ144" i="5"/>
  <c r="GR144" i="5"/>
  <c r="GS144" i="5"/>
  <c r="GT144" i="5"/>
  <c r="GU144" i="5"/>
  <c r="GV144" i="5"/>
  <c r="GW144" i="5"/>
  <c r="GX144" i="5"/>
  <c r="GY144" i="5"/>
  <c r="GZ144" i="5"/>
  <c r="HA144" i="5"/>
  <c r="HB144" i="5"/>
  <c r="HC144" i="5"/>
  <c r="HD144" i="5"/>
  <c r="HE144" i="5"/>
  <c r="HF144" i="5"/>
  <c r="HG144" i="5"/>
  <c r="HH144" i="5"/>
  <c r="HI144" i="5"/>
  <c r="HJ144" i="5"/>
  <c r="HK144" i="5"/>
  <c r="HL144" i="5"/>
  <c r="HM144" i="5"/>
  <c r="HN144" i="5"/>
  <c r="HO144" i="5"/>
  <c r="HP144" i="5"/>
  <c r="HQ144" i="5"/>
  <c r="HR144" i="5"/>
  <c r="HS144" i="5"/>
  <c r="HT144" i="5"/>
  <c r="HU144" i="5"/>
  <c r="HV144" i="5"/>
  <c r="HW144" i="5"/>
  <c r="HX144" i="5"/>
  <c r="HY144" i="5"/>
  <c r="HZ144" i="5"/>
  <c r="IA144" i="5"/>
  <c r="IB144" i="5"/>
  <c r="IC144" i="5"/>
  <c r="ID144" i="5"/>
  <c r="IE144" i="5"/>
  <c r="IF144" i="5"/>
  <c r="IG144" i="5"/>
  <c r="IH144" i="5"/>
  <c r="II144" i="5"/>
  <c r="IJ144" i="5"/>
  <c r="IK144" i="5"/>
  <c r="IL144" i="5"/>
  <c r="IM144" i="5"/>
  <c r="IN144" i="5"/>
  <c r="IO144" i="5"/>
  <c r="IP144" i="5"/>
  <c r="IQ144" i="5"/>
  <c r="IR144" i="5"/>
  <c r="IS144" i="5"/>
  <c r="IT144" i="5"/>
  <c r="IU144" i="5"/>
  <c r="IV144" i="5"/>
  <c r="IW144" i="5"/>
  <c r="IX144" i="5"/>
  <c r="IY144" i="5"/>
  <c r="IZ144" i="5"/>
  <c r="JA144" i="5"/>
  <c r="JB144" i="5"/>
  <c r="JC144" i="5"/>
  <c r="JD144" i="5"/>
  <c r="JE144" i="5"/>
  <c r="JF144" i="5"/>
  <c r="JG144" i="5"/>
  <c r="JH144" i="5"/>
  <c r="JI144" i="5"/>
  <c r="JJ144" i="5"/>
  <c r="JK144" i="5"/>
  <c r="JL144" i="5"/>
  <c r="JM144" i="5"/>
  <c r="JN144" i="5"/>
  <c r="JO144" i="5"/>
  <c r="JP144" i="5"/>
  <c r="JQ144" i="5"/>
  <c r="JR144" i="5"/>
  <c r="JS144" i="5"/>
  <c r="JT144" i="5"/>
  <c r="JU144" i="5"/>
  <c r="JV144" i="5"/>
  <c r="JW144" i="5"/>
  <c r="JX144" i="5"/>
  <c r="JY144" i="5"/>
  <c r="JZ144" i="5"/>
  <c r="KA144" i="5"/>
  <c r="KB144" i="5"/>
  <c r="KC144" i="5"/>
  <c r="KD144" i="5"/>
  <c r="KE144" i="5"/>
  <c r="KF144" i="5"/>
  <c r="KG144" i="5"/>
  <c r="KH144" i="5"/>
  <c r="KI144" i="5"/>
  <c r="KJ144" i="5"/>
  <c r="KK144" i="5"/>
  <c r="KL144" i="5"/>
  <c r="KM144" i="5"/>
  <c r="KN144" i="5"/>
  <c r="KO144" i="5"/>
  <c r="KP144" i="5"/>
  <c r="KQ144" i="5"/>
  <c r="KR144" i="5"/>
  <c r="KS144" i="5"/>
  <c r="KT144" i="5"/>
  <c r="KU144" i="5"/>
  <c r="KV144" i="5"/>
  <c r="KW144" i="5"/>
  <c r="KX144" i="5"/>
  <c r="KY144" i="5"/>
  <c r="KZ144" i="5"/>
  <c r="LA144" i="5"/>
  <c r="LB144" i="5"/>
  <c r="LC144" i="5"/>
  <c r="LD144" i="5"/>
  <c r="LE144" i="5"/>
  <c r="LF144" i="5"/>
  <c r="LG144" i="5"/>
  <c r="LH144" i="5"/>
  <c r="LI144" i="5"/>
  <c r="LJ144" i="5"/>
  <c r="LK144" i="5"/>
  <c r="LL144" i="5"/>
  <c r="LM144" i="5"/>
  <c r="LN144" i="5"/>
  <c r="LO144" i="5"/>
  <c r="LP144" i="5"/>
  <c r="LQ144" i="5"/>
  <c r="LR144" i="5"/>
  <c r="LS144" i="5"/>
  <c r="LT144" i="5"/>
  <c r="LU144" i="5"/>
  <c r="LV144" i="5"/>
  <c r="FN145" i="5"/>
  <c r="FO145" i="5"/>
  <c r="FP145" i="5"/>
  <c r="FQ145" i="5"/>
  <c r="FR145" i="5"/>
  <c r="FS145" i="5"/>
  <c r="FT145" i="5"/>
  <c r="FU145" i="5"/>
  <c r="FV145" i="5"/>
  <c r="FW145" i="5"/>
  <c r="FX145" i="5"/>
  <c r="FY145" i="5"/>
  <c r="FZ145" i="5"/>
  <c r="GA145" i="5"/>
  <c r="GB145" i="5"/>
  <c r="GC145" i="5"/>
  <c r="GD145" i="5"/>
  <c r="GE145" i="5"/>
  <c r="GF145" i="5"/>
  <c r="GG145" i="5"/>
  <c r="GH145" i="5"/>
  <c r="GI145" i="5"/>
  <c r="GJ145" i="5"/>
  <c r="GK145" i="5"/>
  <c r="GL145" i="5"/>
  <c r="GM145" i="5"/>
  <c r="GN145" i="5"/>
  <c r="GO145" i="5"/>
  <c r="GP145" i="5"/>
  <c r="GQ145" i="5"/>
  <c r="GR145" i="5"/>
  <c r="GS145" i="5"/>
  <c r="GT145" i="5"/>
  <c r="GU145" i="5"/>
  <c r="GV145" i="5"/>
  <c r="GW145" i="5"/>
  <c r="GX145" i="5"/>
  <c r="GY145" i="5"/>
  <c r="GZ145" i="5"/>
  <c r="HA145" i="5"/>
  <c r="HB145" i="5"/>
  <c r="HC145" i="5"/>
  <c r="HD145" i="5"/>
  <c r="HE145" i="5"/>
  <c r="HF145" i="5"/>
  <c r="HG145" i="5"/>
  <c r="HH145" i="5"/>
  <c r="HI145" i="5"/>
  <c r="HJ145" i="5"/>
  <c r="HK145" i="5"/>
  <c r="HL145" i="5"/>
  <c r="HM145" i="5"/>
  <c r="HN145" i="5"/>
  <c r="HO145" i="5"/>
  <c r="HP145" i="5"/>
  <c r="HQ145" i="5"/>
  <c r="HR145" i="5"/>
  <c r="HS145" i="5"/>
  <c r="HT145" i="5"/>
  <c r="HU145" i="5"/>
  <c r="HV145" i="5"/>
  <c r="HW145" i="5"/>
  <c r="HX145" i="5"/>
  <c r="HY145" i="5"/>
  <c r="HZ145" i="5"/>
  <c r="IA145" i="5"/>
  <c r="IB145" i="5"/>
  <c r="IC145" i="5"/>
  <c r="ID145" i="5"/>
  <c r="IE145" i="5"/>
  <c r="IF145" i="5"/>
  <c r="IG145" i="5"/>
  <c r="IH145" i="5"/>
  <c r="II145" i="5"/>
  <c r="IJ145" i="5"/>
  <c r="IK145" i="5"/>
  <c r="IL145" i="5"/>
  <c r="IM145" i="5"/>
  <c r="IN145" i="5"/>
  <c r="IO145" i="5"/>
  <c r="IP145" i="5"/>
  <c r="IQ145" i="5"/>
  <c r="IR145" i="5"/>
  <c r="IS145" i="5"/>
  <c r="IT145" i="5"/>
  <c r="IU145" i="5"/>
  <c r="IV145" i="5"/>
  <c r="IW145" i="5"/>
  <c r="IX145" i="5"/>
  <c r="IY145" i="5"/>
  <c r="IZ145" i="5"/>
  <c r="JA145" i="5"/>
  <c r="JB145" i="5"/>
  <c r="JC145" i="5"/>
  <c r="JD145" i="5"/>
  <c r="JE145" i="5"/>
  <c r="JF145" i="5"/>
  <c r="JG145" i="5"/>
  <c r="JH145" i="5"/>
  <c r="JI145" i="5"/>
  <c r="JJ145" i="5"/>
  <c r="JK145" i="5"/>
  <c r="JL145" i="5"/>
  <c r="JM145" i="5"/>
  <c r="JN145" i="5"/>
  <c r="JO145" i="5"/>
  <c r="JP145" i="5"/>
  <c r="JQ145" i="5"/>
  <c r="JR145" i="5"/>
  <c r="JS145" i="5"/>
  <c r="JT145" i="5"/>
  <c r="JU145" i="5"/>
  <c r="JV145" i="5"/>
  <c r="JW145" i="5"/>
  <c r="JX145" i="5"/>
  <c r="JY145" i="5"/>
  <c r="JZ145" i="5"/>
  <c r="KA145" i="5"/>
  <c r="KB145" i="5"/>
  <c r="KC145" i="5"/>
  <c r="KD145" i="5"/>
  <c r="KE145" i="5"/>
  <c r="KF145" i="5"/>
  <c r="KG145" i="5"/>
  <c r="KH145" i="5"/>
  <c r="KI145" i="5"/>
  <c r="KJ145" i="5"/>
  <c r="KK145" i="5"/>
  <c r="KL145" i="5"/>
  <c r="KM145" i="5"/>
  <c r="KN145" i="5"/>
  <c r="KO145" i="5"/>
  <c r="KP145" i="5"/>
  <c r="KQ145" i="5"/>
  <c r="KR145" i="5"/>
  <c r="KS145" i="5"/>
  <c r="KT145" i="5"/>
  <c r="KU145" i="5"/>
  <c r="KV145" i="5"/>
  <c r="KW145" i="5"/>
  <c r="KX145" i="5"/>
  <c r="KY145" i="5"/>
  <c r="KZ145" i="5"/>
  <c r="LA145" i="5"/>
  <c r="LB145" i="5"/>
  <c r="LC145" i="5"/>
  <c r="LD145" i="5"/>
  <c r="LE145" i="5"/>
  <c r="LF145" i="5"/>
  <c r="LG145" i="5"/>
  <c r="LH145" i="5"/>
  <c r="LI145" i="5"/>
  <c r="LJ145" i="5"/>
  <c r="LK145" i="5"/>
  <c r="LL145" i="5"/>
  <c r="LM145" i="5"/>
  <c r="LN145" i="5"/>
  <c r="LO145" i="5"/>
  <c r="LP145" i="5"/>
  <c r="LQ145" i="5"/>
  <c r="LR145" i="5"/>
  <c r="LS145" i="5"/>
  <c r="LT145" i="5"/>
  <c r="LU145" i="5"/>
  <c r="LV145" i="5"/>
  <c r="FN146" i="5"/>
  <c r="FO146" i="5"/>
  <c r="FP146" i="5"/>
  <c r="FQ146" i="5"/>
  <c r="FR146" i="5"/>
  <c r="FS146" i="5"/>
  <c r="FT146" i="5"/>
  <c r="FU146" i="5"/>
  <c r="FV146" i="5"/>
  <c r="FW146" i="5"/>
  <c r="FX146" i="5"/>
  <c r="FY146" i="5"/>
  <c r="FZ146" i="5"/>
  <c r="GA146" i="5"/>
  <c r="GB146" i="5"/>
  <c r="GC146" i="5"/>
  <c r="GD146" i="5"/>
  <c r="GE146" i="5"/>
  <c r="GF146" i="5"/>
  <c r="GG146" i="5"/>
  <c r="GH146" i="5"/>
  <c r="GI146" i="5"/>
  <c r="GJ146" i="5"/>
  <c r="GK146" i="5"/>
  <c r="GL146" i="5"/>
  <c r="GM146" i="5"/>
  <c r="GN146" i="5"/>
  <c r="GO146" i="5"/>
  <c r="GP146" i="5"/>
  <c r="GQ146" i="5"/>
  <c r="GR146" i="5"/>
  <c r="GS146" i="5"/>
  <c r="GT146" i="5"/>
  <c r="GU146" i="5"/>
  <c r="GV146" i="5"/>
  <c r="GW146" i="5"/>
  <c r="GX146" i="5"/>
  <c r="GY146" i="5"/>
  <c r="GZ146" i="5"/>
  <c r="HA146" i="5"/>
  <c r="HB146" i="5"/>
  <c r="HC146" i="5"/>
  <c r="HD146" i="5"/>
  <c r="HE146" i="5"/>
  <c r="HF146" i="5"/>
  <c r="HG146" i="5"/>
  <c r="HH146" i="5"/>
  <c r="HI146" i="5"/>
  <c r="HJ146" i="5"/>
  <c r="HK146" i="5"/>
  <c r="HL146" i="5"/>
  <c r="HM146" i="5"/>
  <c r="HN146" i="5"/>
  <c r="HO146" i="5"/>
  <c r="HP146" i="5"/>
  <c r="HQ146" i="5"/>
  <c r="HR146" i="5"/>
  <c r="HS146" i="5"/>
  <c r="HT146" i="5"/>
  <c r="HU146" i="5"/>
  <c r="HV146" i="5"/>
  <c r="HW146" i="5"/>
  <c r="HX146" i="5"/>
  <c r="HY146" i="5"/>
  <c r="HZ146" i="5"/>
  <c r="IA146" i="5"/>
  <c r="IB146" i="5"/>
  <c r="IC146" i="5"/>
  <c r="ID146" i="5"/>
  <c r="IE146" i="5"/>
  <c r="IF146" i="5"/>
  <c r="IG146" i="5"/>
  <c r="IH146" i="5"/>
  <c r="II146" i="5"/>
  <c r="IJ146" i="5"/>
  <c r="IK146" i="5"/>
  <c r="IL146" i="5"/>
  <c r="IM146" i="5"/>
  <c r="IN146" i="5"/>
  <c r="IO146" i="5"/>
  <c r="IP146" i="5"/>
  <c r="IQ146" i="5"/>
  <c r="IR146" i="5"/>
  <c r="IS146" i="5"/>
  <c r="IT146" i="5"/>
  <c r="IU146" i="5"/>
  <c r="IV146" i="5"/>
  <c r="IW146" i="5"/>
  <c r="IX146" i="5"/>
  <c r="IY146" i="5"/>
  <c r="IZ146" i="5"/>
  <c r="JA146" i="5"/>
  <c r="JB146" i="5"/>
  <c r="JC146" i="5"/>
  <c r="JD146" i="5"/>
  <c r="JE146" i="5"/>
  <c r="JF146" i="5"/>
  <c r="JG146" i="5"/>
  <c r="JH146" i="5"/>
  <c r="JI146" i="5"/>
  <c r="JJ146" i="5"/>
  <c r="JK146" i="5"/>
  <c r="JL146" i="5"/>
  <c r="JM146" i="5"/>
  <c r="JN146" i="5"/>
  <c r="JO146" i="5"/>
  <c r="JP146" i="5"/>
  <c r="JQ146" i="5"/>
  <c r="JR146" i="5"/>
  <c r="JS146" i="5"/>
  <c r="JT146" i="5"/>
  <c r="JU146" i="5"/>
  <c r="JV146" i="5"/>
  <c r="JW146" i="5"/>
  <c r="JX146" i="5"/>
  <c r="JY146" i="5"/>
  <c r="JZ146" i="5"/>
  <c r="KA146" i="5"/>
  <c r="KB146" i="5"/>
  <c r="KC146" i="5"/>
  <c r="KD146" i="5"/>
  <c r="KE146" i="5"/>
  <c r="KF146" i="5"/>
  <c r="KG146" i="5"/>
  <c r="KH146" i="5"/>
  <c r="KI146" i="5"/>
  <c r="KJ146" i="5"/>
  <c r="KK146" i="5"/>
  <c r="KL146" i="5"/>
  <c r="KM146" i="5"/>
  <c r="KN146" i="5"/>
  <c r="KO146" i="5"/>
  <c r="KP146" i="5"/>
  <c r="KQ146" i="5"/>
  <c r="KR146" i="5"/>
  <c r="KS146" i="5"/>
  <c r="KT146" i="5"/>
  <c r="KU146" i="5"/>
  <c r="KV146" i="5"/>
  <c r="KW146" i="5"/>
  <c r="KX146" i="5"/>
  <c r="KY146" i="5"/>
  <c r="KZ146" i="5"/>
  <c r="LA146" i="5"/>
  <c r="LB146" i="5"/>
  <c r="LC146" i="5"/>
  <c r="LD146" i="5"/>
  <c r="LE146" i="5"/>
  <c r="LF146" i="5"/>
  <c r="LG146" i="5"/>
  <c r="LH146" i="5"/>
  <c r="LI146" i="5"/>
  <c r="LJ146" i="5"/>
  <c r="LK146" i="5"/>
  <c r="LL146" i="5"/>
  <c r="LM146" i="5"/>
  <c r="LN146" i="5"/>
  <c r="LO146" i="5"/>
  <c r="LP146" i="5"/>
  <c r="LQ146" i="5"/>
  <c r="LR146" i="5"/>
  <c r="LS146" i="5"/>
  <c r="LT146" i="5"/>
  <c r="LU146" i="5"/>
  <c r="LV146" i="5"/>
  <c r="FN147" i="5"/>
  <c r="FO147" i="5"/>
  <c r="FP147" i="5"/>
  <c r="FQ147" i="5"/>
  <c r="FR147" i="5"/>
  <c r="FS147" i="5"/>
  <c r="FT147" i="5"/>
  <c r="FU147" i="5"/>
  <c r="FV147" i="5"/>
  <c r="FW147" i="5"/>
  <c r="FX147" i="5"/>
  <c r="FY147" i="5"/>
  <c r="FZ147" i="5"/>
  <c r="GA147" i="5"/>
  <c r="GB147" i="5"/>
  <c r="GC147" i="5"/>
  <c r="GD147" i="5"/>
  <c r="GE147" i="5"/>
  <c r="GF147" i="5"/>
  <c r="GG147" i="5"/>
  <c r="GH147" i="5"/>
  <c r="GI147" i="5"/>
  <c r="GJ147" i="5"/>
  <c r="GK147" i="5"/>
  <c r="GL147" i="5"/>
  <c r="GM147" i="5"/>
  <c r="GN147" i="5"/>
  <c r="GO147" i="5"/>
  <c r="GP147" i="5"/>
  <c r="GQ147" i="5"/>
  <c r="GR147" i="5"/>
  <c r="GS147" i="5"/>
  <c r="GT147" i="5"/>
  <c r="GU147" i="5"/>
  <c r="GV147" i="5"/>
  <c r="GW147" i="5"/>
  <c r="GX147" i="5"/>
  <c r="GY147" i="5"/>
  <c r="GZ147" i="5"/>
  <c r="HA147" i="5"/>
  <c r="HB147" i="5"/>
  <c r="HC147" i="5"/>
  <c r="HD147" i="5"/>
  <c r="HE147" i="5"/>
  <c r="HF147" i="5"/>
  <c r="HG147" i="5"/>
  <c r="HH147" i="5"/>
  <c r="HI147" i="5"/>
  <c r="HJ147" i="5"/>
  <c r="HK147" i="5"/>
  <c r="HL147" i="5"/>
  <c r="HM147" i="5"/>
  <c r="HN147" i="5"/>
  <c r="HO147" i="5"/>
  <c r="HP147" i="5"/>
  <c r="HQ147" i="5"/>
  <c r="HR147" i="5"/>
  <c r="HS147" i="5"/>
  <c r="HT147" i="5"/>
  <c r="HU147" i="5"/>
  <c r="HV147" i="5"/>
  <c r="HW147" i="5"/>
  <c r="HX147" i="5"/>
  <c r="HY147" i="5"/>
  <c r="HZ147" i="5"/>
  <c r="IA147" i="5"/>
  <c r="IB147" i="5"/>
  <c r="IC147" i="5"/>
  <c r="ID147" i="5"/>
  <c r="IE147" i="5"/>
  <c r="IF147" i="5"/>
  <c r="IG147" i="5"/>
  <c r="IH147" i="5"/>
  <c r="II147" i="5"/>
  <c r="IJ147" i="5"/>
  <c r="IK147" i="5"/>
  <c r="IL147" i="5"/>
  <c r="IM147" i="5"/>
  <c r="IN147" i="5"/>
  <c r="IO147" i="5"/>
  <c r="IP147" i="5"/>
  <c r="IQ147" i="5"/>
  <c r="IR147" i="5"/>
  <c r="IS147" i="5"/>
  <c r="IT147" i="5"/>
  <c r="IU147" i="5"/>
  <c r="IV147" i="5"/>
  <c r="IW147" i="5"/>
  <c r="IX147" i="5"/>
  <c r="IY147" i="5"/>
  <c r="IZ147" i="5"/>
  <c r="JA147" i="5"/>
  <c r="JB147" i="5"/>
  <c r="JC147" i="5"/>
  <c r="JD147" i="5"/>
  <c r="JE147" i="5"/>
  <c r="JF147" i="5"/>
  <c r="JG147" i="5"/>
  <c r="JH147" i="5"/>
  <c r="JI147" i="5"/>
  <c r="JJ147" i="5"/>
  <c r="JK147" i="5"/>
  <c r="JL147" i="5"/>
  <c r="JM147" i="5"/>
  <c r="JN147" i="5"/>
  <c r="JO147" i="5"/>
  <c r="JP147" i="5"/>
  <c r="JQ147" i="5"/>
  <c r="JR147" i="5"/>
  <c r="JS147" i="5"/>
  <c r="JT147" i="5"/>
  <c r="JU147" i="5"/>
  <c r="JV147" i="5"/>
  <c r="JW147" i="5"/>
  <c r="JX147" i="5"/>
  <c r="JY147" i="5"/>
  <c r="JZ147" i="5"/>
  <c r="KA147" i="5"/>
  <c r="KB147" i="5"/>
  <c r="KC147" i="5"/>
  <c r="KD147" i="5"/>
  <c r="KE147" i="5"/>
  <c r="KF147" i="5"/>
  <c r="KG147" i="5"/>
  <c r="KH147" i="5"/>
  <c r="KI147" i="5"/>
  <c r="KJ147" i="5"/>
  <c r="KK147" i="5"/>
  <c r="KL147" i="5"/>
  <c r="KM147" i="5"/>
  <c r="KN147" i="5"/>
  <c r="KO147" i="5"/>
  <c r="KP147" i="5"/>
  <c r="KQ147" i="5"/>
  <c r="KR147" i="5"/>
  <c r="KS147" i="5"/>
  <c r="KT147" i="5"/>
  <c r="KU147" i="5"/>
  <c r="KV147" i="5"/>
  <c r="KW147" i="5"/>
  <c r="KX147" i="5"/>
  <c r="KY147" i="5"/>
  <c r="KZ147" i="5"/>
  <c r="LA147" i="5"/>
  <c r="LB147" i="5"/>
  <c r="LC147" i="5"/>
  <c r="LD147" i="5"/>
  <c r="LE147" i="5"/>
  <c r="LF147" i="5"/>
  <c r="LG147" i="5"/>
  <c r="LH147" i="5"/>
  <c r="LI147" i="5"/>
  <c r="LJ147" i="5"/>
  <c r="LK147" i="5"/>
  <c r="LL147" i="5"/>
  <c r="LM147" i="5"/>
  <c r="LN147" i="5"/>
  <c r="LO147" i="5"/>
  <c r="LP147" i="5"/>
  <c r="LQ147" i="5"/>
  <c r="LR147" i="5"/>
  <c r="LS147" i="5"/>
  <c r="LT147" i="5"/>
  <c r="LU147" i="5"/>
  <c r="LV147" i="5"/>
  <c r="FN148" i="5"/>
  <c r="FO148" i="5"/>
  <c r="FP148" i="5"/>
  <c r="FQ148" i="5"/>
  <c r="FR148" i="5"/>
  <c r="FS148" i="5"/>
  <c r="FT148" i="5"/>
  <c r="FU148" i="5"/>
  <c r="FV148" i="5"/>
  <c r="FW148" i="5"/>
  <c r="FX148" i="5"/>
  <c r="FY148" i="5"/>
  <c r="FZ148" i="5"/>
  <c r="GA148" i="5"/>
  <c r="GB148" i="5"/>
  <c r="GC148" i="5"/>
  <c r="GD148" i="5"/>
  <c r="GE148" i="5"/>
  <c r="GF148" i="5"/>
  <c r="GG148" i="5"/>
  <c r="GH148" i="5"/>
  <c r="GI148" i="5"/>
  <c r="GJ148" i="5"/>
  <c r="GK148" i="5"/>
  <c r="GL148" i="5"/>
  <c r="GM148" i="5"/>
  <c r="GN148" i="5"/>
  <c r="GO148" i="5"/>
  <c r="GP148" i="5"/>
  <c r="GQ148" i="5"/>
  <c r="GR148" i="5"/>
  <c r="GS148" i="5"/>
  <c r="GT148" i="5"/>
  <c r="GU148" i="5"/>
  <c r="GV148" i="5"/>
  <c r="GW148" i="5"/>
  <c r="GX148" i="5"/>
  <c r="GY148" i="5"/>
  <c r="GZ148" i="5"/>
  <c r="HA148" i="5"/>
  <c r="HB148" i="5"/>
  <c r="HC148" i="5"/>
  <c r="HD148" i="5"/>
  <c r="HE148" i="5"/>
  <c r="HF148" i="5"/>
  <c r="HG148" i="5"/>
  <c r="HH148" i="5"/>
  <c r="HI148" i="5"/>
  <c r="HJ148" i="5"/>
  <c r="HK148" i="5"/>
  <c r="HL148" i="5"/>
  <c r="HM148" i="5"/>
  <c r="HN148" i="5"/>
  <c r="HO148" i="5"/>
  <c r="HP148" i="5"/>
  <c r="HQ148" i="5"/>
  <c r="HR148" i="5"/>
  <c r="HS148" i="5"/>
  <c r="HT148" i="5"/>
  <c r="HU148" i="5"/>
  <c r="HV148" i="5"/>
  <c r="HW148" i="5"/>
  <c r="HX148" i="5"/>
  <c r="HY148" i="5"/>
  <c r="HZ148" i="5"/>
  <c r="IA148" i="5"/>
  <c r="IB148" i="5"/>
  <c r="IC148" i="5"/>
  <c r="ID148" i="5"/>
  <c r="IE148" i="5"/>
  <c r="IF148" i="5"/>
  <c r="IG148" i="5"/>
  <c r="IH148" i="5"/>
  <c r="II148" i="5"/>
  <c r="IJ148" i="5"/>
  <c r="IK148" i="5"/>
  <c r="IL148" i="5"/>
  <c r="IM148" i="5"/>
  <c r="IN148" i="5"/>
  <c r="IO148" i="5"/>
  <c r="IP148" i="5"/>
  <c r="IQ148" i="5"/>
  <c r="IR148" i="5"/>
  <c r="IS148" i="5"/>
  <c r="IT148" i="5"/>
  <c r="IU148" i="5"/>
  <c r="IV148" i="5"/>
  <c r="IW148" i="5"/>
  <c r="IX148" i="5"/>
  <c r="IY148" i="5"/>
  <c r="IZ148" i="5"/>
  <c r="JA148" i="5"/>
  <c r="JB148" i="5"/>
  <c r="JC148" i="5"/>
  <c r="JD148" i="5"/>
  <c r="JE148" i="5"/>
  <c r="JF148" i="5"/>
  <c r="JG148" i="5"/>
  <c r="JH148" i="5"/>
  <c r="JI148" i="5"/>
  <c r="JJ148" i="5"/>
  <c r="JK148" i="5"/>
  <c r="JL148" i="5"/>
  <c r="JM148" i="5"/>
  <c r="JN148" i="5"/>
  <c r="JO148" i="5"/>
  <c r="JP148" i="5"/>
  <c r="JQ148" i="5"/>
  <c r="JR148" i="5"/>
  <c r="JS148" i="5"/>
  <c r="JT148" i="5"/>
  <c r="JU148" i="5"/>
  <c r="JV148" i="5"/>
  <c r="JW148" i="5"/>
  <c r="JX148" i="5"/>
  <c r="JY148" i="5"/>
  <c r="JZ148" i="5"/>
  <c r="KA148" i="5"/>
  <c r="KB148" i="5"/>
  <c r="KC148" i="5"/>
  <c r="KD148" i="5"/>
  <c r="KE148" i="5"/>
  <c r="KF148" i="5"/>
  <c r="KG148" i="5"/>
  <c r="KH148" i="5"/>
  <c r="KI148" i="5"/>
  <c r="KJ148" i="5"/>
  <c r="KK148" i="5"/>
  <c r="KL148" i="5"/>
  <c r="KM148" i="5"/>
  <c r="KN148" i="5"/>
  <c r="KO148" i="5"/>
  <c r="KP148" i="5"/>
  <c r="KQ148" i="5"/>
  <c r="KR148" i="5"/>
  <c r="KS148" i="5"/>
  <c r="KT148" i="5"/>
  <c r="KU148" i="5"/>
  <c r="KV148" i="5"/>
  <c r="KW148" i="5"/>
  <c r="KX148" i="5"/>
  <c r="KY148" i="5"/>
  <c r="KZ148" i="5"/>
  <c r="LA148" i="5"/>
  <c r="LB148" i="5"/>
  <c r="LC148" i="5"/>
  <c r="LD148" i="5"/>
  <c r="LE148" i="5"/>
  <c r="LF148" i="5"/>
  <c r="LG148" i="5"/>
  <c r="LH148" i="5"/>
  <c r="LI148" i="5"/>
  <c r="LJ148" i="5"/>
  <c r="LK148" i="5"/>
  <c r="LL148" i="5"/>
  <c r="LM148" i="5"/>
  <c r="LN148" i="5"/>
  <c r="LO148" i="5"/>
  <c r="LP148" i="5"/>
  <c r="LQ148" i="5"/>
  <c r="LR148" i="5"/>
  <c r="LS148" i="5"/>
  <c r="LT148" i="5"/>
  <c r="LU148" i="5"/>
  <c r="LV148" i="5"/>
  <c r="FN149" i="5"/>
  <c r="FO149" i="5"/>
  <c r="FP149" i="5"/>
  <c r="FQ149" i="5"/>
  <c r="FR149" i="5"/>
  <c r="FS149" i="5"/>
  <c r="FT149" i="5"/>
  <c r="FU149" i="5"/>
  <c r="FV149" i="5"/>
  <c r="FW149" i="5"/>
  <c r="FX149" i="5"/>
  <c r="FY149" i="5"/>
  <c r="FZ149" i="5"/>
  <c r="GA149" i="5"/>
  <c r="GB149" i="5"/>
  <c r="GC149" i="5"/>
  <c r="GD149" i="5"/>
  <c r="GE149" i="5"/>
  <c r="GF149" i="5"/>
  <c r="GG149" i="5"/>
  <c r="GH149" i="5"/>
  <c r="GI149" i="5"/>
  <c r="GJ149" i="5"/>
  <c r="GK149" i="5"/>
  <c r="GL149" i="5"/>
  <c r="GM149" i="5"/>
  <c r="GN149" i="5"/>
  <c r="GO149" i="5"/>
  <c r="GP149" i="5"/>
  <c r="GQ149" i="5"/>
  <c r="GR149" i="5"/>
  <c r="GS149" i="5"/>
  <c r="GT149" i="5"/>
  <c r="GU149" i="5"/>
  <c r="GV149" i="5"/>
  <c r="GW149" i="5"/>
  <c r="GX149" i="5"/>
  <c r="GY149" i="5"/>
  <c r="GZ149" i="5"/>
  <c r="HA149" i="5"/>
  <c r="HB149" i="5"/>
  <c r="HC149" i="5"/>
  <c r="HD149" i="5"/>
  <c r="HE149" i="5"/>
  <c r="HF149" i="5"/>
  <c r="HG149" i="5"/>
  <c r="HH149" i="5"/>
  <c r="HI149" i="5"/>
  <c r="HJ149" i="5"/>
  <c r="HK149" i="5"/>
  <c r="HL149" i="5"/>
  <c r="HM149" i="5"/>
  <c r="HN149" i="5"/>
  <c r="HO149" i="5"/>
  <c r="HP149" i="5"/>
  <c r="HQ149" i="5"/>
  <c r="HR149" i="5"/>
  <c r="HS149" i="5"/>
  <c r="HT149" i="5"/>
  <c r="HU149" i="5"/>
  <c r="HV149" i="5"/>
  <c r="HW149" i="5"/>
  <c r="HX149" i="5"/>
  <c r="HY149" i="5"/>
  <c r="HZ149" i="5"/>
  <c r="IA149" i="5"/>
  <c r="IB149" i="5"/>
  <c r="IC149" i="5"/>
  <c r="ID149" i="5"/>
  <c r="IE149" i="5"/>
  <c r="IF149" i="5"/>
  <c r="IG149" i="5"/>
  <c r="IH149" i="5"/>
  <c r="II149" i="5"/>
  <c r="IJ149" i="5"/>
  <c r="IK149" i="5"/>
  <c r="IL149" i="5"/>
  <c r="IM149" i="5"/>
  <c r="IN149" i="5"/>
  <c r="IO149" i="5"/>
  <c r="IP149" i="5"/>
  <c r="IQ149" i="5"/>
  <c r="IR149" i="5"/>
  <c r="IS149" i="5"/>
  <c r="IT149" i="5"/>
  <c r="IU149" i="5"/>
  <c r="IV149" i="5"/>
  <c r="IW149" i="5"/>
  <c r="IX149" i="5"/>
  <c r="IY149" i="5"/>
  <c r="IZ149" i="5"/>
  <c r="JA149" i="5"/>
  <c r="JB149" i="5"/>
  <c r="JC149" i="5"/>
  <c r="JD149" i="5"/>
  <c r="JE149" i="5"/>
  <c r="JF149" i="5"/>
  <c r="JG149" i="5"/>
  <c r="JH149" i="5"/>
  <c r="JI149" i="5"/>
  <c r="JJ149" i="5"/>
  <c r="JK149" i="5"/>
  <c r="JL149" i="5"/>
  <c r="JM149" i="5"/>
  <c r="JN149" i="5"/>
  <c r="JO149" i="5"/>
  <c r="JP149" i="5"/>
  <c r="JQ149" i="5"/>
  <c r="JR149" i="5"/>
  <c r="JS149" i="5"/>
  <c r="JT149" i="5"/>
  <c r="JU149" i="5"/>
  <c r="JV149" i="5"/>
  <c r="JW149" i="5"/>
  <c r="JX149" i="5"/>
  <c r="JY149" i="5"/>
  <c r="JZ149" i="5"/>
  <c r="KA149" i="5"/>
  <c r="KB149" i="5"/>
  <c r="KC149" i="5"/>
  <c r="KD149" i="5"/>
  <c r="KE149" i="5"/>
  <c r="KF149" i="5"/>
  <c r="KG149" i="5"/>
  <c r="KH149" i="5"/>
  <c r="KI149" i="5"/>
  <c r="KJ149" i="5"/>
  <c r="KK149" i="5"/>
  <c r="KL149" i="5"/>
  <c r="KM149" i="5"/>
  <c r="KN149" i="5"/>
  <c r="KO149" i="5"/>
  <c r="KP149" i="5"/>
  <c r="KQ149" i="5"/>
  <c r="KR149" i="5"/>
  <c r="KS149" i="5"/>
  <c r="KT149" i="5"/>
  <c r="KU149" i="5"/>
  <c r="KV149" i="5"/>
  <c r="KW149" i="5"/>
  <c r="KX149" i="5"/>
  <c r="KY149" i="5"/>
  <c r="KZ149" i="5"/>
  <c r="LA149" i="5"/>
  <c r="LB149" i="5"/>
  <c r="LC149" i="5"/>
  <c r="LD149" i="5"/>
  <c r="LE149" i="5"/>
  <c r="LF149" i="5"/>
  <c r="LG149" i="5"/>
  <c r="LH149" i="5"/>
  <c r="LI149" i="5"/>
  <c r="LJ149" i="5"/>
  <c r="LK149" i="5"/>
  <c r="LL149" i="5"/>
  <c r="LM149" i="5"/>
  <c r="LN149" i="5"/>
  <c r="LO149" i="5"/>
  <c r="LP149" i="5"/>
  <c r="LQ149" i="5"/>
  <c r="LR149" i="5"/>
  <c r="LS149" i="5"/>
  <c r="LT149" i="5"/>
  <c r="LU149" i="5"/>
  <c r="LV149" i="5"/>
  <c r="FN150" i="5"/>
  <c r="FO150" i="5"/>
  <c r="FP150" i="5"/>
  <c r="FQ150" i="5"/>
  <c r="FR150" i="5"/>
  <c r="FS150" i="5"/>
  <c r="FT150" i="5"/>
  <c r="FU150" i="5"/>
  <c r="FV150" i="5"/>
  <c r="FW150" i="5"/>
  <c r="FX150" i="5"/>
  <c r="FY150" i="5"/>
  <c r="FZ150" i="5"/>
  <c r="GA150" i="5"/>
  <c r="GB150" i="5"/>
  <c r="GC150" i="5"/>
  <c r="GD150" i="5"/>
  <c r="GE150" i="5"/>
  <c r="GF150" i="5"/>
  <c r="GG150" i="5"/>
  <c r="GH150" i="5"/>
  <c r="GI150" i="5"/>
  <c r="GJ150" i="5"/>
  <c r="GK150" i="5"/>
  <c r="GL150" i="5"/>
  <c r="GM150" i="5"/>
  <c r="GN150" i="5"/>
  <c r="GO150" i="5"/>
  <c r="GP150" i="5"/>
  <c r="GQ150" i="5"/>
  <c r="GR150" i="5"/>
  <c r="GS150" i="5"/>
  <c r="GT150" i="5"/>
  <c r="GU150" i="5"/>
  <c r="GV150" i="5"/>
  <c r="GW150" i="5"/>
  <c r="GX150" i="5"/>
  <c r="GY150" i="5"/>
  <c r="GZ150" i="5"/>
  <c r="HA150" i="5"/>
  <c r="HB150" i="5"/>
  <c r="HC150" i="5"/>
  <c r="HD150" i="5"/>
  <c r="HE150" i="5"/>
  <c r="HF150" i="5"/>
  <c r="HG150" i="5"/>
  <c r="HH150" i="5"/>
  <c r="HI150" i="5"/>
  <c r="HJ150" i="5"/>
  <c r="HK150" i="5"/>
  <c r="HL150" i="5"/>
  <c r="HM150" i="5"/>
  <c r="HN150" i="5"/>
  <c r="HO150" i="5"/>
  <c r="HP150" i="5"/>
  <c r="HQ150" i="5"/>
  <c r="HR150" i="5"/>
  <c r="HS150" i="5"/>
  <c r="HT150" i="5"/>
  <c r="HU150" i="5"/>
  <c r="HV150" i="5"/>
  <c r="HW150" i="5"/>
  <c r="HX150" i="5"/>
  <c r="HY150" i="5"/>
  <c r="HZ150" i="5"/>
  <c r="IA150" i="5"/>
  <c r="IB150" i="5"/>
  <c r="IC150" i="5"/>
  <c r="ID150" i="5"/>
  <c r="IE150" i="5"/>
  <c r="IF150" i="5"/>
  <c r="IG150" i="5"/>
  <c r="IH150" i="5"/>
  <c r="II150" i="5"/>
  <c r="IJ150" i="5"/>
  <c r="IK150" i="5"/>
  <c r="IL150" i="5"/>
  <c r="IM150" i="5"/>
  <c r="IN150" i="5"/>
  <c r="IO150" i="5"/>
  <c r="IP150" i="5"/>
  <c r="IQ150" i="5"/>
  <c r="IR150" i="5"/>
  <c r="IS150" i="5"/>
  <c r="IT150" i="5"/>
  <c r="IU150" i="5"/>
  <c r="IV150" i="5"/>
  <c r="IW150" i="5"/>
  <c r="IX150" i="5"/>
  <c r="IY150" i="5"/>
  <c r="IZ150" i="5"/>
  <c r="JA150" i="5"/>
  <c r="JB150" i="5"/>
  <c r="JC150" i="5"/>
  <c r="JD150" i="5"/>
  <c r="JE150" i="5"/>
  <c r="JF150" i="5"/>
  <c r="JG150" i="5"/>
  <c r="JH150" i="5"/>
  <c r="JI150" i="5"/>
  <c r="JJ150" i="5"/>
  <c r="JK150" i="5"/>
  <c r="JL150" i="5"/>
  <c r="JM150" i="5"/>
  <c r="JN150" i="5"/>
  <c r="JO150" i="5"/>
  <c r="JP150" i="5"/>
  <c r="JQ150" i="5"/>
  <c r="JR150" i="5"/>
  <c r="JS150" i="5"/>
  <c r="JT150" i="5"/>
  <c r="JU150" i="5"/>
  <c r="JV150" i="5"/>
  <c r="JW150" i="5"/>
  <c r="JX150" i="5"/>
  <c r="JY150" i="5"/>
  <c r="JZ150" i="5"/>
  <c r="KA150" i="5"/>
  <c r="KB150" i="5"/>
  <c r="KC150" i="5"/>
  <c r="KD150" i="5"/>
  <c r="KE150" i="5"/>
  <c r="KF150" i="5"/>
  <c r="KG150" i="5"/>
  <c r="KH150" i="5"/>
  <c r="KI150" i="5"/>
  <c r="KJ150" i="5"/>
  <c r="KK150" i="5"/>
  <c r="KL150" i="5"/>
  <c r="KM150" i="5"/>
  <c r="KN150" i="5"/>
  <c r="KO150" i="5"/>
  <c r="KP150" i="5"/>
  <c r="KQ150" i="5"/>
  <c r="KR150" i="5"/>
  <c r="KS150" i="5"/>
  <c r="KT150" i="5"/>
  <c r="KU150" i="5"/>
  <c r="KV150" i="5"/>
  <c r="KW150" i="5"/>
  <c r="KX150" i="5"/>
  <c r="KY150" i="5"/>
  <c r="KZ150" i="5"/>
  <c r="LA150" i="5"/>
  <c r="LB150" i="5"/>
  <c r="LC150" i="5"/>
  <c r="LD150" i="5"/>
  <c r="LE150" i="5"/>
  <c r="LF150" i="5"/>
  <c r="LG150" i="5"/>
  <c r="LH150" i="5"/>
  <c r="LI150" i="5"/>
  <c r="LJ150" i="5"/>
  <c r="LK150" i="5"/>
  <c r="LL150" i="5"/>
  <c r="LM150" i="5"/>
  <c r="LN150" i="5"/>
  <c r="LO150" i="5"/>
  <c r="LP150" i="5"/>
  <c r="LQ150" i="5"/>
  <c r="LR150" i="5"/>
  <c r="LS150" i="5"/>
  <c r="LT150" i="5"/>
  <c r="LU150" i="5"/>
  <c r="LV150" i="5"/>
  <c r="FN151" i="5"/>
  <c r="FO151" i="5"/>
  <c r="FP151" i="5"/>
  <c r="FQ151" i="5"/>
  <c r="FR151" i="5"/>
  <c r="FS151" i="5"/>
  <c r="FT151" i="5"/>
  <c r="FU151" i="5"/>
  <c r="FV151" i="5"/>
  <c r="FW151" i="5"/>
  <c r="FX151" i="5"/>
  <c r="FY151" i="5"/>
  <c r="FZ151" i="5"/>
  <c r="GA151" i="5"/>
  <c r="GB151" i="5"/>
  <c r="GC151" i="5"/>
  <c r="GD151" i="5"/>
  <c r="GE151" i="5"/>
  <c r="GF151" i="5"/>
  <c r="GG151" i="5"/>
  <c r="GH151" i="5"/>
  <c r="GI151" i="5"/>
  <c r="GJ151" i="5"/>
  <c r="GK151" i="5"/>
  <c r="GL151" i="5"/>
  <c r="GM151" i="5"/>
  <c r="GN151" i="5"/>
  <c r="GO151" i="5"/>
  <c r="GP151" i="5"/>
  <c r="GQ151" i="5"/>
  <c r="GR151" i="5"/>
  <c r="GS151" i="5"/>
  <c r="GT151" i="5"/>
  <c r="GU151" i="5"/>
  <c r="GV151" i="5"/>
  <c r="GW151" i="5"/>
  <c r="GX151" i="5"/>
  <c r="GY151" i="5"/>
  <c r="GZ151" i="5"/>
  <c r="HA151" i="5"/>
  <c r="HB151" i="5"/>
  <c r="HC151" i="5"/>
  <c r="HD151" i="5"/>
  <c r="HE151" i="5"/>
  <c r="HF151" i="5"/>
  <c r="HG151" i="5"/>
  <c r="HH151" i="5"/>
  <c r="HI151" i="5"/>
  <c r="HJ151" i="5"/>
  <c r="HK151" i="5"/>
  <c r="HL151" i="5"/>
  <c r="HM151" i="5"/>
  <c r="HN151" i="5"/>
  <c r="HO151" i="5"/>
  <c r="HP151" i="5"/>
  <c r="HQ151" i="5"/>
  <c r="HR151" i="5"/>
  <c r="HS151" i="5"/>
  <c r="HT151" i="5"/>
  <c r="HU151" i="5"/>
  <c r="HV151" i="5"/>
  <c r="HW151" i="5"/>
  <c r="HX151" i="5"/>
  <c r="HY151" i="5"/>
  <c r="HZ151" i="5"/>
  <c r="IA151" i="5"/>
  <c r="IB151" i="5"/>
  <c r="IC151" i="5"/>
  <c r="ID151" i="5"/>
  <c r="IE151" i="5"/>
  <c r="IF151" i="5"/>
  <c r="IG151" i="5"/>
  <c r="IH151" i="5"/>
  <c r="II151" i="5"/>
  <c r="IJ151" i="5"/>
  <c r="IK151" i="5"/>
  <c r="IL151" i="5"/>
  <c r="IM151" i="5"/>
  <c r="IN151" i="5"/>
  <c r="IO151" i="5"/>
  <c r="IP151" i="5"/>
  <c r="IQ151" i="5"/>
  <c r="IR151" i="5"/>
  <c r="IS151" i="5"/>
  <c r="IT151" i="5"/>
  <c r="IU151" i="5"/>
  <c r="IV151" i="5"/>
  <c r="IW151" i="5"/>
  <c r="IX151" i="5"/>
  <c r="IY151" i="5"/>
  <c r="IZ151" i="5"/>
  <c r="JA151" i="5"/>
  <c r="JB151" i="5"/>
  <c r="JC151" i="5"/>
  <c r="JD151" i="5"/>
  <c r="JE151" i="5"/>
  <c r="JF151" i="5"/>
  <c r="JG151" i="5"/>
  <c r="JH151" i="5"/>
  <c r="JI151" i="5"/>
  <c r="JJ151" i="5"/>
  <c r="JK151" i="5"/>
  <c r="JL151" i="5"/>
  <c r="JM151" i="5"/>
  <c r="JN151" i="5"/>
  <c r="JO151" i="5"/>
  <c r="JP151" i="5"/>
  <c r="JQ151" i="5"/>
  <c r="JR151" i="5"/>
  <c r="JS151" i="5"/>
  <c r="JT151" i="5"/>
  <c r="JU151" i="5"/>
  <c r="JV151" i="5"/>
  <c r="JW151" i="5"/>
  <c r="JX151" i="5"/>
  <c r="JY151" i="5"/>
  <c r="JZ151" i="5"/>
  <c r="KA151" i="5"/>
  <c r="KB151" i="5"/>
  <c r="KC151" i="5"/>
  <c r="KD151" i="5"/>
  <c r="KE151" i="5"/>
  <c r="KF151" i="5"/>
  <c r="KG151" i="5"/>
  <c r="KH151" i="5"/>
  <c r="KI151" i="5"/>
  <c r="KJ151" i="5"/>
  <c r="KK151" i="5"/>
  <c r="KL151" i="5"/>
  <c r="KM151" i="5"/>
  <c r="KN151" i="5"/>
  <c r="KO151" i="5"/>
  <c r="KP151" i="5"/>
  <c r="KQ151" i="5"/>
  <c r="KR151" i="5"/>
  <c r="KS151" i="5"/>
  <c r="KT151" i="5"/>
  <c r="KU151" i="5"/>
  <c r="KV151" i="5"/>
  <c r="KW151" i="5"/>
  <c r="KX151" i="5"/>
  <c r="KY151" i="5"/>
  <c r="KZ151" i="5"/>
  <c r="LA151" i="5"/>
  <c r="LB151" i="5"/>
  <c r="LC151" i="5"/>
  <c r="LD151" i="5"/>
  <c r="LE151" i="5"/>
  <c r="LF151" i="5"/>
  <c r="LG151" i="5"/>
  <c r="LH151" i="5"/>
  <c r="LI151" i="5"/>
  <c r="LJ151" i="5"/>
  <c r="LK151" i="5"/>
  <c r="LL151" i="5"/>
  <c r="LM151" i="5"/>
  <c r="LN151" i="5"/>
  <c r="LO151" i="5"/>
  <c r="LP151" i="5"/>
  <c r="LQ151" i="5"/>
  <c r="LR151" i="5"/>
  <c r="LS151" i="5"/>
  <c r="LT151" i="5"/>
  <c r="LU151" i="5"/>
  <c r="LV151" i="5"/>
  <c r="FN152" i="5"/>
  <c r="FO152" i="5"/>
  <c r="FP152" i="5"/>
  <c r="FQ152" i="5"/>
  <c r="FR152" i="5"/>
  <c r="FS152" i="5"/>
  <c r="FT152" i="5"/>
  <c r="FU152" i="5"/>
  <c r="FV152" i="5"/>
  <c r="FW152" i="5"/>
  <c r="FX152" i="5"/>
  <c r="FY152" i="5"/>
  <c r="FZ152" i="5"/>
  <c r="GA152" i="5"/>
  <c r="GB152" i="5"/>
  <c r="GC152" i="5"/>
  <c r="GD152" i="5"/>
  <c r="GE152" i="5"/>
  <c r="GF152" i="5"/>
  <c r="GG152" i="5"/>
  <c r="GH152" i="5"/>
  <c r="GI152" i="5"/>
  <c r="GJ152" i="5"/>
  <c r="GK152" i="5"/>
  <c r="GL152" i="5"/>
  <c r="GM152" i="5"/>
  <c r="GN152" i="5"/>
  <c r="GO152" i="5"/>
  <c r="GP152" i="5"/>
  <c r="GQ152" i="5"/>
  <c r="GR152" i="5"/>
  <c r="GS152" i="5"/>
  <c r="GT152" i="5"/>
  <c r="GU152" i="5"/>
  <c r="GV152" i="5"/>
  <c r="GW152" i="5"/>
  <c r="GX152" i="5"/>
  <c r="GY152" i="5"/>
  <c r="GZ152" i="5"/>
  <c r="HA152" i="5"/>
  <c r="HB152" i="5"/>
  <c r="HC152" i="5"/>
  <c r="HD152" i="5"/>
  <c r="HE152" i="5"/>
  <c r="HF152" i="5"/>
  <c r="HG152" i="5"/>
  <c r="HH152" i="5"/>
  <c r="HI152" i="5"/>
  <c r="HJ152" i="5"/>
  <c r="HK152" i="5"/>
  <c r="HL152" i="5"/>
  <c r="HM152" i="5"/>
  <c r="HN152" i="5"/>
  <c r="HO152" i="5"/>
  <c r="HP152" i="5"/>
  <c r="HQ152" i="5"/>
  <c r="HR152" i="5"/>
  <c r="HS152" i="5"/>
  <c r="HT152" i="5"/>
  <c r="HU152" i="5"/>
  <c r="HV152" i="5"/>
  <c r="HW152" i="5"/>
  <c r="HX152" i="5"/>
  <c r="HY152" i="5"/>
  <c r="HZ152" i="5"/>
  <c r="IA152" i="5"/>
  <c r="IB152" i="5"/>
  <c r="IC152" i="5"/>
  <c r="ID152" i="5"/>
  <c r="IE152" i="5"/>
  <c r="IF152" i="5"/>
  <c r="IG152" i="5"/>
  <c r="IH152" i="5"/>
  <c r="II152" i="5"/>
  <c r="IJ152" i="5"/>
  <c r="IK152" i="5"/>
  <c r="IL152" i="5"/>
  <c r="IM152" i="5"/>
  <c r="IN152" i="5"/>
  <c r="IO152" i="5"/>
  <c r="IP152" i="5"/>
  <c r="IQ152" i="5"/>
  <c r="IR152" i="5"/>
  <c r="IS152" i="5"/>
  <c r="IT152" i="5"/>
  <c r="IU152" i="5"/>
  <c r="IV152" i="5"/>
  <c r="IW152" i="5"/>
  <c r="IX152" i="5"/>
  <c r="IY152" i="5"/>
  <c r="IZ152" i="5"/>
  <c r="JA152" i="5"/>
  <c r="JB152" i="5"/>
  <c r="JC152" i="5"/>
  <c r="JD152" i="5"/>
  <c r="JE152" i="5"/>
  <c r="JF152" i="5"/>
  <c r="JG152" i="5"/>
  <c r="JH152" i="5"/>
  <c r="JI152" i="5"/>
  <c r="JJ152" i="5"/>
  <c r="JK152" i="5"/>
  <c r="JL152" i="5"/>
  <c r="JM152" i="5"/>
  <c r="JN152" i="5"/>
  <c r="JO152" i="5"/>
  <c r="JP152" i="5"/>
  <c r="JQ152" i="5"/>
  <c r="JR152" i="5"/>
  <c r="JS152" i="5"/>
  <c r="JT152" i="5"/>
  <c r="JU152" i="5"/>
  <c r="JV152" i="5"/>
  <c r="JW152" i="5"/>
  <c r="JX152" i="5"/>
  <c r="JY152" i="5"/>
  <c r="JZ152" i="5"/>
  <c r="KA152" i="5"/>
  <c r="KB152" i="5"/>
  <c r="KC152" i="5"/>
  <c r="KD152" i="5"/>
  <c r="KE152" i="5"/>
  <c r="KF152" i="5"/>
  <c r="KG152" i="5"/>
  <c r="KH152" i="5"/>
  <c r="KI152" i="5"/>
  <c r="KJ152" i="5"/>
  <c r="KK152" i="5"/>
  <c r="KL152" i="5"/>
  <c r="KM152" i="5"/>
  <c r="KN152" i="5"/>
  <c r="KO152" i="5"/>
  <c r="KP152" i="5"/>
  <c r="KQ152" i="5"/>
  <c r="KR152" i="5"/>
  <c r="KS152" i="5"/>
  <c r="KT152" i="5"/>
  <c r="KU152" i="5"/>
  <c r="KV152" i="5"/>
  <c r="KW152" i="5"/>
  <c r="KX152" i="5"/>
  <c r="KY152" i="5"/>
  <c r="KZ152" i="5"/>
  <c r="LA152" i="5"/>
  <c r="LB152" i="5"/>
  <c r="LC152" i="5"/>
  <c r="LD152" i="5"/>
  <c r="LE152" i="5"/>
  <c r="LF152" i="5"/>
  <c r="LG152" i="5"/>
  <c r="LH152" i="5"/>
  <c r="LI152" i="5"/>
  <c r="LJ152" i="5"/>
  <c r="LK152" i="5"/>
  <c r="LL152" i="5"/>
  <c r="LM152" i="5"/>
  <c r="LN152" i="5"/>
  <c r="LO152" i="5"/>
  <c r="LP152" i="5"/>
  <c r="LQ152" i="5"/>
  <c r="LR152" i="5"/>
  <c r="LS152" i="5"/>
  <c r="LT152" i="5"/>
  <c r="LU152" i="5"/>
  <c r="LV152" i="5"/>
  <c r="FN153" i="5"/>
  <c r="FO153" i="5"/>
  <c r="FP153" i="5"/>
  <c r="FQ153" i="5"/>
  <c r="FR153" i="5"/>
  <c r="FS153" i="5"/>
  <c r="FT153" i="5"/>
  <c r="FU153" i="5"/>
  <c r="FV153" i="5"/>
  <c r="FW153" i="5"/>
  <c r="FX153" i="5"/>
  <c r="FY153" i="5"/>
  <c r="FZ153" i="5"/>
  <c r="GA153" i="5"/>
  <c r="GB153" i="5"/>
  <c r="GC153" i="5"/>
  <c r="GD153" i="5"/>
  <c r="GE153" i="5"/>
  <c r="GF153" i="5"/>
  <c r="GG153" i="5"/>
  <c r="GH153" i="5"/>
  <c r="GI153" i="5"/>
  <c r="GJ153" i="5"/>
  <c r="GK153" i="5"/>
  <c r="GL153" i="5"/>
  <c r="GM153" i="5"/>
  <c r="GN153" i="5"/>
  <c r="GO153" i="5"/>
  <c r="GP153" i="5"/>
  <c r="GQ153" i="5"/>
  <c r="GR153" i="5"/>
  <c r="GS153" i="5"/>
  <c r="GT153" i="5"/>
  <c r="GU153" i="5"/>
  <c r="GV153" i="5"/>
  <c r="GW153" i="5"/>
  <c r="GX153" i="5"/>
  <c r="GY153" i="5"/>
  <c r="GZ153" i="5"/>
  <c r="HA153" i="5"/>
  <c r="HB153" i="5"/>
  <c r="HC153" i="5"/>
  <c r="HD153" i="5"/>
  <c r="HE153" i="5"/>
  <c r="HF153" i="5"/>
  <c r="HG153" i="5"/>
  <c r="HH153" i="5"/>
  <c r="HI153" i="5"/>
  <c r="HJ153" i="5"/>
  <c r="HK153" i="5"/>
  <c r="HL153" i="5"/>
  <c r="HM153" i="5"/>
  <c r="HN153" i="5"/>
  <c r="HO153" i="5"/>
  <c r="HP153" i="5"/>
  <c r="HQ153" i="5"/>
  <c r="HR153" i="5"/>
  <c r="HS153" i="5"/>
  <c r="HT153" i="5"/>
  <c r="HU153" i="5"/>
  <c r="HV153" i="5"/>
  <c r="HW153" i="5"/>
  <c r="HX153" i="5"/>
  <c r="HY153" i="5"/>
  <c r="HZ153" i="5"/>
  <c r="IA153" i="5"/>
  <c r="IB153" i="5"/>
  <c r="IC153" i="5"/>
  <c r="ID153" i="5"/>
  <c r="IE153" i="5"/>
  <c r="IF153" i="5"/>
  <c r="IG153" i="5"/>
  <c r="IH153" i="5"/>
  <c r="II153" i="5"/>
  <c r="IJ153" i="5"/>
  <c r="IK153" i="5"/>
  <c r="IL153" i="5"/>
  <c r="IM153" i="5"/>
  <c r="IN153" i="5"/>
  <c r="IO153" i="5"/>
  <c r="IP153" i="5"/>
  <c r="IQ153" i="5"/>
  <c r="IR153" i="5"/>
  <c r="IS153" i="5"/>
  <c r="IT153" i="5"/>
  <c r="IU153" i="5"/>
  <c r="IV153" i="5"/>
  <c r="IW153" i="5"/>
  <c r="IX153" i="5"/>
  <c r="IY153" i="5"/>
  <c r="IZ153" i="5"/>
  <c r="JA153" i="5"/>
  <c r="JB153" i="5"/>
  <c r="JC153" i="5"/>
  <c r="JD153" i="5"/>
  <c r="JE153" i="5"/>
  <c r="JF153" i="5"/>
  <c r="JG153" i="5"/>
  <c r="JH153" i="5"/>
  <c r="JI153" i="5"/>
  <c r="JJ153" i="5"/>
  <c r="JK153" i="5"/>
  <c r="JL153" i="5"/>
  <c r="JM153" i="5"/>
  <c r="JN153" i="5"/>
  <c r="JO153" i="5"/>
  <c r="JP153" i="5"/>
  <c r="JQ153" i="5"/>
  <c r="JR153" i="5"/>
  <c r="JS153" i="5"/>
  <c r="JT153" i="5"/>
  <c r="JU153" i="5"/>
  <c r="JV153" i="5"/>
  <c r="JW153" i="5"/>
  <c r="JX153" i="5"/>
  <c r="JY153" i="5"/>
  <c r="JZ153" i="5"/>
  <c r="KA153" i="5"/>
  <c r="KB153" i="5"/>
  <c r="KC153" i="5"/>
  <c r="KD153" i="5"/>
  <c r="KE153" i="5"/>
  <c r="KF153" i="5"/>
  <c r="KG153" i="5"/>
  <c r="KH153" i="5"/>
  <c r="KI153" i="5"/>
  <c r="KJ153" i="5"/>
  <c r="KK153" i="5"/>
  <c r="KL153" i="5"/>
  <c r="KM153" i="5"/>
  <c r="KN153" i="5"/>
  <c r="KO153" i="5"/>
  <c r="KP153" i="5"/>
  <c r="KQ153" i="5"/>
  <c r="KR153" i="5"/>
  <c r="KS153" i="5"/>
  <c r="KT153" i="5"/>
  <c r="KU153" i="5"/>
  <c r="KV153" i="5"/>
  <c r="KW153" i="5"/>
  <c r="KX153" i="5"/>
  <c r="KY153" i="5"/>
  <c r="KZ153" i="5"/>
  <c r="LA153" i="5"/>
  <c r="LB153" i="5"/>
  <c r="LC153" i="5"/>
  <c r="LD153" i="5"/>
  <c r="LE153" i="5"/>
  <c r="LF153" i="5"/>
  <c r="LG153" i="5"/>
  <c r="LH153" i="5"/>
  <c r="LI153" i="5"/>
  <c r="LJ153" i="5"/>
  <c r="LK153" i="5"/>
  <c r="LL153" i="5"/>
  <c r="LM153" i="5"/>
  <c r="LN153" i="5"/>
  <c r="LO153" i="5"/>
  <c r="LP153" i="5"/>
  <c r="LQ153" i="5"/>
  <c r="LR153" i="5"/>
  <c r="LS153" i="5"/>
  <c r="LT153" i="5"/>
  <c r="LU153" i="5"/>
  <c r="LV153" i="5"/>
  <c r="FN154" i="5"/>
  <c r="FO154" i="5"/>
  <c r="FP154" i="5"/>
  <c r="FQ154" i="5"/>
  <c r="FR154" i="5"/>
  <c r="FS154" i="5"/>
  <c r="FT154" i="5"/>
  <c r="FU154" i="5"/>
  <c r="FV154" i="5"/>
  <c r="FW154" i="5"/>
  <c r="FX154" i="5"/>
  <c r="FY154" i="5"/>
  <c r="FZ154" i="5"/>
  <c r="GA154" i="5"/>
  <c r="GB154" i="5"/>
  <c r="GC154" i="5"/>
  <c r="GD154" i="5"/>
  <c r="GE154" i="5"/>
  <c r="GF154" i="5"/>
  <c r="GG154" i="5"/>
  <c r="GH154" i="5"/>
  <c r="GI154" i="5"/>
  <c r="GJ154" i="5"/>
  <c r="GK154" i="5"/>
  <c r="GL154" i="5"/>
  <c r="GM154" i="5"/>
  <c r="GN154" i="5"/>
  <c r="GO154" i="5"/>
  <c r="GP154" i="5"/>
  <c r="GQ154" i="5"/>
  <c r="GR154" i="5"/>
  <c r="GS154" i="5"/>
  <c r="GT154" i="5"/>
  <c r="GU154" i="5"/>
  <c r="GV154" i="5"/>
  <c r="GW154" i="5"/>
  <c r="GX154" i="5"/>
  <c r="GY154" i="5"/>
  <c r="GZ154" i="5"/>
  <c r="HA154" i="5"/>
  <c r="HB154" i="5"/>
  <c r="HC154" i="5"/>
  <c r="HD154" i="5"/>
  <c r="HE154" i="5"/>
  <c r="HF154" i="5"/>
  <c r="HG154" i="5"/>
  <c r="HH154" i="5"/>
  <c r="HI154" i="5"/>
  <c r="HJ154" i="5"/>
  <c r="HK154" i="5"/>
  <c r="HL154" i="5"/>
  <c r="HM154" i="5"/>
  <c r="HN154" i="5"/>
  <c r="HO154" i="5"/>
  <c r="HP154" i="5"/>
  <c r="HQ154" i="5"/>
  <c r="HR154" i="5"/>
  <c r="HS154" i="5"/>
  <c r="HT154" i="5"/>
  <c r="HU154" i="5"/>
  <c r="HV154" i="5"/>
  <c r="HW154" i="5"/>
  <c r="HX154" i="5"/>
  <c r="HY154" i="5"/>
  <c r="HZ154" i="5"/>
  <c r="IA154" i="5"/>
  <c r="IB154" i="5"/>
  <c r="IC154" i="5"/>
  <c r="ID154" i="5"/>
  <c r="IE154" i="5"/>
  <c r="IF154" i="5"/>
  <c r="IG154" i="5"/>
  <c r="IH154" i="5"/>
  <c r="II154" i="5"/>
  <c r="IJ154" i="5"/>
  <c r="IK154" i="5"/>
  <c r="IL154" i="5"/>
  <c r="IM154" i="5"/>
  <c r="IN154" i="5"/>
  <c r="IO154" i="5"/>
  <c r="IP154" i="5"/>
  <c r="IQ154" i="5"/>
  <c r="IR154" i="5"/>
  <c r="IS154" i="5"/>
  <c r="IT154" i="5"/>
  <c r="IU154" i="5"/>
  <c r="IV154" i="5"/>
  <c r="IW154" i="5"/>
  <c r="IX154" i="5"/>
  <c r="IY154" i="5"/>
  <c r="IZ154" i="5"/>
  <c r="JA154" i="5"/>
  <c r="JB154" i="5"/>
  <c r="JC154" i="5"/>
  <c r="JD154" i="5"/>
  <c r="JE154" i="5"/>
  <c r="JF154" i="5"/>
  <c r="JG154" i="5"/>
  <c r="JH154" i="5"/>
  <c r="JI154" i="5"/>
  <c r="JJ154" i="5"/>
  <c r="JK154" i="5"/>
  <c r="JL154" i="5"/>
  <c r="JM154" i="5"/>
  <c r="JN154" i="5"/>
  <c r="JO154" i="5"/>
  <c r="JP154" i="5"/>
  <c r="JQ154" i="5"/>
  <c r="JR154" i="5"/>
  <c r="JS154" i="5"/>
  <c r="JT154" i="5"/>
  <c r="JU154" i="5"/>
  <c r="JV154" i="5"/>
  <c r="JW154" i="5"/>
  <c r="JX154" i="5"/>
  <c r="JY154" i="5"/>
  <c r="JZ154" i="5"/>
  <c r="KA154" i="5"/>
  <c r="KB154" i="5"/>
  <c r="KC154" i="5"/>
  <c r="KD154" i="5"/>
  <c r="KE154" i="5"/>
  <c r="KF154" i="5"/>
  <c r="KG154" i="5"/>
  <c r="KH154" i="5"/>
  <c r="KI154" i="5"/>
  <c r="KJ154" i="5"/>
  <c r="KK154" i="5"/>
  <c r="KL154" i="5"/>
  <c r="KM154" i="5"/>
  <c r="KN154" i="5"/>
  <c r="KO154" i="5"/>
  <c r="KP154" i="5"/>
  <c r="KQ154" i="5"/>
  <c r="KR154" i="5"/>
  <c r="KS154" i="5"/>
  <c r="KT154" i="5"/>
  <c r="KU154" i="5"/>
  <c r="KV154" i="5"/>
  <c r="KW154" i="5"/>
  <c r="KX154" i="5"/>
  <c r="KY154" i="5"/>
  <c r="KZ154" i="5"/>
  <c r="LA154" i="5"/>
  <c r="LB154" i="5"/>
  <c r="LC154" i="5"/>
  <c r="LD154" i="5"/>
  <c r="LE154" i="5"/>
  <c r="LF154" i="5"/>
  <c r="LG154" i="5"/>
  <c r="LH154" i="5"/>
  <c r="LI154" i="5"/>
  <c r="LJ154" i="5"/>
  <c r="LK154" i="5"/>
  <c r="LL154" i="5"/>
  <c r="LM154" i="5"/>
  <c r="LN154" i="5"/>
  <c r="LO154" i="5"/>
  <c r="LP154" i="5"/>
  <c r="LQ154" i="5"/>
  <c r="LR154" i="5"/>
  <c r="LS154" i="5"/>
  <c r="LT154" i="5"/>
  <c r="LU154" i="5"/>
  <c r="LV154" i="5"/>
  <c r="FN155" i="5"/>
  <c r="FO155" i="5"/>
  <c r="FP155" i="5"/>
  <c r="FQ155" i="5"/>
  <c r="FR155" i="5"/>
  <c r="FS155" i="5"/>
  <c r="FT155" i="5"/>
  <c r="FU155" i="5"/>
  <c r="FV155" i="5"/>
  <c r="FW155" i="5"/>
  <c r="FX155" i="5"/>
  <c r="FY155" i="5"/>
  <c r="FZ155" i="5"/>
  <c r="GA155" i="5"/>
  <c r="GB155" i="5"/>
  <c r="GC155" i="5"/>
  <c r="GD155" i="5"/>
  <c r="GE155" i="5"/>
  <c r="GF155" i="5"/>
  <c r="GG155" i="5"/>
  <c r="GH155" i="5"/>
  <c r="GI155" i="5"/>
  <c r="GJ155" i="5"/>
  <c r="GK155" i="5"/>
  <c r="GL155" i="5"/>
  <c r="GM155" i="5"/>
  <c r="GN155" i="5"/>
  <c r="GO155" i="5"/>
  <c r="GP155" i="5"/>
  <c r="GQ155" i="5"/>
  <c r="GR155" i="5"/>
  <c r="GS155" i="5"/>
  <c r="GT155" i="5"/>
  <c r="GU155" i="5"/>
  <c r="GV155" i="5"/>
  <c r="GW155" i="5"/>
  <c r="GX155" i="5"/>
  <c r="GY155" i="5"/>
  <c r="GZ155" i="5"/>
  <c r="HA155" i="5"/>
  <c r="HB155" i="5"/>
  <c r="HC155" i="5"/>
  <c r="HD155" i="5"/>
  <c r="HE155" i="5"/>
  <c r="HF155" i="5"/>
  <c r="HG155" i="5"/>
  <c r="HH155" i="5"/>
  <c r="HI155" i="5"/>
  <c r="HJ155" i="5"/>
  <c r="HK155" i="5"/>
  <c r="HL155" i="5"/>
  <c r="HM155" i="5"/>
  <c r="HN155" i="5"/>
  <c r="HO155" i="5"/>
  <c r="HP155" i="5"/>
  <c r="HQ155" i="5"/>
  <c r="HR155" i="5"/>
  <c r="HS155" i="5"/>
  <c r="HT155" i="5"/>
  <c r="HU155" i="5"/>
  <c r="HV155" i="5"/>
  <c r="HW155" i="5"/>
  <c r="HX155" i="5"/>
  <c r="HY155" i="5"/>
  <c r="HZ155" i="5"/>
  <c r="IA155" i="5"/>
  <c r="IB155" i="5"/>
  <c r="IC155" i="5"/>
  <c r="ID155" i="5"/>
  <c r="IE155" i="5"/>
  <c r="IF155" i="5"/>
  <c r="IG155" i="5"/>
  <c r="IH155" i="5"/>
  <c r="II155" i="5"/>
  <c r="IJ155" i="5"/>
  <c r="IK155" i="5"/>
  <c r="IL155" i="5"/>
  <c r="IM155" i="5"/>
  <c r="IN155" i="5"/>
  <c r="IO155" i="5"/>
  <c r="IP155" i="5"/>
  <c r="IQ155" i="5"/>
  <c r="IR155" i="5"/>
  <c r="IS155" i="5"/>
  <c r="IT155" i="5"/>
  <c r="IU155" i="5"/>
  <c r="IV155" i="5"/>
  <c r="IW155" i="5"/>
  <c r="IX155" i="5"/>
  <c r="IY155" i="5"/>
  <c r="IZ155" i="5"/>
  <c r="JA155" i="5"/>
  <c r="JB155" i="5"/>
  <c r="JC155" i="5"/>
  <c r="JD155" i="5"/>
  <c r="JE155" i="5"/>
  <c r="JF155" i="5"/>
  <c r="JG155" i="5"/>
  <c r="JH155" i="5"/>
  <c r="JI155" i="5"/>
  <c r="JJ155" i="5"/>
  <c r="JK155" i="5"/>
  <c r="JL155" i="5"/>
  <c r="JM155" i="5"/>
  <c r="JN155" i="5"/>
  <c r="JO155" i="5"/>
  <c r="JP155" i="5"/>
  <c r="JQ155" i="5"/>
  <c r="JR155" i="5"/>
  <c r="JS155" i="5"/>
  <c r="JT155" i="5"/>
  <c r="JU155" i="5"/>
  <c r="JV155" i="5"/>
  <c r="JW155" i="5"/>
  <c r="JX155" i="5"/>
  <c r="JY155" i="5"/>
  <c r="JZ155" i="5"/>
  <c r="KA155" i="5"/>
  <c r="KB155" i="5"/>
  <c r="KC155" i="5"/>
  <c r="KD155" i="5"/>
  <c r="KE155" i="5"/>
  <c r="KF155" i="5"/>
  <c r="KG155" i="5"/>
  <c r="KH155" i="5"/>
  <c r="KI155" i="5"/>
  <c r="KJ155" i="5"/>
  <c r="KK155" i="5"/>
  <c r="KL155" i="5"/>
  <c r="KM155" i="5"/>
  <c r="KN155" i="5"/>
  <c r="KO155" i="5"/>
  <c r="KP155" i="5"/>
  <c r="KQ155" i="5"/>
  <c r="KR155" i="5"/>
  <c r="KS155" i="5"/>
  <c r="KT155" i="5"/>
  <c r="KU155" i="5"/>
  <c r="KV155" i="5"/>
  <c r="KW155" i="5"/>
  <c r="KX155" i="5"/>
  <c r="KY155" i="5"/>
  <c r="KZ155" i="5"/>
  <c r="LA155" i="5"/>
  <c r="LB155" i="5"/>
  <c r="LC155" i="5"/>
  <c r="LD155" i="5"/>
  <c r="LE155" i="5"/>
  <c r="LF155" i="5"/>
  <c r="LG155" i="5"/>
  <c r="LH155" i="5"/>
  <c r="LI155" i="5"/>
  <c r="LJ155" i="5"/>
  <c r="LK155" i="5"/>
  <c r="LL155" i="5"/>
  <c r="LM155" i="5"/>
  <c r="LN155" i="5"/>
  <c r="LO155" i="5"/>
  <c r="LP155" i="5"/>
  <c r="LQ155" i="5"/>
  <c r="LR155" i="5"/>
  <c r="LS155" i="5"/>
  <c r="LT155" i="5"/>
  <c r="LU155" i="5"/>
  <c r="LV155" i="5"/>
  <c r="FN156" i="5"/>
  <c r="FO156" i="5"/>
  <c r="FP156" i="5"/>
  <c r="FQ156" i="5"/>
  <c r="FR156" i="5"/>
  <c r="FS156" i="5"/>
  <c r="FT156" i="5"/>
  <c r="FU156" i="5"/>
  <c r="FV156" i="5"/>
  <c r="FW156" i="5"/>
  <c r="FX156" i="5"/>
  <c r="FY156" i="5"/>
  <c r="FZ156" i="5"/>
  <c r="GA156" i="5"/>
  <c r="GB156" i="5"/>
  <c r="GC156" i="5"/>
  <c r="GD156" i="5"/>
  <c r="GE156" i="5"/>
  <c r="GF156" i="5"/>
  <c r="GG156" i="5"/>
  <c r="GH156" i="5"/>
  <c r="GI156" i="5"/>
  <c r="GJ156" i="5"/>
  <c r="GK156" i="5"/>
  <c r="GL156" i="5"/>
  <c r="GM156" i="5"/>
  <c r="GN156" i="5"/>
  <c r="GO156" i="5"/>
  <c r="GP156" i="5"/>
  <c r="GQ156" i="5"/>
  <c r="GR156" i="5"/>
  <c r="GS156" i="5"/>
  <c r="GT156" i="5"/>
  <c r="GU156" i="5"/>
  <c r="GV156" i="5"/>
  <c r="GW156" i="5"/>
  <c r="GX156" i="5"/>
  <c r="GY156" i="5"/>
  <c r="GZ156" i="5"/>
  <c r="HA156" i="5"/>
  <c r="HB156" i="5"/>
  <c r="HC156" i="5"/>
  <c r="HD156" i="5"/>
  <c r="HE156" i="5"/>
  <c r="HF156" i="5"/>
  <c r="HG156" i="5"/>
  <c r="HH156" i="5"/>
  <c r="HI156" i="5"/>
  <c r="HJ156" i="5"/>
  <c r="HK156" i="5"/>
  <c r="HL156" i="5"/>
  <c r="HM156" i="5"/>
  <c r="HN156" i="5"/>
  <c r="HO156" i="5"/>
  <c r="HP156" i="5"/>
  <c r="HQ156" i="5"/>
  <c r="HR156" i="5"/>
  <c r="HS156" i="5"/>
  <c r="HT156" i="5"/>
  <c r="HU156" i="5"/>
  <c r="HV156" i="5"/>
  <c r="HW156" i="5"/>
  <c r="HX156" i="5"/>
  <c r="HY156" i="5"/>
  <c r="HZ156" i="5"/>
  <c r="IA156" i="5"/>
  <c r="IB156" i="5"/>
  <c r="IC156" i="5"/>
  <c r="ID156" i="5"/>
  <c r="IE156" i="5"/>
  <c r="IF156" i="5"/>
  <c r="IG156" i="5"/>
  <c r="IH156" i="5"/>
  <c r="II156" i="5"/>
  <c r="IJ156" i="5"/>
  <c r="IK156" i="5"/>
  <c r="IL156" i="5"/>
  <c r="IM156" i="5"/>
  <c r="IN156" i="5"/>
  <c r="IO156" i="5"/>
  <c r="IP156" i="5"/>
  <c r="IQ156" i="5"/>
  <c r="IR156" i="5"/>
  <c r="IS156" i="5"/>
  <c r="IT156" i="5"/>
  <c r="IU156" i="5"/>
  <c r="IV156" i="5"/>
  <c r="IW156" i="5"/>
  <c r="IX156" i="5"/>
  <c r="IY156" i="5"/>
  <c r="IZ156" i="5"/>
  <c r="JA156" i="5"/>
  <c r="JB156" i="5"/>
  <c r="JC156" i="5"/>
  <c r="JD156" i="5"/>
  <c r="JE156" i="5"/>
  <c r="JF156" i="5"/>
  <c r="JG156" i="5"/>
  <c r="JH156" i="5"/>
  <c r="JI156" i="5"/>
  <c r="JJ156" i="5"/>
  <c r="JK156" i="5"/>
  <c r="JL156" i="5"/>
  <c r="JM156" i="5"/>
  <c r="JN156" i="5"/>
  <c r="JO156" i="5"/>
  <c r="JP156" i="5"/>
  <c r="JQ156" i="5"/>
  <c r="JR156" i="5"/>
  <c r="JS156" i="5"/>
  <c r="JT156" i="5"/>
  <c r="JU156" i="5"/>
  <c r="JV156" i="5"/>
  <c r="JW156" i="5"/>
  <c r="JX156" i="5"/>
  <c r="JY156" i="5"/>
  <c r="JZ156" i="5"/>
  <c r="KA156" i="5"/>
  <c r="KB156" i="5"/>
  <c r="KC156" i="5"/>
  <c r="KD156" i="5"/>
  <c r="KE156" i="5"/>
  <c r="KF156" i="5"/>
  <c r="KG156" i="5"/>
  <c r="KH156" i="5"/>
  <c r="KI156" i="5"/>
  <c r="KJ156" i="5"/>
  <c r="KK156" i="5"/>
  <c r="KL156" i="5"/>
  <c r="KM156" i="5"/>
  <c r="KN156" i="5"/>
  <c r="KO156" i="5"/>
  <c r="KP156" i="5"/>
  <c r="KQ156" i="5"/>
  <c r="KR156" i="5"/>
  <c r="KS156" i="5"/>
  <c r="KT156" i="5"/>
  <c r="KU156" i="5"/>
  <c r="KV156" i="5"/>
  <c r="KW156" i="5"/>
  <c r="KX156" i="5"/>
  <c r="KY156" i="5"/>
  <c r="KZ156" i="5"/>
  <c r="LA156" i="5"/>
  <c r="LB156" i="5"/>
  <c r="LC156" i="5"/>
  <c r="LD156" i="5"/>
  <c r="LE156" i="5"/>
  <c r="LF156" i="5"/>
  <c r="LG156" i="5"/>
  <c r="LH156" i="5"/>
  <c r="LI156" i="5"/>
  <c r="LJ156" i="5"/>
  <c r="LK156" i="5"/>
  <c r="LL156" i="5"/>
  <c r="LM156" i="5"/>
  <c r="LN156" i="5"/>
  <c r="LO156" i="5"/>
  <c r="LP156" i="5"/>
  <c r="LQ156" i="5"/>
  <c r="LR156" i="5"/>
  <c r="LS156" i="5"/>
  <c r="LT156" i="5"/>
  <c r="LU156" i="5"/>
  <c r="LV156" i="5"/>
  <c r="FN157" i="5"/>
  <c r="FO157" i="5"/>
  <c r="FP157" i="5"/>
  <c r="FQ157" i="5"/>
  <c r="FR157" i="5"/>
  <c r="FS157" i="5"/>
  <c r="FT157" i="5"/>
  <c r="FU157" i="5"/>
  <c r="FV157" i="5"/>
  <c r="FW157" i="5"/>
  <c r="FX157" i="5"/>
  <c r="FY157" i="5"/>
  <c r="FZ157" i="5"/>
  <c r="GA157" i="5"/>
  <c r="GB157" i="5"/>
  <c r="GC157" i="5"/>
  <c r="GD157" i="5"/>
  <c r="GE157" i="5"/>
  <c r="GF157" i="5"/>
  <c r="GG157" i="5"/>
  <c r="GH157" i="5"/>
  <c r="GI157" i="5"/>
  <c r="GJ157" i="5"/>
  <c r="GK157" i="5"/>
  <c r="GL157" i="5"/>
  <c r="GM157" i="5"/>
  <c r="GN157" i="5"/>
  <c r="GO157" i="5"/>
  <c r="GP157" i="5"/>
  <c r="GQ157" i="5"/>
  <c r="GR157" i="5"/>
  <c r="GS157" i="5"/>
  <c r="GT157" i="5"/>
  <c r="GU157" i="5"/>
  <c r="GV157" i="5"/>
  <c r="GW157" i="5"/>
  <c r="GX157" i="5"/>
  <c r="GY157" i="5"/>
  <c r="GZ157" i="5"/>
  <c r="HA157" i="5"/>
  <c r="HB157" i="5"/>
  <c r="HC157" i="5"/>
  <c r="HD157" i="5"/>
  <c r="HE157" i="5"/>
  <c r="HF157" i="5"/>
  <c r="HG157" i="5"/>
  <c r="HH157" i="5"/>
  <c r="HI157" i="5"/>
  <c r="HJ157" i="5"/>
  <c r="HK157" i="5"/>
  <c r="HL157" i="5"/>
  <c r="HM157" i="5"/>
  <c r="HN157" i="5"/>
  <c r="HO157" i="5"/>
  <c r="HP157" i="5"/>
  <c r="HQ157" i="5"/>
  <c r="HR157" i="5"/>
  <c r="HS157" i="5"/>
  <c r="HT157" i="5"/>
  <c r="HU157" i="5"/>
  <c r="HV157" i="5"/>
  <c r="HW157" i="5"/>
  <c r="HX157" i="5"/>
  <c r="HY157" i="5"/>
  <c r="HZ157" i="5"/>
  <c r="IA157" i="5"/>
  <c r="IB157" i="5"/>
  <c r="IC157" i="5"/>
  <c r="ID157" i="5"/>
  <c r="IE157" i="5"/>
  <c r="IF157" i="5"/>
  <c r="IG157" i="5"/>
  <c r="IH157" i="5"/>
  <c r="II157" i="5"/>
  <c r="IJ157" i="5"/>
  <c r="IK157" i="5"/>
  <c r="IL157" i="5"/>
  <c r="IM157" i="5"/>
  <c r="IN157" i="5"/>
  <c r="IO157" i="5"/>
  <c r="IP157" i="5"/>
  <c r="IQ157" i="5"/>
  <c r="IR157" i="5"/>
  <c r="IS157" i="5"/>
  <c r="IT157" i="5"/>
  <c r="IU157" i="5"/>
  <c r="IV157" i="5"/>
  <c r="IW157" i="5"/>
  <c r="IX157" i="5"/>
  <c r="IY157" i="5"/>
  <c r="IZ157" i="5"/>
  <c r="JA157" i="5"/>
  <c r="JB157" i="5"/>
  <c r="JC157" i="5"/>
  <c r="JD157" i="5"/>
  <c r="JE157" i="5"/>
  <c r="JF157" i="5"/>
  <c r="JG157" i="5"/>
  <c r="JH157" i="5"/>
  <c r="JI157" i="5"/>
  <c r="JJ157" i="5"/>
  <c r="JK157" i="5"/>
  <c r="JL157" i="5"/>
  <c r="JM157" i="5"/>
  <c r="JN157" i="5"/>
  <c r="JO157" i="5"/>
  <c r="JP157" i="5"/>
  <c r="JQ157" i="5"/>
  <c r="JR157" i="5"/>
  <c r="JS157" i="5"/>
  <c r="JT157" i="5"/>
  <c r="JU157" i="5"/>
  <c r="JV157" i="5"/>
  <c r="JW157" i="5"/>
  <c r="JX157" i="5"/>
  <c r="JY157" i="5"/>
  <c r="JZ157" i="5"/>
  <c r="KA157" i="5"/>
  <c r="KB157" i="5"/>
  <c r="KC157" i="5"/>
  <c r="KD157" i="5"/>
  <c r="KE157" i="5"/>
  <c r="KF157" i="5"/>
  <c r="KG157" i="5"/>
  <c r="KH157" i="5"/>
  <c r="KI157" i="5"/>
  <c r="KJ157" i="5"/>
  <c r="KK157" i="5"/>
  <c r="KL157" i="5"/>
  <c r="KM157" i="5"/>
  <c r="KN157" i="5"/>
  <c r="KO157" i="5"/>
  <c r="KP157" i="5"/>
  <c r="KQ157" i="5"/>
  <c r="KR157" i="5"/>
  <c r="KS157" i="5"/>
  <c r="KT157" i="5"/>
  <c r="KU157" i="5"/>
  <c r="KV157" i="5"/>
  <c r="KW157" i="5"/>
  <c r="KX157" i="5"/>
  <c r="KY157" i="5"/>
  <c r="KZ157" i="5"/>
  <c r="LA157" i="5"/>
  <c r="LB157" i="5"/>
  <c r="LC157" i="5"/>
  <c r="LD157" i="5"/>
  <c r="LE157" i="5"/>
  <c r="LF157" i="5"/>
  <c r="LG157" i="5"/>
  <c r="LH157" i="5"/>
  <c r="LI157" i="5"/>
  <c r="LJ157" i="5"/>
  <c r="LK157" i="5"/>
  <c r="LL157" i="5"/>
  <c r="LM157" i="5"/>
  <c r="LN157" i="5"/>
  <c r="LO157" i="5"/>
  <c r="LP157" i="5"/>
  <c r="LQ157" i="5"/>
  <c r="LR157" i="5"/>
  <c r="LS157" i="5"/>
  <c r="LT157" i="5"/>
  <c r="LU157" i="5"/>
  <c r="LV157" i="5"/>
  <c r="FN158" i="5"/>
  <c r="FO158" i="5"/>
  <c r="FP158" i="5"/>
  <c r="FQ158" i="5"/>
  <c r="FR158" i="5"/>
  <c r="FS158" i="5"/>
  <c r="FT158" i="5"/>
  <c r="FU158" i="5"/>
  <c r="FV158" i="5"/>
  <c r="FW158" i="5"/>
  <c r="FX158" i="5"/>
  <c r="FY158" i="5"/>
  <c r="FZ158" i="5"/>
  <c r="GA158" i="5"/>
  <c r="GB158" i="5"/>
  <c r="GC158" i="5"/>
  <c r="GD158" i="5"/>
  <c r="GE158" i="5"/>
  <c r="GF158" i="5"/>
  <c r="GG158" i="5"/>
  <c r="GH158" i="5"/>
  <c r="GI158" i="5"/>
  <c r="GJ158" i="5"/>
  <c r="GK158" i="5"/>
  <c r="GL158" i="5"/>
  <c r="GM158" i="5"/>
  <c r="GN158" i="5"/>
  <c r="GO158" i="5"/>
  <c r="GP158" i="5"/>
  <c r="GQ158" i="5"/>
  <c r="GR158" i="5"/>
  <c r="GS158" i="5"/>
  <c r="GT158" i="5"/>
  <c r="GU158" i="5"/>
  <c r="GV158" i="5"/>
  <c r="GW158" i="5"/>
  <c r="GX158" i="5"/>
  <c r="GY158" i="5"/>
  <c r="GZ158" i="5"/>
  <c r="HA158" i="5"/>
  <c r="HB158" i="5"/>
  <c r="HC158" i="5"/>
  <c r="HD158" i="5"/>
  <c r="HE158" i="5"/>
  <c r="HF158" i="5"/>
  <c r="HG158" i="5"/>
  <c r="HH158" i="5"/>
  <c r="HI158" i="5"/>
  <c r="HJ158" i="5"/>
  <c r="HK158" i="5"/>
  <c r="HL158" i="5"/>
  <c r="HM158" i="5"/>
  <c r="HN158" i="5"/>
  <c r="HO158" i="5"/>
  <c r="HP158" i="5"/>
  <c r="HQ158" i="5"/>
  <c r="HR158" i="5"/>
  <c r="HS158" i="5"/>
  <c r="HT158" i="5"/>
  <c r="HU158" i="5"/>
  <c r="HV158" i="5"/>
  <c r="HW158" i="5"/>
  <c r="HX158" i="5"/>
  <c r="HY158" i="5"/>
  <c r="HZ158" i="5"/>
  <c r="IA158" i="5"/>
  <c r="IB158" i="5"/>
  <c r="IC158" i="5"/>
  <c r="ID158" i="5"/>
  <c r="IE158" i="5"/>
  <c r="IF158" i="5"/>
  <c r="IG158" i="5"/>
  <c r="IH158" i="5"/>
  <c r="II158" i="5"/>
  <c r="IJ158" i="5"/>
  <c r="IK158" i="5"/>
  <c r="IL158" i="5"/>
  <c r="IM158" i="5"/>
  <c r="IN158" i="5"/>
  <c r="IO158" i="5"/>
  <c r="IP158" i="5"/>
  <c r="IQ158" i="5"/>
  <c r="IR158" i="5"/>
  <c r="IS158" i="5"/>
  <c r="IT158" i="5"/>
  <c r="IU158" i="5"/>
  <c r="IV158" i="5"/>
  <c r="IW158" i="5"/>
  <c r="IX158" i="5"/>
  <c r="IY158" i="5"/>
  <c r="IZ158" i="5"/>
  <c r="JA158" i="5"/>
  <c r="JB158" i="5"/>
  <c r="JC158" i="5"/>
  <c r="JD158" i="5"/>
  <c r="JE158" i="5"/>
  <c r="JF158" i="5"/>
  <c r="JG158" i="5"/>
  <c r="JH158" i="5"/>
  <c r="JI158" i="5"/>
  <c r="JJ158" i="5"/>
  <c r="JK158" i="5"/>
  <c r="JL158" i="5"/>
  <c r="JM158" i="5"/>
  <c r="JN158" i="5"/>
  <c r="JO158" i="5"/>
  <c r="JP158" i="5"/>
  <c r="JQ158" i="5"/>
  <c r="JR158" i="5"/>
  <c r="JS158" i="5"/>
  <c r="JT158" i="5"/>
  <c r="JU158" i="5"/>
  <c r="JV158" i="5"/>
  <c r="JW158" i="5"/>
  <c r="JX158" i="5"/>
  <c r="JY158" i="5"/>
  <c r="JZ158" i="5"/>
  <c r="KA158" i="5"/>
  <c r="KB158" i="5"/>
  <c r="KC158" i="5"/>
  <c r="KD158" i="5"/>
  <c r="KE158" i="5"/>
  <c r="KF158" i="5"/>
  <c r="KG158" i="5"/>
  <c r="KH158" i="5"/>
  <c r="KI158" i="5"/>
  <c r="KJ158" i="5"/>
  <c r="KK158" i="5"/>
  <c r="KL158" i="5"/>
  <c r="KM158" i="5"/>
  <c r="KN158" i="5"/>
  <c r="KO158" i="5"/>
  <c r="KP158" i="5"/>
  <c r="KQ158" i="5"/>
  <c r="KR158" i="5"/>
  <c r="KS158" i="5"/>
  <c r="KT158" i="5"/>
  <c r="KU158" i="5"/>
  <c r="KV158" i="5"/>
  <c r="KW158" i="5"/>
  <c r="KX158" i="5"/>
  <c r="KY158" i="5"/>
  <c r="KZ158" i="5"/>
  <c r="LA158" i="5"/>
  <c r="LB158" i="5"/>
  <c r="LC158" i="5"/>
  <c r="LD158" i="5"/>
  <c r="LE158" i="5"/>
  <c r="LF158" i="5"/>
  <c r="LG158" i="5"/>
  <c r="LH158" i="5"/>
  <c r="LI158" i="5"/>
  <c r="LJ158" i="5"/>
  <c r="LK158" i="5"/>
  <c r="LL158" i="5"/>
  <c r="LM158" i="5"/>
  <c r="LN158" i="5"/>
  <c r="LO158" i="5"/>
  <c r="LP158" i="5"/>
  <c r="LQ158" i="5"/>
  <c r="LR158" i="5"/>
  <c r="LS158" i="5"/>
  <c r="LT158" i="5"/>
  <c r="LU158" i="5"/>
  <c r="LV158" i="5"/>
  <c r="FN159" i="5"/>
  <c r="FO159" i="5"/>
  <c r="FP159" i="5"/>
  <c r="FQ159" i="5"/>
  <c r="FR159" i="5"/>
  <c r="FS159" i="5"/>
  <c r="FT159" i="5"/>
  <c r="FU159" i="5"/>
  <c r="FV159" i="5"/>
  <c r="FW159" i="5"/>
  <c r="FX159" i="5"/>
  <c r="FY159" i="5"/>
  <c r="FZ159" i="5"/>
  <c r="GA159" i="5"/>
  <c r="GB159" i="5"/>
  <c r="GC159" i="5"/>
  <c r="GD159" i="5"/>
  <c r="GE159" i="5"/>
  <c r="GF159" i="5"/>
  <c r="GG159" i="5"/>
  <c r="GH159" i="5"/>
  <c r="GI159" i="5"/>
  <c r="GJ159" i="5"/>
  <c r="GK159" i="5"/>
  <c r="GL159" i="5"/>
  <c r="GM159" i="5"/>
  <c r="GN159" i="5"/>
  <c r="GO159" i="5"/>
  <c r="GP159" i="5"/>
  <c r="GQ159" i="5"/>
  <c r="GR159" i="5"/>
  <c r="GS159" i="5"/>
  <c r="GT159" i="5"/>
  <c r="GU159" i="5"/>
  <c r="GV159" i="5"/>
  <c r="GW159" i="5"/>
  <c r="GX159" i="5"/>
  <c r="GY159" i="5"/>
  <c r="GZ159" i="5"/>
  <c r="HA159" i="5"/>
  <c r="HB159" i="5"/>
  <c r="HC159" i="5"/>
  <c r="HD159" i="5"/>
  <c r="HE159" i="5"/>
  <c r="HF159" i="5"/>
  <c r="HG159" i="5"/>
  <c r="HH159" i="5"/>
  <c r="HI159" i="5"/>
  <c r="HJ159" i="5"/>
  <c r="HK159" i="5"/>
  <c r="HL159" i="5"/>
  <c r="HM159" i="5"/>
  <c r="HN159" i="5"/>
  <c r="HO159" i="5"/>
  <c r="HP159" i="5"/>
  <c r="HQ159" i="5"/>
  <c r="HR159" i="5"/>
  <c r="HS159" i="5"/>
  <c r="HT159" i="5"/>
  <c r="HU159" i="5"/>
  <c r="HV159" i="5"/>
  <c r="HW159" i="5"/>
  <c r="HX159" i="5"/>
  <c r="HY159" i="5"/>
  <c r="HZ159" i="5"/>
  <c r="IA159" i="5"/>
  <c r="IB159" i="5"/>
  <c r="IC159" i="5"/>
  <c r="ID159" i="5"/>
  <c r="IE159" i="5"/>
  <c r="IF159" i="5"/>
  <c r="IG159" i="5"/>
  <c r="IH159" i="5"/>
  <c r="II159" i="5"/>
  <c r="IJ159" i="5"/>
  <c r="IK159" i="5"/>
  <c r="IL159" i="5"/>
  <c r="IM159" i="5"/>
  <c r="IN159" i="5"/>
  <c r="IO159" i="5"/>
  <c r="IP159" i="5"/>
  <c r="IQ159" i="5"/>
  <c r="IR159" i="5"/>
  <c r="IS159" i="5"/>
  <c r="IT159" i="5"/>
  <c r="IU159" i="5"/>
  <c r="IV159" i="5"/>
  <c r="IW159" i="5"/>
  <c r="IX159" i="5"/>
  <c r="IY159" i="5"/>
  <c r="IZ159" i="5"/>
  <c r="JA159" i="5"/>
  <c r="JB159" i="5"/>
  <c r="JC159" i="5"/>
  <c r="JD159" i="5"/>
  <c r="JE159" i="5"/>
  <c r="JF159" i="5"/>
  <c r="JG159" i="5"/>
  <c r="JH159" i="5"/>
  <c r="JI159" i="5"/>
  <c r="JJ159" i="5"/>
  <c r="JK159" i="5"/>
  <c r="JL159" i="5"/>
  <c r="JM159" i="5"/>
  <c r="JN159" i="5"/>
  <c r="JO159" i="5"/>
  <c r="JP159" i="5"/>
  <c r="JQ159" i="5"/>
  <c r="JR159" i="5"/>
  <c r="JS159" i="5"/>
  <c r="JT159" i="5"/>
  <c r="JU159" i="5"/>
  <c r="JV159" i="5"/>
  <c r="JW159" i="5"/>
  <c r="JX159" i="5"/>
  <c r="JY159" i="5"/>
  <c r="JZ159" i="5"/>
  <c r="KA159" i="5"/>
  <c r="KB159" i="5"/>
  <c r="KC159" i="5"/>
  <c r="KD159" i="5"/>
  <c r="KE159" i="5"/>
  <c r="KF159" i="5"/>
  <c r="KG159" i="5"/>
  <c r="KH159" i="5"/>
  <c r="KI159" i="5"/>
  <c r="KJ159" i="5"/>
  <c r="KK159" i="5"/>
  <c r="KL159" i="5"/>
  <c r="KM159" i="5"/>
  <c r="KN159" i="5"/>
  <c r="KO159" i="5"/>
  <c r="KP159" i="5"/>
  <c r="KQ159" i="5"/>
  <c r="KR159" i="5"/>
  <c r="KS159" i="5"/>
  <c r="KT159" i="5"/>
  <c r="KU159" i="5"/>
  <c r="KV159" i="5"/>
  <c r="KW159" i="5"/>
  <c r="KX159" i="5"/>
  <c r="KY159" i="5"/>
  <c r="KZ159" i="5"/>
  <c r="LA159" i="5"/>
  <c r="LB159" i="5"/>
  <c r="LC159" i="5"/>
  <c r="LD159" i="5"/>
  <c r="LE159" i="5"/>
  <c r="LF159" i="5"/>
  <c r="LG159" i="5"/>
  <c r="LH159" i="5"/>
  <c r="LI159" i="5"/>
  <c r="LJ159" i="5"/>
  <c r="LK159" i="5"/>
  <c r="LL159" i="5"/>
  <c r="LM159" i="5"/>
  <c r="LN159" i="5"/>
  <c r="LO159" i="5"/>
  <c r="LP159" i="5"/>
  <c r="LQ159" i="5"/>
  <c r="LR159" i="5"/>
  <c r="LS159" i="5"/>
  <c r="LT159" i="5"/>
  <c r="LU159" i="5"/>
  <c r="LV159" i="5"/>
  <c r="FN160" i="5"/>
  <c r="FO160" i="5"/>
  <c r="FP160" i="5"/>
  <c r="FQ160" i="5"/>
  <c r="FR160" i="5"/>
  <c r="FS160" i="5"/>
  <c r="FT160" i="5"/>
  <c r="FU160" i="5"/>
  <c r="FV160" i="5"/>
  <c r="FW160" i="5"/>
  <c r="FX160" i="5"/>
  <c r="FY160" i="5"/>
  <c r="FZ160" i="5"/>
  <c r="GA160" i="5"/>
  <c r="GB160" i="5"/>
  <c r="GC160" i="5"/>
  <c r="GD160" i="5"/>
  <c r="GE160" i="5"/>
  <c r="GF160" i="5"/>
  <c r="GG160" i="5"/>
  <c r="GH160" i="5"/>
  <c r="GI160" i="5"/>
  <c r="GJ160" i="5"/>
  <c r="GK160" i="5"/>
  <c r="GL160" i="5"/>
  <c r="GM160" i="5"/>
  <c r="GN160" i="5"/>
  <c r="GO160" i="5"/>
  <c r="GP160" i="5"/>
  <c r="GQ160" i="5"/>
  <c r="GR160" i="5"/>
  <c r="GS160" i="5"/>
  <c r="GT160" i="5"/>
  <c r="GU160" i="5"/>
  <c r="GV160" i="5"/>
  <c r="GW160" i="5"/>
  <c r="GX160" i="5"/>
  <c r="GY160" i="5"/>
  <c r="GZ160" i="5"/>
  <c r="HA160" i="5"/>
  <c r="HB160" i="5"/>
  <c r="HC160" i="5"/>
  <c r="HD160" i="5"/>
  <c r="HE160" i="5"/>
  <c r="HF160" i="5"/>
  <c r="HG160" i="5"/>
  <c r="HH160" i="5"/>
  <c r="HI160" i="5"/>
  <c r="HJ160" i="5"/>
  <c r="HK160" i="5"/>
  <c r="HL160" i="5"/>
  <c r="HM160" i="5"/>
  <c r="HN160" i="5"/>
  <c r="HO160" i="5"/>
  <c r="HP160" i="5"/>
  <c r="HQ160" i="5"/>
  <c r="HR160" i="5"/>
  <c r="HS160" i="5"/>
  <c r="HT160" i="5"/>
  <c r="HU160" i="5"/>
  <c r="HV160" i="5"/>
  <c r="HW160" i="5"/>
  <c r="HX160" i="5"/>
  <c r="HY160" i="5"/>
  <c r="HZ160" i="5"/>
  <c r="IA160" i="5"/>
  <c r="IB160" i="5"/>
  <c r="IC160" i="5"/>
  <c r="ID160" i="5"/>
  <c r="IE160" i="5"/>
  <c r="IF160" i="5"/>
  <c r="IG160" i="5"/>
  <c r="IH160" i="5"/>
  <c r="II160" i="5"/>
  <c r="IJ160" i="5"/>
  <c r="IK160" i="5"/>
  <c r="IL160" i="5"/>
  <c r="IM160" i="5"/>
  <c r="IN160" i="5"/>
  <c r="IO160" i="5"/>
  <c r="IP160" i="5"/>
  <c r="IQ160" i="5"/>
  <c r="IR160" i="5"/>
  <c r="IS160" i="5"/>
  <c r="IT160" i="5"/>
  <c r="IU160" i="5"/>
  <c r="IV160" i="5"/>
  <c r="IW160" i="5"/>
  <c r="IX160" i="5"/>
  <c r="IY160" i="5"/>
  <c r="IZ160" i="5"/>
  <c r="JA160" i="5"/>
  <c r="JB160" i="5"/>
  <c r="JC160" i="5"/>
  <c r="JD160" i="5"/>
  <c r="JE160" i="5"/>
  <c r="JF160" i="5"/>
  <c r="JG160" i="5"/>
  <c r="JH160" i="5"/>
  <c r="JI160" i="5"/>
  <c r="JJ160" i="5"/>
  <c r="JK160" i="5"/>
  <c r="JL160" i="5"/>
  <c r="JM160" i="5"/>
  <c r="JN160" i="5"/>
  <c r="JO160" i="5"/>
  <c r="JP160" i="5"/>
  <c r="JQ160" i="5"/>
  <c r="JR160" i="5"/>
  <c r="JS160" i="5"/>
  <c r="JT160" i="5"/>
  <c r="JU160" i="5"/>
  <c r="JV160" i="5"/>
  <c r="JW160" i="5"/>
  <c r="JX160" i="5"/>
  <c r="JY160" i="5"/>
  <c r="JZ160" i="5"/>
  <c r="KA160" i="5"/>
  <c r="KB160" i="5"/>
  <c r="KC160" i="5"/>
  <c r="KD160" i="5"/>
  <c r="KE160" i="5"/>
  <c r="KF160" i="5"/>
  <c r="KG160" i="5"/>
  <c r="KH160" i="5"/>
  <c r="KI160" i="5"/>
  <c r="KJ160" i="5"/>
  <c r="KK160" i="5"/>
  <c r="KL160" i="5"/>
  <c r="KM160" i="5"/>
  <c r="KN160" i="5"/>
  <c r="KO160" i="5"/>
  <c r="KP160" i="5"/>
  <c r="KQ160" i="5"/>
  <c r="KR160" i="5"/>
  <c r="KS160" i="5"/>
  <c r="KT160" i="5"/>
  <c r="KU160" i="5"/>
  <c r="KV160" i="5"/>
  <c r="KW160" i="5"/>
  <c r="KX160" i="5"/>
  <c r="KY160" i="5"/>
  <c r="KZ160" i="5"/>
  <c r="LA160" i="5"/>
  <c r="LB160" i="5"/>
  <c r="LC160" i="5"/>
  <c r="LD160" i="5"/>
  <c r="LE160" i="5"/>
  <c r="LF160" i="5"/>
  <c r="LG160" i="5"/>
  <c r="LH160" i="5"/>
  <c r="LI160" i="5"/>
  <c r="LJ160" i="5"/>
  <c r="LK160" i="5"/>
  <c r="LL160" i="5"/>
  <c r="LM160" i="5"/>
  <c r="LN160" i="5"/>
  <c r="LO160" i="5"/>
  <c r="LP160" i="5"/>
  <c r="LQ160" i="5"/>
  <c r="LR160" i="5"/>
  <c r="LS160" i="5"/>
  <c r="LT160" i="5"/>
  <c r="LU160" i="5"/>
  <c r="LV160" i="5"/>
  <c r="FN161" i="5"/>
  <c r="FO161" i="5"/>
  <c r="FP161" i="5"/>
  <c r="FQ161" i="5"/>
  <c r="FR161" i="5"/>
  <c r="FS161" i="5"/>
  <c r="FT161" i="5"/>
  <c r="FU161" i="5"/>
  <c r="FV161" i="5"/>
  <c r="FW161" i="5"/>
  <c r="FX161" i="5"/>
  <c r="FY161" i="5"/>
  <c r="FZ161" i="5"/>
  <c r="GA161" i="5"/>
  <c r="GB161" i="5"/>
  <c r="GC161" i="5"/>
  <c r="GD161" i="5"/>
  <c r="GE161" i="5"/>
  <c r="GF161" i="5"/>
  <c r="GG161" i="5"/>
  <c r="GH161" i="5"/>
  <c r="GI161" i="5"/>
  <c r="GJ161" i="5"/>
  <c r="GK161" i="5"/>
  <c r="GL161" i="5"/>
  <c r="GM161" i="5"/>
  <c r="GN161" i="5"/>
  <c r="GO161" i="5"/>
  <c r="GP161" i="5"/>
  <c r="GQ161" i="5"/>
  <c r="GR161" i="5"/>
  <c r="GS161" i="5"/>
  <c r="GT161" i="5"/>
  <c r="GU161" i="5"/>
  <c r="GV161" i="5"/>
  <c r="GW161" i="5"/>
  <c r="GX161" i="5"/>
  <c r="GY161" i="5"/>
  <c r="GZ161" i="5"/>
  <c r="HA161" i="5"/>
  <c r="HB161" i="5"/>
  <c r="HC161" i="5"/>
  <c r="HD161" i="5"/>
  <c r="HE161" i="5"/>
  <c r="HF161" i="5"/>
  <c r="HG161" i="5"/>
  <c r="HH161" i="5"/>
  <c r="HI161" i="5"/>
  <c r="HJ161" i="5"/>
  <c r="HK161" i="5"/>
  <c r="HL161" i="5"/>
  <c r="HM161" i="5"/>
  <c r="HN161" i="5"/>
  <c r="HO161" i="5"/>
  <c r="HP161" i="5"/>
  <c r="HQ161" i="5"/>
  <c r="HR161" i="5"/>
  <c r="HS161" i="5"/>
  <c r="HT161" i="5"/>
  <c r="HU161" i="5"/>
  <c r="HV161" i="5"/>
  <c r="HW161" i="5"/>
  <c r="HX161" i="5"/>
  <c r="HY161" i="5"/>
  <c r="HZ161" i="5"/>
  <c r="IA161" i="5"/>
  <c r="IB161" i="5"/>
  <c r="IC161" i="5"/>
  <c r="ID161" i="5"/>
  <c r="IE161" i="5"/>
  <c r="IF161" i="5"/>
  <c r="IG161" i="5"/>
  <c r="IH161" i="5"/>
  <c r="II161" i="5"/>
  <c r="IJ161" i="5"/>
  <c r="IK161" i="5"/>
  <c r="IL161" i="5"/>
  <c r="IM161" i="5"/>
  <c r="IN161" i="5"/>
  <c r="IO161" i="5"/>
  <c r="IP161" i="5"/>
  <c r="IQ161" i="5"/>
  <c r="IR161" i="5"/>
  <c r="IS161" i="5"/>
  <c r="IT161" i="5"/>
  <c r="IU161" i="5"/>
  <c r="IV161" i="5"/>
  <c r="IW161" i="5"/>
  <c r="IX161" i="5"/>
  <c r="IY161" i="5"/>
  <c r="IZ161" i="5"/>
  <c r="JA161" i="5"/>
  <c r="JB161" i="5"/>
  <c r="JC161" i="5"/>
  <c r="JD161" i="5"/>
  <c r="JE161" i="5"/>
  <c r="JF161" i="5"/>
  <c r="JG161" i="5"/>
  <c r="JH161" i="5"/>
  <c r="JI161" i="5"/>
  <c r="JJ161" i="5"/>
  <c r="JK161" i="5"/>
  <c r="JL161" i="5"/>
  <c r="JM161" i="5"/>
  <c r="JN161" i="5"/>
  <c r="JO161" i="5"/>
  <c r="JP161" i="5"/>
  <c r="JQ161" i="5"/>
  <c r="JR161" i="5"/>
  <c r="JS161" i="5"/>
  <c r="JT161" i="5"/>
  <c r="JU161" i="5"/>
  <c r="JV161" i="5"/>
  <c r="JW161" i="5"/>
  <c r="JX161" i="5"/>
  <c r="JY161" i="5"/>
  <c r="JZ161" i="5"/>
  <c r="KA161" i="5"/>
  <c r="KB161" i="5"/>
  <c r="KC161" i="5"/>
  <c r="KD161" i="5"/>
  <c r="KE161" i="5"/>
  <c r="KF161" i="5"/>
  <c r="KG161" i="5"/>
  <c r="KH161" i="5"/>
  <c r="KI161" i="5"/>
  <c r="KJ161" i="5"/>
  <c r="KK161" i="5"/>
  <c r="KL161" i="5"/>
  <c r="KM161" i="5"/>
  <c r="KN161" i="5"/>
  <c r="KO161" i="5"/>
  <c r="KP161" i="5"/>
  <c r="KQ161" i="5"/>
  <c r="KR161" i="5"/>
  <c r="KS161" i="5"/>
  <c r="KT161" i="5"/>
  <c r="KU161" i="5"/>
  <c r="KV161" i="5"/>
  <c r="KW161" i="5"/>
  <c r="KX161" i="5"/>
  <c r="KY161" i="5"/>
  <c r="KZ161" i="5"/>
  <c r="LA161" i="5"/>
  <c r="LB161" i="5"/>
  <c r="LC161" i="5"/>
  <c r="LD161" i="5"/>
  <c r="LE161" i="5"/>
  <c r="LF161" i="5"/>
  <c r="LG161" i="5"/>
  <c r="LH161" i="5"/>
  <c r="LI161" i="5"/>
  <c r="LJ161" i="5"/>
  <c r="LK161" i="5"/>
  <c r="LL161" i="5"/>
  <c r="LM161" i="5"/>
  <c r="LN161" i="5"/>
  <c r="LO161" i="5"/>
  <c r="LP161" i="5"/>
  <c r="LQ161" i="5"/>
  <c r="LR161" i="5"/>
  <c r="LS161" i="5"/>
  <c r="LT161" i="5"/>
  <c r="LU161" i="5"/>
  <c r="LV161" i="5"/>
  <c r="FN162" i="5"/>
  <c r="FO162" i="5"/>
  <c r="FP162" i="5"/>
  <c r="FQ162" i="5"/>
  <c r="FR162" i="5"/>
  <c r="FS162" i="5"/>
  <c r="FT162" i="5"/>
  <c r="FU162" i="5"/>
  <c r="FV162" i="5"/>
  <c r="FW162" i="5"/>
  <c r="FX162" i="5"/>
  <c r="FY162" i="5"/>
  <c r="FZ162" i="5"/>
  <c r="GA162" i="5"/>
  <c r="GB162" i="5"/>
  <c r="GC162" i="5"/>
  <c r="GD162" i="5"/>
  <c r="GE162" i="5"/>
  <c r="GF162" i="5"/>
  <c r="GG162" i="5"/>
  <c r="GH162" i="5"/>
  <c r="GI162" i="5"/>
  <c r="GJ162" i="5"/>
  <c r="GK162" i="5"/>
  <c r="GL162" i="5"/>
  <c r="GM162" i="5"/>
  <c r="GN162" i="5"/>
  <c r="GO162" i="5"/>
  <c r="GP162" i="5"/>
  <c r="GQ162" i="5"/>
  <c r="GR162" i="5"/>
  <c r="GS162" i="5"/>
  <c r="GT162" i="5"/>
  <c r="GU162" i="5"/>
  <c r="GV162" i="5"/>
  <c r="GW162" i="5"/>
  <c r="GX162" i="5"/>
  <c r="GY162" i="5"/>
  <c r="GZ162" i="5"/>
  <c r="HA162" i="5"/>
  <c r="HB162" i="5"/>
  <c r="HC162" i="5"/>
  <c r="HD162" i="5"/>
  <c r="HE162" i="5"/>
  <c r="HF162" i="5"/>
  <c r="HG162" i="5"/>
  <c r="HH162" i="5"/>
  <c r="HI162" i="5"/>
  <c r="HJ162" i="5"/>
  <c r="HK162" i="5"/>
  <c r="HL162" i="5"/>
  <c r="HM162" i="5"/>
  <c r="HN162" i="5"/>
  <c r="HO162" i="5"/>
  <c r="HP162" i="5"/>
  <c r="HQ162" i="5"/>
  <c r="HR162" i="5"/>
  <c r="HS162" i="5"/>
  <c r="HT162" i="5"/>
  <c r="HU162" i="5"/>
  <c r="HV162" i="5"/>
  <c r="HW162" i="5"/>
  <c r="HX162" i="5"/>
  <c r="HY162" i="5"/>
  <c r="HZ162" i="5"/>
  <c r="IA162" i="5"/>
  <c r="IB162" i="5"/>
  <c r="IC162" i="5"/>
  <c r="ID162" i="5"/>
  <c r="IE162" i="5"/>
  <c r="IF162" i="5"/>
  <c r="IG162" i="5"/>
  <c r="IH162" i="5"/>
  <c r="II162" i="5"/>
  <c r="IJ162" i="5"/>
  <c r="IK162" i="5"/>
  <c r="IL162" i="5"/>
  <c r="IM162" i="5"/>
  <c r="IN162" i="5"/>
  <c r="IO162" i="5"/>
  <c r="IP162" i="5"/>
  <c r="IQ162" i="5"/>
  <c r="IR162" i="5"/>
  <c r="IS162" i="5"/>
  <c r="IT162" i="5"/>
  <c r="IU162" i="5"/>
  <c r="IV162" i="5"/>
  <c r="IW162" i="5"/>
  <c r="IX162" i="5"/>
  <c r="IY162" i="5"/>
  <c r="IZ162" i="5"/>
  <c r="JA162" i="5"/>
  <c r="JB162" i="5"/>
  <c r="JC162" i="5"/>
  <c r="JD162" i="5"/>
  <c r="JE162" i="5"/>
  <c r="JF162" i="5"/>
  <c r="JG162" i="5"/>
  <c r="JH162" i="5"/>
  <c r="JI162" i="5"/>
  <c r="JJ162" i="5"/>
  <c r="JK162" i="5"/>
  <c r="JL162" i="5"/>
  <c r="JM162" i="5"/>
  <c r="JN162" i="5"/>
  <c r="JO162" i="5"/>
  <c r="JP162" i="5"/>
  <c r="JQ162" i="5"/>
  <c r="JR162" i="5"/>
  <c r="JS162" i="5"/>
  <c r="JT162" i="5"/>
  <c r="JU162" i="5"/>
  <c r="JV162" i="5"/>
  <c r="JW162" i="5"/>
  <c r="JX162" i="5"/>
  <c r="JY162" i="5"/>
  <c r="JZ162" i="5"/>
  <c r="KA162" i="5"/>
  <c r="KB162" i="5"/>
  <c r="KC162" i="5"/>
  <c r="KD162" i="5"/>
  <c r="KE162" i="5"/>
  <c r="KF162" i="5"/>
  <c r="KG162" i="5"/>
  <c r="KH162" i="5"/>
  <c r="KI162" i="5"/>
  <c r="KJ162" i="5"/>
  <c r="KK162" i="5"/>
  <c r="KL162" i="5"/>
  <c r="KM162" i="5"/>
  <c r="KN162" i="5"/>
  <c r="KO162" i="5"/>
  <c r="KP162" i="5"/>
  <c r="KQ162" i="5"/>
  <c r="KR162" i="5"/>
  <c r="KS162" i="5"/>
  <c r="KT162" i="5"/>
  <c r="KU162" i="5"/>
  <c r="KV162" i="5"/>
  <c r="KW162" i="5"/>
  <c r="KX162" i="5"/>
  <c r="KY162" i="5"/>
  <c r="KZ162" i="5"/>
  <c r="LA162" i="5"/>
  <c r="LB162" i="5"/>
  <c r="LC162" i="5"/>
  <c r="LD162" i="5"/>
  <c r="LE162" i="5"/>
  <c r="LF162" i="5"/>
  <c r="LG162" i="5"/>
  <c r="LH162" i="5"/>
  <c r="LI162" i="5"/>
  <c r="LJ162" i="5"/>
  <c r="LK162" i="5"/>
  <c r="LL162" i="5"/>
  <c r="LM162" i="5"/>
  <c r="LN162" i="5"/>
  <c r="LO162" i="5"/>
  <c r="LP162" i="5"/>
  <c r="LQ162" i="5"/>
  <c r="LR162" i="5"/>
  <c r="LS162" i="5"/>
  <c r="LT162" i="5"/>
  <c r="LU162" i="5"/>
  <c r="LV162" i="5"/>
  <c r="FN163" i="5"/>
  <c r="FO163" i="5"/>
  <c r="FP163" i="5"/>
  <c r="FQ163" i="5"/>
  <c r="FR163" i="5"/>
  <c r="FS163" i="5"/>
  <c r="FT163" i="5"/>
  <c r="FU163" i="5"/>
  <c r="FV163" i="5"/>
  <c r="FW163" i="5"/>
  <c r="FX163" i="5"/>
  <c r="FY163" i="5"/>
  <c r="FZ163" i="5"/>
  <c r="GA163" i="5"/>
  <c r="GB163" i="5"/>
  <c r="GC163" i="5"/>
  <c r="GD163" i="5"/>
  <c r="GE163" i="5"/>
  <c r="GF163" i="5"/>
  <c r="GG163" i="5"/>
  <c r="GH163" i="5"/>
  <c r="GI163" i="5"/>
  <c r="GJ163" i="5"/>
  <c r="GK163" i="5"/>
  <c r="GL163" i="5"/>
  <c r="GM163" i="5"/>
  <c r="GN163" i="5"/>
  <c r="GO163" i="5"/>
  <c r="GP163" i="5"/>
  <c r="GQ163" i="5"/>
  <c r="GR163" i="5"/>
  <c r="GS163" i="5"/>
  <c r="GT163" i="5"/>
  <c r="GU163" i="5"/>
  <c r="GV163" i="5"/>
  <c r="GW163" i="5"/>
  <c r="GX163" i="5"/>
  <c r="GY163" i="5"/>
  <c r="GZ163" i="5"/>
  <c r="HA163" i="5"/>
  <c r="HB163" i="5"/>
  <c r="HC163" i="5"/>
  <c r="HD163" i="5"/>
  <c r="HE163" i="5"/>
  <c r="HF163" i="5"/>
  <c r="HG163" i="5"/>
  <c r="HH163" i="5"/>
  <c r="HI163" i="5"/>
  <c r="HJ163" i="5"/>
  <c r="HK163" i="5"/>
  <c r="HL163" i="5"/>
  <c r="HM163" i="5"/>
  <c r="HN163" i="5"/>
  <c r="HO163" i="5"/>
  <c r="HP163" i="5"/>
  <c r="HQ163" i="5"/>
  <c r="HR163" i="5"/>
  <c r="HS163" i="5"/>
  <c r="HT163" i="5"/>
  <c r="HU163" i="5"/>
  <c r="HV163" i="5"/>
  <c r="HW163" i="5"/>
  <c r="HX163" i="5"/>
  <c r="HY163" i="5"/>
  <c r="HZ163" i="5"/>
  <c r="IA163" i="5"/>
  <c r="IB163" i="5"/>
  <c r="IC163" i="5"/>
  <c r="ID163" i="5"/>
  <c r="IE163" i="5"/>
  <c r="IF163" i="5"/>
  <c r="IG163" i="5"/>
  <c r="IH163" i="5"/>
  <c r="II163" i="5"/>
  <c r="IJ163" i="5"/>
  <c r="IK163" i="5"/>
  <c r="IL163" i="5"/>
  <c r="IM163" i="5"/>
  <c r="IN163" i="5"/>
  <c r="IO163" i="5"/>
  <c r="IP163" i="5"/>
  <c r="IQ163" i="5"/>
  <c r="IR163" i="5"/>
  <c r="IS163" i="5"/>
  <c r="IT163" i="5"/>
  <c r="IU163" i="5"/>
  <c r="IV163" i="5"/>
  <c r="IW163" i="5"/>
  <c r="IX163" i="5"/>
  <c r="IY163" i="5"/>
  <c r="IZ163" i="5"/>
  <c r="JA163" i="5"/>
  <c r="JB163" i="5"/>
  <c r="JC163" i="5"/>
  <c r="JD163" i="5"/>
  <c r="JE163" i="5"/>
  <c r="JF163" i="5"/>
  <c r="JG163" i="5"/>
  <c r="JH163" i="5"/>
  <c r="JI163" i="5"/>
  <c r="JJ163" i="5"/>
  <c r="JK163" i="5"/>
  <c r="JL163" i="5"/>
  <c r="JM163" i="5"/>
  <c r="JN163" i="5"/>
  <c r="JO163" i="5"/>
  <c r="JP163" i="5"/>
  <c r="JQ163" i="5"/>
  <c r="JR163" i="5"/>
  <c r="JS163" i="5"/>
  <c r="JT163" i="5"/>
  <c r="JU163" i="5"/>
  <c r="JV163" i="5"/>
  <c r="JW163" i="5"/>
  <c r="JX163" i="5"/>
  <c r="JY163" i="5"/>
  <c r="JZ163" i="5"/>
  <c r="KA163" i="5"/>
  <c r="KB163" i="5"/>
  <c r="KC163" i="5"/>
  <c r="KD163" i="5"/>
  <c r="KE163" i="5"/>
  <c r="KF163" i="5"/>
  <c r="KG163" i="5"/>
  <c r="KH163" i="5"/>
  <c r="KI163" i="5"/>
  <c r="KJ163" i="5"/>
  <c r="KK163" i="5"/>
  <c r="KL163" i="5"/>
  <c r="KM163" i="5"/>
  <c r="KN163" i="5"/>
  <c r="KO163" i="5"/>
  <c r="KP163" i="5"/>
  <c r="KQ163" i="5"/>
  <c r="KR163" i="5"/>
  <c r="KS163" i="5"/>
  <c r="KT163" i="5"/>
  <c r="KU163" i="5"/>
  <c r="KV163" i="5"/>
  <c r="KW163" i="5"/>
  <c r="KX163" i="5"/>
  <c r="KY163" i="5"/>
  <c r="KZ163" i="5"/>
  <c r="LA163" i="5"/>
  <c r="LB163" i="5"/>
  <c r="LC163" i="5"/>
  <c r="LD163" i="5"/>
  <c r="LE163" i="5"/>
  <c r="LF163" i="5"/>
  <c r="LG163" i="5"/>
  <c r="LH163" i="5"/>
  <c r="LI163" i="5"/>
  <c r="LJ163" i="5"/>
  <c r="LK163" i="5"/>
  <c r="LL163" i="5"/>
  <c r="LM163" i="5"/>
  <c r="LN163" i="5"/>
  <c r="LO163" i="5"/>
  <c r="LP163" i="5"/>
  <c r="LQ163" i="5"/>
  <c r="LR163" i="5"/>
  <c r="LS163" i="5"/>
  <c r="LT163" i="5"/>
  <c r="LU163" i="5"/>
  <c r="LV163" i="5"/>
  <c r="FN164" i="5"/>
  <c r="FO164" i="5"/>
  <c r="FP164" i="5"/>
  <c r="FQ164" i="5"/>
  <c r="FR164" i="5"/>
  <c r="FS164" i="5"/>
  <c r="FT164" i="5"/>
  <c r="FU164" i="5"/>
  <c r="FV164" i="5"/>
  <c r="FW164" i="5"/>
  <c r="FX164" i="5"/>
  <c r="FY164" i="5"/>
  <c r="FZ164" i="5"/>
  <c r="GA164" i="5"/>
  <c r="GB164" i="5"/>
  <c r="GC164" i="5"/>
  <c r="GD164" i="5"/>
  <c r="GE164" i="5"/>
  <c r="GF164" i="5"/>
  <c r="GG164" i="5"/>
  <c r="GH164" i="5"/>
  <c r="GI164" i="5"/>
  <c r="GJ164" i="5"/>
  <c r="GK164" i="5"/>
  <c r="GL164" i="5"/>
  <c r="GM164" i="5"/>
  <c r="GN164" i="5"/>
  <c r="GO164" i="5"/>
  <c r="GP164" i="5"/>
  <c r="GQ164" i="5"/>
  <c r="GR164" i="5"/>
  <c r="GS164" i="5"/>
  <c r="GT164" i="5"/>
  <c r="GU164" i="5"/>
  <c r="GV164" i="5"/>
  <c r="GW164" i="5"/>
  <c r="GX164" i="5"/>
  <c r="GY164" i="5"/>
  <c r="GZ164" i="5"/>
  <c r="HA164" i="5"/>
  <c r="HB164" i="5"/>
  <c r="HC164" i="5"/>
  <c r="HD164" i="5"/>
  <c r="HE164" i="5"/>
  <c r="HF164" i="5"/>
  <c r="HG164" i="5"/>
  <c r="HH164" i="5"/>
  <c r="HI164" i="5"/>
  <c r="HJ164" i="5"/>
  <c r="HK164" i="5"/>
  <c r="HL164" i="5"/>
  <c r="HM164" i="5"/>
  <c r="HN164" i="5"/>
  <c r="HO164" i="5"/>
  <c r="HP164" i="5"/>
  <c r="HQ164" i="5"/>
  <c r="HR164" i="5"/>
  <c r="HS164" i="5"/>
  <c r="HT164" i="5"/>
  <c r="HU164" i="5"/>
  <c r="HV164" i="5"/>
  <c r="HW164" i="5"/>
  <c r="HX164" i="5"/>
  <c r="HY164" i="5"/>
  <c r="HZ164" i="5"/>
  <c r="IA164" i="5"/>
  <c r="IB164" i="5"/>
  <c r="IC164" i="5"/>
  <c r="ID164" i="5"/>
  <c r="IE164" i="5"/>
  <c r="IF164" i="5"/>
  <c r="IG164" i="5"/>
  <c r="IH164" i="5"/>
  <c r="II164" i="5"/>
  <c r="IJ164" i="5"/>
  <c r="IK164" i="5"/>
  <c r="IL164" i="5"/>
  <c r="IM164" i="5"/>
  <c r="IN164" i="5"/>
  <c r="IO164" i="5"/>
  <c r="IP164" i="5"/>
  <c r="IQ164" i="5"/>
  <c r="IR164" i="5"/>
  <c r="IS164" i="5"/>
  <c r="IT164" i="5"/>
  <c r="IU164" i="5"/>
  <c r="IV164" i="5"/>
  <c r="IW164" i="5"/>
  <c r="IX164" i="5"/>
  <c r="IY164" i="5"/>
  <c r="IZ164" i="5"/>
  <c r="JA164" i="5"/>
  <c r="JB164" i="5"/>
  <c r="JC164" i="5"/>
  <c r="JD164" i="5"/>
  <c r="JE164" i="5"/>
  <c r="JF164" i="5"/>
  <c r="JG164" i="5"/>
  <c r="JH164" i="5"/>
  <c r="JI164" i="5"/>
  <c r="JJ164" i="5"/>
  <c r="JK164" i="5"/>
  <c r="JL164" i="5"/>
  <c r="JM164" i="5"/>
  <c r="JN164" i="5"/>
  <c r="JO164" i="5"/>
  <c r="JP164" i="5"/>
  <c r="JQ164" i="5"/>
  <c r="JR164" i="5"/>
  <c r="JS164" i="5"/>
  <c r="JT164" i="5"/>
  <c r="JU164" i="5"/>
  <c r="JV164" i="5"/>
  <c r="JW164" i="5"/>
  <c r="JX164" i="5"/>
  <c r="JY164" i="5"/>
  <c r="JZ164" i="5"/>
  <c r="KA164" i="5"/>
  <c r="KB164" i="5"/>
  <c r="KC164" i="5"/>
  <c r="KD164" i="5"/>
  <c r="KE164" i="5"/>
  <c r="KF164" i="5"/>
  <c r="KG164" i="5"/>
  <c r="KH164" i="5"/>
  <c r="KI164" i="5"/>
  <c r="KJ164" i="5"/>
  <c r="KK164" i="5"/>
  <c r="KL164" i="5"/>
  <c r="KM164" i="5"/>
  <c r="KN164" i="5"/>
  <c r="KO164" i="5"/>
  <c r="KP164" i="5"/>
  <c r="KQ164" i="5"/>
  <c r="KR164" i="5"/>
  <c r="KS164" i="5"/>
  <c r="KT164" i="5"/>
  <c r="KU164" i="5"/>
  <c r="KV164" i="5"/>
  <c r="KW164" i="5"/>
  <c r="KX164" i="5"/>
  <c r="KY164" i="5"/>
  <c r="KZ164" i="5"/>
  <c r="LA164" i="5"/>
  <c r="LB164" i="5"/>
  <c r="LC164" i="5"/>
  <c r="LD164" i="5"/>
  <c r="LE164" i="5"/>
  <c r="LF164" i="5"/>
  <c r="LG164" i="5"/>
  <c r="LH164" i="5"/>
  <c r="LI164" i="5"/>
  <c r="LJ164" i="5"/>
  <c r="LK164" i="5"/>
  <c r="LL164" i="5"/>
  <c r="LM164" i="5"/>
  <c r="LN164" i="5"/>
  <c r="LO164" i="5"/>
  <c r="LP164" i="5"/>
  <c r="LQ164" i="5"/>
  <c r="LR164" i="5"/>
  <c r="LS164" i="5"/>
  <c r="LT164" i="5"/>
  <c r="LU164" i="5"/>
  <c r="LV164" i="5"/>
  <c r="FN165" i="5"/>
  <c r="FO165" i="5"/>
  <c r="FP165" i="5"/>
  <c r="FQ165" i="5"/>
  <c r="FR165" i="5"/>
  <c r="FS165" i="5"/>
  <c r="FT165" i="5"/>
  <c r="FU165" i="5"/>
  <c r="FV165" i="5"/>
  <c r="FW165" i="5"/>
  <c r="FX165" i="5"/>
  <c r="FY165" i="5"/>
  <c r="FZ165" i="5"/>
  <c r="GA165" i="5"/>
  <c r="GB165" i="5"/>
  <c r="GC165" i="5"/>
  <c r="GD165" i="5"/>
  <c r="GE165" i="5"/>
  <c r="GF165" i="5"/>
  <c r="GG165" i="5"/>
  <c r="GH165" i="5"/>
  <c r="GI165" i="5"/>
  <c r="GJ165" i="5"/>
  <c r="GK165" i="5"/>
  <c r="GL165" i="5"/>
  <c r="GM165" i="5"/>
  <c r="GN165" i="5"/>
  <c r="GO165" i="5"/>
  <c r="GP165" i="5"/>
  <c r="GQ165" i="5"/>
  <c r="GR165" i="5"/>
  <c r="GS165" i="5"/>
  <c r="GT165" i="5"/>
  <c r="GU165" i="5"/>
  <c r="GV165" i="5"/>
  <c r="GW165" i="5"/>
  <c r="GX165" i="5"/>
  <c r="GY165" i="5"/>
  <c r="GZ165" i="5"/>
  <c r="HA165" i="5"/>
  <c r="HB165" i="5"/>
  <c r="HC165" i="5"/>
  <c r="HD165" i="5"/>
  <c r="HE165" i="5"/>
  <c r="HF165" i="5"/>
  <c r="HG165" i="5"/>
  <c r="HH165" i="5"/>
  <c r="HI165" i="5"/>
  <c r="HJ165" i="5"/>
  <c r="HK165" i="5"/>
  <c r="HL165" i="5"/>
  <c r="HM165" i="5"/>
  <c r="HN165" i="5"/>
  <c r="HO165" i="5"/>
  <c r="HP165" i="5"/>
  <c r="HQ165" i="5"/>
  <c r="HR165" i="5"/>
  <c r="HS165" i="5"/>
  <c r="HT165" i="5"/>
  <c r="HU165" i="5"/>
  <c r="HV165" i="5"/>
  <c r="HW165" i="5"/>
  <c r="HX165" i="5"/>
  <c r="HY165" i="5"/>
  <c r="HZ165" i="5"/>
  <c r="IA165" i="5"/>
  <c r="IB165" i="5"/>
  <c r="IC165" i="5"/>
  <c r="ID165" i="5"/>
  <c r="IE165" i="5"/>
  <c r="IF165" i="5"/>
  <c r="IG165" i="5"/>
  <c r="IH165" i="5"/>
  <c r="II165" i="5"/>
  <c r="IJ165" i="5"/>
  <c r="IK165" i="5"/>
  <c r="IL165" i="5"/>
  <c r="IM165" i="5"/>
  <c r="IN165" i="5"/>
  <c r="IO165" i="5"/>
  <c r="IP165" i="5"/>
  <c r="IQ165" i="5"/>
  <c r="IR165" i="5"/>
  <c r="IS165" i="5"/>
  <c r="IT165" i="5"/>
  <c r="IU165" i="5"/>
  <c r="IV165" i="5"/>
  <c r="IW165" i="5"/>
  <c r="IX165" i="5"/>
  <c r="IY165" i="5"/>
  <c r="IZ165" i="5"/>
  <c r="JA165" i="5"/>
  <c r="JB165" i="5"/>
  <c r="JC165" i="5"/>
  <c r="JD165" i="5"/>
  <c r="JE165" i="5"/>
  <c r="JF165" i="5"/>
  <c r="JG165" i="5"/>
  <c r="JH165" i="5"/>
  <c r="JI165" i="5"/>
  <c r="JJ165" i="5"/>
  <c r="JK165" i="5"/>
  <c r="JL165" i="5"/>
  <c r="JM165" i="5"/>
  <c r="JN165" i="5"/>
  <c r="JO165" i="5"/>
  <c r="JP165" i="5"/>
  <c r="JQ165" i="5"/>
  <c r="JR165" i="5"/>
  <c r="JS165" i="5"/>
  <c r="JT165" i="5"/>
  <c r="JU165" i="5"/>
  <c r="JV165" i="5"/>
  <c r="JW165" i="5"/>
  <c r="JX165" i="5"/>
  <c r="JY165" i="5"/>
  <c r="JZ165" i="5"/>
  <c r="KA165" i="5"/>
  <c r="KB165" i="5"/>
  <c r="KC165" i="5"/>
  <c r="KD165" i="5"/>
  <c r="KE165" i="5"/>
  <c r="KF165" i="5"/>
  <c r="KG165" i="5"/>
  <c r="KH165" i="5"/>
  <c r="KI165" i="5"/>
  <c r="KJ165" i="5"/>
  <c r="KK165" i="5"/>
  <c r="KL165" i="5"/>
  <c r="KM165" i="5"/>
  <c r="KN165" i="5"/>
  <c r="KO165" i="5"/>
  <c r="KP165" i="5"/>
  <c r="KQ165" i="5"/>
  <c r="KR165" i="5"/>
  <c r="KS165" i="5"/>
  <c r="KT165" i="5"/>
  <c r="KU165" i="5"/>
  <c r="KV165" i="5"/>
  <c r="KW165" i="5"/>
  <c r="KX165" i="5"/>
  <c r="KY165" i="5"/>
  <c r="KZ165" i="5"/>
  <c r="LA165" i="5"/>
  <c r="LB165" i="5"/>
  <c r="LC165" i="5"/>
  <c r="LD165" i="5"/>
  <c r="LE165" i="5"/>
  <c r="LF165" i="5"/>
  <c r="LG165" i="5"/>
  <c r="LH165" i="5"/>
  <c r="LI165" i="5"/>
  <c r="LJ165" i="5"/>
  <c r="LK165" i="5"/>
  <c r="LL165" i="5"/>
  <c r="LM165" i="5"/>
  <c r="LN165" i="5"/>
  <c r="LO165" i="5"/>
  <c r="LP165" i="5"/>
  <c r="LQ165" i="5"/>
  <c r="LR165" i="5"/>
  <c r="LS165" i="5"/>
  <c r="LT165" i="5"/>
  <c r="LU165" i="5"/>
  <c r="LV165" i="5"/>
  <c r="FN166" i="5"/>
  <c r="FO166" i="5"/>
  <c r="FP166" i="5"/>
  <c r="FQ166" i="5"/>
  <c r="FR166" i="5"/>
  <c r="FS166" i="5"/>
  <c r="FT166" i="5"/>
  <c r="FU166" i="5"/>
  <c r="FV166" i="5"/>
  <c r="FW166" i="5"/>
  <c r="FX166" i="5"/>
  <c r="FY166" i="5"/>
  <c r="FZ166" i="5"/>
  <c r="GA166" i="5"/>
  <c r="GB166" i="5"/>
  <c r="GC166" i="5"/>
  <c r="GD166" i="5"/>
  <c r="GE166" i="5"/>
  <c r="GF166" i="5"/>
  <c r="GG166" i="5"/>
  <c r="GH166" i="5"/>
  <c r="GI166" i="5"/>
  <c r="GJ166" i="5"/>
  <c r="GK166" i="5"/>
  <c r="GL166" i="5"/>
  <c r="GM166" i="5"/>
  <c r="GN166" i="5"/>
  <c r="GO166" i="5"/>
  <c r="GP166" i="5"/>
  <c r="GQ166" i="5"/>
  <c r="GR166" i="5"/>
  <c r="GS166" i="5"/>
  <c r="GT166" i="5"/>
  <c r="GU166" i="5"/>
  <c r="GV166" i="5"/>
  <c r="GW166" i="5"/>
  <c r="GX166" i="5"/>
  <c r="GY166" i="5"/>
  <c r="GZ166" i="5"/>
  <c r="HA166" i="5"/>
  <c r="HB166" i="5"/>
  <c r="HC166" i="5"/>
  <c r="HD166" i="5"/>
  <c r="HE166" i="5"/>
  <c r="HF166" i="5"/>
  <c r="HG166" i="5"/>
  <c r="HH166" i="5"/>
  <c r="HI166" i="5"/>
  <c r="HJ166" i="5"/>
  <c r="HK166" i="5"/>
  <c r="HL166" i="5"/>
  <c r="HM166" i="5"/>
  <c r="HN166" i="5"/>
  <c r="HO166" i="5"/>
  <c r="HP166" i="5"/>
  <c r="HQ166" i="5"/>
  <c r="HR166" i="5"/>
  <c r="HS166" i="5"/>
  <c r="HT166" i="5"/>
  <c r="HU166" i="5"/>
  <c r="HV166" i="5"/>
  <c r="HW166" i="5"/>
  <c r="HX166" i="5"/>
  <c r="HY166" i="5"/>
  <c r="HZ166" i="5"/>
  <c r="IA166" i="5"/>
  <c r="IB166" i="5"/>
  <c r="IC166" i="5"/>
  <c r="ID166" i="5"/>
  <c r="IE166" i="5"/>
  <c r="IF166" i="5"/>
  <c r="IG166" i="5"/>
  <c r="IH166" i="5"/>
  <c r="II166" i="5"/>
  <c r="IJ166" i="5"/>
  <c r="IK166" i="5"/>
  <c r="IL166" i="5"/>
  <c r="IM166" i="5"/>
  <c r="IN166" i="5"/>
  <c r="IO166" i="5"/>
  <c r="IP166" i="5"/>
  <c r="IQ166" i="5"/>
  <c r="IR166" i="5"/>
  <c r="IS166" i="5"/>
  <c r="IT166" i="5"/>
  <c r="IU166" i="5"/>
  <c r="IV166" i="5"/>
  <c r="IW166" i="5"/>
  <c r="IX166" i="5"/>
  <c r="IY166" i="5"/>
  <c r="IZ166" i="5"/>
  <c r="JA166" i="5"/>
  <c r="JB166" i="5"/>
  <c r="JC166" i="5"/>
  <c r="JD166" i="5"/>
  <c r="JE166" i="5"/>
  <c r="JF166" i="5"/>
  <c r="JG166" i="5"/>
  <c r="JH166" i="5"/>
  <c r="JI166" i="5"/>
  <c r="JJ166" i="5"/>
  <c r="JK166" i="5"/>
  <c r="JL166" i="5"/>
  <c r="JM166" i="5"/>
  <c r="JN166" i="5"/>
  <c r="JO166" i="5"/>
  <c r="JP166" i="5"/>
  <c r="JQ166" i="5"/>
  <c r="JR166" i="5"/>
  <c r="JS166" i="5"/>
  <c r="JT166" i="5"/>
  <c r="JU166" i="5"/>
  <c r="JV166" i="5"/>
  <c r="JW166" i="5"/>
  <c r="JX166" i="5"/>
  <c r="JY166" i="5"/>
  <c r="JZ166" i="5"/>
  <c r="KA166" i="5"/>
  <c r="KB166" i="5"/>
  <c r="KC166" i="5"/>
  <c r="KD166" i="5"/>
  <c r="KE166" i="5"/>
  <c r="KF166" i="5"/>
  <c r="KG166" i="5"/>
  <c r="KH166" i="5"/>
  <c r="KI166" i="5"/>
  <c r="KJ166" i="5"/>
  <c r="KK166" i="5"/>
  <c r="KL166" i="5"/>
  <c r="KM166" i="5"/>
  <c r="KN166" i="5"/>
  <c r="KO166" i="5"/>
  <c r="KP166" i="5"/>
  <c r="KQ166" i="5"/>
  <c r="KR166" i="5"/>
  <c r="KS166" i="5"/>
  <c r="KT166" i="5"/>
  <c r="KU166" i="5"/>
  <c r="KV166" i="5"/>
  <c r="KW166" i="5"/>
  <c r="KX166" i="5"/>
  <c r="KY166" i="5"/>
  <c r="KZ166" i="5"/>
  <c r="LA166" i="5"/>
  <c r="LB166" i="5"/>
  <c r="LC166" i="5"/>
  <c r="LD166" i="5"/>
  <c r="LE166" i="5"/>
  <c r="LF166" i="5"/>
  <c r="LG166" i="5"/>
  <c r="LH166" i="5"/>
  <c r="LI166" i="5"/>
  <c r="LJ166" i="5"/>
  <c r="LK166" i="5"/>
  <c r="LL166" i="5"/>
  <c r="LM166" i="5"/>
  <c r="LN166" i="5"/>
  <c r="LO166" i="5"/>
  <c r="LP166" i="5"/>
  <c r="LQ166" i="5"/>
  <c r="LR166" i="5"/>
  <c r="LS166" i="5"/>
  <c r="LT166" i="5"/>
  <c r="LU166" i="5"/>
  <c r="LV166" i="5"/>
  <c r="FK177" i="5"/>
  <c r="FJ178" i="5" s="1"/>
  <c r="FK174" i="5"/>
  <c r="C178" i="5"/>
  <c r="FK181" i="5"/>
  <c r="FK170" i="5"/>
  <c r="FK175" i="5"/>
  <c r="FJ177" i="5" s="1"/>
  <c r="J8" i="31"/>
  <c r="J15" i="31"/>
  <c r="J16" i="31"/>
  <c r="J21" i="31"/>
  <c r="J22" i="31"/>
  <c r="J7" i="31"/>
  <c r="K8" i="31"/>
  <c r="K9" i="31"/>
  <c r="K10" i="31"/>
  <c r="K11" i="31"/>
  <c r="K12" i="31"/>
  <c r="K13" i="31"/>
  <c r="K14" i="31"/>
  <c r="K15" i="31"/>
  <c r="K16" i="31"/>
  <c r="K17" i="31"/>
  <c r="K18" i="31"/>
  <c r="K19" i="31"/>
  <c r="K20" i="31"/>
  <c r="K21" i="31"/>
  <c r="K22" i="31"/>
  <c r="K7" i="31"/>
  <c r="D20" i="31"/>
  <c r="F20" i="31" s="1"/>
  <c r="D21" i="31"/>
  <c r="F21" i="31" s="1"/>
  <c r="E8" i="31"/>
  <c r="D19" i="31"/>
  <c r="D18" i="31"/>
  <c r="F18" i="31" s="1"/>
  <c r="D17" i="31"/>
  <c r="F17" i="31" s="1"/>
  <c r="F16" i="31"/>
  <c r="D15" i="31"/>
  <c r="D14" i="31"/>
  <c r="D13" i="31"/>
  <c r="D12" i="31"/>
  <c r="F12" i="31" s="1"/>
  <c r="D11" i="31"/>
  <c r="D10" i="31"/>
  <c r="D9" i="31"/>
  <c r="D8" i="31"/>
  <c r="D7" i="31"/>
  <c r="D5" i="31"/>
  <c r="D4" i="31"/>
  <c r="D8" i="30"/>
  <c r="E6" i="30"/>
  <c r="K20" i="30"/>
  <c r="J20" i="30" s="1"/>
  <c r="J20" i="31" s="1"/>
  <c r="K19" i="30"/>
  <c r="J19" i="30" s="1"/>
  <c r="J19" i="31" s="1"/>
  <c r="D19" i="30"/>
  <c r="F19" i="30" s="1"/>
  <c r="K18" i="30"/>
  <c r="J18" i="30" s="1"/>
  <c r="J18" i="31" s="1"/>
  <c r="D18" i="30"/>
  <c r="F18" i="30" s="1"/>
  <c r="K17" i="30"/>
  <c r="J17" i="30" s="1"/>
  <c r="J17" i="31" s="1"/>
  <c r="D17" i="30"/>
  <c r="F17" i="30" s="1"/>
  <c r="K16" i="30"/>
  <c r="J16" i="30" s="1"/>
  <c r="K15" i="30"/>
  <c r="J15" i="30" s="1"/>
  <c r="D15" i="30"/>
  <c r="F15" i="30" s="1"/>
  <c r="K14" i="30"/>
  <c r="J14" i="30" s="1"/>
  <c r="J14" i="31" s="1"/>
  <c r="D14" i="30"/>
  <c r="F14" i="30" s="1"/>
  <c r="K13" i="30"/>
  <c r="J13" i="30" s="1"/>
  <c r="J13" i="31" s="1"/>
  <c r="D13" i="30"/>
  <c r="F13" i="30" s="1"/>
  <c r="K12" i="30"/>
  <c r="J12" i="30" s="1"/>
  <c r="J12" i="31" s="1"/>
  <c r="D12" i="30"/>
  <c r="F12" i="30" s="1"/>
  <c r="K11" i="30"/>
  <c r="J11" i="30" s="1"/>
  <c r="J11" i="31" s="1"/>
  <c r="D11" i="30"/>
  <c r="F11" i="30" s="1"/>
  <c r="K10" i="30"/>
  <c r="J10" i="30" s="1"/>
  <c r="J10" i="31" s="1"/>
  <c r="D10" i="30"/>
  <c r="F10" i="30" s="1"/>
  <c r="D9" i="30"/>
  <c r="F9" i="30" s="1"/>
  <c r="K8" i="30"/>
  <c r="J8" i="30" s="1"/>
  <c r="F8" i="30"/>
  <c r="K7" i="30"/>
  <c r="J7" i="30" s="1"/>
  <c r="D7" i="30"/>
  <c r="F7" i="30" s="1"/>
  <c r="D6" i="30"/>
  <c r="D5" i="30"/>
  <c r="F5" i="30" s="1"/>
  <c r="D4" i="30"/>
  <c r="F4" i="30" s="1"/>
  <c r="I189" i="5" l="1" a="1"/>
  <c r="I189" i="5" s="1"/>
  <c r="D202" i="5"/>
  <c r="C184" i="5" a="1"/>
  <c r="C184" i="5" s="1"/>
  <c r="B184" i="5" a="1"/>
  <c r="B184" i="5" s="1"/>
  <c r="ET184" i="5" a="1"/>
  <c r="ET184" i="5" s="1"/>
  <c r="D201" i="5"/>
  <c r="E26" i="18"/>
  <c r="E24" i="18"/>
  <c r="E25" i="18"/>
  <c r="C26" i="30"/>
  <c r="E21" i="17"/>
  <c r="C25" i="22"/>
  <c r="C25" i="30"/>
  <c r="E22" i="17"/>
  <c r="D27" i="31"/>
  <c r="E23" i="17"/>
  <c r="C24" i="22"/>
  <c r="C24" i="30"/>
  <c r="C23" i="22"/>
  <c r="D25" i="31"/>
  <c r="D26" i="31"/>
  <c r="B192" i="5"/>
  <c r="L21" i="31"/>
  <c r="O21" i="31" s="1"/>
  <c r="F19" i="31"/>
  <c r="L22" i="31"/>
  <c r="O22" i="31" s="1"/>
  <c r="F4" i="31"/>
  <c r="F5" i="31"/>
  <c r="F7" i="31"/>
  <c r="F8" i="31"/>
  <c r="F9" i="31"/>
  <c r="F10" i="31"/>
  <c r="F11" i="31"/>
  <c r="F13" i="31"/>
  <c r="F14" i="31"/>
  <c r="F15" i="31"/>
  <c r="F6" i="31"/>
  <c r="L7" i="31"/>
  <c r="O7" i="31" s="1"/>
  <c r="L8" i="31"/>
  <c r="O8" i="31" s="1"/>
  <c r="L10" i="31"/>
  <c r="O10" i="31" s="1"/>
  <c r="L11" i="31"/>
  <c r="O11" i="31" s="1"/>
  <c r="L12" i="31"/>
  <c r="O12" i="31" s="1"/>
  <c r="L13" i="31"/>
  <c r="O13" i="31" s="1"/>
  <c r="L14" i="31"/>
  <c r="O14" i="31" s="1"/>
  <c r="L15" i="31"/>
  <c r="O15" i="31" s="1"/>
  <c r="L16" i="31"/>
  <c r="O16" i="31" s="1"/>
  <c r="L17" i="31"/>
  <c r="O17" i="31" s="1"/>
  <c r="L18" i="31"/>
  <c r="O18" i="31" s="1"/>
  <c r="L19" i="31"/>
  <c r="O19" i="31" s="1"/>
  <c r="L20" i="31"/>
  <c r="O20" i="31" s="1"/>
  <c r="K9" i="30"/>
  <c r="F6" i="30"/>
  <c r="F20" i="30" s="1"/>
  <c r="L7" i="30"/>
  <c r="O7" i="30" s="1"/>
  <c r="L8" i="30"/>
  <c r="O8" i="30" s="1"/>
  <c r="L10" i="30"/>
  <c r="O10" i="30" s="1"/>
  <c r="L11" i="30"/>
  <c r="O11" i="30" s="1"/>
  <c r="L12" i="30"/>
  <c r="O12" i="30" s="1"/>
  <c r="L13" i="30"/>
  <c r="O13" i="30" s="1"/>
  <c r="L14" i="30"/>
  <c r="O14" i="30" s="1"/>
  <c r="L15" i="30"/>
  <c r="O15" i="30" s="1"/>
  <c r="L16" i="30"/>
  <c r="O16" i="30" s="1"/>
  <c r="L17" i="30"/>
  <c r="O17" i="30" s="1"/>
  <c r="L18" i="30"/>
  <c r="O18" i="30" s="1"/>
  <c r="L19" i="30"/>
  <c r="O19" i="30" s="1"/>
  <c r="L20" i="30"/>
  <c r="O20" i="30" s="1"/>
  <c r="J9" i="30" l="1"/>
  <c r="FK180" i="5"/>
  <c r="E6" i="22"/>
  <c r="L9" i="30" l="1"/>
  <c r="O9" i="30" s="1"/>
  <c r="O21" i="30" s="1"/>
  <c r="J9" i="31"/>
  <c r="L9" i="31" s="1"/>
  <c r="O9" i="31" s="1"/>
  <c r="O23" i="31" s="1"/>
  <c r="FJ181" i="5"/>
  <c r="M182" i="5"/>
  <c r="N182" i="5"/>
  <c r="O182" i="5"/>
  <c r="P182" i="5"/>
  <c r="Q182" i="5"/>
  <c r="R182" i="5"/>
  <c r="S182" i="5"/>
  <c r="T182" i="5"/>
  <c r="U182" i="5"/>
  <c r="V182" i="5"/>
  <c r="W182" i="5"/>
  <c r="X182" i="5"/>
  <c r="Y182" i="5"/>
  <c r="Z182" i="5"/>
  <c r="AA182" i="5"/>
  <c r="AB182" i="5"/>
  <c r="AC182" i="5"/>
  <c r="AD182" i="5"/>
  <c r="AE182" i="5"/>
  <c r="AF182" i="5"/>
  <c r="AG182" i="5"/>
  <c r="AH182" i="5"/>
  <c r="AI182" i="5"/>
  <c r="AJ182" i="5"/>
  <c r="AK182" i="5"/>
  <c r="AL182" i="5"/>
  <c r="AM182" i="5"/>
  <c r="AN182" i="5"/>
  <c r="AO182" i="5"/>
  <c r="AP182" i="5"/>
  <c r="AQ182" i="5"/>
  <c r="AR182" i="5"/>
  <c r="AS182" i="5"/>
  <c r="AT182" i="5"/>
  <c r="AU182" i="5"/>
  <c r="AV182" i="5"/>
  <c r="AW182" i="5"/>
  <c r="AX182" i="5"/>
  <c r="AY182" i="5"/>
  <c r="AZ182" i="5"/>
  <c r="BA182" i="5"/>
  <c r="BB182" i="5"/>
  <c r="BC182" i="5"/>
  <c r="BD182" i="5"/>
  <c r="BE182" i="5"/>
  <c r="BF182" i="5"/>
  <c r="BG182" i="5"/>
  <c r="BH182" i="5"/>
  <c r="BI182" i="5"/>
  <c r="BJ182" i="5"/>
  <c r="BK182" i="5"/>
  <c r="BL182" i="5"/>
  <c r="BM182" i="5"/>
  <c r="BN182" i="5"/>
  <c r="BO182" i="5"/>
  <c r="BP182" i="5"/>
  <c r="BQ182" i="5"/>
  <c r="BR182" i="5"/>
  <c r="BS182" i="5"/>
  <c r="BT182" i="5"/>
  <c r="BU182" i="5"/>
  <c r="BV182" i="5"/>
  <c r="BW182" i="5"/>
  <c r="BX182" i="5"/>
  <c r="BY182" i="5"/>
  <c r="BZ182" i="5"/>
  <c r="CA182" i="5"/>
  <c r="CB182" i="5"/>
  <c r="CC182" i="5"/>
  <c r="CD182" i="5"/>
  <c r="CE182" i="5"/>
  <c r="CF182" i="5"/>
  <c r="CG182" i="5"/>
  <c r="CH182" i="5"/>
  <c r="CI182" i="5"/>
  <c r="CJ182" i="5"/>
  <c r="CK182" i="5"/>
  <c r="CL182" i="5"/>
  <c r="CM182" i="5"/>
  <c r="CN182" i="5"/>
  <c r="CO182" i="5"/>
  <c r="CP182" i="5"/>
  <c r="CQ182" i="5"/>
  <c r="CR182" i="5"/>
  <c r="CS182" i="5"/>
  <c r="CT182" i="5"/>
  <c r="CU182" i="5"/>
  <c r="CV182" i="5"/>
  <c r="CW182" i="5"/>
  <c r="CX182" i="5"/>
  <c r="CY182" i="5"/>
  <c r="CZ182" i="5"/>
  <c r="DA182" i="5"/>
  <c r="DB182" i="5"/>
  <c r="DC182" i="5"/>
  <c r="DD182" i="5"/>
  <c r="DE182" i="5"/>
  <c r="DF182" i="5"/>
  <c r="DG182" i="5"/>
  <c r="DH182" i="5"/>
  <c r="DI182" i="5"/>
  <c r="DJ182" i="5"/>
  <c r="DK182" i="5"/>
  <c r="DL182" i="5"/>
  <c r="DM182" i="5"/>
  <c r="DN182" i="5"/>
  <c r="DO182" i="5"/>
  <c r="DP182" i="5"/>
  <c r="DQ182" i="5"/>
  <c r="DR182" i="5"/>
  <c r="DS182" i="5"/>
  <c r="DT182" i="5"/>
  <c r="DU182" i="5"/>
  <c r="DV182" i="5"/>
  <c r="DW182" i="5"/>
  <c r="DX182" i="5"/>
  <c r="DY182" i="5"/>
  <c r="DZ182" i="5"/>
  <c r="EA182" i="5"/>
  <c r="EB182" i="5"/>
  <c r="EC182" i="5"/>
  <c r="ED182" i="5"/>
  <c r="EE182" i="5"/>
  <c r="EF182" i="5"/>
  <c r="EG182" i="5"/>
  <c r="EH182" i="5"/>
  <c r="EI182" i="5"/>
  <c r="EJ182" i="5"/>
  <c r="EK182" i="5"/>
  <c r="EL182" i="5"/>
  <c r="EM182" i="5"/>
  <c r="EN182" i="5"/>
  <c r="EO182" i="5"/>
  <c r="EP182" i="5"/>
  <c r="EQ182" i="5"/>
  <c r="ER182" i="5"/>
  <c r="ES182" i="5"/>
  <c r="ET182" i="5"/>
  <c r="EU182" i="5"/>
  <c r="EV182" i="5"/>
  <c r="EW182" i="5"/>
  <c r="EX182" i="5"/>
  <c r="EY182" i="5"/>
  <c r="EZ182" i="5"/>
  <c r="FA182" i="5"/>
  <c r="FB182" i="5"/>
  <c r="FC182" i="5"/>
  <c r="FD182" i="5"/>
  <c r="FE182" i="5"/>
  <c r="FF182" i="5"/>
  <c r="FG182" i="5"/>
  <c r="FH182" i="5"/>
  <c r="FI182" i="5"/>
  <c r="FJ182" i="5"/>
  <c r="N181" i="5"/>
  <c r="O181" i="5"/>
  <c r="P181" i="5"/>
  <c r="Q181" i="5"/>
  <c r="R181" i="5"/>
  <c r="S181" i="5"/>
  <c r="T181" i="5"/>
  <c r="U181" i="5"/>
  <c r="V181" i="5"/>
  <c r="W181" i="5"/>
  <c r="X181" i="5"/>
  <c r="Y181" i="5"/>
  <c r="Z181" i="5"/>
  <c r="AA181" i="5"/>
  <c r="AB181" i="5"/>
  <c r="AC181" i="5"/>
  <c r="AD181" i="5"/>
  <c r="AE181" i="5"/>
  <c r="AF181" i="5"/>
  <c r="AG181" i="5"/>
  <c r="AH181" i="5"/>
  <c r="AI181" i="5"/>
  <c r="AJ181" i="5"/>
  <c r="AK181" i="5"/>
  <c r="AL181" i="5"/>
  <c r="AM181" i="5"/>
  <c r="AN181" i="5"/>
  <c r="AO181" i="5"/>
  <c r="AP181" i="5"/>
  <c r="AQ181" i="5"/>
  <c r="AR181" i="5"/>
  <c r="AS181" i="5"/>
  <c r="AT181" i="5"/>
  <c r="AU181" i="5"/>
  <c r="AV181" i="5"/>
  <c r="AW181" i="5"/>
  <c r="AX181" i="5"/>
  <c r="AY181" i="5"/>
  <c r="AZ181" i="5"/>
  <c r="BA181" i="5"/>
  <c r="BB181" i="5"/>
  <c r="BC181" i="5"/>
  <c r="BD181" i="5"/>
  <c r="BE181" i="5"/>
  <c r="BF181" i="5"/>
  <c r="BG181" i="5"/>
  <c r="BH181" i="5"/>
  <c r="BI181" i="5"/>
  <c r="BJ181" i="5"/>
  <c r="BK181" i="5"/>
  <c r="BL181" i="5"/>
  <c r="BM181" i="5"/>
  <c r="BN181" i="5"/>
  <c r="BO181" i="5"/>
  <c r="BP181" i="5"/>
  <c r="BQ181" i="5"/>
  <c r="BR181" i="5"/>
  <c r="BS181" i="5"/>
  <c r="BT181" i="5"/>
  <c r="BU181" i="5"/>
  <c r="BV181" i="5"/>
  <c r="BW181" i="5"/>
  <c r="BX181" i="5"/>
  <c r="BY181" i="5"/>
  <c r="BZ181" i="5"/>
  <c r="CA181" i="5"/>
  <c r="CB181" i="5"/>
  <c r="CC181" i="5"/>
  <c r="CD181" i="5"/>
  <c r="CE181" i="5"/>
  <c r="CF181" i="5"/>
  <c r="CG181" i="5"/>
  <c r="CH181" i="5"/>
  <c r="CI181" i="5"/>
  <c r="CJ181" i="5"/>
  <c r="CK181" i="5"/>
  <c r="CL181" i="5"/>
  <c r="CM181" i="5"/>
  <c r="CN181" i="5"/>
  <c r="CO181" i="5"/>
  <c r="CP181" i="5"/>
  <c r="CQ181" i="5"/>
  <c r="CR181" i="5"/>
  <c r="CS181" i="5"/>
  <c r="CT181" i="5"/>
  <c r="CU181" i="5"/>
  <c r="CV181" i="5"/>
  <c r="CW181" i="5"/>
  <c r="CX181" i="5"/>
  <c r="CY181" i="5"/>
  <c r="CZ181" i="5"/>
  <c r="DA181" i="5"/>
  <c r="DB181" i="5"/>
  <c r="DC181" i="5"/>
  <c r="DD181" i="5"/>
  <c r="DE181" i="5"/>
  <c r="DF181" i="5"/>
  <c r="DG181" i="5"/>
  <c r="DH181" i="5"/>
  <c r="DI181" i="5"/>
  <c r="DJ181" i="5"/>
  <c r="DK181" i="5"/>
  <c r="DL181" i="5"/>
  <c r="DM181" i="5"/>
  <c r="DN181" i="5"/>
  <c r="DO181" i="5"/>
  <c r="DP181" i="5"/>
  <c r="DQ181" i="5"/>
  <c r="DR181" i="5"/>
  <c r="DS181" i="5"/>
  <c r="DT181" i="5"/>
  <c r="DU181" i="5"/>
  <c r="DV181" i="5"/>
  <c r="DW181" i="5"/>
  <c r="DX181" i="5"/>
  <c r="DY181" i="5"/>
  <c r="DZ181" i="5"/>
  <c r="EA181" i="5"/>
  <c r="EB181" i="5"/>
  <c r="EC181" i="5"/>
  <c r="ED181" i="5"/>
  <c r="EE181" i="5"/>
  <c r="EF181" i="5"/>
  <c r="EG181" i="5"/>
  <c r="EH181" i="5"/>
  <c r="EI181" i="5"/>
  <c r="EJ181" i="5"/>
  <c r="EK181" i="5"/>
  <c r="EL181" i="5"/>
  <c r="EM181" i="5"/>
  <c r="EN181" i="5"/>
  <c r="EO181" i="5"/>
  <c r="EP181" i="5"/>
  <c r="EQ181" i="5"/>
  <c r="ER181" i="5"/>
  <c r="ES181" i="5"/>
  <c r="ET181" i="5"/>
  <c r="EU181" i="5"/>
  <c r="EV181" i="5"/>
  <c r="EW181" i="5"/>
  <c r="EX181" i="5"/>
  <c r="EY181" i="5"/>
  <c r="EZ181" i="5"/>
  <c r="FA181" i="5"/>
  <c r="FB181" i="5"/>
  <c r="FC181" i="5"/>
  <c r="FD181" i="5"/>
  <c r="FE181" i="5"/>
  <c r="FF181" i="5"/>
  <c r="FG181" i="5"/>
  <c r="FH181" i="5"/>
  <c r="FI181" i="5"/>
  <c r="F182" i="5"/>
  <c r="G182" i="5"/>
  <c r="H182" i="5"/>
  <c r="I182" i="5"/>
  <c r="J182" i="5"/>
  <c r="K182" i="5"/>
  <c r="L182" i="5"/>
  <c r="E182" i="5"/>
  <c r="D182" i="5"/>
  <c r="C181" i="5"/>
  <c r="C182" i="5"/>
  <c r="E181" i="5"/>
  <c r="F181" i="5"/>
  <c r="L181" i="5"/>
  <c r="D181" i="5"/>
  <c r="K181" i="5"/>
  <c r="M181" i="5"/>
  <c r="J181" i="5"/>
  <c r="G181" i="5"/>
  <c r="I181" i="5"/>
  <c r="H181" i="5"/>
  <c r="K9" i="22" l="1"/>
  <c r="K8" i="22"/>
  <c r="K7" i="22"/>
  <c r="J8" i="22"/>
  <c r="J9" i="22"/>
  <c r="L9" i="22" s="1"/>
  <c r="O9" i="22" s="1"/>
  <c r="J10" i="22"/>
  <c r="J11" i="22"/>
  <c r="J12" i="22"/>
  <c r="L12" i="22" s="1"/>
  <c r="O12" i="22" s="1"/>
  <c r="J13" i="22"/>
  <c r="J14" i="22"/>
  <c r="J15" i="22"/>
  <c r="J16" i="22"/>
  <c r="J17" i="22"/>
  <c r="J18" i="22"/>
  <c r="J19" i="22"/>
  <c r="J20" i="22"/>
  <c r="J21" i="22"/>
  <c r="J7" i="22"/>
  <c r="D4" i="22"/>
  <c r="F4" i="22" s="1"/>
  <c r="D5" i="22"/>
  <c r="F5" i="22" s="1"/>
  <c r="D6" i="22"/>
  <c r="F6" i="22" s="1"/>
  <c r="D7" i="22"/>
  <c r="F7" i="22"/>
  <c r="D8" i="22"/>
  <c r="F8" i="22" s="1"/>
  <c r="D9" i="22"/>
  <c r="F9" i="22" s="1"/>
  <c r="D10" i="22"/>
  <c r="F10" i="22" s="1"/>
  <c r="K10" i="22"/>
  <c r="D11" i="22"/>
  <c r="F11" i="22" s="1"/>
  <c r="K11" i="22"/>
  <c r="D12" i="22"/>
  <c r="F12" i="22" s="1"/>
  <c r="K12" i="22"/>
  <c r="D13" i="22"/>
  <c r="F13" i="22"/>
  <c r="K13" i="22"/>
  <c r="D14" i="22"/>
  <c r="F14" i="22" s="1"/>
  <c r="K14" i="22"/>
  <c r="D15" i="22"/>
  <c r="F15" i="22" s="1"/>
  <c r="K15" i="22"/>
  <c r="D16" i="22"/>
  <c r="F16" i="22" s="1"/>
  <c r="K16" i="22"/>
  <c r="L16" i="22" s="1"/>
  <c r="O16" i="22" s="1"/>
  <c r="D17" i="22"/>
  <c r="F17" i="22"/>
  <c r="K17" i="22"/>
  <c r="D18" i="22"/>
  <c r="F18" i="22" s="1"/>
  <c r="K18" i="22"/>
  <c r="D19" i="22"/>
  <c r="F19" i="22" s="1"/>
  <c r="K19" i="22"/>
  <c r="K20" i="22"/>
  <c r="K21" i="22"/>
  <c r="L10" i="22" l="1"/>
  <c r="O10" i="22" s="1"/>
  <c r="L18" i="22"/>
  <c r="O18" i="22" s="1"/>
  <c r="L19" i="22"/>
  <c r="O19" i="22" s="1"/>
  <c r="L21" i="22"/>
  <c r="O21" i="22" s="1"/>
  <c r="L7" i="22"/>
  <c r="L8" i="22"/>
  <c r="O8" i="22" s="1"/>
  <c r="L14" i="22"/>
  <c r="O14" i="22" s="1"/>
  <c r="L13" i="22"/>
  <c r="O13" i="22" s="1"/>
  <c r="L11" i="22"/>
  <c r="O11" i="22" s="1"/>
  <c r="L20" i="22"/>
  <c r="O20" i="22" s="1"/>
  <c r="L15" i="22"/>
  <c r="O15" i="22" s="1"/>
  <c r="L17" i="22"/>
  <c r="O17" i="22" s="1"/>
  <c r="F20" i="22"/>
  <c r="BF173" i="5"/>
  <c r="D19" i="18"/>
  <c r="F19" i="18" s="1"/>
  <c r="C228" i="5" a="1"/>
  <c r="C228" i="5" s="1"/>
  <c r="M20" i="20"/>
  <c r="N7" i="20"/>
  <c r="M26" i="20"/>
  <c r="L26" i="20"/>
  <c r="D43" i="20"/>
  <c r="D44" i="20"/>
  <c r="D45" i="20"/>
  <c r="D46" i="20"/>
  <c r="D47" i="20"/>
  <c r="D48" i="20"/>
  <c r="D49" i="20"/>
  <c r="D50" i="20"/>
  <c r="D51" i="20"/>
  <c r="D52" i="20"/>
  <c r="D53" i="20"/>
  <c r="D54" i="20"/>
  <c r="D55" i="20"/>
  <c r="D56" i="20"/>
  <c r="D29" i="20"/>
  <c r="D30" i="20"/>
  <c r="D31" i="20"/>
  <c r="D32" i="20"/>
  <c r="D33" i="20"/>
  <c r="D34" i="20"/>
  <c r="D35" i="20"/>
  <c r="D36" i="20"/>
  <c r="D37" i="20"/>
  <c r="D38" i="20"/>
  <c r="D39" i="20"/>
  <c r="D40" i="20"/>
  <c r="D58" i="20"/>
  <c r="D59" i="20"/>
  <c r="D60" i="20"/>
  <c r="D61" i="20"/>
  <c r="D62" i="20"/>
  <c r="D63" i="20"/>
  <c r="D65" i="20"/>
  <c r="D66" i="20"/>
  <c r="D67" i="20"/>
  <c r="D68" i="20"/>
  <c r="D69" i="20"/>
  <c r="D70" i="20"/>
  <c r="D71" i="20"/>
  <c r="D72" i="20"/>
  <c r="D73" i="20"/>
  <c r="N23" i="20"/>
  <c r="B194" i="5" l="1"/>
  <c r="HR174" i="5"/>
  <c r="FK172" i="5"/>
  <c r="FK179" i="5"/>
  <c r="O180" i="5" s="1"/>
  <c r="O22" i="22"/>
  <c r="CY180" i="5"/>
  <c r="DN180" i="5"/>
  <c r="FC180" i="5"/>
  <c r="EF180" i="5"/>
  <c r="EN180" i="5"/>
  <c r="AO180" i="5"/>
  <c r="DI180" i="5"/>
  <c r="J180" i="5"/>
  <c r="R180" i="5"/>
  <c r="EH180" i="5"/>
  <c r="EP180" i="5"/>
  <c r="K180" i="5"/>
  <c r="AQ180" i="5"/>
  <c r="AY180" i="5"/>
  <c r="BW180" i="5"/>
  <c r="FG180" i="5"/>
  <c r="D180" i="5"/>
  <c r="L180" i="5"/>
  <c r="AJ180" i="5"/>
  <c r="BX180" i="5"/>
  <c r="CV180" i="5"/>
  <c r="DT180" i="5"/>
  <c r="EB180" i="5"/>
  <c r="EJ180" i="5"/>
  <c r="D5" i="20"/>
  <c r="N19" i="20"/>
  <c r="D3" i="20"/>
  <c r="D4" i="20"/>
  <c r="D6" i="20"/>
  <c r="D7" i="20"/>
  <c r="D8" i="20"/>
  <c r="D9" i="20"/>
  <c r="D10" i="20"/>
  <c r="D11" i="20"/>
  <c r="D12" i="20"/>
  <c r="D13" i="20"/>
  <c r="D14" i="20"/>
  <c r="D15" i="20"/>
  <c r="D16" i="20"/>
  <c r="D17" i="20"/>
  <c r="D18" i="20"/>
  <c r="D19" i="20"/>
  <c r="D20" i="20"/>
  <c r="D21" i="20"/>
  <c r="D22" i="20"/>
  <c r="D23" i="20"/>
  <c r="D24" i="20"/>
  <c r="D25" i="20"/>
  <c r="D26" i="20"/>
  <c r="D27" i="20"/>
  <c r="D28" i="20"/>
  <c r="D41" i="20"/>
  <c r="D42" i="20"/>
  <c r="D57" i="20"/>
  <c r="D64"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2" i="20"/>
  <c r="N18" i="20"/>
  <c r="N9" i="20"/>
  <c r="N22" i="20"/>
  <c r="N4" i="20"/>
  <c r="Q24" i="20" a="1"/>
  <c r="Q24" i="20" s="1"/>
  <c r="N5" i="20"/>
  <c r="N6" i="20"/>
  <c r="N8" i="20"/>
  <c r="N10" i="20"/>
  <c r="N11" i="20"/>
  <c r="N12" i="20"/>
  <c r="N13" i="20"/>
  <c r="N14" i="20"/>
  <c r="N15" i="20"/>
  <c r="N16" i="20"/>
  <c r="N17" i="20"/>
  <c r="N20" i="20"/>
  <c r="N21" i="20"/>
  <c r="D4" i="18"/>
  <c r="F4" i="18" s="1"/>
  <c r="EI180" i="5" l="1"/>
  <c r="BV180" i="5"/>
  <c r="CB180" i="5"/>
  <c r="DK180" i="5"/>
  <c r="AP180" i="5"/>
  <c r="P180" i="5"/>
  <c r="EK180" i="5"/>
  <c r="EG180" i="5"/>
  <c r="BT180" i="5"/>
  <c r="BP180" i="5"/>
  <c r="DC180" i="5"/>
  <c r="DB180" i="5"/>
  <c r="DA180" i="5"/>
  <c r="H180" i="5"/>
  <c r="BH180" i="5"/>
  <c r="CU180" i="5"/>
  <c r="CD180" i="5"/>
  <c r="AW180" i="5"/>
  <c r="FA180" i="5"/>
  <c r="ES180" i="5"/>
  <c r="AL180" i="5"/>
  <c r="CH180" i="5"/>
  <c r="AK180" i="5"/>
  <c r="FB180" i="5"/>
  <c r="ET180" i="5"/>
  <c r="ED180" i="5"/>
  <c r="DZ180" i="5"/>
  <c r="FE180" i="5"/>
  <c r="AG180" i="5"/>
  <c r="BY180" i="5"/>
  <c r="DL180" i="5"/>
  <c r="CM180" i="5"/>
  <c r="DR180" i="5"/>
  <c r="EW180" i="5"/>
  <c r="DP180" i="5"/>
  <c r="EM180" i="5"/>
  <c r="EL180" i="5"/>
  <c r="DM180" i="5"/>
  <c r="AE180" i="5"/>
  <c r="U180" i="5"/>
  <c r="CQ180" i="5"/>
  <c r="AI180" i="5"/>
  <c r="BN180" i="5"/>
  <c r="CS180" i="5"/>
  <c r="DX180" i="5"/>
  <c r="BL180" i="5"/>
  <c r="FJ180" i="5"/>
  <c r="FI180" i="5"/>
  <c r="EE180" i="5"/>
  <c r="DG180" i="5"/>
  <c r="BJ180" i="5"/>
  <c r="AM180" i="5"/>
  <c r="AZ180" i="5"/>
  <c r="EY180" i="5"/>
  <c r="AA180" i="5"/>
  <c r="BF180" i="5"/>
  <c r="CK180" i="5"/>
  <c r="Y180" i="5"/>
  <c r="BD180" i="5"/>
  <c r="CO180" i="5"/>
  <c r="DD180" i="5"/>
  <c r="AR180" i="5"/>
  <c r="EQ180" i="5"/>
  <c r="CE180" i="5"/>
  <c r="S180" i="5"/>
  <c r="DJ180" i="5"/>
  <c r="AX180" i="5"/>
  <c r="EO180" i="5"/>
  <c r="CC180" i="5"/>
  <c r="Q180" i="5"/>
  <c r="DH180" i="5"/>
  <c r="AV180" i="5"/>
  <c r="DU180" i="5"/>
  <c r="DO180" i="5"/>
  <c r="CP180" i="5"/>
  <c r="BR180" i="5"/>
  <c r="EU180" i="5"/>
  <c r="CG180" i="5"/>
  <c r="FH180" i="5"/>
  <c r="BU180" i="5"/>
  <c r="I180" i="5"/>
  <c r="CZ180" i="5"/>
  <c r="AN180" i="5"/>
  <c r="CX180" i="5"/>
  <c r="CW180" i="5"/>
  <c r="BS180" i="5"/>
  <c r="AU180" i="5"/>
  <c r="DF180" i="5"/>
  <c r="BK180" i="5"/>
  <c r="EZ180" i="5"/>
  <c r="CN180" i="5"/>
  <c r="AB180" i="5"/>
  <c r="EA180" i="5"/>
  <c r="BO180" i="5"/>
  <c r="FF180" i="5"/>
  <c r="CT180" i="5"/>
  <c r="AH180" i="5"/>
  <c r="DY180" i="5"/>
  <c r="BM180" i="5"/>
  <c r="FD180" i="5"/>
  <c r="CR180" i="5"/>
  <c r="AF180" i="5"/>
  <c r="CA180" i="5"/>
  <c r="BZ180" i="5"/>
  <c r="BA180" i="5"/>
  <c r="AC180" i="5"/>
  <c r="BQ180" i="5"/>
  <c r="N180" i="5"/>
  <c r="M180" i="5"/>
  <c r="G180" i="5"/>
  <c r="C180" i="5"/>
  <c r="EC180" i="5"/>
  <c r="E180" i="5"/>
  <c r="DW180" i="5"/>
  <c r="CI180" i="5"/>
  <c r="AT180" i="5"/>
  <c r="V180" i="5"/>
  <c r="DV180" i="5"/>
  <c r="DE180" i="5"/>
  <c r="AS180" i="5"/>
  <c r="ER180" i="5"/>
  <c r="CF180" i="5"/>
  <c r="T180" i="5"/>
  <c r="DS180" i="5"/>
  <c r="BG180" i="5"/>
  <c r="EX180" i="5"/>
  <c r="CL180" i="5"/>
  <c r="Z180" i="5"/>
  <c r="DQ180" i="5"/>
  <c r="BE180" i="5"/>
  <c r="EV180" i="5"/>
  <c r="CJ180" i="5"/>
  <c r="X180" i="5"/>
  <c r="BI180" i="5"/>
  <c r="BC180" i="5"/>
  <c r="AD180" i="5"/>
  <c r="F180" i="5"/>
  <c r="W180" i="5"/>
  <c r="BB180" i="5"/>
  <c r="K18" i="18"/>
  <c r="L18" i="18" s="1"/>
  <c r="O18" i="18" s="1"/>
  <c r="K19" i="18"/>
  <c r="L19" i="18" s="1"/>
  <c r="O19" i="18" s="1"/>
  <c r="K20" i="18"/>
  <c r="L20" i="18" s="1"/>
  <c r="O20" i="18" s="1"/>
  <c r="K21" i="18"/>
  <c r="L21" i="18" s="1"/>
  <c r="O21" i="18" s="1"/>
  <c r="K17" i="18"/>
  <c r="L17" i="18" s="1"/>
  <c r="O17" i="18" s="1"/>
  <c r="K16" i="18"/>
  <c r="L16" i="18" s="1"/>
  <c r="O16" i="18" s="1"/>
  <c r="K15" i="18"/>
  <c r="L15" i="18" s="1"/>
  <c r="O15" i="18" s="1"/>
  <c r="K14" i="18"/>
  <c r="K13" i="18"/>
  <c r="L13" i="18" s="1"/>
  <c r="O13" i="18" s="1"/>
  <c r="K12" i="18"/>
  <c r="L12" i="18" s="1"/>
  <c r="O12" i="18" s="1"/>
  <c r="K11" i="18"/>
  <c r="L11" i="18" s="1"/>
  <c r="O11" i="18" s="1"/>
  <c r="K10" i="18"/>
  <c r="L10" i="18" s="1"/>
  <c r="O10" i="18" s="1"/>
  <c r="K9" i="18"/>
  <c r="L9" i="18" s="1"/>
  <c r="O9" i="18" s="1"/>
  <c r="K8" i="18"/>
  <c r="L8" i="18" s="1"/>
  <c r="O8" i="18" s="1"/>
  <c r="K7" i="18"/>
  <c r="D5" i="18"/>
  <c r="F5" i="18" s="1"/>
  <c r="D6" i="18"/>
  <c r="F6" i="18" s="1"/>
  <c r="D7" i="18"/>
  <c r="F7" i="18" s="1"/>
  <c r="D8" i="18"/>
  <c r="F8" i="18" s="1"/>
  <c r="D9" i="18"/>
  <c r="F9" i="18" s="1"/>
  <c r="D10" i="18"/>
  <c r="F10" i="18" s="1"/>
  <c r="D11" i="18"/>
  <c r="F11" i="18" s="1"/>
  <c r="D12" i="18"/>
  <c r="F12" i="18" s="1"/>
  <c r="D13" i="18"/>
  <c r="F13" i="18" s="1"/>
  <c r="D14" i="18"/>
  <c r="F14" i="18" s="1"/>
  <c r="L14" i="18"/>
  <c r="O14" i="18" s="1"/>
  <c r="D15" i="18"/>
  <c r="F15" i="18" s="1"/>
  <c r="D16" i="18"/>
  <c r="F16" i="18" s="1"/>
  <c r="D17" i="18"/>
  <c r="F17" i="18" s="1"/>
  <c r="D18" i="18"/>
  <c r="F18" i="18" s="1"/>
  <c r="BF172" i="5"/>
  <c r="E6" i="17"/>
  <c r="E4" i="17"/>
  <c r="G4" i="17" s="1"/>
  <c r="E5" i="17"/>
  <c r="G5" i="17" s="1"/>
  <c r="E18" i="17"/>
  <c r="G18" i="17" s="1"/>
  <c r="E17" i="17"/>
  <c r="G17" i="17" s="1"/>
  <c r="E16" i="17"/>
  <c r="G16" i="17" s="1"/>
  <c r="E15" i="17"/>
  <c r="G15" i="17" s="1"/>
  <c r="E14" i="17"/>
  <c r="G14" i="17" s="1"/>
  <c r="E13" i="17"/>
  <c r="G13" i="17" s="1"/>
  <c r="E12" i="17"/>
  <c r="G12" i="17" s="1"/>
  <c r="E11" i="17"/>
  <c r="G11" i="17" s="1"/>
  <c r="E10" i="17"/>
  <c r="G10" i="17" s="1"/>
  <c r="E9" i="17"/>
  <c r="G9" i="17" s="1"/>
  <c r="E8" i="17"/>
  <c r="G8" i="17" s="1"/>
  <c r="E7" i="17"/>
  <c r="G7" i="17" s="1"/>
  <c r="G6" i="17"/>
  <c r="EK228" i="5" a="1"/>
  <c r="EK228" i="5" s="1"/>
  <c r="M228" i="5" a="1"/>
  <c r="M228" i="5" s="1"/>
  <c r="BY228" i="5" a="1"/>
  <c r="BY228" i="5" s="1"/>
  <c r="J228" i="5" a="1"/>
  <c r="J228" i="5" s="1"/>
  <c r="K228" i="5" a="1"/>
  <c r="K228" i="5" s="1"/>
  <c r="L228" i="5" a="1"/>
  <c r="L228" i="5" s="1"/>
  <c r="N228" i="5" a="1"/>
  <c r="N228" i="5" s="1"/>
  <c r="O228" i="5" a="1"/>
  <c r="O228" i="5" s="1"/>
  <c r="P228" i="5" a="1"/>
  <c r="P228" i="5" s="1"/>
  <c r="Q228" i="5" a="1"/>
  <c r="Q228" i="5" s="1"/>
  <c r="R228" i="5" a="1"/>
  <c r="R228" i="5" s="1"/>
  <c r="S228" i="5" a="1"/>
  <c r="S228" i="5" s="1"/>
  <c r="T228" i="5" a="1"/>
  <c r="T228" i="5" s="1"/>
  <c r="U228" i="5" a="1"/>
  <c r="U228" i="5" s="1"/>
  <c r="V228" i="5" a="1"/>
  <c r="V228" i="5" s="1"/>
  <c r="W228" i="5" a="1"/>
  <c r="W228" i="5" s="1"/>
  <c r="X228" i="5" a="1"/>
  <c r="X228" i="5" s="1"/>
  <c r="Y228" i="5" a="1"/>
  <c r="Y228" i="5" s="1"/>
  <c r="Z228" i="5" a="1"/>
  <c r="Z228" i="5" s="1"/>
  <c r="AA228" i="5" a="1"/>
  <c r="AA228" i="5" s="1"/>
  <c r="AB228" i="5" a="1"/>
  <c r="AB228" i="5" s="1"/>
  <c r="AC228" i="5" a="1"/>
  <c r="AC228" i="5" s="1"/>
  <c r="AD228" i="5" a="1"/>
  <c r="AD228" i="5" s="1"/>
  <c r="AE228" i="5" a="1"/>
  <c r="AE228" i="5" s="1"/>
  <c r="AF228" i="5" a="1"/>
  <c r="AF228" i="5" s="1"/>
  <c r="AG228" i="5" a="1"/>
  <c r="AG228" i="5" s="1"/>
  <c r="AH228" i="5" a="1"/>
  <c r="AH228" i="5" s="1"/>
  <c r="AI228" i="5" a="1"/>
  <c r="AI228" i="5" s="1"/>
  <c r="AJ228" i="5" a="1"/>
  <c r="AJ228" i="5" s="1"/>
  <c r="AK228" i="5" a="1"/>
  <c r="AK228" i="5" s="1"/>
  <c r="AL228" i="5" a="1"/>
  <c r="AL228" i="5" s="1"/>
  <c r="AM228" i="5" a="1"/>
  <c r="AM228" i="5" s="1"/>
  <c r="AN228" i="5" a="1"/>
  <c r="AN228" i="5" s="1"/>
  <c r="AO228" i="5" a="1"/>
  <c r="AO228" i="5" s="1"/>
  <c r="AP228" i="5" a="1"/>
  <c r="AP228" i="5" s="1"/>
  <c r="AQ228" i="5" a="1"/>
  <c r="AQ228" i="5" s="1"/>
  <c r="AR228" i="5" a="1"/>
  <c r="AR228" i="5" s="1"/>
  <c r="AS228" i="5" a="1"/>
  <c r="AS228" i="5" s="1"/>
  <c r="AT228" i="5" a="1"/>
  <c r="AT228" i="5" s="1"/>
  <c r="AU228" i="5" a="1"/>
  <c r="AU228" i="5" s="1"/>
  <c r="AV228" i="5" a="1"/>
  <c r="AV228" i="5" s="1"/>
  <c r="AW228" i="5" a="1"/>
  <c r="AW228" i="5" s="1"/>
  <c r="AX228" i="5" a="1"/>
  <c r="AX228" i="5" s="1"/>
  <c r="AY228" i="5" a="1"/>
  <c r="AY228" i="5" s="1"/>
  <c r="AZ228" i="5" a="1"/>
  <c r="AZ228" i="5" s="1"/>
  <c r="BB228" i="5" a="1"/>
  <c r="BB228" i="5" s="1"/>
  <c r="BC228" i="5" a="1"/>
  <c r="BC228" i="5" s="1"/>
  <c r="BD228" i="5" a="1"/>
  <c r="BD228" i="5" s="1"/>
  <c r="BE228" i="5" a="1"/>
  <c r="BE228" i="5" s="1"/>
  <c r="BF228" i="5" a="1"/>
  <c r="BF228" i="5" s="1"/>
  <c r="BG228" i="5" a="1"/>
  <c r="BG228" i="5" s="1"/>
  <c r="BH228" i="5" a="1"/>
  <c r="BH228" i="5" s="1"/>
  <c r="BI228" i="5" a="1"/>
  <c r="BI228" i="5" s="1"/>
  <c r="BJ228" i="5" a="1"/>
  <c r="BJ228" i="5" s="1"/>
  <c r="BL228" i="5" a="1"/>
  <c r="BL228" i="5" s="1"/>
  <c r="BM228" i="5" a="1"/>
  <c r="BM228" i="5" s="1"/>
  <c r="BN228" i="5" a="1"/>
  <c r="BN228" i="5" s="1"/>
  <c r="BO228" i="5" a="1"/>
  <c r="BO228" i="5" s="1"/>
  <c r="BQ228" i="5" a="1"/>
  <c r="BQ228" i="5" s="1"/>
  <c r="BR228" i="5" a="1"/>
  <c r="BR228" i="5" s="1"/>
  <c r="BS228" i="5" a="1"/>
  <c r="BS228" i="5" s="1"/>
  <c r="BT228" i="5" a="1"/>
  <c r="BT228" i="5" s="1"/>
  <c r="BU228" i="5" a="1"/>
  <c r="BU228" i="5" s="1"/>
  <c r="BV228" i="5" a="1"/>
  <c r="BV228" i="5" s="1"/>
  <c r="BW228" i="5" a="1"/>
  <c r="BW228" i="5" s="1"/>
  <c r="BX228" i="5" a="1"/>
  <c r="BX228" i="5" s="1"/>
  <c r="BZ228" i="5" a="1"/>
  <c r="BZ228" i="5" s="1"/>
  <c r="CA228" i="5" a="1"/>
  <c r="CA228" i="5" s="1"/>
  <c r="CB228" i="5" a="1"/>
  <c r="CB228" i="5" s="1"/>
  <c r="CC228" i="5" a="1"/>
  <c r="CC228" i="5" s="1"/>
  <c r="CD228" i="5" a="1"/>
  <c r="CD228" i="5" s="1"/>
  <c r="CE228" i="5" a="1"/>
  <c r="CE228" i="5" s="1"/>
  <c r="CF228" i="5" a="1"/>
  <c r="CF228" i="5" s="1"/>
  <c r="CG228" i="5" a="1"/>
  <c r="CG228" i="5" s="1"/>
  <c r="CI228" i="5" a="1"/>
  <c r="CI228" i="5" s="1"/>
  <c r="CJ228" i="5" a="1"/>
  <c r="CJ228" i="5" s="1"/>
  <c r="CK228" i="5" a="1"/>
  <c r="CK228" i="5" s="1"/>
  <c r="CL228" i="5" a="1"/>
  <c r="CL228" i="5" s="1"/>
  <c r="CM228" i="5" a="1"/>
  <c r="CM228" i="5" s="1"/>
  <c r="CN228" i="5" a="1"/>
  <c r="CN228" i="5" s="1"/>
  <c r="CO228" i="5" a="1"/>
  <c r="CO228" i="5" s="1"/>
  <c r="CP228" i="5" a="1"/>
  <c r="CP228" i="5" s="1"/>
  <c r="CQ228" i="5" a="1"/>
  <c r="CQ228" i="5" s="1"/>
  <c r="CR228" i="5" a="1"/>
  <c r="CR228" i="5" s="1"/>
  <c r="CS228" i="5" a="1"/>
  <c r="CS228" i="5" s="1"/>
  <c r="CT228" i="5" a="1"/>
  <c r="CT228" i="5" s="1"/>
  <c r="CU228" i="5" a="1"/>
  <c r="CU228" i="5" s="1"/>
  <c r="CV228" i="5" a="1"/>
  <c r="CV228" i="5" s="1"/>
  <c r="CW228" i="5" a="1"/>
  <c r="CW228" i="5" s="1"/>
  <c r="CX228" i="5" a="1"/>
  <c r="CX228" i="5" s="1"/>
  <c r="CY228" i="5" a="1"/>
  <c r="CY228" i="5" s="1"/>
  <c r="CZ228" i="5" a="1"/>
  <c r="CZ228" i="5" s="1"/>
  <c r="DA228" i="5" a="1"/>
  <c r="DA228" i="5" s="1"/>
  <c r="DB228" i="5" a="1"/>
  <c r="DB228" i="5" s="1"/>
  <c r="DC228" i="5" a="1"/>
  <c r="DC228" i="5" s="1"/>
  <c r="DD228" i="5" a="1"/>
  <c r="DD228" i="5" s="1"/>
  <c r="DE228" i="5" a="1"/>
  <c r="DE228" i="5" s="1"/>
  <c r="DF228" i="5" a="1"/>
  <c r="DF228" i="5" s="1"/>
  <c r="DG228" i="5" a="1"/>
  <c r="DG228" i="5" s="1"/>
  <c r="DH228" i="5" a="1"/>
  <c r="DH228" i="5" s="1"/>
  <c r="DI228" i="5" a="1"/>
  <c r="DI228" i="5" s="1"/>
  <c r="DJ228" i="5" a="1"/>
  <c r="DJ228" i="5" s="1"/>
  <c r="DK228" i="5" a="1"/>
  <c r="DK228" i="5" s="1"/>
  <c r="DM228" i="5" a="1"/>
  <c r="DM228" i="5" s="1"/>
  <c r="DN228" i="5" a="1"/>
  <c r="DN228" i="5" s="1"/>
  <c r="DO228" i="5" a="1"/>
  <c r="DO228" i="5" s="1"/>
  <c r="DP228" i="5" a="1"/>
  <c r="DP228" i="5" s="1"/>
  <c r="DR228" i="5" a="1"/>
  <c r="DR228" i="5" s="1"/>
  <c r="DT228" i="5" a="1"/>
  <c r="DT228" i="5" s="1"/>
  <c r="DU228" i="5" a="1"/>
  <c r="DU228" i="5" s="1"/>
  <c r="DV228" i="5" a="1"/>
  <c r="DV228" i="5" s="1"/>
  <c r="DW228" i="5" a="1"/>
  <c r="DW228" i="5" s="1"/>
  <c r="DX228" i="5" a="1"/>
  <c r="DX228" i="5" s="1"/>
  <c r="DY228" i="5" a="1"/>
  <c r="DY228" i="5" s="1"/>
  <c r="DZ228" i="5" a="1"/>
  <c r="DZ228" i="5" s="1"/>
  <c r="EA228" i="5" a="1"/>
  <c r="EA228" i="5" s="1"/>
  <c r="EB228" i="5" a="1"/>
  <c r="EB228" i="5" s="1"/>
  <c r="EC228" i="5" a="1"/>
  <c r="EC228" i="5" s="1"/>
  <c r="ED228" i="5" a="1"/>
  <c r="ED228" i="5" s="1"/>
  <c r="EE228" i="5" a="1"/>
  <c r="EE228" i="5" s="1"/>
  <c r="EG228" i="5" a="1"/>
  <c r="EG228" i="5" s="1"/>
  <c r="EH228" i="5" a="1"/>
  <c r="EH228" i="5" s="1"/>
  <c r="EI228" i="5" a="1"/>
  <c r="EI228" i="5" s="1"/>
  <c r="EL228" i="5" a="1"/>
  <c r="EL228" i="5" s="1"/>
  <c r="EM228" i="5" a="1"/>
  <c r="EM228" i="5" s="1"/>
  <c r="EN228" i="5" a="1"/>
  <c r="EN228" i="5" s="1"/>
  <c r="EO228" i="5" a="1"/>
  <c r="EO228" i="5" s="1"/>
  <c r="EP228" i="5" a="1"/>
  <c r="EP228" i="5" s="1"/>
  <c r="EQ228" i="5" a="1"/>
  <c r="EQ228" i="5" s="1"/>
  <c r="ER228" i="5" a="1"/>
  <c r="ER228" i="5" s="1"/>
  <c r="ES228" i="5" a="1"/>
  <c r="ES228" i="5" s="1"/>
  <c r="ET228" i="5" a="1"/>
  <c r="ET228" i="5" s="1"/>
  <c r="EU228" i="5" a="1"/>
  <c r="EU228" i="5" s="1"/>
  <c r="EV228" i="5" a="1"/>
  <c r="EV228" i="5" s="1"/>
  <c r="EW228" i="5" a="1"/>
  <c r="EW228" i="5" s="1"/>
  <c r="EX228" i="5" a="1"/>
  <c r="EX228" i="5" s="1"/>
  <c r="EY228" i="5" a="1"/>
  <c r="EY228" i="5" s="1"/>
  <c r="EZ228" i="5" a="1"/>
  <c r="EZ228" i="5" s="1"/>
  <c r="FA228" i="5" a="1"/>
  <c r="FA228" i="5" s="1"/>
  <c r="FB228" i="5" a="1"/>
  <c r="FB228" i="5" s="1"/>
  <c r="FC228" i="5" a="1"/>
  <c r="FC228" i="5" s="1"/>
  <c r="FD228" i="5" a="1"/>
  <c r="FD228" i="5" s="1"/>
  <c r="FE228" i="5" a="1"/>
  <c r="FE228" i="5" s="1"/>
  <c r="FF228" i="5" a="1"/>
  <c r="FF228" i="5" s="1"/>
  <c r="FG228" i="5" a="1"/>
  <c r="FG228" i="5" s="1"/>
  <c r="FH228" i="5" a="1"/>
  <c r="FH228" i="5" s="1"/>
  <c r="FI228" i="5" a="1"/>
  <c r="FI228" i="5" s="1"/>
  <c r="FJ228" i="5" a="1"/>
  <c r="FJ228" i="5" s="1"/>
  <c r="D228" i="5" a="1"/>
  <c r="D228" i="5" s="1"/>
  <c r="E228" i="5" a="1"/>
  <c r="E228" i="5" s="1"/>
  <c r="F228" i="5" a="1"/>
  <c r="F228" i="5" s="1"/>
  <c r="G228" i="5" a="1"/>
  <c r="G228" i="5" s="1"/>
  <c r="H228" i="5" a="1"/>
  <c r="H228" i="5" s="1"/>
  <c r="I228" i="5" a="1"/>
  <c r="I228" i="5" s="1"/>
  <c r="HR172" i="5" l="1"/>
  <c r="HR173" i="5"/>
  <c r="G19" i="17"/>
  <c r="F20" i="18"/>
  <c r="Q22" i="18"/>
  <c r="R22" i="18"/>
  <c r="P22" i="18"/>
  <c r="K22" i="18"/>
  <c r="L7" i="18"/>
  <c r="O7" i="18" s="1"/>
  <c r="O22" i="18" s="1"/>
  <c r="I26" i="32" s="1"/>
  <c r="FK171" i="5"/>
  <c r="FK178" i="5"/>
  <c r="FJ179" i="5" s="1"/>
  <c r="M223" i="5" a="1"/>
  <c r="M223" i="5" s="1"/>
  <c r="M191" i="5"/>
  <c r="M192" i="5"/>
  <c r="M224" i="5"/>
  <c r="M205" i="5"/>
  <c r="C177" i="5"/>
  <c r="C204" i="5" l="1"/>
  <c r="C205" i="5"/>
  <c r="D205" i="5"/>
  <c r="E205" i="5"/>
  <c r="F205" i="5"/>
  <c r="G205" i="5"/>
  <c r="H205" i="5"/>
  <c r="I205" i="5"/>
  <c r="J205" i="5"/>
  <c r="K205" i="5"/>
  <c r="L205" i="5"/>
  <c r="N205" i="5"/>
  <c r="P205" i="5"/>
  <c r="Q205" i="5"/>
  <c r="R205" i="5"/>
  <c r="S205" i="5"/>
  <c r="T205" i="5"/>
  <c r="U205" i="5"/>
  <c r="V205" i="5"/>
  <c r="W205" i="5"/>
  <c r="X205" i="5"/>
  <c r="Y205" i="5"/>
  <c r="Z205" i="5"/>
  <c r="AA205" i="5"/>
  <c r="AB205" i="5"/>
  <c r="AC205" i="5"/>
  <c r="AD205" i="5"/>
  <c r="AF205" i="5"/>
  <c r="AG205" i="5"/>
  <c r="AH205" i="5"/>
  <c r="AI205" i="5"/>
  <c r="AJ205" i="5"/>
  <c r="AK205" i="5"/>
  <c r="AL205" i="5"/>
  <c r="AM205" i="5"/>
  <c r="AN205" i="5"/>
  <c r="AO205" i="5"/>
  <c r="AP205" i="5"/>
  <c r="AQ205" i="5"/>
  <c r="AR205" i="5"/>
  <c r="AS205" i="5"/>
  <c r="AT205" i="5"/>
  <c r="AV205" i="5"/>
  <c r="AW205" i="5"/>
  <c r="AX205" i="5"/>
  <c r="AY205" i="5"/>
  <c r="AZ205" i="5"/>
  <c r="BA205" i="5"/>
  <c r="BB205" i="5"/>
  <c r="BC205" i="5"/>
  <c r="BD205" i="5"/>
  <c r="BE205" i="5"/>
  <c r="BF205" i="5"/>
  <c r="BG205" i="5"/>
  <c r="BH205" i="5"/>
  <c r="BI205" i="5"/>
  <c r="BJ205" i="5"/>
  <c r="BL205" i="5"/>
  <c r="BM205" i="5"/>
  <c r="BN205" i="5"/>
  <c r="BO205" i="5"/>
  <c r="BP205" i="5"/>
  <c r="BQ205" i="5"/>
  <c r="BR205" i="5"/>
  <c r="BS205" i="5"/>
  <c r="BT205" i="5"/>
  <c r="BU205" i="5"/>
  <c r="BV205" i="5"/>
  <c r="BW205" i="5"/>
  <c r="BX205" i="5"/>
  <c r="BY205" i="5"/>
  <c r="BZ205" i="5"/>
  <c r="CB205" i="5"/>
  <c r="CC205" i="5"/>
  <c r="CD205" i="5"/>
  <c r="CE205" i="5"/>
  <c r="CF205" i="5"/>
  <c r="CG205" i="5"/>
  <c r="CH205" i="5"/>
  <c r="CI205" i="5"/>
  <c r="CJ205" i="5"/>
  <c r="CK205" i="5"/>
  <c r="CL205" i="5"/>
  <c r="CM205" i="5"/>
  <c r="CN205" i="5"/>
  <c r="CO205" i="5"/>
  <c r="CP205" i="5"/>
  <c r="CR205" i="5"/>
  <c r="CS205" i="5"/>
  <c r="CT205" i="5"/>
  <c r="CU205" i="5"/>
  <c r="CV205" i="5"/>
  <c r="CW205" i="5"/>
  <c r="CX205" i="5"/>
  <c r="CY205" i="5"/>
  <c r="CZ205" i="5"/>
  <c r="DA205" i="5"/>
  <c r="DB205" i="5"/>
  <c r="DC205" i="5"/>
  <c r="DD205" i="5"/>
  <c r="DE205" i="5"/>
  <c r="DF205" i="5"/>
  <c r="DH205" i="5"/>
  <c r="DI205" i="5"/>
  <c r="DJ205" i="5"/>
  <c r="DK205" i="5"/>
  <c r="DL205" i="5"/>
  <c r="DM205" i="5"/>
  <c r="DN205" i="5"/>
  <c r="DO205" i="5"/>
  <c r="DP205" i="5"/>
  <c r="DQ205" i="5"/>
  <c r="DR205" i="5"/>
  <c r="DS205" i="5"/>
  <c r="DT205" i="5"/>
  <c r="DU205" i="5"/>
  <c r="DV205" i="5"/>
  <c r="DX205" i="5"/>
  <c r="DY205" i="5"/>
  <c r="DZ205" i="5"/>
  <c r="EA205" i="5"/>
  <c r="EB205" i="5"/>
  <c r="EC205" i="5"/>
  <c r="ED205" i="5"/>
  <c r="EE205" i="5"/>
  <c r="EF205" i="5"/>
  <c r="EG205" i="5"/>
  <c r="EH205" i="5"/>
  <c r="EI205" i="5"/>
  <c r="EJ205" i="5"/>
  <c r="EK205" i="5"/>
  <c r="EL205" i="5"/>
  <c r="EN205" i="5"/>
  <c r="EO205" i="5"/>
  <c r="EP205" i="5"/>
  <c r="EQ205" i="5"/>
  <c r="ER205" i="5"/>
  <c r="ES205" i="5"/>
  <c r="ET205" i="5"/>
  <c r="EU205" i="5"/>
  <c r="EV205" i="5"/>
  <c r="EW205" i="5"/>
  <c r="EX205" i="5"/>
  <c r="EY205" i="5"/>
  <c r="EZ205" i="5"/>
  <c r="FA205" i="5"/>
  <c r="FB205" i="5"/>
  <c r="FD205" i="5"/>
  <c r="FE205" i="5"/>
  <c r="FF205" i="5"/>
  <c r="FG205" i="5"/>
  <c r="FH205" i="5"/>
  <c r="FI205" i="5"/>
  <c r="FJ205" i="5"/>
  <c r="C189" i="5" a="1"/>
  <c r="C189" i="5" s="1"/>
  <c r="D189" i="5" a="1"/>
  <c r="D189" i="5" s="1"/>
  <c r="E189" i="5" a="1"/>
  <c r="E189" i="5" s="1"/>
  <c r="F189" i="5" a="1"/>
  <c r="F189" i="5" s="1"/>
  <c r="G189" i="5" a="1"/>
  <c r="G189" i="5" s="1"/>
  <c r="H189" i="5" a="1"/>
  <c r="H189" i="5" s="1"/>
  <c r="J189" i="5" a="1"/>
  <c r="J189" i="5" s="1"/>
  <c r="K189" i="5" a="1"/>
  <c r="K189" i="5" s="1"/>
  <c r="L189" i="5" a="1"/>
  <c r="L189" i="5" s="1"/>
  <c r="N189" i="5" a="1"/>
  <c r="N189" i="5" s="1"/>
  <c r="O189" i="5" a="1"/>
  <c r="O189" i="5" s="1"/>
  <c r="P189" i="5" a="1"/>
  <c r="P189" i="5" s="1"/>
  <c r="Q189" i="5" a="1"/>
  <c r="Q189" i="5" s="1"/>
  <c r="R189" i="5" a="1"/>
  <c r="R189" i="5" s="1"/>
  <c r="S189" i="5" a="1"/>
  <c r="S189" i="5" s="1"/>
  <c r="T189" i="5" a="1"/>
  <c r="T189" i="5" s="1"/>
  <c r="U189" i="5" a="1"/>
  <c r="U189" i="5" s="1"/>
  <c r="V189" i="5" a="1"/>
  <c r="V189" i="5" s="1"/>
  <c r="W189" i="5" a="1"/>
  <c r="W189" i="5" s="1"/>
  <c r="X189" i="5" a="1"/>
  <c r="X189" i="5" s="1"/>
  <c r="Y189" i="5" a="1"/>
  <c r="Y189" i="5" s="1"/>
  <c r="Z189" i="5" a="1"/>
  <c r="Z189" i="5" s="1"/>
  <c r="AA189" i="5" a="1"/>
  <c r="AA189" i="5" s="1"/>
  <c r="AB189" i="5" a="1"/>
  <c r="AB189" i="5" s="1"/>
  <c r="AC189" i="5" a="1"/>
  <c r="AC189" i="5" s="1"/>
  <c r="AD189" i="5" a="1"/>
  <c r="AD189" i="5" s="1"/>
  <c r="AE189" i="5" a="1"/>
  <c r="AE189" i="5" s="1"/>
  <c r="AF189" i="5" a="1"/>
  <c r="AF189" i="5" s="1"/>
  <c r="AG189" i="5" a="1"/>
  <c r="AG189" i="5" s="1"/>
  <c r="AH189" i="5" a="1"/>
  <c r="AH189" i="5" s="1"/>
  <c r="AI189" i="5" a="1"/>
  <c r="AI189" i="5" s="1"/>
  <c r="AJ189" i="5" a="1"/>
  <c r="AJ189" i="5" s="1"/>
  <c r="AK189" i="5" a="1"/>
  <c r="AK189" i="5" s="1"/>
  <c r="AL189" i="5" a="1"/>
  <c r="AL189" i="5" s="1"/>
  <c r="AM189" i="5" a="1"/>
  <c r="AM189" i="5" s="1"/>
  <c r="AN189" i="5" a="1"/>
  <c r="AN189" i="5" s="1"/>
  <c r="AO189" i="5" a="1"/>
  <c r="AO189" i="5" s="1"/>
  <c r="AP189" i="5" a="1"/>
  <c r="AP189" i="5" s="1"/>
  <c r="AQ189" i="5" a="1"/>
  <c r="AQ189" i="5" s="1"/>
  <c r="AR189" i="5" a="1"/>
  <c r="AR189" i="5" s="1"/>
  <c r="AS189" i="5" a="1"/>
  <c r="AS189" i="5" s="1"/>
  <c r="AT189" i="5" a="1"/>
  <c r="AT189" i="5" s="1"/>
  <c r="AU189" i="5" a="1"/>
  <c r="AU189" i="5" s="1"/>
  <c r="AV189" i="5" a="1"/>
  <c r="AV189" i="5" s="1"/>
  <c r="AW189" i="5" a="1"/>
  <c r="AW189" i="5" s="1"/>
  <c r="AX189" i="5" a="1"/>
  <c r="AX189" i="5" s="1"/>
  <c r="AY189" i="5" a="1"/>
  <c r="AY189" i="5" s="1"/>
  <c r="AZ189" i="5" a="1"/>
  <c r="AZ189" i="5" s="1"/>
  <c r="BA189" i="5" a="1"/>
  <c r="BA189" i="5" s="1"/>
  <c r="BB189" i="5" a="1"/>
  <c r="BB189" i="5" s="1"/>
  <c r="BC189" i="5" a="1"/>
  <c r="BC189" i="5" s="1"/>
  <c r="BD189" i="5" a="1"/>
  <c r="BD189" i="5" s="1"/>
  <c r="BE189" i="5" a="1"/>
  <c r="BE189" i="5" s="1"/>
  <c r="BF189" i="5" a="1"/>
  <c r="BF189" i="5" s="1"/>
  <c r="BG189" i="5" a="1"/>
  <c r="BG189" i="5" s="1"/>
  <c r="BH189" i="5" a="1"/>
  <c r="BH189" i="5" s="1"/>
  <c r="BI189" i="5" a="1"/>
  <c r="BI189" i="5" s="1"/>
  <c r="BJ189" i="5" a="1"/>
  <c r="BJ189" i="5" s="1"/>
  <c r="BK189" i="5" a="1"/>
  <c r="BK189" i="5" s="1"/>
  <c r="BL189" i="5" a="1"/>
  <c r="BL189" i="5" s="1"/>
  <c r="BM189" i="5" a="1"/>
  <c r="BM189" i="5" s="1"/>
  <c r="BN189" i="5" a="1"/>
  <c r="BN189" i="5" s="1"/>
  <c r="BO189" i="5" a="1"/>
  <c r="BO189" i="5" s="1"/>
  <c r="BP189" i="5" a="1"/>
  <c r="BP189" i="5" s="1"/>
  <c r="BQ189" i="5" a="1"/>
  <c r="BQ189" i="5" s="1"/>
  <c r="BR189" i="5" a="1"/>
  <c r="BR189" i="5" s="1"/>
  <c r="BS189" i="5" a="1"/>
  <c r="BS189" i="5" s="1"/>
  <c r="BT189" i="5" a="1"/>
  <c r="BT189" i="5" s="1"/>
  <c r="BU189" i="5" a="1"/>
  <c r="BU189" i="5" s="1"/>
  <c r="BV189" i="5" a="1"/>
  <c r="BV189" i="5" s="1"/>
  <c r="BW189" i="5" a="1"/>
  <c r="BW189" i="5" s="1"/>
  <c r="BX189" i="5" a="1"/>
  <c r="BX189" i="5" s="1"/>
  <c r="BY189" i="5" a="1"/>
  <c r="BY189" i="5" s="1"/>
  <c r="BZ189" i="5" a="1"/>
  <c r="BZ189" i="5" s="1"/>
  <c r="CA189" i="5" a="1"/>
  <c r="CA189" i="5" s="1"/>
  <c r="CB189" i="5" a="1"/>
  <c r="CB189" i="5" s="1"/>
  <c r="CC189" i="5" a="1"/>
  <c r="CC189" i="5" s="1"/>
  <c r="CD189" i="5" a="1"/>
  <c r="CD189" i="5" s="1"/>
  <c r="CE189" i="5" a="1"/>
  <c r="CE189" i="5" s="1"/>
  <c r="CF189" i="5" a="1"/>
  <c r="CF189" i="5" s="1"/>
  <c r="CG189" i="5" a="1"/>
  <c r="CG189" i="5" s="1"/>
  <c r="CH189" i="5" a="1"/>
  <c r="CH189" i="5" s="1"/>
  <c r="CI189" i="5" a="1"/>
  <c r="CI189" i="5" s="1"/>
  <c r="CJ189" i="5" a="1"/>
  <c r="CJ189" i="5" s="1"/>
  <c r="CK189" i="5" a="1"/>
  <c r="CK189" i="5" s="1"/>
  <c r="CL189" i="5" a="1"/>
  <c r="CL189" i="5" s="1"/>
  <c r="CM189" i="5" a="1"/>
  <c r="CM189" i="5" s="1"/>
  <c r="CN189" i="5" a="1"/>
  <c r="CN189" i="5" s="1"/>
  <c r="CO189" i="5" a="1"/>
  <c r="CO189" i="5" s="1"/>
  <c r="CP189" i="5" a="1"/>
  <c r="CP189" i="5" s="1"/>
  <c r="CQ189" i="5" a="1"/>
  <c r="CQ189" i="5" s="1"/>
  <c r="CR189" i="5" a="1"/>
  <c r="CR189" i="5" s="1"/>
  <c r="CS189" i="5" a="1"/>
  <c r="CS189" i="5" s="1"/>
  <c r="CT189" i="5" a="1"/>
  <c r="CT189" i="5" s="1"/>
  <c r="CU189" i="5" a="1"/>
  <c r="CU189" i="5" s="1"/>
  <c r="CV189" i="5" a="1"/>
  <c r="CV189" i="5" s="1"/>
  <c r="CW189" i="5" a="1"/>
  <c r="CW189" i="5" s="1"/>
  <c r="CX189" i="5" a="1"/>
  <c r="CX189" i="5" s="1"/>
  <c r="CY189" i="5" a="1"/>
  <c r="CY189" i="5" s="1"/>
  <c r="CZ189" i="5" a="1"/>
  <c r="CZ189" i="5" s="1"/>
  <c r="DA189" i="5" a="1"/>
  <c r="DA189" i="5" s="1"/>
  <c r="DB189" i="5" a="1"/>
  <c r="DB189" i="5" s="1"/>
  <c r="DC189" i="5" a="1"/>
  <c r="DC189" i="5" s="1"/>
  <c r="DD189" i="5" a="1"/>
  <c r="DD189" i="5" s="1"/>
  <c r="DE189" i="5" a="1"/>
  <c r="DE189" i="5" s="1"/>
  <c r="DF189" i="5" a="1"/>
  <c r="DF189" i="5" s="1"/>
  <c r="DG189" i="5" a="1"/>
  <c r="DG189" i="5" s="1"/>
  <c r="DH189" i="5" a="1"/>
  <c r="DH189" i="5" s="1"/>
  <c r="DI189" i="5" a="1"/>
  <c r="DI189" i="5" s="1"/>
  <c r="DJ189" i="5" a="1"/>
  <c r="DJ189" i="5" s="1"/>
  <c r="DK189" i="5" a="1"/>
  <c r="DK189" i="5" s="1"/>
  <c r="DL189" i="5" a="1"/>
  <c r="DL189" i="5" s="1"/>
  <c r="DM189" i="5" a="1"/>
  <c r="DM189" i="5" s="1"/>
  <c r="DN189" i="5" a="1"/>
  <c r="DN189" i="5" s="1"/>
  <c r="DO189" i="5" a="1"/>
  <c r="DO189" i="5" s="1"/>
  <c r="DP189" i="5" a="1"/>
  <c r="DP189" i="5" s="1"/>
  <c r="DQ189" i="5" a="1"/>
  <c r="DQ189" i="5" s="1"/>
  <c r="DR189" i="5" a="1"/>
  <c r="DR189" i="5" s="1"/>
  <c r="DS189" i="5" a="1"/>
  <c r="DS189" i="5" s="1"/>
  <c r="DT189" i="5" a="1"/>
  <c r="DT189" i="5" s="1"/>
  <c r="DU189" i="5" a="1"/>
  <c r="DU189" i="5" s="1"/>
  <c r="DV189" i="5" a="1"/>
  <c r="DV189" i="5" s="1"/>
  <c r="DW189" i="5" a="1"/>
  <c r="DW189" i="5" s="1"/>
  <c r="DX189" i="5" a="1"/>
  <c r="DX189" i="5" s="1"/>
  <c r="DY189" i="5" a="1"/>
  <c r="DY189" i="5" s="1"/>
  <c r="DZ189" i="5" a="1"/>
  <c r="DZ189" i="5" s="1"/>
  <c r="EA189" i="5" a="1"/>
  <c r="EA189" i="5" s="1"/>
  <c r="EB189" i="5" a="1"/>
  <c r="EB189" i="5" s="1"/>
  <c r="EC189" i="5" a="1"/>
  <c r="EC189" i="5" s="1"/>
  <c r="ED189" i="5" a="1"/>
  <c r="ED189" i="5" s="1"/>
  <c r="EE189" i="5" a="1"/>
  <c r="EE189" i="5" s="1"/>
  <c r="EF189" i="5" a="1"/>
  <c r="EF189" i="5" s="1"/>
  <c r="EG189" i="5" a="1"/>
  <c r="EG189" i="5" s="1"/>
  <c r="EH189" i="5" a="1"/>
  <c r="EH189" i="5" s="1"/>
  <c r="EI189" i="5" a="1"/>
  <c r="EI189" i="5" s="1"/>
  <c r="EJ189" i="5" a="1"/>
  <c r="EJ189" i="5" s="1"/>
  <c r="EK189" i="5" a="1"/>
  <c r="EK189" i="5" s="1"/>
  <c r="EL189" i="5" a="1"/>
  <c r="EL189" i="5" s="1"/>
  <c r="EM189" i="5" a="1"/>
  <c r="EM189" i="5" s="1"/>
  <c r="EN189" i="5" a="1"/>
  <c r="EN189" i="5" s="1"/>
  <c r="EO189" i="5" a="1"/>
  <c r="EO189" i="5" s="1"/>
  <c r="EP189" i="5" a="1"/>
  <c r="EP189" i="5" s="1"/>
  <c r="EQ189" i="5" a="1"/>
  <c r="EQ189" i="5" s="1"/>
  <c r="ER189" i="5" a="1"/>
  <c r="ER189" i="5" s="1"/>
  <c r="ES189" i="5" a="1"/>
  <c r="ES189" i="5" s="1"/>
  <c r="ET189" i="5" a="1"/>
  <c r="ET189" i="5" s="1"/>
  <c r="EU189" i="5" a="1"/>
  <c r="EU189" i="5" s="1"/>
  <c r="EV189" i="5" a="1"/>
  <c r="EV189" i="5" s="1"/>
  <c r="EW189" i="5" a="1"/>
  <c r="EW189" i="5" s="1"/>
  <c r="EX189" i="5" a="1"/>
  <c r="EX189" i="5" s="1"/>
  <c r="EY189" i="5" a="1"/>
  <c r="EY189" i="5" s="1"/>
  <c r="EZ189" i="5" a="1"/>
  <c r="EZ189" i="5" s="1"/>
  <c r="FA189" i="5" a="1"/>
  <c r="FA189" i="5" s="1"/>
  <c r="FB189" i="5" a="1"/>
  <c r="FB189" i="5" s="1"/>
  <c r="FC189" i="5" a="1"/>
  <c r="FC189" i="5" s="1"/>
  <c r="FD189" i="5" a="1"/>
  <c r="FD189" i="5" s="1"/>
  <c r="FE189" i="5" a="1"/>
  <c r="FE189" i="5" s="1"/>
  <c r="FF189" i="5" a="1"/>
  <c r="FF189" i="5" s="1"/>
  <c r="FG189" i="5" a="1"/>
  <c r="FG189" i="5" s="1"/>
  <c r="FH189" i="5" a="1"/>
  <c r="FH189" i="5" s="1"/>
  <c r="FI189" i="5" a="1"/>
  <c r="FI189" i="5" s="1"/>
  <c r="FJ189" i="5" a="1"/>
  <c r="FJ189" i="5" s="1"/>
  <c r="G188" i="5" a="1"/>
  <c r="G188" i="5" s="1"/>
  <c r="H188" i="5" a="1"/>
  <c r="H188" i="5" s="1"/>
  <c r="P188" i="5" a="1"/>
  <c r="P188" i="5" s="1"/>
  <c r="Q188" i="5" a="1"/>
  <c r="Q188" i="5" s="1"/>
  <c r="X188" i="5" a="1"/>
  <c r="X188" i="5" s="1"/>
  <c r="Y188" i="5" a="1"/>
  <c r="Y188" i="5" s="1"/>
  <c r="AF188" i="5" a="1"/>
  <c r="AF188" i="5" s="1"/>
  <c r="AG188" i="5" a="1"/>
  <c r="AG188" i="5" s="1"/>
  <c r="AN188" i="5" a="1"/>
  <c r="AN188" i="5" s="1"/>
  <c r="AO188" i="5" a="1"/>
  <c r="AO188" i="5" s="1"/>
  <c r="AV188" i="5" a="1"/>
  <c r="AV188" i="5" s="1"/>
  <c r="AW188" i="5" a="1"/>
  <c r="AW188" i="5" s="1"/>
  <c r="BD188" i="5" a="1"/>
  <c r="BD188" i="5" s="1"/>
  <c r="BE188" i="5" a="1"/>
  <c r="BE188" i="5" s="1"/>
  <c r="BL188" i="5" a="1"/>
  <c r="BL188" i="5" s="1"/>
  <c r="BM188" i="5" a="1"/>
  <c r="BM188" i="5" s="1"/>
  <c r="BT188" i="5" a="1"/>
  <c r="BT188" i="5" s="1"/>
  <c r="BU188" i="5" a="1"/>
  <c r="BU188" i="5" s="1"/>
  <c r="CB188" i="5" a="1"/>
  <c r="CB188" i="5" s="1"/>
  <c r="CC188" i="5" a="1"/>
  <c r="CC188" i="5" s="1"/>
  <c r="CJ188" i="5" a="1"/>
  <c r="CJ188" i="5" s="1"/>
  <c r="CK188" i="5" a="1"/>
  <c r="CK188" i="5" s="1"/>
  <c r="CR188" i="5" a="1"/>
  <c r="CR188" i="5" s="1"/>
  <c r="CS188" i="5" a="1"/>
  <c r="CS188" i="5" s="1"/>
  <c r="CZ188" i="5" a="1"/>
  <c r="CZ188" i="5" s="1"/>
  <c r="DA188" i="5" a="1"/>
  <c r="DA188" i="5" s="1"/>
  <c r="DH188" i="5" a="1"/>
  <c r="DH188" i="5" s="1"/>
  <c r="DI188" i="5" a="1"/>
  <c r="DI188" i="5" s="1"/>
  <c r="DP188" i="5" a="1"/>
  <c r="DP188" i="5" s="1"/>
  <c r="DQ188" i="5" a="1"/>
  <c r="DQ188" i="5" s="1"/>
  <c r="DY188" i="5" a="1"/>
  <c r="DY188" i="5" s="1"/>
  <c r="EG188" i="5" a="1"/>
  <c r="EG188" i="5" s="1"/>
  <c r="FE188" i="5" a="1"/>
  <c r="FE188" i="5" s="1"/>
  <c r="DX188" i="5" a="1"/>
  <c r="DX188" i="5" s="1"/>
  <c r="EF188" i="5" a="1"/>
  <c r="EF188" i="5" s="1"/>
  <c r="EW188" i="5" a="1"/>
  <c r="EW188" i="5" s="1"/>
  <c r="H204" i="5"/>
  <c r="Q204" i="5"/>
  <c r="Y204" i="5"/>
  <c r="AG204" i="5"/>
  <c r="AO204" i="5"/>
  <c r="AW204" i="5"/>
  <c r="BE204" i="5"/>
  <c r="BM204" i="5"/>
  <c r="BU204" i="5"/>
  <c r="CC204" i="5"/>
  <c r="CK204" i="5"/>
  <c r="CS204" i="5"/>
  <c r="DA204" i="5"/>
  <c r="DI204" i="5"/>
  <c r="DQ204" i="5"/>
  <c r="DY204" i="5"/>
  <c r="EG204" i="5"/>
  <c r="EO204" i="5"/>
  <c r="EW204" i="5"/>
  <c r="FE204" i="5"/>
  <c r="EO188" i="5" a="1"/>
  <c r="EO188" i="5" s="1"/>
  <c r="BV188" i="5" a="1"/>
  <c r="BV188" i="5" s="1"/>
  <c r="DB188" i="5" a="1"/>
  <c r="DB188" i="5" s="1"/>
  <c r="EP188" i="5" a="1"/>
  <c r="EP188" i="5" s="1"/>
  <c r="FF188" i="5" a="1"/>
  <c r="FF188" i="5" s="1"/>
  <c r="Z188" i="5" a="1"/>
  <c r="Z188" i="5" s="1"/>
  <c r="CL188" i="5" a="1"/>
  <c r="CL188" i="5" s="1"/>
  <c r="DR188" i="5" a="1"/>
  <c r="DR188" i="5" s="1"/>
  <c r="EX188" i="5" a="1"/>
  <c r="EX188" i="5" s="1"/>
  <c r="S188" i="5" a="1"/>
  <c r="S188" i="5" s="1"/>
  <c r="AY188" i="5" a="1"/>
  <c r="AY188" i="5" s="1"/>
  <c r="CE188" i="5" a="1"/>
  <c r="CE188" i="5" s="1"/>
  <c r="DC188" i="5" a="1"/>
  <c r="DC188" i="5" s="1"/>
  <c r="I188" i="5" a="1"/>
  <c r="I188" i="5" s="1"/>
  <c r="AP188" i="5" a="1"/>
  <c r="AP188" i="5" s="1"/>
  <c r="CD188" i="5" a="1"/>
  <c r="CD188" i="5" s="1"/>
  <c r="CT188" i="5" a="1"/>
  <c r="CT188" i="5" s="1"/>
  <c r="DZ188" i="5" a="1"/>
  <c r="DZ188" i="5" s="1"/>
  <c r="B189" i="5" a="1"/>
  <c r="B189" i="5" s="1"/>
  <c r="M213" i="5" s="1"/>
  <c r="AI188" i="5" a="1"/>
  <c r="AI188" i="5" s="1"/>
  <c r="BG188" i="5" a="1"/>
  <c r="BG188" i="5" s="1"/>
  <c r="BW188" i="5" a="1"/>
  <c r="BW188" i="5" s="1"/>
  <c r="CU188" i="5" a="1"/>
  <c r="CU188" i="5" s="1"/>
  <c r="R188" i="5" a="1"/>
  <c r="R188" i="5" s="1"/>
  <c r="BN188" i="5" a="1"/>
  <c r="BN188" i="5" s="1"/>
  <c r="DJ188" i="5" a="1"/>
  <c r="DJ188" i="5" s="1"/>
  <c r="EH188" i="5" a="1"/>
  <c r="EH188" i="5" s="1"/>
  <c r="J188" i="5" a="1"/>
  <c r="J188" i="5" s="1"/>
  <c r="AA188" i="5" a="1"/>
  <c r="AA188" i="5" s="1"/>
  <c r="AQ188" i="5" a="1"/>
  <c r="AQ188" i="5" s="1"/>
  <c r="BO188" i="5" a="1"/>
  <c r="BO188" i="5" s="1"/>
  <c r="CM188" i="5" a="1"/>
  <c r="CM188" i="5" s="1"/>
  <c r="E188" i="5" a="1"/>
  <c r="E188" i="5" s="1"/>
  <c r="AD188" i="5" a="1"/>
  <c r="AD188" i="5" s="1"/>
  <c r="BB188" i="5" a="1"/>
  <c r="BB188" i="5" s="1"/>
  <c r="C188" i="5" a="1"/>
  <c r="C188" i="5" s="1"/>
  <c r="C187" i="5" a="1"/>
  <c r="C187" i="5" s="1"/>
  <c r="C223" i="5" a="1"/>
  <c r="C223" i="5" s="1"/>
  <c r="K187" i="5" a="1"/>
  <c r="K187" i="5" s="1"/>
  <c r="T187" i="5" a="1"/>
  <c r="T187" i="5" s="1"/>
  <c r="AB187" i="5" a="1"/>
  <c r="AB187" i="5" s="1"/>
  <c r="AJ187" i="5" a="1"/>
  <c r="AJ187" i="5" s="1"/>
  <c r="AR187" i="5" a="1"/>
  <c r="AR187" i="5" s="1"/>
  <c r="AZ187" i="5" a="1"/>
  <c r="AZ187" i="5" s="1"/>
  <c r="BH187" i="5" a="1"/>
  <c r="BH187" i="5" s="1"/>
  <c r="BP187" i="5" a="1"/>
  <c r="BP187" i="5" s="1"/>
  <c r="BX187" i="5" a="1"/>
  <c r="BX187" i="5" s="1"/>
  <c r="CF187" i="5" a="1"/>
  <c r="CF187" i="5" s="1"/>
  <c r="CN187" i="5" a="1"/>
  <c r="CN187" i="5" s="1"/>
  <c r="CV187" i="5" a="1"/>
  <c r="CV187" i="5" s="1"/>
  <c r="DD187" i="5" a="1"/>
  <c r="DD187" i="5" s="1"/>
  <c r="DL187" i="5" a="1"/>
  <c r="DL187" i="5" s="1"/>
  <c r="DT187" i="5" a="1"/>
  <c r="DT187" i="5" s="1"/>
  <c r="EB187" i="5" a="1"/>
  <c r="EB187" i="5" s="1"/>
  <c r="EJ187" i="5" a="1"/>
  <c r="EJ187" i="5" s="1"/>
  <c r="ER187" i="5" a="1"/>
  <c r="ER187" i="5" s="1"/>
  <c r="EZ187" i="5" a="1"/>
  <c r="EZ187" i="5" s="1"/>
  <c r="FH187" i="5" a="1"/>
  <c r="FH187" i="5" s="1"/>
  <c r="EN188" i="5" a="1"/>
  <c r="EN188" i="5" s="1"/>
  <c r="EV188" i="5" a="1"/>
  <c r="EV188" i="5" s="1"/>
  <c r="FD188" i="5" a="1"/>
  <c r="FD188" i="5" s="1"/>
  <c r="G204" i="5"/>
  <c r="P204" i="5"/>
  <c r="X204" i="5"/>
  <c r="AF204" i="5"/>
  <c r="AN204" i="5"/>
  <c r="AV204" i="5"/>
  <c r="BD204" i="5"/>
  <c r="BL204" i="5"/>
  <c r="BT204" i="5"/>
  <c r="CB204" i="5"/>
  <c r="CJ204" i="5"/>
  <c r="CR204" i="5"/>
  <c r="CZ204" i="5"/>
  <c r="DH204" i="5"/>
  <c r="DP204" i="5"/>
  <c r="DX204" i="5"/>
  <c r="EF204" i="5"/>
  <c r="EN204" i="5"/>
  <c r="EV204" i="5"/>
  <c r="FD204" i="5"/>
  <c r="I203" i="5"/>
  <c r="AH203" i="5"/>
  <c r="AX203" i="5"/>
  <c r="BF203" i="5"/>
  <c r="BV203" i="5"/>
  <c r="CT203" i="5"/>
  <c r="DB203" i="5"/>
  <c r="DR203" i="5"/>
  <c r="EP203" i="5"/>
  <c r="FF203" i="5"/>
  <c r="R204" i="5"/>
  <c r="AH204" i="5"/>
  <c r="AP204" i="5"/>
  <c r="BN204" i="5"/>
  <c r="CD204" i="5"/>
  <c r="CT204" i="5"/>
  <c r="DJ204" i="5"/>
  <c r="DZ204" i="5"/>
  <c r="EH204" i="5"/>
  <c r="EX204" i="5"/>
  <c r="F187" i="5" a="1"/>
  <c r="F187" i="5" s="1"/>
  <c r="O187" i="5" a="1"/>
  <c r="O187" i="5" s="1"/>
  <c r="W187" i="5" a="1"/>
  <c r="W187" i="5" s="1"/>
  <c r="AE187" i="5" a="1"/>
  <c r="AE187" i="5" s="1"/>
  <c r="AM187" i="5" a="1"/>
  <c r="AM187" i="5" s="1"/>
  <c r="AU187" i="5" a="1"/>
  <c r="AU187" i="5" s="1"/>
  <c r="BC187" i="5" a="1"/>
  <c r="BC187" i="5" s="1"/>
  <c r="BK187" i="5" a="1"/>
  <c r="BK187" i="5" s="1"/>
  <c r="BS187" i="5" a="1"/>
  <c r="BS187" i="5" s="1"/>
  <c r="CA187" i="5" a="1"/>
  <c r="CA187" i="5" s="1"/>
  <c r="CI187" i="5" a="1"/>
  <c r="CI187" i="5" s="1"/>
  <c r="CQ187" i="5" a="1"/>
  <c r="CQ187" i="5" s="1"/>
  <c r="CY187" i="5" a="1"/>
  <c r="CY187" i="5" s="1"/>
  <c r="DG187" i="5" a="1"/>
  <c r="DG187" i="5" s="1"/>
  <c r="DO187" i="5" a="1"/>
  <c r="DO187" i="5" s="1"/>
  <c r="DW187" i="5" a="1"/>
  <c r="DW187" i="5" s="1"/>
  <c r="EE187" i="5" a="1"/>
  <c r="EE187" i="5" s="1"/>
  <c r="EM187" i="5" a="1"/>
  <c r="EM187" i="5" s="1"/>
  <c r="EU187" i="5" a="1"/>
  <c r="EU187" i="5" s="1"/>
  <c r="FC187" i="5" a="1"/>
  <c r="FC187" i="5" s="1"/>
  <c r="B188" i="5" a="1"/>
  <c r="B188" i="5" s="1"/>
  <c r="B187" i="5" a="1"/>
  <c r="B187" i="5" s="1"/>
  <c r="B186" i="5" a="1"/>
  <c r="B186" i="5" s="1"/>
  <c r="DK188" i="5" a="1"/>
  <c r="DK188" i="5" s="1"/>
  <c r="DS188" i="5" a="1"/>
  <c r="DS188" i="5" s="1"/>
  <c r="EA188" i="5" a="1"/>
  <c r="EA188" i="5" s="1"/>
  <c r="EI188" i="5" a="1"/>
  <c r="EI188" i="5" s="1"/>
  <c r="EQ188" i="5" a="1"/>
  <c r="EQ188" i="5" s="1"/>
  <c r="EY188" i="5" a="1"/>
  <c r="EY188" i="5" s="1"/>
  <c r="FG188" i="5" a="1"/>
  <c r="FG188" i="5" s="1"/>
  <c r="C203" i="5"/>
  <c r="FC204" i="5"/>
  <c r="O204" i="5"/>
  <c r="EU204" i="5"/>
  <c r="DO204" i="5"/>
  <c r="CI204" i="5"/>
  <c r="BC204" i="5"/>
  <c r="AE204" i="5"/>
  <c r="EE204" i="5"/>
  <c r="CY204" i="5"/>
  <c r="BS204" i="5"/>
  <c r="W204" i="5"/>
  <c r="DW204" i="5"/>
  <c r="J204" i="5"/>
  <c r="S204" i="5"/>
  <c r="AA204" i="5"/>
  <c r="AI204" i="5"/>
  <c r="AQ204" i="5"/>
  <c r="AY204" i="5"/>
  <c r="BG204" i="5"/>
  <c r="BO204" i="5"/>
  <c r="BW204" i="5"/>
  <c r="CE204" i="5"/>
  <c r="CM204" i="5"/>
  <c r="CU204" i="5"/>
  <c r="DC204" i="5"/>
  <c r="DK204" i="5"/>
  <c r="DS204" i="5"/>
  <c r="EA204" i="5"/>
  <c r="EI204" i="5"/>
  <c r="EQ204" i="5"/>
  <c r="EY204" i="5"/>
  <c r="FG204" i="5"/>
  <c r="D187" i="5" a="1"/>
  <c r="D187" i="5" s="1"/>
  <c r="L187" i="5" a="1"/>
  <c r="L187" i="5" s="1"/>
  <c r="U187" i="5" a="1"/>
  <c r="U187" i="5" s="1"/>
  <c r="AC187" i="5" a="1"/>
  <c r="AC187" i="5" s="1"/>
  <c r="AK187" i="5" a="1"/>
  <c r="AK187" i="5" s="1"/>
  <c r="AS187" i="5" a="1"/>
  <c r="AS187" i="5" s="1"/>
  <c r="BA187" i="5" a="1"/>
  <c r="BA187" i="5" s="1"/>
  <c r="BI187" i="5" a="1"/>
  <c r="BI187" i="5" s="1"/>
  <c r="BQ187" i="5" a="1"/>
  <c r="BQ187" i="5" s="1"/>
  <c r="BY187" i="5" a="1"/>
  <c r="BY187" i="5" s="1"/>
  <c r="CG187" i="5" a="1"/>
  <c r="CG187" i="5" s="1"/>
  <c r="CO187" i="5" a="1"/>
  <c r="CO187" i="5" s="1"/>
  <c r="CW187" i="5" a="1"/>
  <c r="CW187" i="5" s="1"/>
  <c r="DE187" i="5" a="1"/>
  <c r="DE187" i="5" s="1"/>
  <c r="DM187" i="5" a="1"/>
  <c r="DM187" i="5" s="1"/>
  <c r="DU187" i="5" a="1"/>
  <c r="DU187" i="5" s="1"/>
  <c r="EC187" i="5" a="1"/>
  <c r="EC187" i="5" s="1"/>
  <c r="EK187" i="5" a="1"/>
  <c r="EK187" i="5" s="1"/>
  <c r="ES187" i="5" a="1"/>
  <c r="ES187" i="5" s="1"/>
  <c r="FA187" i="5" a="1"/>
  <c r="FA187" i="5" s="1"/>
  <c r="FI187" i="5" a="1"/>
  <c r="FI187" i="5" s="1"/>
  <c r="AX188" i="5" a="1"/>
  <c r="AX188" i="5" s="1"/>
  <c r="R203" i="5"/>
  <c r="Z203" i="5"/>
  <c r="AP203" i="5"/>
  <c r="BN203" i="5"/>
  <c r="CD203" i="5"/>
  <c r="CL203" i="5"/>
  <c r="DJ203" i="5"/>
  <c r="DZ203" i="5"/>
  <c r="EH203" i="5"/>
  <c r="EX203" i="5"/>
  <c r="I204" i="5"/>
  <c r="Z204" i="5"/>
  <c r="AX204" i="5"/>
  <c r="BF204" i="5"/>
  <c r="BV204" i="5"/>
  <c r="CL204" i="5"/>
  <c r="DB204" i="5"/>
  <c r="DR204" i="5"/>
  <c r="EP204" i="5"/>
  <c r="FF204" i="5"/>
  <c r="G187" i="5" a="1"/>
  <c r="G187" i="5" s="1"/>
  <c r="P187" i="5" a="1"/>
  <c r="P187" i="5" s="1"/>
  <c r="X187" i="5" a="1"/>
  <c r="X187" i="5" s="1"/>
  <c r="AF187" i="5" a="1"/>
  <c r="AF187" i="5" s="1"/>
  <c r="AN187" i="5" a="1"/>
  <c r="AN187" i="5" s="1"/>
  <c r="AV187" i="5" a="1"/>
  <c r="AV187" i="5" s="1"/>
  <c r="BD187" i="5" a="1"/>
  <c r="BD187" i="5" s="1"/>
  <c r="BL187" i="5" a="1"/>
  <c r="BL187" i="5" s="1"/>
  <c r="BT187" i="5" a="1"/>
  <c r="BT187" i="5" s="1"/>
  <c r="CB187" i="5" a="1"/>
  <c r="CB187" i="5" s="1"/>
  <c r="CJ187" i="5" a="1"/>
  <c r="CJ187" i="5" s="1"/>
  <c r="CR187" i="5" a="1"/>
  <c r="CR187" i="5" s="1"/>
  <c r="CZ187" i="5" a="1"/>
  <c r="CZ187" i="5" s="1"/>
  <c r="DH187" i="5" a="1"/>
  <c r="DH187" i="5" s="1"/>
  <c r="DP187" i="5" a="1"/>
  <c r="DP187" i="5" s="1"/>
  <c r="DX187" i="5" a="1"/>
  <c r="DX187" i="5" s="1"/>
  <c r="EF187" i="5" a="1"/>
  <c r="EF187" i="5" s="1"/>
  <c r="EN187" i="5" a="1"/>
  <c r="EN187" i="5" s="1"/>
  <c r="EV187" i="5" a="1"/>
  <c r="EV187" i="5" s="1"/>
  <c r="FD187" i="5" a="1"/>
  <c r="FD187" i="5" s="1"/>
  <c r="K188" i="5" a="1"/>
  <c r="K188" i="5" s="1"/>
  <c r="T188" i="5" a="1"/>
  <c r="T188" i="5" s="1"/>
  <c r="AB188" i="5" a="1"/>
  <c r="AB188" i="5" s="1"/>
  <c r="AJ188" i="5" a="1"/>
  <c r="AJ188" i="5" s="1"/>
  <c r="AR188" i="5" a="1"/>
  <c r="AR188" i="5" s="1"/>
  <c r="AZ188" i="5" a="1"/>
  <c r="AZ188" i="5" s="1"/>
  <c r="BH188" i="5" a="1"/>
  <c r="BH188" i="5" s="1"/>
  <c r="BP188" i="5" a="1"/>
  <c r="BP188" i="5" s="1"/>
  <c r="BX188" i="5" a="1"/>
  <c r="BX188" i="5" s="1"/>
  <c r="CF188" i="5" a="1"/>
  <c r="CF188" i="5" s="1"/>
  <c r="CN188" i="5" a="1"/>
  <c r="CN188" i="5" s="1"/>
  <c r="CV188" i="5" a="1"/>
  <c r="CV188" i="5" s="1"/>
  <c r="DD188" i="5" a="1"/>
  <c r="DD188" i="5" s="1"/>
  <c r="DL188" i="5" a="1"/>
  <c r="DL188" i="5" s="1"/>
  <c r="DT188" i="5" a="1"/>
  <c r="DT188" i="5" s="1"/>
  <c r="EB188" i="5" a="1"/>
  <c r="EB188" i="5" s="1"/>
  <c r="EJ188" i="5" a="1"/>
  <c r="EJ188" i="5" s="1"/>
  <c r="ER188" i="5" a="1"/>
  <c r="ER188" i="5" s="1"/>
  <c r="EZ188" i="5" a="1"/>
  <c r="EZ188" i="5" s="1"/>
  <c r="FH188" i="5" a="1"/>
  <c r="FH188" i="5" s="1"/>
  <c r="K204" i="5"/>
  <c r="T204" i="5"/>
  <c r="AB204" i="5"/>
  <c r="AJ204" i="5"/>
  <c r="AR204" i="5"/>
  <c r="AZ204" i="5"/>
  <c r="BH204" i="5"/>
  <c r="BP204" i="5"/>
  <c r="BX204" i="5"/>
  <c r="CF204" i="5"/>
  <c r="CN204" i="5"/>
  <c r="CV204" i="5"/>
  <c r="DD204" i="5"/>
  <c r="DL204" i="5"/>
  <c r="DT204" i="5"/>
  <c r="EB204" i="5"/>
  <c r="EJ204" i="5"/>
  <c r="ER204" i="5"/>
  <c r="EZ204" i="5"/>
  <c r="FH204" i="5"/>
  <c r="L188" i="5" a="1"/>
  <c r="L188" i="5" s="1"/>
  <c r="AK188" i="5" a="1"/>
  <c r="AK188" i="5" s="1"/>
  <c r="BI188" i="5" a="1"/>
  <c r="BI188" i="5" s="1"/>
  <c r="CG188" i="5" a="1"/>
  <c r="CG188" i="5" s="1"/>
  <c r="DE188" i="5" a="1"/>
  <c r="DE188" i="5" s="1"/>
  <c r="EK188" i="5" a="1"/>
  <c r="EK188" i="5" s="1"/>
  <c r="D203" i="5"/>
  <c r="L203" i="5"/>
  <c r="D204" i="5"/>
  <c r="L204" i="5"/>
  <c r="U204" i="5"/>
  <c r="AC204" i="5"/>
  <c r="AK204" i="5"/>
  <c r="AS204" i="5"/>
  <c r="BA204" i="5"/>
  <c r="BI204" i="5"/>
  <c r="BQ204" i="5"/>
  <c r="BY204" i="5"/>
  <c r="CG204" i="5"/>
  <c r="CO204" i="5"/>
  <c r="CW204" i="5"/>
  <c r="DE204" i="5"/>
  <c r="DM204" i="5"/>
  <c r="DU204" i="5"/>
  <c r="EC204" i="5"/>
  <c r="EK204" i="5"/>
  <c r="ES204" i="5"/>
  <c r="FA204" i="5"/>
  <c r="FI204" i="5"/>
  <c r="C179" i="5"/>
  <c r="M179" i="5"/>
  <c r="E187" i="5" a="1"/>
  <c r="E187" i="5" s="1"/>
  <c r="V187" i="5" a="1"/>
  <c r="V187" i="5" s="1"/>
  <c r="AL187" i="5" a="1"/>
  <c r="AL187" i="5" s="1"/>
  <c r="BB187" i="5" a="1"/>
  <c r="BB187" i="5" s="1"/>
  <c r="BZ187" i="5" a="1"/>
  <c r="BZ187" i="5" s="1"/>
  <c r="CX187" i="5" a="1"/>
  <c r="CX187" i="5" s="1"/>
  <c r="D188" i="5" a="1"/>
  <c r="D188" i="5" s="1"/>
  <c r="AC188" i="5" a="1"/>
  <c r="AC188" i="5" s="1"/>
  <c r="BA188" i="5" a="1"/>
  <c r="BA188" i="5" s="1"/>
  <c r="BA212" i="5" s="1"/>
  <c r="BY188" i="5" a="1"/>
  <c r="BY188" i="5" s="1"/>
  <c r="BY212" i="5" s="1"/>
  <c r="CW188" i="5" a="1"/>
  <c r="CW188" i="5" s="1"/>
  <c r="DU188" i="5" a="1"/>
  <c r="DU188" i="5" s="1"/>
  <c r="EC188" i="5" a="1"/>
  <c r="EC188" i="5" s="1"/>
  <c r="ES188" i="5" a="1"/>
  <c r="ES188" i="5" s="1"/>
  <c r="FA188" i="5" a="1"/>
  <c r="FA188" i="5" s="1"/>
  <c r="I187" i="5" a="1"/>
  <c r="I187" i="5" s="1"/>
  <c r="Z187" i="5" a="1"/>
  <c r="Z187" i="5" s="1"/>
  <c r="AP187" i="5" a="1"/>
  <c r="AP187" i="5" s="1"/>
  <c r="AX187" i="5" a="1"/>
  <c r="AX187" i="5" s="1"/>
  <c r="BN187" i="5" a="1"/>
  <c r="BN187" i="5" s="1"/>
  <c r="CD187" i="5" a="1"/>
  <c r="CD187" i="5" s="1"/>
  <c r="DB187" i="5" a="1"/>
  <c r="DB187" i="5" s="1"/>
  <c r="N188" i="5" a="1"/>
  <c r="N188" i="5" s="1"/>
  <c r="AL188" i="5" a="1"/>
  <c r="AL188" i="5" s="1"/>
  <c r="BJ188" i="5" a="1"/>
  <c r="BJ188" i="5" s="1"/>
  <c r="BZ188" i="5" a="1"/>
  <c r="BZ188" i="5" s="1"/>
  <c r="CP188" i="5" a="1"/>
  <c r="CP188" i="5" s="1"/>
  <c r="CX188" i="5" a="1"/>
  <c r="CX188" i="5" s="1"/>
  <c r="DF188" i="5" a="1"/>
  <c r="DF188" i="5" s="1"/>
  <c r="DV188" i="5" a="1"/>
  <c r="DV188" i="5" s="1"/>
  <c r="EL188" i="5" a="1"/>
  <c r="EL188" i="5" s="1"/>
  <c r="FB188" i="5" a="1"/>
  <c r="FB188" i="5" s="1"/>
  <c r="E204" i="5"/>
  <c r="E212" i="5" s="1"/>
  <c r="N204" i="5"/>
  <c r="V204" i="5"/>
  <c r="AD204" i="5"/>
  <c r="AL204" i="5"/>
  <c r="AT204" i="5"/>
  <c r="BB204" i="5"/>
  <c r="BJ204" i="5"/>
  <c r="BR204" i="5"/>
  <c r="BZ204" i="5"/>
  <c r="CH204" i="5"/>
  <c r="CP204" i="5"/>
  <c r="CX204" i="5"/>
  <c r="DF204" i="5"/>
  <c r="DN204" i="5"/>
  <c r="DV204" i="5"/>
  <c r="ED204" i="5"/>
  <c r="EL204" i="5"/>
  <c r="ET204" i="5"/>
  <c r="FB204" i="5"/>
  <c r="FJ204" i="5"/>
  <c r="N187" i="5" a="1"/>
  <c r="N187" i="5" s="1"/>
  <c r="AD187" i="5" a="1"/>
  <c r="AD187" i="5" s="1"/>
  <c r="AT187" i="5" a="1"/>
  <c r="AT187" i="5" s="1"/>
  <c r="BJ187" i="5" a="1"/>
  <c r="BJ187" i="5" s="1"/>
  <c r="BR187" i="5" a="1"/>
  <c r="BR187" i="5" s="1"/>
  <c r="CH187" i="5" a="1"/>
  <c r="CH187" i="5" s="1"/>
  <c r="CP187" i="5" a="1"/>
  <c r="CP187" i="5" s="1"/>
  <c r="DF187" i="5" a="1"/>
  <c r="DF187" i="5" s="1"/>
  <c r="DN187" i="5" a="1"/>
  <c r="DN187" i="5" s="1"/>
  <c r="DV187" i="5" a="1"/>
  <c r="DV187" i="5" s="1"/>
  <c r="ED187" i="5" a="1"/>
  <c r="ED187" i="5" s="1"/>
  <c r="EL187" i="5" a="1"/>
  <c r="EL187" i="5" s="1"/>
  <c r="ET187" i="5" a="1"/>
  <c r="ET187" i="5" s="1"/>
  <c r="FB187" i="5" a="1"/>
  <c r="FB187" i="5" s="1"/>
  <c r="FJ187" i="5" a="1"/>
  <c r="FJ187" i="5" s="1"/>
  <c r="AH188" i="5" a="1"/>
  <c r="AH188" i="5" s="1"/>
  <c r="H187" i="5" a="1"/>
  <c r="H187" i="5" s="1"/>
  <c r="Q187" i="5" a="1"/>
  <c r="Q187" i="5" s="1"/>
  <c r="Y187" i="5" a="1"/>
  <c r="Y187" i="5" s="1"/>
  <c r="AG187" i="5" a="1"/>
  <c r="AG187" i="5" s="1"/>
  <c r="AO187" i="5" a="1"/>
  <c r="AO187" i="5" s="1"/>
  <c r="AW187" i="5" a="1"/>
  <c r="AW187" i="5" s="1"/>
  <c r="BE187" i="5" a="1"/>
  <c r="BE187" i="5" s="1"/>
  <c r="BM187" i="5" a="1"/>
  <c r="BM187" i="5" s="1"/>
  <c r="BU187" i="5" a="1"/>
  <c r="BU187" i="5" s="1"/>
  <c r="CC187" i="5" a="1"/>
  <c r="CC187" i="5" s="1"/>
  <c r="CK187" i="5" a="1"/>
  <c r="CK187" i="5" s="1"/>
  <c r="CS187" i="5" a="1"/>
  <c r="CS187" i="5" s="1"/>
  <c r="DA187" i="5" a="1"/>
  <c r="DA187" i="5" s="1"/>
  <c r="DI187" i="5" a="1"/>
  <c r="DI187" i="5" s="1"/>
  <c r="DQ187" i="5" a="1"/>
  <c r="DQ187" i="5" s="1"/>
  <c r="DY187" i="5" a="1"/>
  <c r="DY187" i="5" s="1"/>
  <c r="EG187" i="5" a="1"/>
  <c r="EG187" i="5" s="1"/>
  <c r="EO187" i="5" a="1"/>
  <c r="EO187" i="5" s="1"/>
  <c r="EW187" i="5" a="1"/>
  <c r="EW187" i="5" s="1"/>
  <c r="FE187" i="5" a="1"/>
  <c r="FE187" i="5" s="1"/>
  <c r="U188" i="5" a="1"/>
  <c r="U188" i="5" s="1"/>
  <c r="U212" i="5" s="1"/>
  <c r="AS188" i="5" a="1"/>
  <c r="AS188" i="5" s="1"/>
  <c r="BQ188" i="5" a="1"/>
  <c r="BQ188" i="5" s="1"/>
  <c r="CO188" i="5" a="1"/>
  <c r="CO188" i="5" s="1"/>
  <c r="DM188" i="5" a="1"/>
  <c r="DM188" i="5" s="1"/>
  <c r="FI188" i="5" a="1"/>
  <c r="FI188" i="5" s="1"/>
  <c r="R187" i="5" a="1"/>
  <c r="R187" i="5" s="1"/>
  <c r="AH187" i="5" a="1"/>
  <c r="AH187" i="5" s="1"/>
  <c r="BF187" i="5" a="1"/>
  <c r="BF187" i="5" s="1"/>
  <c r="BV187" i="5" a="1"/>
  <c r="BV187" i="5" s="1"/>
  <c r="CL187" i="5" a="1"/>
  <c r="CL187" i="5" s="1"/>
  <c r="CT187" i="5" a="1"/>
  <c r="CT187" i="5" s="1"/>
  <c r="DJ187" i="5" a="1"/>
  <c r="DJ187" i="5" s="1"/>
  <c r="DR187" i="5" a="1"/>
  <c r="DR187" i="5" s="1"/>
  <c r="DZ187" i="5" a="1"/>
  <c r="DZ187" i="5" s="1"/>
  <c r="EH187" i="5" a="1"/>
  <c r="EH187" i="5" s="1"/>
  <c r="EP187" i="5" a="1"/>
  <c r="EP187" i="5" s="1"/>
  <c r="EX187" i="5" a="1"/>
  <c r="EX187" i="5" s="1"/>
  <c r="FF187" i="5" a="1"/>
  <c r="FF187" i="5" s="1"/>
  <c r="V188" i="5" a="1"/>
  <c r="V188" i="5" s="1"/>
  <c r="AT188" i="5" a="1"/>
  <c r="AT188" i="5" s="1"/>
  <c r="BR188" i="5" a="1"/>
  <c r="BR188" i="5" s="1"/>
  <c r="CH188" i="5" a="1"/>
  <c r="CH188" i="5" s="1"/>
  <c r="DN188" i="5" a="1"/>
  <c r="DN188" i="5" s="1"/>
  <c r="DN212" i="5" s="1"/>
  <c r="ED188" i="5" a="1"/>
  <c r="ED188" i="5" s="1"/>
  <c r="ED212" i="5" s="1"/>
  <c r="ET188" i="5" a="1"/>
  <c r="ET188" i="5" s="1"/>
  <c r="FJ188" i="5" a="1"/>
  <c r="FJ188" i="5" s="1"/>
  <c r="J187" i="5" a="1"/>
  <c r="J187" i="5" s="1"/>
  <c r="S187" i="5" a="1"/>
  <c r="S187" i="5" s="1"/>
  <c r="AA187" i="5" a="1"/>
  <c r="AA187" i="5" s="1"/>
  <c r="AI187" i="5" a="1"/>
  <c r="AI187" i="5" s="1"/>
  <c r="AQ187" i="5" a="1"/>
  <c r="AQ187" i="5" s="1"/>
  <c r="AY187" i="5" a="1"/>
  <c r="AY187" i="5" s="1"/>
  <c r="BG187" i="5" a="1"/>
  <c r="BG187" i="5" s="1"/>
  <c r="BO187" i="5" a="1"/>
  <c r="BO187" i="5" s="1"/>
  <c r="BW187" i="5" a="1"/>
  <c r="BW187" i="5" s="1"/>
  <c r="CE187" i="5" a="1"/>
  <c r="CE187" i="5" s="1"/>
  <c r="CM187" i="5" a="1"/>
  <c r="CM187" i="5" s="1"/>
  <c r="CU187" i="5" a="1"/>
  <c r="CU187" i="5" s="1"/>
  <c r="DC187" i="5" a="1"/>
  <c r="DC187" i="5" s="1"/>
  <c r="DK187" i="5" a="1"/>
  <c r="DK187" i="5" s="1"/>
  <c r="DS187" i="5" a="1"/>
  <c r="DS187" i="5" s="1"/>
  <c r="EA187" i="5" a="1"/>
  <c r="EA187" i="5" s="1"/>
  <c r="EI187" i="5" a="1"/>
  <c r="EI187" i="5" s="1"/>
  <c r="EQ187" i="5" a="1"/>
  <c r="EQ187" i="5" s="1"/>
  <c r="EY187" i="5" a="1"/>
  <c r="EY187" i="5" s="1"/>
  <c r="FG187" i="5" a="1"/>
  <c r="FG187" i="5" s="1"/>
  <c r="F188" i="5" a="1"/>
  <c r="F188" i="5" s="1"/>
  <c r="O188" i="5" a="1"/>
  <c r="O188" i="5" s="1"/>
  <c r="O212" i="5" s="1"/>
  <c r="W188" i="5" a="1"/>
  <c r="W188" i="5" s="1"/>
  <c r="AE188" i="5" a="1"/>
  <c r="AE188" i="5" s="1"/>
  <c r="AM188" i="5" a="1"/>
  <c r="AM188" i="5" s="1"/>
  <c r="AU188" i="5" a="1"/>
  <c r="AU188" i="5" s="1"/>
  <c r="BC188" i="5" a="1"/>
  <c r="BC188" i="5" s="1"/>
  <c r="BK188" i="5" a="1"/>
  <c r="BK188" i="5" s="1"/>
  <c r="BS188" i="5" a="1"/>
  <c r="BS188" i="5" s="1"/>
  <c r="BS212" i="5" s="1"/>
  <c r="CA188" i="5" a="1"/>
  <c r="CA188" i="5" s="1"/>
  <c r="CI188" i="5" a="1"/>
  <c r="CI188" i="5" s="1"/>
  <c r="CQ188" i="5" a="1"/>
  <c r="CQ188" i="5" s="1"/>
  <c r="CY188" i="5" a="1"/>
  <c r="CY188" i="5" s="1"/>
  <c r="DG188" i="5" a="1"/>
  <c r="DG188" i="5" s="1"/>
  <c r="DO188" i="5" a="1"/>
  <c r="DO188" i="5" s="1"/>
  <c r="DW188" i="5" a="1"/>
  <c r="DW188" i="5" s="1"/>
  <c r="EE188" i="5" a="1"/>
  <c r="EE188" i="5" s="1"/>
  <c r="EE212" i="5" s="1"/>
  <c r="EM188" i="5" a="1"/>
  <c r="EM188" i="5" s="1"/>
  <c r="EU188" i="5" a="1"/>
  <c r="EU188" i="5" s="1"/>
  <c r="FC188" i="5" a="1"/>
  <c r="FC188" i="5" s="1"/>
  <c r="F204" i="5"/>
  <c r="AM204" i="5"/>
  <c r="AU204" i="5"/>
  <c r="BK204" i="5"/>
  <c r="CA204" i="5"/>
  <c r="CQ204" i="5"/>
  <c r="DG204" i="5"/>
  <c r="EM204" i="5"/>
  <c r="M204" i="5"/>
  <c r="EN203" i="5"/>
  <c r="DH203" i="5"/>
  <c r="CB203" i="5"/>
  <c r="AK203" i="5"/>
  <c r="AA203" i="5"/>
  <c r="E203" i="5"/>
  <c r="EV203" i="5"/>
  <c r="DP203" i="5"/>
  <c r="CJ203" i="5"/>
  <c r="AS203" i="5"/>
  <c r="AI203" i="5"/>
  <c r="M203" i="5"/>
  <c r="FD203" i="5"/>
  <c r="DX203" i="5"/>
  <c r="CR203" i="5"/>
  <c r="FH203" i="5"/>
  <c r="EQ203" i="5"/>
  <c r="CP203" i="5"/>
  <c r="BZ203" i="5"/>
  <c r="DV203" i="5"/>
  <c r="DF203" i="5"/>
  <c r="CO203" i="5"/>
  <c r="BX203" i="5"/>
  <c r="FB203" i="5"/>
  <c r="EL203" i="5"/>
  <c r="DU203" i="5"/>
  <c r="DD203" i="5"/>
  <c r="CN203" i="5"/>
  <c r="J203" i="5"/>
  <c r="S203" i="5"/>
  <c r="AQ203" i="5"/>
  <c r="AY203" i="5"/>
  <c r="BG203" i="5"/>
  <c r="BO203" i="5"/>
  <c r="BW203" i="5"/>
  <c r="CE203" i="5"/>
  <c r="CM203" i="5"/>
  <c r="CU203" i="5"/>
  <c r="DC203" i="5"/>
  <c r="DK203" i="5"/>
  <c r="DS203" i="5"/>
  <c r="EA203" i="5"/>
  <c r="EI203" i="5"/>
  <c r="EY203" i="5"/>
  <c r="FG203" i="5"/>
  <c r="C201" i="5"/>
  <c r="J4" i="17" s="1" a="1"/>
  <c r="J4" i="17" s="1"/>
  <c r="C202" i="5"/>
  <c r="Q7" i="22" s="1" a="1"/>
  <c r="Q7" i="22" s="1"/>
  <c r="K203" i="5"/>
  <c r="T203" i="5"/>
  <c r="AB203" i="5"/>
  <c r="AJ203" i="5"/>
  <c r="AR203" i="5"/>
  <c r="AZ203" i="5"/>
  <c r="BH203" i="5"/>
  <c r="BP203" i="5"/>
  <c r="CF203" i="5"/>
  <c r="CV203" i="5"/>
  <c r="DL203" i="5"/>
  <c r="DT203" i="5"/>
  <c r="EB203" i="5"/>
  <c r="EJ203" i="5"/>
  <c r="ER203" i="5"/>
  <c r="EZ203" i="5"/>
  <c r="FF179" i="5"/>
  <c r="EX179" i="5"/>
  <c r="EP179" i="5"/>
  <c r="EH179" i="5"/>
  <c r="DZ179" i="5"/>
  <c r="DR179" i="5"/>
  <c r="DJ179" i="5"/>
  <c r="DB179" i="5"/>
  <c r="CT179" i="5"/>
  <c r="CL179" i="5"/>
  <c r="CD179" i="5"/>
  <c r="BV179" i="5"/>
  <c r="BN179" i="5"/>
  <c r="AX179" i="5"/>
  <c r="AP179" i="5"/>
  <c r="AH179" i="5"/>
  <c r="Z179" i="5"/>
  <c r="R179" i="5"/>
  <c r="J179" i="5"/>
  <c r="FD179" i="5"/>
  <c r="EV179" i="5"/>
  <c r="EN179" i="5"/>
  <c r="EF179" i="5"/>
  <c r="DX179" i="5"/>
  <c r="DP179" i="5"/>
  <c r="DH179" i="5"/>
  <c r="CZ179" i="5"/>
  <c r="CR179" i="5"/>
  <c r="CJ179" i="5"/>
  <c r="CB179" i="5"/>
  <c r="BT179" i="5"/>
  <c r="BL179" i="5"/>
  <c r="BD179" i="5"/>
  <c r="AV179" i="5"/>
  <c r="AN179" i="5"/>
  <c r="AF179" i="5"/>
  <c r="X179" i="5"/>
  <c r="P179" i="5"/>
  <c r="H179" i="5"/>
  <c r="FI179" i="5"/>
  <c r="EY179" i="5"/>
  <c r="EM179" i="5"/>
  <c r="EC179" i="5"/>
  <c r="DS179" i="5"/>
  <c r="DG179" i="5"/>
  <c r="CW179" i="5"/>
  <c r="CM179" i="5"/>
  <c r="CA179" i="5"/>
  <c r="BQ179" i="5"/>
  <c r="BG179" i="5"/>
  <c r="AU179" i="5"/>
  <c r="AK179" i="5"/>
  <c r="AA179" i="5"/>
  <c r="O179" i="5"/>
  <c r="E179" i="5"/>
  <c r="FH179" i="5"/>
  <c r="EW179" i="5"/>
  <c r="EL179" i="5"/>
  <c r="EB179" i="5"/>
  <c r="DQ179" i="5"/>
  <c r="DF179" i="5"/>
  <c r="CV179" i="5"/>
  <c r="CK179" i="5"/>
  <c r="BZ179" i="5"/>
  <c r="BP179" i="5"/>
  <c r="BE179" i="5"/>
  <c r="AT179" i="5"/>
  <c r="AJ179" i="5"/>
  <c r="Y179" i="5"/>
  <c r="N179" i="5"/>
  <c r="D179" i="5"/>
  <c r="EU179" i="5"/>
  <c r="EK179" i="5"/>
  <c r="EA179" i="5"/>
  <c r="DO179" i="5"/>
  <c r="DE179" i="5"/>
  <c r="CI179" i="5"/>
  <c r="BY179" i="5"/>
  <c r="BC179" i="5"/>
  <c r="AS179" i="5"/>
  <c r="W179" i="5"/>
  <c r="FE179" i="5"/>
  <c r="ET179" i="5"/>
  <c r="EJ179" i="5"/>
  <c r="DY179" i="5"/>
  <c r="DN179" i="5"/>
  <c r="DD179" i="5"/>
  <c r="CS179" i="5"/>
  <c r="CH179" i="5"/>
  <c r="BX179" i="5"/>
  <c r="BM179" i="5"/>
  <c r="BB179" i="5"/>
  <c r="AR179" i="5"/>
  <c r="AG179" i="5"/>
  <c r="V179" i="5"/>
  <c r="L179" i="5"/>
  <c r="DL179" i="5"/>
  <c r="BU179" i="5"/>
  <c r="AO179" i="5"/>
  <c r="T179" i="5"/>
  <c r="EO179" i="5"/>
  <c r="DT179" i="5"/>
  <c r="CX179" i="5"/>
  <c r="CC179" i="5"/>
  <c r="BH179" i="5"/>
  <c r="AL179" i="5"/>
  <c r="F179" i="5"/>
  <c r="FC179" i="5"/>
  <c r="EI179" i="5"/>
  <c r="DW179" i="5"/>
  <c r="DC179" i="5"/>
  <c r="CG179" i="5"/>
  <c r="BK179" i="5"/>
  <c r="AQ179" i="5"/>
  <c r="U179" i="5"/>
  <c r="EE179" i="5"/>
  <c r="CY179" i="5"/>
  <c r="CE179" i="5"/>
  <c r="AY179" i="5"/>
  <c r="AC179" i="5"/>
  <c r="FG179" i="5"/>
  <c r="CU179" i="5"/>
  <c r="BO179" i="5"/>
  <c r="AI179" i="5"/>
  <c r="FB179" i="5"/>
  <c r="ER179" i="5"/>
  <c r="EG179" i="5"/>
  <c r="DV179" i="5"/>
  <c r="CP179" i="5"/>
  <c r="CF179" i="5"/>
  <c r="BJ179" i="5"/>
  <c r="AZ179" i="5"/>
  <c r="AD179" i="5"/>
  <c r="I179" i="5"/>
  <c r="BI179" i="5"/>
  <c r="G179" i="5"/>
  <c r="ES179" i="5"/>
  <c r="DM179" i="5"/>
  <c r="CQ179" i="5"/>
  <c r="BW179" i="5"/>
  <c r="BA179" i="5"/>
  <c r="AE179" i="5"/>
  <c r="K179" i="5"/>
  <c r="FA179" i="5"/>
  <c r="EQ179" i="5"/>
  <c r="DU179" i="5"/>
  <c r="DK179" i="5"/>
  <c r="CO179" i="5"/>
  <c r="BS179" i="5"/>
  <c r="AM179" i="5"/>
  <c r="S179" i="5"/>
  <c r="AB179" i="5"/>
  <c r="DA179" i="5"/>
  <c r="EZ179" i="5"/>
  <c r="ED179" i="5"/>
  <c r="DI179" i="5"/>
  <c r="CN179" i="5"/>
  <c r="BR179" i="5"/>
  <c r="AW179" i="5"/>
  <c r="Q179" i="5"/>
  <c r="U203" i="5"/>
  <c r="AC203" i="5"/>
  <c r="BA203" i="5"/>
  <c r="BI203" i="5"/>
  <c r="BQ203" i="5"/>
  <c r="BY203" i="5"/>
  <c r="CG203" i="5"/>
  <c r="CW203" i="5"/>
  <c r="DE203" i="5"/>
  <c r="DM203" i="5"/>
  <c r="EC203" i="5"/>
  <c r="EK203" i="5"/>
  <c r="ES203" i="5"/>
  <c r="FA203" i="5"/>
  <c r="FI203" i="5"/>
  <c r="N203" i="5"/>
  <c r="V203" i="5"/>
  <c r="AD203" i="5"/>
  <c r="AL203" i="5"/>
  <c r="AT203" i="5"/>
  <c r="BB203" i="5"/>
  <c r="BJ203" i="5"/>
  <c r="BR203" i="5"/>
  <c r="CH203" i="5"/>
  <c r="CX203" i="5"/>
  <c r="DN203" i="5"/>
  <c r="ED203" i="5"/>
  <c r="ET203" i="5"/>
  <c r="FJ203" i="5"/>
  <c r="F203" i="5"/>
  <c r="O203" i="5"/>
  <c r="W203" i="5"/>
  <c r="AE203" i="5"/>
  <c r="AM203" i="5"/>
  <c r="AU203" i="5"/>
  <c r="BC203" i="5"/>
  <c r="BK203" i="5"/>
  <c r="BS203" i="5"/>
  <c r="CA203" i="5"/>
  <c r="CI203" i="5"/>
  <c r="CQ203" i="5"/>
  <c r="CY203" i="5"/>
  <c r="DG203" i="5"/>
  <c r="DO203" i="5"/>
  <c r="DW203" i="5"/>
  <c r="EE203" i="5"/>
  <c r="EM203" i="5"/>
  <c r="EU203" i="5"/>
  <c r="FC203" i="5"/>
  <c r="C185" i="5" a="1"/>
  <c r="C185" i="5" s="1"/>
  <c r="C191" i="5"/>
  <c r="C186" i="5" a="1"/>
  <c r="C186" i="5" s="1"/>
  <c r="C192" i="5"/>
  <c r="C224" i="5"/>
  <c r="G203" i="5"/>
  <c r="P203" i="5"/>
  <c r="X203" i="5"/>
  <c r="AF203" i="5"/>
  <c r="AN203" i="5"/>
  <c r="AV203" i="5"/>
  <c r="BD203" i="5"/>
  <c r="BL203" i="5"/>
  <c r="BT203" i="5"/>
  <c r="CZ203" i="5"/>
  <c r="EF203" i="5"/>
  <c r="H203" i="5"/>
  <c r="Q203" i="5"/>
  <c r="Y203" i="5"/>
  <c r="AG203" i="5"/>
  <c r="AO203" i="5"/>
  <c r="AW203" i="5"/>
  <c r="BE203" i="5"/>
  <c r="BM203" i="5"/>
  <c r="BU203" i="5"/>
  <c r="CC203" i="5"/>
  <c r="CK203" i="5"/>
  <c r="CS203" i="5"/>
  <c r="DA203" i="5"/>
  <c r="DI203" i="5"/>
  <c r="DQ203" i="5"/>
  <c r="DY203" i="5"/>
  <c r="EG203" i="5"/>
  <c r="EO203" i="5"/>
  <c r="EW203" i="5"/>
  <c r="FE203" i="5"/>
  <c r="BF179" i="5"/>
  <c r="M202" i="5"/>
  <c r="M210" i="5" s="1"/>
  <c r="N184" i="5" a="1"/>
  <c r="N184" i="5" s="1"/>
  <c r="M177" i="5"/>
  <c r="BF177" i="5"/>
  <c r="D177" i="5"/>
  <c r="M178" i="5"/>
  <c r="BF178" i="5"/>
  <c r="L184" i="5" a="1"/>
  <c r="L184" i="5" s="1"/>
  <c r="O7" i="20"/>
  <c r="O12" i="20"/>
  <c r="O21" i="20"/>
  <c r="O11" i="20"/>
  <c r="O20" i="20"/>
  <c r="O8" i="20"/>
  <c r="O15" i="20"/>
  <c r="M201" i="5"/>
  <c r="M200" i="5"/>
  <c r="ET202" i="5"/>
  <c r="BC201" i="5"/>
  <c r="U202" i="5"/>
  <c r="U201" i="5"/>
  <c r="AC201" i="5"/>
  <c r="AK202" i="5"/>
  <c r="AS201" i="5"/>
  <c r="BA201" i="5"/>
  <c r="BI201" i="5"/>
  <c r="BQ202" i="5"/>
  <c r="BY201" i="5"/>
  <c r="CG201" i="5"/>
  <c r="CO201" i="5"/>
  <c r="CW202" i="5"/>
  <c r="DE201" i="5"/>
  <c r="DM201" i="5"/>
  <c r="DU201" i="5"/>
  <c r="EC202" i="5"/>
  <c r="EK201" i="5"/>
  <c r="ES201" i="5"/>
  <c r="J17" i="17" s="1" a="1"/>
  <c r="J17" i="17" s="1"/>
  <c r="FA201" i="5"/>
  <c r="J18" i="17" s="1" a="1"/>
  <c r="J18" i="17" s="1"/>
  <c r="FI201" i="5"/>
  <c r="BK201" i="5"/>
  <c r="CI201" i="5"/>
  <c r="W201" i="5"/>
  <c r="AE201" i="5"/>
  <c r="CQ201" i="5"/>
  <c r="J13" i="17" s="1" a="1"/>
  <c r="J13" i="17" s="1"/>
  <c r="DO201" i="5"/>
  <c r="DW201" i="5"/>
  <c r="EU201" i="5"/>
  <c r="FC201" i="5"/>
  <c r="BA202" i="5"/>
  <c r="CO202" i="5"/>
  <c r="BI202" i="5"/>
  <c r="CG202" i="5"/>
  <c r="S201" i="5"/>
  <c r="AA201" i="5"/>
  <c r="AI201" i="5"/>
  <c r="AQ201" i="5"/>
  <c r="J7" i="17" s="1" a="1"/>
  <c r="J7" i="17" s="1"/>
  <c r="AY201" i="5"/>
  <c r="BG201" i="5"/>
  <c r="BO201" i="5"/>
  <c r="BW201" i="5"/>
  <c r="J10" i="17" s="1" a="1"/>
  <c r="J10" i="17" s="1"/>
  <c r="CE201" i="5"/>
  <c r="CM201" i="5"/>
  <c r="CU201" i="5"/>
  <c r="DC201" i="5"/>
  <c r="DK201" i="5"/>
  <c r="DS201" i="5"/>
  <c r="EA201" i="5"/>
  <c r="EI201" i="5"/>
  <c r="EQ201" i="5"/>
  <c r="F202" i="5"/>
  <c r="ET201" i="5"/>
  <c r="FB201" i="5"/>
  <c r="FJ201" i="5"/>
  <c r="EW201" i="5"/>
  <c r="J15" i="17" s="1" a="1"/>
  <c r="J15" i="17" s="1"/>
  <c r="FE201" i="5"/>
  <c r="L201" i="5"/>
  <c r="FH201" i="5"/>
  <c r="O202" i="5"/>
  <c r="W202" i="5"/>
  <c r="AE202" i="5"/>
  <c r="AM202" i="5"/>
  <c r="AU202" i="5"/>
  <c r="BC202" i="5"/>
  <c r="BK202" i="5"/>
  <c r="BS202" i="5"/>
  <c r="CA202" i="5"/>
  <c r="CI202" i="5"/>
  <c r="CQ202" i="5"/>
  <c r="Q16" i="22" s="1" a="1"/>
  <c r="Q16" i="22" s="1"/>
  <c r="CY202" i="5"/>
  <c r="DG202" i="5"/>
  <c r="DO202" i="5"/>
  <c r="DW202" i="5"/>
  <c r="EE202" i="5"/>
  <c r="EM202" i="5"/>
  <c r="AC202" i="5"/>
  <c r="DM202" i="5"/>
  <c r="DU202" i="5"/>
  <c r="K201" i="5"/>
  <c r="K202" i="5"/>
  <c r="EO202" i="5"/>
  <c r="EO201" i="5"/>
  <c r="O201" i="5"/>
  <c r="AU201" i="5"/>
  <c r="CA201" i="5"/>
  <c r="DG201" i="5"/>
  <c r="EM201" i="5"/>
  <c r="L202" i="5"/>
  <c r="AS202" i="5"/>
  <c r="BY202" i="5"/>
  <c r="DE202" i="5"/>
  <c r="EK202" i="5"/>
  <c r="S202" i="5"/>
  <c r="AY202" i="5"/>
  <c r="CE202" i="5"/>
  <c r="DK202" i="5"/>
  <c r="EQ202" i="5"/>
  <c r="V202" i="5"/>
  <c r="V201" i="5"/>
  <c r="AD202" i="5"/>
  <c r="AD201" i="5"/>
  <c r="AL202" i="5"/>
  <c r="AL201" i="5"/>
  <c r="AT202" i="5"/>
  <c r="AT201" i="5"/>
  <c r="BB202" i="5"/>
  <c r="BB201" i="5"/>
  <c r="BJ202" i="5"/>
  <c r="BJ201" i="5"/>
  <c r="BR202" i="5"/>
  <c r="BR201" i="5"/>
  <c r="BZ202" i="5"/>
  <c r="BZ201" i="5"/>
  <c r="CH202" i="5"/>
  <c r="Q14" i="22" s="1" a="1"/>
  <c r="Q14" i="22" s="1"/>
  <c r="CH201" i="5"/>
  <c r="J11" i="17" s="1" a="1"/>
  <c r="J11" i="17" s="1"/>
  <c r="CP202" i="5"/>
  <c r="Q15" i="22" s="1" a="1"/>
  <c r="Q15" i="22" s="1"/>
  <c r="CP201" i="5"/>
  <c r="J12" i="17" s="1" a="1"/>
  <c r="J12" i="17" s="1"/>
  <c r="CX202" i="5"/>
  <c r="CX201" i="5"/>
  <c r="DF202" i="5"/>
  <c r="DF201" i="5"/>
  <c r="DN202" i="5"/>
  <c r="DN201" i="5"/>
  <c r="DV202" i="5"/>
  <c r="DV201" i="5"/>
  <c r="ED202" i="5"/>
  <c r="ED201" i="5"/>
  <c r="EL202" i="5"/>
  <c r="EL201" i="5"/>
  <c r="I202" i="5"/>
  <c r="I201" i="5"/>
  <c r="Y202" i="5"/>
  <c r="Y201" i="5"/>
  <c r="AO202" i="5"/>
  <c r="AO201" i="5"/>
  <c r="BE202" i="5"/>
  <c r="BE201" i="5"/>
  <c r="BU202" i="5"/>
  <c r="BU201" i="5"/>
  <c r="CK202" i="5"/>
  <c r="CK201" i="5"/>
  <c r="CS202" i="5"/>
  <c r="CS201" i="5"/>
  <c r="DA202" i="5"/>
  <c r="DA201" i="5"/>
  <c r="DQ202" i="5"/>
  <c r="DQ201" i="5"/>
  <c r="EG202" i="5"/>
  <c r="EG201" i="5"/>
  <c r="T201" i="5"/>
  <c r="T202" i="5"/>
  <c r="AB201" i="5"/>
  <c r="AB202" i="5"/>
  <c r="AJ201" i="5"/>
  <c r="AJ202" i="5"/>
  <c r="AR201" i="5"/>
  <c r="AR202" i="5"/>
  <c r="AZ201" i="5"/>
  <c r="AZ202" i="5"/>
  <c r="BH201" i="5"/>
  <c r="BH202" i="5"/>
  <c r="BP201" i="5"/>
  <c r="BP202" i="5"/>
  <c r="BX201" i="5"/>
  <c r="BX202" i="5"/>
  <c r="CF201" i="5"/>
  <c r="CF202" i="5"/>
  <c r="CN201" i="5"/>
  <c r="CN202" i="5"/>
  <c r="CV201" i="5"/>
  <c r="CV202" i="5"/>
  <c r="DD201" i="5"/>
  <c r="DD202" i="5"/>
  <c r="DL201" i="5"/>
  <c r="DL202" i="5"/>
  <c r="DT201" i="5"/>
  <c r="DT202" i="5"/>
  <c r="EB201" i="5"/>
  <c r="EB202" i="5"/>
  <c r="EJ201" i="5"/>
  <c r="J16" i="17" s="1" a="1"/>
  <c r="J16" i="17" s="1"/>
  <c r="EJ202" i="5"/>
  <c r="Q18" i="22" s="1" a="1"/>
  <c r="Q18" i="22" s="1"/>
  <c r="ER201" i="5"/>
  <c r="ER202" i="5"/>
  <c r="EZ201" i="5"/>
  <c r="EZ202" i="5"/>
  <c r="EY201" i="5"/>
  <c r="EY202" i="5"/>
  <c r="FG201" i="5"/>
  <c r="FG202" i="5"/>
  <c r="N202" i="5"/>
  <c r="N201" i="5"/>
  <c r="Q202" i="5"/>
  <c r="Q201" i="5"/>
  <c r="AG202" i="5"/>
  <c r="AG201" i="5"/>
  <c r="AW202" i="5"/>
  <c r="AW201" i="5"/>
  <c r="BM202" i="5"/>
  <c r="Q12" i="22" s="1" a="1"/>
  <c r="Q12" i="22" s="1"/>
  <c r="BM201" i="5"/>
  <c r="J9" i="17" s="1" a="1"/>
  <c r="J9" i="17" s="1"/>
  <c r="DI202" i="5"/>
  <c r="DI201" i="5"/>
  <c r="G202" i="5"/>
  <c r="Q8" i="22" s="1" a="1"/>
  <c r="Q8" i="22" s="1"/>
  <c r="G201" i="5"/>
  <c r="J5" i="17" s="1" a="1"/>
  <c r="J5" i="17" s="1"/>
  <c r="J201" i="5"/>
  <c r="R202" i="5"/>
  <c r="R201" i="5"/>
  <c r="Z202" i="5"/>
  <c r="Z201" i="5"/>
  <c r="AH202" i="5"/>
  <c r="AH201" i="5"/>
  <c r="AP202" i="5"/>
  <c r="AP201" i="5"/>
  <c r="AX202" i="5"/>
  <c r="AX201" i="5"/>
  <c r="BF202" i="5"/>
  <c r="Q11" i="22" s="1" a="1"/>
  <c r="Q11" i="22" s="1"/>
  <c r="BF201" i="5"/>
  <c r="J8" i="17" s="1" a="1"/>
  <c r="J8" i="17" s="1"/>
  <c r="BN202" i="5"/>
  <c r="BN201" i="5"/>
  <c r="BV202" i="5"/>
  <c r="BV201" i="5"/>
  <c r="CD202" i="5"/>
  <c r="CD201" i="5"/>
  <c r="CL202" i="5"/>
  <c r="CL201" i="5"/>
  <c r="CT202" i="5"/>
  <c r="CT201" i="5"/>
  <c r="DB202" i="5"/>
  <c r="DB201" i="5"/>
  <c r="DJ202" i="5"/>
  <c r="DJ201" i="5"/>
  <c r="DR202" i="5"/>
  <c r="DR201" i="5"/>
  <c r="DZ202" i="5"/>
  <c r="DZ201" i="5"/>
  <c r="EH202" i="5"/>
  <c r="EH201" i="5"/>
  <c r="EP202" i="5"/>
  <c r="EP201" i="5"/>
  <c r="EX201" i="5"/>
  <c r="EX202" i="5"/>
  <c r="FF201" i="5"/>
  <c r="AA202" i="5"/>
  <c r="BG202" i="5"/>
  <c r="CM202" i="5"/>
  <c r="DS202" i="5"/>
  <c r="FF202" i="5"/>
  <c r="CC202" i="5"/>
  <c r="CC201" i="5"/>
  <c r="H202" i="5"/>
  <c r="H201" i="5"/>
  <c r="AN202" i="5"/>
  <c r="AN201" i="5"/>
  <c r="BT202" i="5"/>
  <c r="BT201" i="5"/>
  <c r="CZ202" i="5"/>
  <c r="CZ201" i="5"/>
  <c r="EN202" i="5"/>
  <c r="EN201" i="5"/>
  <c r="FH202" i="5"/>
  <c r="X202" i="5"/>
  <c r="Q9" i="22" s="1" a="1"/>
  <c r="Q9" i="22" s="1"/>
  <c r="X201" i="5"/>
  <c r="J6" i="17" s="1" a="1"/>
  <c r="J6" i="17" s="1"/>
  <c r="BL202" i="5"/>
  <c r="BL201" i="5"/>
  <c r="CR202" i="5"/>
  <c r="Q17" i="22" s="1" a="1"/>
  <c r="Q17" i="22" s="1"/>
  <c r="CR201" i="5"/>
  <c r="J14" i="17" s="1" a="1"/>
  <c r="J14" i="17" s="1"/>
  <c r="DP202" i="5"/>
  <c r="DP201" i="5"/>
  <c r="EV202" i="5"/>
  <c r="EV201" i="5"/>
  <c r="AK201" i="5"/>
  <c r="BQ201" i="5"/>
  <c r="CW201" i="5"/>
  <c r="EC201" i="5"/>
  <c r="AI202" i="5"/>
  <c r="BO202" i="5"/>
  <c r="CU202" i="5"/>
  <c r="EA202" i="5"/>
  <c r="DY202" i="5"/>
  <c r="DY201" i="5"/>
  <c r="AF202" i="5"/>
  <c r="AF201" i="5"/>
  <c r="BD202" i="5"/>
  <c r="BD201" i="5"/>
  <c r="CJ202" i="5"/>
  <c r="CJ201" i="5"/>
  <c r="DX202" i="5"/>
  <c r="DX201" i="5"/>
  <c r="FD202" i="5"/>
  <c r="FD201" i="5"/>
  <c r="F201" i="5"/>
  <c r="AM201" i="5"/>
  <c r="BS201" i="5"/>
  <c r="CY201" i="5"/>
  <c r="EE201" i="5"/>
  <c r="E202" i="5"/>
  <c r="E201" i="5"/>
  <c r="P202" i="5"/>
  <c r="P201" i="5"/>
  <c r="AV202" i="5"/>
  <c r="AV201" i="5"/>
  <c r="CB202" i="5"/>
  <c r="CB201" i="5"/>
  <c r="DH202" i="5"/>
  <c r="DH201" i="5"/>
  <c r="EF202" i="5"/>
  <c r="EF201" i="5"/>
  <c r="J202" i="5"/>
  <c r="AQ202" i="5"/>
  <c r="Q10" i="22" s="1" a="1"/>
  <c r="Q10" i="22" s="1"/>
  <c r="BW202" i="5"/>
  <c r="Q13" i="22" s="1" a="1"/>
  <c r="Q13" i="22" s="1"/>
  <c r="DC202" i="5"/>
  <c r="EI202" i="5"/>
  <c r="EW202" i="5"/>
  <c r="Q21" i="22" s="1" a="1"/>
  <c r="Q21" i="22" s="1"/>
  <c r="FE202" i="5"/>
  <c r="FC202" i="5"/>
  <c r="EU202" i="5"/>
  <c r="FJ202" i="5"/>
  <c r="FB202" i="5"/>
  <c r="FI202" i="5"/>
  <c r="FA202" i="5"/>
  <c r="Q20" i="22" s="1" a="1"/>
  <c r="Q20" i="22" s="1"/>
  <c r="ES202" i="5"/>
  <c r="Q19" i="22" s="1" a="1"/>
  <c r="Q19" i="22" s="1"/>
  <c r="AE178" i="5"/>
  <c r="BK178" i="5"/>
  <c r="CI178" i="5"/>
  <c r="DG178" i="5"/>
  <c r="EE178" i="5"/>
  <c r="FC178" i="5"/>
  <c r="H178" i="5"/>
  <c r="P178" i="5"/>
  <c r="X178" i="5"/>
  <c r="AF178" i="5"/>
  <c r="AN178" i="5"/>
  <c r="AV178" i="5"/>
  <c r="BD178" i="5"/>
  <c r="BL178" i="5"/>
  <c r="BT178" i="5"/>
  <c r="CB178" i="5"/>
  <c r="CJ178" i="5"/>
  <c r="CR178" i="5"/>
  <c r="CZ178" i="5"/>
  <c r="DH178" i="5"/>
  <c r="DP178" i="5"/>
  <c r="DX178" i="5"/>
  <c r="EF178" i="5"/>
  <c r="EN178" i="5"/>
  <c r="EV178" i="5"/>
  <c r="FD178" i="5"/>
  <c r="O178" i="5"/>
  <c r="BC178" i="5"/>
  <c r="BE178" i="5"/>
  <c r="DI178" i="5"/>
  <c r="FF178" i="5"/>
  <c r="Y178" i="5"/>
  <c r="AW178" i="5"/>
  <c r="CC178" i="5"/>
  <c r="DA178" i="5"/>
  <c r="EG178" i="5"/>
  <c r="EO178" i="5"/>
  <c r="J178" i="5"/>
  <c r="CT178" i="5"/>
  <c r="DZ178" i="5"/>
  <c r="K178" i="5"/>
  <c r="S178" i="5"/>
  <c r="AA178" i="5"/>
  <c r="AI178" i="5"/>
  <c r="AQ178" i="5"/>
  <c r="AY178" i="5"/>
  <c r="BG178" i="5"/>
  <c r="BO178" i="5"/>
  <c r="BW178" i="5"/>
  <c r="CE178" i="5"/>
  <c r="CM178" i="5"/>
  <c r="CU178" i="5"/>
  <c r="DC178" i="5"/>
  <c r="DK178" i="5"/>
  <c r="DS178" i="5"/>
  <c r="EA178" i="5"/>
  <c r="EI178" i="5"/>
  <c r="EQ178" i="5"/>
  <c r="EY178" i="5"/>
  <c r="FG178" i="5"/>
  <c r="AH178" i="5"/>
  <c r="BN178" i="5"/>
  <c r="CL178" i="5"/>
  <c r="DR178" i="5"/>
  <c r="EP178" i="5"/>
  <c r="D178" i="5"/>
  <c r="L178" i="5"/>
  <c r="T178" i="5"/>
  <c r="AB178" i="5"/>
  <c r="AJ178" i="5"/>
  <c r="AR178" i="5"/>
  <c r="AZ178" i="5"/>
  <c r="BH178" i="5"/>
  <c r="BP178" i="5"/>
  <c r="BX178" i="5"/>
  <c r="CF178" i="5"/>
  <c r="CN178" i="5"/>
  <c r="CV178" i="5"/>
  <c r="DD178" i="5"/>
  <c r="DL178" i="5"/>
  <c r="DT178" i="5"/>
  <c r="EB178" i="5"/>
  <c r="EJ178" i="5"/>
  <c r="ER178" i="5"/>
  <c r="EZ178" i="5"/>
  <c r="FH178" i="5"/>
  <c r="W178" i="5"/>
  <c r="AU178" i="5"/>
  <c r="BS178" i="5"/>
  <c r="CQ178" i="5"/>
  <c r="DO178" i="5"/>
  <c r="EU178" i="5"/>
  <c r="Q178" i="5"/>
  <c r="AO178" i="5"/>
  <c r="BU178" i="5"/>
  <c r="CS178" i="5"/>
  <c r="DY178" i="5"/>
  <c r="FE178" i="5"/>
  <c r="Z178" i="5"/>
  <c r="AP178" i="5"/>
  <c r="BV178" i="5"/>
  <c r="DB178" i="5"/>
  <c r="EX178" i="5"/>
  <c r="E178" i="5"/>
  <c r="U178" i="5"/>
  <c r="AC178" i="5"/>
  <c r="AK178" i="5"/>
  <c r="AS178" i="5"/>
  <c r="BA178" i="5"/>
  <c r="BI178" i="5"/>
  <c r="BQ178" i="5"/>
  <c r="BY178" i="5"/>
  <c r="CG178" i="5"/>
  <c r="CO178" i="5"/>
  <c r="CW178" i="5"/>
  <c r="DE178" i="5"/>
  <c r="DM178" i="5"/>
  <c r="DU178" i="5"/>
  <c r="EC178" i="5"/>
  <c r="EK178" i="5"/>
  <c r="ES178" i="5"/>
  <c r="FA178" i="5"/>
  <c r="FI178" i="5"/>
  <c r="G178" i="5"/>
  <c r="AM178" i="5"/>
  <c r="CA178" i="5"/>
  <c r="CY178" i="5"/>
  <c r="DW178" i="5"/>
  <c r="EM178" i="5"/>
  <c r="I178" i="5"/>
  <c r="AG178" i="5"/>
  <c r="BM178" i="5"/>
  <c r="CK178" i="5"/>
  <c r="DQ178" i="5"/>
  <c r="EW178" i="5"/>
  <c r="R178" i="5"/>
  <c r="AX178" i="5"/>
  <c r="CD178" i="5"/>
  <c r="DJ178" i="5"/>
  <c r="EH178" i="5"/>
  <c r="F178" i="5"/>
  <c r="N178" i="5"/>
  <c r="V178" i="5"/>
  <c r="AD178" i="5"/>
  <c r="AL178" i="5"/>
  <c r="AT178" i="5"/>
  <c r="BB178" i="5"/>
  <c r="BJ178" i="5"/>
  <c r="BR178" i="5"/>
  <c r="BZ178" i="5"/>
  <c r="CH178" i="5"/>
  <c r="CP178" i="5"/>
  <c r="CX178" i="5"/>
  <c r="DF178" i="5"/>
  <c r="DN178" i="5"/>
  <c r="DV178" i="5"/>
  <c r="ED178" i="5"/>
  <c r="EL178" i="5"/>
  <c r="ET178" i="5"/>
  <c r="FB178" i="5"/>
  <c r="EU212" i="5" l="1"/>
  <c r="CI212" i="5"/>
  <c r="W212" i="5"/>
  <c r="ET212" i="5"/>
  <c r="EX211" i="5"/>
  <c r="BV211" i="5"/>
  <c r="AS212" i="5"/>
  <c r="AX211" i="5"/>
  <c r="CW212" i="5"/>
  <c r="EP211" i="5"/>
  <c r="AH211" i="5"/>
  <c r="DW212" i="5"/>
  <c r="CH212" i="5"/>
  <c r="DZ211" i="5"/>
  <c r="R211" i="5"/>
  <c r="I211" i="5"/>
  <c r="AC212" i="5"/>
  <c r="J212" i="5"/>
  <c r="DO212" i="5"/>
  <c r="BC212" i="5"/>
  <c r="EY211" i="5"/>
  <c r="CM211" i="5"/>
  <c r="AA211" i="5"/>
  <c r="BR212" i="5"/>
  <c r="DR211" i="5"/>
  <c r="FI212" i="5"/>
  <c r="FA212" i="5"/>
  <c r="BF212" i="5"/>
  <c r="DG212" i="5"/>
  <c r="AT212" i="5"/>
  <c r="DJ211" i="5"/>
  <c r="DM212" i="5"/>
  <c r="DB211" i="5"/>
  <c r="ES212" i="5"/>
  <c r="K212" i="5"/>
  <c r="M212" i="5"/>
  <c r="F212" i="5"/>
  <c r="CY212" i="5"/>
  <c r="V212" i="5"/>
  <c r="CT211" i="5"/>
  <c r="CO212" i="5"/>
  <c r="AH212" i="5"/>
  <c r="CD211" i="5"/>
  <c r="EC212" i="5"/>
  <c r="AP211" i="5"/>
  <c r="M211" i="5"/>
  <c r="EH211" i="5"/>
  <c r="Z211" i="5"/>
  <c r="FC212" i="5"/>
  <c r="AE212" i="5"/>
  <c r="FJ212" i="5"/>
  <c r="FF211" i="5"/>
  <c r="CL211" i="5"/>
  <c r="BQ212" i="5"/>
  <c r="BN211" i="5"/>
  <c r="DU212" i="5"/>
  <c r="I212" i="5"/>
  <c r="EM212" i="5"/>
  <c r="CA212" i="5"/>
  <c r="DK211" i="5"/>
  <c r="AY211" i="5"/>
  <c r="R11" i="22" a="1"/>
  <c r="R11" i="22" s="1"/>
  <c r="BF211" i="5"/>
  <c r="DA211" i="5"/>
  <c r="AO211" i="5"/>
  <c r="ET211" i="5"/>
  <c r="BR211" i="5"/>
  <c r="BZ212" i="5"/>
  <c r="V211" i="5"/>
  <c r="D212" i="5"/>
  <c r="EJ212" i="5"/>
  <c r="BX212" i="5"/>
  <c r="CZ211" i="5"/>
  <c r="AN211" i="5"/>
  <c r="DM211" i="5"/>
  <c r="BA211" i="5"/>
  <c r="FG212" i="5"/>
  <c r="DG211" i="5"/>
  <c r="AU211" i="5"/>
  <c r="EN212" i="5"/>
  <c r="DD211" i="5"/>
  <c r="AR211" i="5"/>
  <c r="BB212" i="5"/>
  <c r="EH212" i="5"/>
  <c r="AY212" i="5"/>
  <c r="DB212" i="5"/>
  <c r="EF212" i="5"/>
  <c r="DH212" i="5"/>
  <c r="CB212" i="5"/>
  <c r="AV212" i="5"/>
  <c r="P212" i="5"/>
  <c r="FE213" i="5"/>
  <c r="EW213" i="5"/>
  <c r="EO213" i="5"/>
  <c r="EG213" i="5"/>
  <c r="DY213" i="5"/>
  <c r="DQ213" i="5"/>
  <c r="DI213" i="5"/>
  <c r="DA213" i="5"/>
  <c r="CS213" i="5"/>
  <c r="CK213" i="5"/>
  <c r="CC213" i="5"/>
  <c r="BU213" i="5"/>
  <c r="BM213" i="5"/>
  <c r="BE213" i="5"/>
  <c r="AW213" i="5"/>
  <c r="AO213" i="5"/>
  <c r="AG213" i="5"/>
  <c r="Y213" i="5"/>
  <c r="Q213" i="5"/>
  <c r="H213" i="5"/>
  <c r="Q22" i="22"/>
  <c r="DC211" i="5"/>
  <c r="R10" i="22" a="1"/>
  <c r="R10" i="22" s="1"/>
  <c r="AQ211" i="5"/>
  <c r="FE211" i="5"/>
  <c r="CS211" i="5"/>
  <c r="AG211" i="5"/>
  <c r="EL211" i="5"/>
  <c r="BJ211" i="5"/>
  <c r="BJ212" i="5"/>
  <c r="E211" i="5"/>
  <c r="EB212" i="5"/>
  <c r="BP212" i="5"/>
  <c r="FD211" i="5"/>
  <c r="R17" i="22" a="1"/>
  <c r="R17" i="22" s="1"/>
  <c r="CR211" i="5"/>
  <c r="AF211" i="5"/>
  <c r="AX212" i="5"/>
  <c r="DE211" i="5"/>
  <c r="AS211" i="5"/>
  <c r="EY212" i="5"/>
  <c r="CY211" i="5"/>
  <c r="AM211" i="5"/>
  <c r="FH211" i="5"/>
  <c r="CV211" i="5"/>
  <c r="AJ211" i="5"/>
  <c r="AD212" i="5"/>
  <c r="DJ212" i="5"/>
  <c r="DZ212" i="5"/>
  <c r="S212" i="5"/>
  <c r="BV212" i="5"/>
  <c r="DX212" i="5"/>
  <c r="DA212" i="5"/>
  <c r="BU212" i="5"/>
  <c r="AO212" i="5"/>
  <c r="FD213" i="5"/>
  <c r="EV213" i="5"/>
  <c r="EN213" i="5"/>
  <c r="EF213" i="5"/>
  <c r="DX213" i="5"/>
  <c r="DP213" i="5"/>
  <c r="DH213" i="5"/>
  <c r="CZ213" i="5"/>
  <c r="CR213" i="5"/>
  <c r="CJ213" i="5"/>
  <c r="CB213" i="5"/>
  <c r="BT213" i="5"/>
  <c r="BL213" i="5"/>
  <c r="BD213" i="5"/>
  <c r="AV213" i="5"/>
  <c r="AN213" i="5"/>
  <c r="AF213" i="5"/>
  <c r="X213" i="5"/>
  <c r="P213" i="5"/>
  <c r="G213" i="5"/>
  <c r="C210" i="5"/>
  <c r="P7" i="22" s="1" a="1"/>
  <c r="P7" i="22" s="1"/>
  <c r="BK212" i="5"/>
  <c r="FG211" i="5"/>
  <c r="CU211" i="5"/>
  <c r="AI211" i="5"/>
  <c r="R21" i="22" a="1"/>
  <c r="R21" i="22" s="1"/>
  <c r="EW211" i="5"/>
  <c r="CK211" i="5"/>
  <c r="Y211" i="5"/>
  <c r="ED211" i="5"/>
  <c r="AT211" i="5"/>
  <c r="FB212" i="5"/>
  <c r="AL212" i="5"/>
  <c r="DT212" i="5"/>
  <c r="BH212" i="5"/>
  <c r="EV211" i="5"/>
  <c r="CJ211" i="5"/>
  <c r="R9" i="22" a="1"/>
  <c r="R9" i="22" s="1"/>
  <c r="X211" i="5"/>
  <c r="FI211" i="5"/>
  <c r="CW211" i="5"/>
  <c r="AK211" i="5"/>
  <c r="EQ212" i="5"/>
  <c r="FC211" i="5"/>
  <c r="CQ211" i="5"/>
  <c r="R16" i="22" a="1"/>
  <c r="R16" i="22" s="1"/>
  <c r="AE211" i="5"/>
  <c r="EZ211" i="5"/>
  <c r="CN211" i="5"/>
  <c r="AB211" i="5"/>
  <c r="BN212" i="5"/>
  <c r="CT212" i="5"/>
  <c r="EX212" i="5"/>
  <c r="EO212" i="5"/>
  <c r="FE212" i="5"/>
  <c r="CZ212" i="5"/>
  <c r="BT212" i="5"/>
  <c r="AN212" i="5"/>
  <c r="EU213" i="5"/>
  <c r="EE213" i="5"/>
  <c r="DO213" i="5"/>
  <c r="CY213" i="5"/>
  <c r="CI213" i="5"/>
  <c r="BS213" i="5"/>
  <c r="BC213" i="5"/>
  <c r="AM213" i="5"/>
  <c r="W213" i="5"/>
  <c r="F213" i="5"/>
  <c r="EO211" i="5"/>
  <c r="CC211" i="5"/>
  <c r="Q211" i="5"/>
  <c r="DV211" i="5"/>
  <c r="AD211" i="5"/>
  <c r="EL212" i="5"/>
  <c r="N212" i="5"/>
  <c r="EK212" i="5"/>
  <c r="DL212" i="5"/>
  <c r="AZ212" i="5"/>
  <c r="EN211" i="5"/>
  <c r="CB211" i="5"/>
  <c r="P211" i="5"/>
  <c r="R20" i="22" a="1"/>
  <c r="R20" i="22" s="1"/>
  <c r="FA211" i="5"/>
  <c r="CO211" i="5"/>
  <c r="AC211" i="5"/>
  <c r="EI212" i="5"/>
  <c r="EU211" i="5"/>
  <c r="CI211" i="5"/>
  <c r="W211" i="5"/>
  <c r="ER211" i="5"/>
  <c r="CF211" i="5"/>
  <c r="T211" i="5"/>
  <c r="CM212" i="5"/>
  <c r="R212" i="5"/>
  <c r="CD212" i="5"/>
  <c r="DR212" i="5"/>
  <c r="EG212" i="5"/>
  <c r="CS212" i="5"/>
  <c r="BM212" i="5"/>
  <c r="AG212" i="5"/>
  <c r="FJ213" i="5"/>
  <c r="FB213" i="5"/>
  <c r="ET213" i="5"/>
  <c r="EL213" i="5"/>
  <c r="ED213" i="5"/>
  <c r="DV213" i="5"/>
  <c r="DN213" i="5"/>
  <c r="DF213" i="5"/>
  <c r="CX213" i="5"/>
  <c r="CP213" i="5"/>
  <c r="CH213" i="5"/>
  <c r="BZ213" i="5"/>
  <c r="BR213" i="5"/>
  <c r="BJ213" i="5"/>
  <c r="BB213" i="5"/>
  <c r="AT213" i="5"/>
  <c r="AL213" i="5"/>
  <c r="AD213" i="5"/>
  <c r="V213" i="5"/>
  <c r="N213" i="5"/>
  <c r="E213" i="5"/>
  <c r="K4" i="17" a="1"/>
  <c r="K4" i="17" s="1"/>
  <c r="AU212" i="5"/>
  <c r="EQ211" i="5"/>
  <c r="CE211" i="5"/>
  <c r="S211" i="5"/>
  <c r="EG211" i="5"/>
  <c r="BU211" i="5"/>
  <c r="H211" i="5"/>
  <c r="DN211" i="5"/>
  <c r="N211" i="5"/>
  <c r="DV212" i="5"/>
  <c r="CX211" i="5"/>
  <c r="DE212" i="5"/>
  <c r="DD212" i="5"/>
  <c r="AR212" i="5"/>
  <c r="EF211" i="5"/>
  <c r="BT211" i="5"/>
  <c r="G211" i="5"/>
  <c r="R8" i="22" a="1"/>
  <c r="R8" i="22" s="1"/>
  <c r="R19" i="22" a="1"/>
  <c r="R19" i="22" s="1"/>
  <c r="ES211" i="5"/>
  <c r="CG211" i="5"/>
  <c r="U211" i="5"/>
  <c r="EA212" i="5"/>
  <c r="EM211" i="5"/>
  <c r="CA211" i="5"/>
  <c r="O211" i="5"/>
  <c r="R18" i="22" a="1"/>
  <c r="R18" i="22" s="1"/>
  <c r="EJ211" i="5"/>
  <c r="BX211" i="5"/>
  <c r="K211" i="5"/>
  <c r="BO212" i="5"/>
  <c r="CU212" i="5"/>
  <c r="AP212" i="5"/>
  <c r="CL212" i="5"/>
  <c r="DY212" i="5"/>
  <c r="CR212" i="5"/>
  <c r="BL212" i="5"/>
  <c r="AF212" i="5"/>
  <c r="FI213" i="5"/>
  <c r="FA213" i="5"/>
  <c r="ES213" i="5"/>
  <c r="EK213" i="5"/>
  <c r="EC213" i="5"/>
  <c r="DU213" i="5"/>
  <c r="DM213" i="5"/>
  <c r="DE213" i="5"/>
  <c r="CW213" i="5"/>
  <c r="CO213" i="5"/>
  <c r="CG213" i="5"/>
  <c r="BY213" i="5"/>
  <c r="BQ213" i="5"/>
  <c r="BI213" i="5"/>
  <c r="BA213" i="5"/>
  <c r="AS213" i="5"/>
  <c r="AK213" i="5"/>
  <c r="AC213" i="5"/>
  <c r="U213" i="5"/>
  <c r="C213" i="5"/>
  <c r="L213" i="5"/>
  <c r="D213" i="5"/>
  <c r="AM212" i="5"/>
  <c r="EI211" i="5"/>
  <c r="R13" i="22" a="1"/>
  <c r="R13" i="22" s="1"/>
  <c r="BW211" i="5"/>
  <c r="J211" i="5"/>
  <c r="DY211" i="5"/>
  <c r="R12" i="22" a="1"/>
  <c r="R12" i="22" s="1"/>
  <c r="BM211" i="5"/>
  <c r="DF211" i="5"/>
  <c r="DF212" i="5"/>
  <c r="BZ211" i="5"/>
  <c r="CG212" i="5"/>
  <c r="FH212" i="5"/>
  <c r="CV212" i="5"/>
  <c r="AJ212" i="5"/>
  <c r="DX211" i="5"/>
  <c r="BL211" i="5"/>
  <c r="EK211" i="5"/>
  <c r="BY211" i="5"/>
  <c r="L211" i="5"/>
  <c r="DS212" i="5"/>
  <c r="EE211" i="5"/>
  <c r="BS211" i="5"/>
  <c r="F211" i="5"/>
  <c r="G212" i="5"/>
  <c r="EB211" i="5"/>
  <c r="BP211" i="5"/>
  <c r="AQ212" i="5"/>
  <c r="BW212" i="5"/>
  <c r="Z212" i="5"/>
  <c r="DQ212" i="5"/>
  <c r="CK212" i="5"/>
  <c r="BE212" i="5"/>
  <c r="Y212" i="5"/>
  <c r="FH213" i="5"/>
  <c r="EZ213" i="5"/>
  <c r="ER213" i="5"/>
  <c r="EJ213" i="5"/>
  <c r="EB213" i="5"/>
  <c r="DT213" i="5"/>
  <c r="DL213" i="5"/>
  <c r="DD213" i="5"/>
  <c r="CV213" i="5"/>
  <c r="CN213" i="5"/>
  <c r="CF213" i="5"/>
  <c r="BX213" i="5"/>
  <c r="BP213" i="5"/>
  <c r="BH213" i="5"/>
  <c r="AZ213" i="5"/>
  <c r="AR213" i="5"/>
  <c r="AJ213" i="5"/>
  <c r="AB213" i="5"/>
  <c r="T213" i="5"/>
  <c r="K213" i="5"/>
  <c r="CQ212" i="5"/>
  <c r="EA211" i="5"/>
  <c r="BO211" i="5"/>
  <c r="DQ211" i="5"/>
  <c r="BE211" i="5"/>
  <c r="FJ211" i="5"/>
  <c r="R15" i="22" a="1"/>
  <c r="R15" i="22" s="1"/>
  <c r="CP211" i="5"/>
  <c r="CX212" i="5"/>
  <c r="BB211" i="5"/>
  <c r="BI212" i="5"/>
  <c r="EZ212" i="5"/>
  <c r="CN212" i="5"/>
  <c r="AB212" i="5"/>
  <c r="DP211" i="5"/>
  <c r="BD211" i="5"/>
  <c r="EC211" i="5"/>
  <c r="BQ211" i="5"/>
  <c r="D211" i="5"/>
  <c r="DK212" i="5"/>
  <c r="DW211" i="5"/>
  <c r="BK211" i="5"/>
  <c r="FD212" i="5"/>
  <c r="DT211" i="5"/>
  <c r="BH211" i="5"/>
  <c r="R7" i="22" a="1"/>
  <c r="R7" i="22" s="1"/>
  <c r="C211" i="5"/>
  <c r="AA212" i="5"/>
  <c r="BG212" i="5"/>
  <c r="DC212" i="5"/>
  <c r="FF212" i="5"/>
  <c r="H212" i="5"/>
  <c r="DP212" i="5"/>
  <c r="CJ212" i="5"/>
  <c r="BD212" i="5"/>
  <c r="X212" i="5"/>
  <c r="FG213" i="5"/>
  <c r="EY213" i="5"/>
  <c r="EQ213" i="5"/>
  <c r="EI213" i="5"/>
  <c r="EA213" i="5"/>
  <c r="DS213" i="5"/>
  <c r="DK213" i="5"/>
  <c r="DC213" i="5"/>
  <c r="CU213" i="5"/>
  <c r="CM213" i="5"/>
  <c r="CE213" i="5"/>
  <c r="BW213" i="5"/>
  <c r="BO213" i="5"/>
  <c r="BG213" i="5"/>
  <c r="AY213" i="5"/>
  <c r="AQ213" i="5"/>
  <c r="AI213" i="5"/>
  <c r="AA213" i="5"/>
  <c r="S213" i="5"/>
  <c r="J213" i="5"/>
  <c r="C212" i="5"/>
  <c r="M208" i="5"/>
  <c r="M207" i="5"/>
  <c r="J19" i="17"/>
  <c r="DS211" i="5"/>
  <c r="BG211" i="5"/>
  <c r="DI211" i="5"/>
  <c r="AW211" i="5"/>
  <c r="FB211" i="5"/>
  <c r="R14" i="22" a="1"/>
  <c r="R14" i="22" s="1"/>
  <c r="CH211" i="5"/>
  <c r="CP212" i="5"/>
  <c r="AL211" i="5"/>
  <c r="L212" i="5"/>
  <c r="AK212" i="5"/>
  <c r="ER212" i="5"/>
  <c r="CF212" i="5"/>
  <c r="T212" i="5"/>
  <c r="DH211" i="5"/>
  <c r="AV211" i="5"/>
  <c r="DU211" i="5"/>
  <c r="BI211" i="5"/>
  <c r="DO211" i="5"/>
  <c r="BC211" i="5"/>
  <c r="EV212" i="5"/>
  <c r="DL211" i="5"/>
  <c r="AZ211" i="5"/>
  <c r="AI212" i="5"/>
  <c r="CE212" i="5"/>
  <c r="EP212" i="5"/>
  <c r="EW212" i="5"/>
  <c r="DI212" i="5"/>
  <c r="CC212" i="5"/>
  <c r="AW212" i="5"/>
  <c r="Q212" i="5"/>
  <c r="FF213" i="5"/>
  <c r="EX213" i="5"/>
  <c r="EP213" i="5"/>
  <c r="EH213" i="5"/>
  <c r="DZ213" i="5"/>
  <c r="DR213" i="5"/>
  <c r="DJ213" i="5"/>
  <c r="DB213" i="5"/>
  <c r="CT213" i="5"/>
  <c r="CL213" i="5"/>
  <c r="CD213" i="5"/>
  <c r="BV213" i="5"/>
  <c r="BN213" i="5"/>
  <c r="BF213" i="5"/>
  <c r="AX213" i="5"/>
  <c r="AP213" i="5"/>
  <c r="AH213" i="5"/>
  <c r="Z213" i="5"/>
  <c r="R213" i="5"/>
  <c r="I213" i="5"/>
  <c r="O27" i="20"/>
  <c r="FE177" i="5"/>
  <c r="R22" i="22" l="1"/>
  <c r="W192" i="5"/>
  <c r="W186" i="5" a="1"/>
  <c r="W186" i="5" s="1"/>
  <c r="W210" i="5" s="1"/>
  <c r="CA192" i="5"/>
  <c r="CA186" i="5" a="1"/>
  <c r="CA186" i="5" s="1"/>
  <c r="CA210" i="5" s="1"/>
  <c r="DW192" i="5"/>
  <c r="DW186" i="5" a="1"/>
  <c r="DW186" i="5" s="1"/>
  <c r="DW210" i="5" s="1"/>
  <c r="F192" i="5"/>
  <c r="F186" i="5" a="1"/>
  <c r="F186" i="5" s="1"/>
  <c r="F210" i="5" s="1"/>
  <c r="N192" i="5"/>
  <c r="N186" i="5" a="1"/>
  <c r="N186" i="5" s="1"/>
  <c r="N210" i="5" s="1"/>
  <c r="V192" i="5"/>
  <c r="V186" i="5" a="1"/>
  <c r="V186" i="5" s="1"/>
  <c r="V210" i="5" s="1"/>
  <c r="AD192" i="5"/>
  <c r="AD186" i="5" a="1"/>
  <c r="AD186" i="5" s="1"/>
  <c r="AD210" i="5" s="1"/>
  <c r="AL192" i="5"/>
  <c r="AL186" i="5" a="1"/>
  <c r="AL186" i="5" s="1"/>
  <c r="AL210" i="5" s="1"/>
  <c r="AT192" i="5"/>
  <c r="AT186" i="5" a="1"/>
  <c r="AT186" i="5" s="1"/>
  <c r="AT210" i="5" s="1"/>
  <c r="BB192" i="5"/>
  <c r="BB186" i="5" a="1"/>
  <c r="BB186" i="5" s="1"/>
  <c r="BB210" i="5" s="1"/>
  <c r="BJ192" i="5"/>
  <c r="BJ186" i="5" a="1"/>
  <c r="BJ186" i="5" s="1"/>
  <c r="BJ210" i="5" s="1"/>
  <c r="BR192" i="5"/>
  <c r="BR186" i="5" a="1"/>
  <c r="BR186" i="5" s="1"/>
  <c r="BR210" i="5" s="1"/>
  <c r="BZ192" i="5"/>
  <c r="BZ186" i="5" a="1"/>
  <c r="BZ186" i="5" s="1"/>
  <c r="BZ210" i="5" s="1"/>
  <c r="CH192" i="5"/>
  <c r="CH186" i="5" a="1"/>
  <c r="CH186" i="5" s="1"/>
  <c r="CH210" i="5" s="1"/>
  <c r="CP192" i="5"/>
  <c r="CP186" i="5" a="1"/>
  <c r="CP186" i="5" s="1"/>
  <c r="CP210" i="5" s="1"/>
  <c r="CX192" i="5"/>
  <c r="CX186" i="5" a="1"/>
  <c r="CX186" i="5" s="1"/>
  <c r="CX210" i="5" s="1"/>
  <c r="DF192" i="5"/>
  <c r="DF186" i="5" a="1"/>
  <c r="DF186" i="5" s="1"/>
  <c r="DF210" i="5" s="1"/>
  <c r="DN192" i="5"/>
  <c r="DN186" i="5" a="1"/>
  <c r="DN186" i="5" s="1"/>
  <c r="DN210" i="5" s="1"/>
  <c r="DV192" i="5"/>
  <c r="DV186" i="5" a="1"/>
  <c r="DV186" i="5" s="1"/>
  <c r="DV210" i="5" s="1"/>
  <c r="ED192" i="5"/>
  <c r="ED186" i="5" a="1"/>
  <c r="ED186" i="5" s="1"/>
  <c r="ED210" i="5" s="1"/>
  <c r="EL192" i="5"/>
  <c r="EL186" i="5" a="1"/>
  <c r="EL186" i="5" s="1"/>
  <c r="EL210" i="5" s="1"/>
  <c r="ET192" i="5"/>
  <c r="ET186" i="5" a="1"/>
  <c r="ET186" i="5" s="1"/>
  <c r="ET210" i="5" s="1"/>
  <c r="FB192" i="5"/>
  <c r="FB186" i="5" a="1"/>
  <c r="FB186" i="5" s="1"/>
  <c r="FB210" i="5" s="1"/>
  <c r="FJ192" i="5"/>
  <c r="FJ186" i="5" a="1"/>
  <c r="FJ186" i="5" s="1"/>
  <c r="FJ210" i="5" s="1"/>
  <c r="AU192" i="5"/>
  <c r="AU186" i="5" a="1"/>
  <c r="AU186" i="5" s="1"/>
  <c r="AU210" i="5" s="1"/>
  <c r="DG192" i="5"/>
  <c r="DG186" i="5" a="1"/>
  <c r="DG186" i="5" s="1"/>
  <c r="DG210" i="5" s="1"/>
  <c r="G192" i="5"/>
  <c r="G186" i="5" a="1"/>
  <c r="G186" i="5" s="1"/>
  <c r="G210" i="5" s="1"/>
  <c r="BS192" i="5"/>
  <c r="BS186" i="5" a="1"/>
  <c r="BS186" i="5" s="1"/>
  <c r="BS210" i="5" s="1"/>
  <c r="EE192" i="5"/>
  <c r="EE186" i="5" a="1"/>
  <c r="EE186" i="5" s="1"/>
  <c r="EE210" i="5" s="1"/>
  <c r="I192" i="5"/>
  <c r="I186" i="5" a="1"/>
  <c r="I186" i="5" s="1"/>
  <c r="I210" i="5" s="1"/>
  <c r="Q192" i="5"/>
  <c r="Q186" i="5" a="1"/>
  <c r="Q186" i="5" s="1"/>
  <c r="Q210" i="5" s="1"/>
  <c r="Y192" i="5"/>
  <c r="Y186" i="5" a="1"/>
  <c r="Y186" i="5" s="1"/>
  <c r="Y210" i="5" s="1"/>
  <c r="AG192" i="5"/>
  <c r="AG186" i="5" a="1"/>
  <c r="AG186" i="5" s="1"/>
  <c r="AG210" i="5" s="1"/>
  <c r="AO192" i="5"/>
  <c r="AO186" i="5" a="1"/>
  <c r="AO186" i="5" s="1"/>
  <c r="AO210" i="5" s="1"/>
  <c r="AW192" i="5"/>
  <c r="AW186" i="5" a="1"/>
  <c r="AW186" i="5" s="1"/>
  <c r="AW210" i="5" s="1"/>
  <c r="BE192" i="5"/>
  <c r="BE186" i="5" a="1"/>
  <c r="BE186" i="5" s="1"/>
  <c r="BE210" i="5" s="1"/>
  <c r="BM192" i="5"/>
  <c r="BM186" i="5" a="1"/>
  <c r="BM186" i="5" s="1"/>
  <c r="BM210" i="5" s="1"/>
  <c r="BU192" i="5"/>
  <c r="BU186" i="5" a="1"/>
  <c r="BU186" i="5" s="1"/>
  <c r="BU210" i="5" s="1"/>
  <c r="CC192" i="5"/>
  <c r="CC186" i="5" a="1"/>
  <c r="CC186" i="5" s="1"/>
  <c r="CC210" i="5" s="1"/>
  <c r="CK192" i="5"/>
  <c r="CK186" i="5" a="1"/>
  <c r="CK186" i="5" s="1"/>
  <c r="CK210" i="5" s="1"/>
  <c r="CS192" i="5"/>
  <c r="CS186" i="5" a="1"/>
  <c r="CS186" i="5" s="1"/>
  <c r="CS210" i="5" s="1"/>
  <c r="DA192" i="5"/>
  <c r="DA186" i="5" a="1"/>
  <c r="DA186" i="5" s="1"/>
  <c r="DA210" i="5" s="1"/>
  <c r="DI192" i="5"/>
  <c r="DI186" i="5" a="1"/>
  <c r="DI186" i="5" s="1"/>
  <c r="DI210" i="5" s="1"/>
  <c r="DQ186" i="5" a="1"/>
  <c r="DQ186" i="5" s="1"/>
  <c r="DQ210" i="5" s="1"/>
  <c r="DQ192" i="5"/>
  <c r="DY192" i="5"/>
  <c r="DY186" i="5" a="1"/>
  <c r="DY186" i="5" s="1"/>
  <c r="DY210" i="5" s="1"/>
  <c r="EG192" i="5"/>
  <c r="EG186" i="5" a="1"/>
  <c r="EG186" i="5" s="1"/>
  <c r="EG210" i="5" s="1"/>
  <c r="EO186" i="5" a="1"/>
  <c r="EO186" i="5" s="1"/>
  <c r="EO210" i="5" s="1"/>
  <c r="EO192" i="5"/>
  <c r="EW186" i="5" a="1"/>
  <c r="EW186" i="5" s="1"/>
  <c r="EW210" i="5" s="1"/>
  <c r="EW192" i="5"/>
  <c r="FE192" i="5"/>
  <c r="FE186" i="5" a="1"/>
  <c r="FE186" i="5" s="1"/>
  <c r="FE210" i="5" s="1"/>
  <c r="AE192" i="5"/>
  <c r="AE186" i="5" a="1"/>
  <c r="AE186" i="5" s="1"/>
  <c r="AE210" i="5" s="1"/>
  <c r="CI192" i="5"/>
  <c r="CI186" i="5" a="1"/>
  <c r="CI186" i="5" s="1"/>
  <c r="CI210" i="5" s="1"/>
  <c r="EM192" i="5"/>
  <c r="EM186" i="5" a="1"/>
  <c r="EM186" i="5" s="1"/>
  <c r="EM210" i="5" s="1"/>
  <c r="H192" i="5"/>
  <c r="H186" i="5" a="1"/>
  <c r="H186" i="5" s="1"/>
  <c r="H210" i="5" s="1"/>
  <c r="X192" i="5"/>
  <c r="X186" i="5" a="1"/>
  <c r="X186" i="5" s="1"/>
  <c r="X210" i="5" s="1"/>
  <c r="AV192" i="5"/>
  <c r="AV186" i="5" a="1"/>
  <c r="AV186" i="5" s="1"/>
  <c r="AV210" i="5" s="1"/>
  <c r="BD192" i="5"/>
  <c r="BD186" i="5" a="1"/>
  <c r="BD186" i="5" s="1"/>
  <c r="BD210" i="5" s="1"/>
  <c r="BT192" i="5"/>
  <c r="BT186" i="5" a="1"/>
  <c r="BT186" i="5" s="1"/>
  <c r="BT210" i="5" s="1"/>
  <c r="CJ192" i="5"/>
  <c r="CJ186" i="5" a="1"/>
  <c r="CJ186" i="5" s="1"/>
  <c r="CJ210" i="5" s="1"/>
  <c r="CZ192" i="5"/>
  <c r="CZ186" i="5" a="1"/>
  <c r="CZ186" i="5" s="1"/>
  <c r="CZ210" i="5" s="1"/>
  <c r="DP192" i="5"/>
  <c r="DP186" i="5" a="1"/>
  <c r="DP186" i="5" s="1"/>
  <c r="DP210" i="5" s="1"/>
  <c r="DX192" i="5"/>
  <c r="DX186" i="5" a="1"/>
  <c r="DX186" i="5" s="1"/>
  <c r="DX210" i="5" s="1"/>
  <c r="EF192" i="5"/>
  <c r="EF186" i="5" a="1"/>
  <c r="EF186" i="5" s="1"/>
  <c r="EF210" i="5" s="1"/>
  <c r="EV192" i="5"/>
  <c r="EV186" i="5" a="1"/>
  <c r="EV186" i="5" s="1"/>
  <c r="EV210" i="5" s="1"/>
  <c r="FD192" i="5"/>
  <c r="FD186" i="5" a="1"/>
  <c r="FD186" i="5" s="1"/>
  <c r="FD210" i="5" s="1"/>
  <c r="Z192" i="5"/>
  <c r="Z186" i="5" a="1"/>
  <c r="Z186" i="5" s="1"/>
  <c r="Z210" i="5" s="1"/>
  <c r="AP192" i="5"/>
  <c r="AP186" i="5" a="1"/>
  <c r="AP186" i="5" s="1"/>
  <c r="AP210" i="5" s="1"/>
  <c r="CD192" i="5"/>
  <c r="CD186" i="5" a="1"/>
  <c r="CD186" i="5" s="1"/>
  <c r="CD210" i="5" s="1"/>
  <c r="DB192" i="5"/>
  <c r="DB186" i="5" a="1"/>
  <c r="DB186" i="5" s="1"/>
  <c r="DB210" i="5" s="1"/>
  <c r="DZ186" i="5" a="1"/>
  <c r="DZ186" i="5" s="1"/>
  <c r="DZ210" i="5" s="1"/>
  <c r="DZ192" i="5"/>
  <c r="O192" i="5"/>
  <c r="O186" i="5" a="1"/>
  <c r="O186" i="5" s="1"/>
  <c r="O210" i="5" s="1"/>
  <c r="BK192" i="5"/>
  <c r="BK186" i="5" a="1"/>
  <c r="BK186" i="5" s="1"/>
  <c r="BK210" i="5" s="1"/>
  <c r="DO192" i="5"/>
  <c r="DO186" i="5" a="1"/>
  <c r="DO186" i="5" s="1"/>
  <c r="DO210" i="5" s="1"/>
  <c r="R192" i="5"/>
  <c r="R186" i="5" a="1"/>
  <c r="R186" i="5" s="1"/>
  <c r="R210" i="5" s="1"/>
  <c r="AX192" i="5"/>
  <c r="AX186" i="5" a="1"/>
  <c r="AX186" i="5" s="1"/>
  <c r="AX210" i="5" s="1"/>
  <c r="BN192" i="5"/>
  <c r="BN186" i="5" a="1"/>
  <c r="BN186" i="5" s="1"/>
  <c r="BN210" i="5" s="1"/>
  <c r="CL192" i="5"/>
  <c r="CL186" i="5" a="1"/>
  <c r="CL186" i="5" s="1"/>
  <c r="CL210" i="5" s="1"/>
  <c r="DJ192" i="5"/>
  <c r="DJ186" i="5" a="1"/>
  <c r="DJ186" i="5" s="1"/>
  <c r="DJ210" i="5" s="1"/>
  <c r="EH192" i="5"/>
  <c r="EH186" i="5" a="1"/>
  <c r="EH186" i="5" s="1"/>
  <c r="EH210" i="5" s="1"/>
  <c r="EX186" i="5" a="1"/>
  <c r="EX186" i="5" s="1"/>
  <c r="EX210" i="5" s="1"/>
  <c r="EX192" i="5"/>
  <c r="S192" i="5"/>
  <c r="S186" i="5" a="1"/>
  <c r="S186" i="5" s="1"/>
  <c r="S210" i="5" s="1"/>
  <c r="AI192" i="5"/>
  <c r="AI186" i="5" a="1"/>
  <c r="AI186" i="5" s="1"/>
  <c r="AI210" i="5" s="1"/>
  <c r="AY192" i="5"/>
  <c r="AY186" i="5" a="1"/>
  <c r="AY186" i="5" s="1"/>
  <c r="AY210" i="5" s="1"/>
  <c r="BG192" i="5"/>
  <c r="BG186" i="5" a="1"/>
  <c r="BG186" i="5" s="1"/>
  <c r="BG210" i="5" s="1"/>
  <c r="BW192" i="5"/>
  <c r="BW186" i="5" a="1"/>
  <c r="BW186" i="5" s="1"/>
  <c r="BW210" i="5" s="1"/>
  <c r="CE192" i="5"/>
  <c r="CE186" i="5" a="1"/>
  <c r="CE186" i="5" s="1"/>
  <c r="CE210" i="5" s="1"/>
  <c r="CM192" i="5"/>
  <c r="CM186" i="5" a="1"/>
  <c r="CM186" i="5" s="1"/>
  <c r="CM210" i="5" s="1"/>
  <c r="CU192" i="5"/>
  <c r="CU186" i="5" a="1"/>
  <c r="CU186" i="5" s="1"/>
  <c r="CU210" i="5" s="1"/>
  <c r="DC192" i="5"/>
  <c r="DC186" i="5" a="1"/>
  <c r="DC186" i="5" s="1"/>
  <c r="DC210" i="5" s="1"/>
  <c r="DK192" i="5"/>
  <c r="DK186" i="5" a="1"/>
  <c r="DK186" i="5" s="1"/>
  <c r="DK210" i="5" s="1"/>
  <c r="DS192" i="5"/>
  <c r="DS186" i="5" a="1"/>
  <c r="DS186" i="5" s="1"/>
  <c r="DS210" i="5" s="1"/>
  <c r="EA186" i="5" a="1"/>
  <c r="EA186" i="5" s="1"/>
  <c r="EA210" i="5" s="1"/>
  <c r="EA192" i="5"/>
  <c r="EI192" i="5"/>
  <c r="EI186" i="5" a="1"/>
  <c r="EI186" i="5" s="1"/>
  <c r="EI210" i="5" s="1"/>
  <c r="EQ192" i="5"/>
  <c r="EQ186" i="5" a="1"/>
  <c r="EQ186" i="5" s="1"/>
  <c r="EQ210" i="5" s="1"/>
  <c r="EY192" i="5"/>
  <c r="EY186" i="5" a="1"/>
  <c r="EY186" i="5" s="1"/>
  <c r="EY210" i="5" s="1"/>
  <c r="FG186" i="5" a="1"/>
  <c r="FG186" i="5" s="1"/>
  <c r="FG210" i="5" s="1"/>
  <c r="FG192" i="5"/>
  <c r="AM192" i="5"/>
  <c r="AM186" i="5" a="1"/>
  <c r="AM186" i="5" s="1"/>
  <c r="AM210" i="5" s="1"/>
  <c r="CQ192" i="5"/>
  <c r="CQ186" i="5" a="1"/>
  <c r="CQ186" i="5" s="1"/>
  <c r="CQ210" i="5" s="1"/>
  <c r="EU192" i="5"/>
  <c r="EU186" i="5" a="1"/>
  <c r="EU186" i="5" s="1"/>
  <c r="EU210" i="5" s="1"/>
  <c r="J192" i="5"/>
  <c r="J186" i="5" a="1"/>
  <c r="J186" i="5" s="1"/>
  <c r="J210" i="5" s="1"/>
  <c r="AH192" i="5"/>
  <c r="AH186" i="5" a="1"/>
  <c r="AH186" i="5" s="1"/>
  <c r="AH210" i="5" s="1"/>
  <c r="BF192" i="5"/>
  <c r="BF186" i="5" a="1"/>
  <c r="BF186" i="5" s="1"/>
  <c r="BF210" i="5" s="1"/>
  <c r="BV192" i="5"/>
  <c r="BV186" i="5" a="1"/>
  <c r="BV186" i="5" s="1"/>
  <c r="BV210" i="5" s="1"/>
  <c r="CT192" i="5"/>
  <c r="CT186" i="5" a="1"/>
  <c r="CT186" i="5" s="1"/>
  <c r="CT210" i="5" s="1"/>
  <c r="DR186" i="5" a="1"/>
  <c r="DR186" i="5" s="1"/>
  <c r="DR210" i="5" s="1"/>
  <c r="DR192" i="5"/>
  <c r="EP186" i="5" a="1"/>
  <c r="EP186" i="5" s="1"/>
  <c r="EP210" i="5" s="1"/>
  <c r="EP192" i="5"/>
  <c r="FF186" i="5" a="1"/>
  <c r="FF186" i="5" s="1"/>
  <c r="FF210" i="5" s="1"/>
  <c r="FF192" i="5"/>
  <c r="K192" i="5"/>
  <c r="K186" i="5" a="1"/>
  <c r="K186" i="5" s="1"/>
  <c r="K210" i="5" s="1"/>
  <c r="AA192" i="5"/>
  <c r="AA186" i="5" a="1"/>
  <c r="AA186" i="5" s="1"/>
  <c r="AA210" i="5" s="1"/>
  <c r="AQ192" i="5"/>
  <c r="AQ186" i="5" a="1"/>
  <c r="AQ186" i="5" s="1"/>
  <c r="AQ210" i="5" s="1"/>
  <c r="BO192" i="5"/>
  <c r="BO186" i="5" a="1"/>
  <c r="BO186" i="5" s="1"/>
  <c r="BO210" i="5" s="1"/>
  <c r="D192" i="5"/>
  <c r="D186" i="5" a="1"/>
  <c r="D186" i="5" s="1"/>
  <c r="D210" i="5" s="1"/>
  <c r="L192" i="5"/>
  <c r="L186" i="5" a="1"/>
  <c r="L186" i="5" s="1"/>
  <c r="L210" i="5" s="1"/>
  <c r="T192" i="5"/>
  <c r="T186" i="5" a="1"/>
  <c r="T186" i="5" s="1"/>
  <c r="T210" i="5" s="1"/>
  <c r="AB192" i="5"/>
  <c r="AB186" i="5" a="1"/>
  <c r="AB186" i="5" s="1"/>
  <c r="AB210" i="5" s="1"/>
  <c r="AJ192" i="5"/>
  <c r="AJ186" i="5" a="1"/>
  <c r="AJ186" i="5" s="1"/>
  <c r="AJ210" i="5" s="1"/>
  <c r="AR192" i="5"/>
  <c r="AR186" i="5" a="1"/>
  <c r="AR186" i="5" s="1"/>
  <c r="AR210" i="5" s="1"/>
  <c r="AZ192" i="5"/>
  <c r="AZ186" i="5" a="1"/>
  <c r="AZ186" i="5" s="1"/>
  <c r="AZ210" i="5" s="1"/>
  <c r="BH192" i="5"/>
  <c r="BH186" i="5" a="1"/>
  <c r="BH186" i="5" s="1"/>
  <c r="BH210" i="5" s="1"/>
  <c r="BP186" i="5" a="1"/>
  <c r="BP186" i="5" s="1"/>
  <c r="BP210" i="5" s="1"/>
  <c r="BP192" i="5"/>
  <c r="BX192" i="5"/>
  <c r="BX186" i="5" a="1"/>
  <c r="BX186" i="5" s="1"/>
  <c r="BX210" i="5" s="1"/>
  <c r="CF192" i="5"/>
  <c r="CF186" i="5" a="1"/>
  <c r="CF186" i="5" s="1"/>
  <c r="CF210" i="5" s="1"/>
  <c r="CN192" i="5"/>
  <c r="CN186" i="5" a="1"/>
  <c r="CN186" i="5" s="1"/>
  <c r="CN210" i="5" s="1"/>
  <c r="CV186" i="5" a="1"/>
  <c r="CV186" i="5" s="1"/>
  <c r="CV210" i="5" s="1"/>
  <c r="CV192" i="5"/>
  <c r="DD186" i="5" a="1"/>
  <c r="DD186" i="5" s="1"/>
  <c r="DD210" i="5" s="1"/>
  <c r="DD192" i="5"/>
  <c r="DL192" i="5"/>
  <c r="DL186" i="5" a="1"/>
  <c r="DL186" i="5" s="1"/>
  <c r="DL210" i="5" s="1"/>
  <c r="DT192" i="5"/>
  <c r="DT186" i="5" a="1"/>
  <c r="DT186" i="5" s="1"/>
  <c r="DT210" i="5" s="1"/>
  <c r="EB192" i="5"/>
  <c r="EB186" i="5" a="1"/>
  <c r="EB186" i="5" s="1"/>
  <c r="EB210" i="5" s="1"/>
  <c r="EJ192" i="5"/>
  <c r="EJ186" i="5" a="1"/>
  <c r="EJ186" i="5" s="1"/>
  <c r="EJ210" i="5" s="1"/>
  <c r="ER192" i="5"/>
  <c r="ER186" i="5" a="1"/>
  <c r="ER186" i="5" s="1"/>
  <c r="ER210" i="5" s="1"/>
  <c r="EZ192" i="5"/>
  <c r="EZ186" i="5" a="1"/>
  <c r="EZ186" i="5" s="1"/>
  <c r="EZ210" i="5" s="1"/>
  <c r="FH192" i="5"/>
  <c r="FH186" i="5" a="1"/>
  <c r="FH186" i="5" s="1"/>
  <c r="FH210" i="5" s="1"/>
  <c r="BC192" i="5"/>
  <c r="BC186" i="5" a="1"/>
  <c r="BC186" i="5" s="1"/>
  <c r="BC210" i="5" s="1"/>
  <c r="CY192" i="5"/>
  <c r="CY186" i="5" a="1"/>
  <c r="CY186" i="5" s="1"/>
  <c r="CY210" i="5" s="1"/>
  <c r="FC192" i="5"/>
  <c r="FC186" i="5" a="1"/>
  <c r="FC186" i="5" s="1"/>
  <c r="FC210" i="5" s="1"/>
  <c r="P192" i="5"/>
  <c r="P186" i="5" a="1"/>
  <c r="P186" i="5" s="1"/>
  <c r="P210" i="5" s="1"/>
  <c r="AF192" i="5"/>
  <c r="AF186" i="5" a="1"/>
  <c r="AF186" i="5" s="1"/>
  <c r="AF210" i="5" s="1"/>
  <c r="AN192" i="5"/>
  <c r="AN186" i="5" a="1"/>
  <c r="AN186" i="5" s="1"/>
  <c r="AN210" i="5" s="1"/>
  <c r="BL192" i="5"/>
  <c r="BL186" i="5" a="1"/>
  <c r="BL186" i="5" s="1"/>
  <c r="BL210" i="5" s="1"/>
  <c r="CB192" i="5"/>
  <c r="CB186" i="5" a="1"/>
  <c r="CB186" i="5" s="1"/>
  <c r="CB210" i="5" s="1"/>
  <c r="CR192" i="5"/>
  <c r="CR186" i="5" a="1"/>
  <c r="CR186" i="5" s="1"/>
  <c r="CR210" i="5" s="1"/>
  <c r="DH186" i="5" a="1"/>
  <c r="DH186" i="5" s="1"/>
  <c r="DH210" i="5" s="1"/>
  <c r="DH192" i="5"/>
  <c r="EN192" i="5"/>
  <c r="EN186" i="5" a="1"/>
  <c r="EN186" i="5" s="1"/>
  <c r="EN210" i="5" s="1"/>
  <c r="E192" i="5"/>
  <c r="E186" i="5" a="1"/>
  <c r="E186" i="5" s="1"/>
  <c r="E210" i="5" s="1"/>
  <c r="U192" i="5"/>
  <c r="U186" i="5" a="1"/>
  <c r="U186" i="5" s="1"/>
  <c r="U210" i="5" s="1"/>
  <c r="AC192" i="5"/>
  <c r="AC186" i="5" a="1"/>
  <c r="AC186" i="5" s="1"/>
  <c r="AC210" i="5" s="1"/>
  <c r="AK192" i="5"/>
  <c r="AK186" i="5" a="1"/>
  <c r="AK186" i="5" s="1"/>
  <c r="AK210" i="5" s="1"/>
  <c r="AS192" i="5"/>
  <c r="AS186" i="5" a="1"/>
  <c r="AS186" i="5" s="1"/>
  <c r="AS210" i="5" s="1"/>
  <c r="BA192" i="5"/>
  <c r="BA186" i="5" a="1"/>
  <c r="BA186" i="5" s="1"/>
  <c r="BA210" i="5" s="1"/>
  <c r="BI192" i="5"/>
  <c r="BI186" i="5" a="1"/>
  <c r="BI186" i="5" s="1"/>
  <c r="BI210" i="5" s="1"/>
  <c r="BQ192" i="5"/>
  <c r="BQ186" i="5" a="1"/>
  <c r="BQ186" i="5" s="1"/>
  <c r="BQ210" i="5" s="1"/>
  <c r="BY192" i="5"/>
  <c r="BY186" i="5" a="1"/>
  <c r="BY186" i="5" s="1"/>
  <c r="BY210" i="5" s="1"/>
  <c r="CG192" i="5"/>
  <c r="CG186" i="5" a="1"/>
  <c r="CG186" i="5" s="1"/>
  <c r="CG210" i="5" s="1"/>
  <c r="CO192" i="5"/>
  <c r="CO186" i="5" a="1"/>
  <c r="CO186" i="5" s="1"/>
  <c r="CO210" i="5" s="1"/>
  <c r="CW192" i="5"/>
  <c r="CW186" i="5" a="1"/>
  <c r="CW186" i="5" s="1"/>
  <c r="CW210" i="5" s="1"/>
  <c r="DE192" i="5"/>
  <c r="DE186" i="5" a="1"/>
  <c r="DE186" i="5" s="1"/>
  <c r="DE210" i="5" s="1"/>
  <c r="DM192" i="5"/>
  <c r="DM186" i="5" a="1"/>
  <c r="DM186" i="5" s="1"/>
  <c r="DM210" i="5" s="1"/>
  <c r="DU192" i="5"/>
  <c r="DU186" i="5" a="1"/>
  <c r="DU186" i="5" s="1"/>
  <c r="DU210" i="5" s="1"/>
  <c r="EC192" i="5"/>
  <c r="EC186" i="5" a="1"/>
  <c r="EC186" i="5" s="1"/>
  <c r="EC210" i="5" s="1"/>
  <c r="EK192" i="5"/>
  <c r="EK186" i="5" a="1"/>
  <c r="EK186" i="5" s="1"/>
  <c r="EK210" i="5" s="1"/>
  <c r="ES192" i="5"/>
  <c r="ES186" i="5" a="1"/>
  <c r="ES186" i="5" s="1"/>
  <c r="ES210" i="5" s="1"/>
  <c r="FA192" i="5"/>
  <c r="FA186" i="5" a="1"/>
  <c r="FA186" i="5" s="1"/>
  <c r="FA210" i="5" s="1"/>
  <c r="FI192" i="5"/>
  <c r="FI186" i="5" a="1"/>
  <c r="FI186" i="5" s="1"/>
  <c r="FI210" i="5" s="1"/>
  <c r="BB185" i="5" a="1"/>
  <c r="BB185" i="5" s="1"/>
  <c r="FE185" i="5" a="1"/>
  <c r="FE185" i="5" s="1"/>
  <c r="FD185" i="5" a="1"/>
  <c r="FD185" i="5" s="1"/>
  <c r="BJ184" i="5" a="1"/>
  <c r="BJ184" i="5" s="1"/>
  <c r="BJ185" i="5" a="1"/>
  <c r="BJ185" i="5" s="1"/>
  <c r="BR184" i="5" a="1"/>
  <c r="BR184" i="5" s="1"/>
  <c r="BR185" i="5" a="1"/>
  <c r="BR185" i="5" s="1"/>
  <c r="BZ184" i="5" a="1"/>
  <c r="BZ184" i="5" s="1"/>
  <c r="BZ185" i="5" a="1"/>
  <c r="BZ185" i="5" s="1"/>
  <c r="CH184" i="5" a="1"/>
  <c r="CH184" i="5" s="1"/>
  <c r="CH185" i="5" a="1"/>
  <c r="CH185" i="5" s="1"/>
  <c r="CP184" i="5" a="1"/>
  <c r="CP184" i="5" s="1"/>
  <c r="CP185" i="5" a="1"/>
  <c r="CP185" i="5" s="1"/>
  <c r="CX184" i="5" a="1"/>
  <c r="CX184" i="5" s="1"/>
  <c r="CX185" i="5" a="1"/>
  <c r="CX185" i="5" s="1"/>
  <c r="DF184" i="5" a="1"/>
  <c r="DF184" i="5" s="1"/>
  <c r="DF185" i="5" a="1"/>
  <c r="DF185" i="5" s="1"/>
  <c r="DN184" i="5" a="1"/>
  <c r="DN184" i="5" s="1"/>
  <c r="DN185" i="5" a="1"/>
  <c r="DN185" i="5" s="1"/>
  <c r="DV184" i="5" a="1"/>
  <c r="DV184" i="5" s="1"/>
  <c r="DV185" i="5" a="1"/>
  <c r="DV185" i="5" s="1"/>
  <c r="ED184" i="5" a="1"/>
  <c r="ED184" i="5" s="1"/>
  <c r="ED185" i="5" a="1"/>
  <c r="ED185" i="5" s="1"/>
  <c r="EL184" i="5" a="1"/>
  <c r="EL184" i="5" s="1"/>
  <c r="EL185" i="5" a="1"/>
  <c r="EL185" i="5" s="1"/>
  <c r="ET185" i="5" a="1"/>
  <c r="ET185" i="5" s="1"/>
  <c r="FB184" i="5" a="1"/>
  <c r="FB184" i="5" s="1"/>
  <c r="FB185" i="5" a="1"/>
  <c r="FB185" i="5" s="1"/>
  <c r="FJ184" i="5" a="1"/>
  <c r="FJ184" i="5" s="1"/>
  <c r="FJ185" i="5" a="1"/>
  <c r="FJ185" i="5" s="1"/>
  <c r="H184" i="5" a="1"/>
  <c r="H184" i="5" s="1"/>
  <c r="H185" i="5" a="1"/>
  <c r="H185" i="5" s="1"/>
  <c r="P184" i="5" a="1"/>
  <c r="P184" i="5" s="1"/>
  <c r="P185" i="5" a="1"/>
  <c r="P185" i="5" s="1"/>
  <c r="X184" i="5" a="1"/>
  <c r="X184" i="5" s="1"/>
  <c r="X185" i="5" a="1"/>
  <c r="X185" i="5" s="1"/>
  <c r="AF184" i="5" a="1"/>
  <c r="AF184" i="5" s="1"/>
  <c r="AF185" i="5" a="1"/>
  <c r="AF185" i="5" s="1"/>
  <c r="AN184" i="5" a="1"/>
  <c r="AN184" i="5" s="1"/>
  <c r="AN185" i="5" a="1"/>
  <c r="AN185" i="5" s="1"/>
  <c r="AV184" i="5" a="1"/>
  <c r="AV184" i="5" s="1"/>
  <c r="AV185" i="5" a="1"/>
  <c r="AV185" i="5" s="1"/>
  <c r="BD184" i="5" a="1"/>
  <c r="BD184" i="5" s="1"/>
  <c r="BD185" i="5" a="1"/>
  <c r="BD185" i="5" s="1"/>
  <c r="BL184" i="5" a="1"/>
  <c r="BL184" i="5" s="1"/>
  <c r="BL185" i="5" a="1"/>
  <c r="BL185" i="5" s="1"/>
  <c r="BT184" i="5" a="1"/>
  <c r="BT184" i="5" s="1"/>
  <c r="BT185" i="5" a="1"/>
  <c r="BT185" i="5" s="1"/>
  <c r="CB184" i="5" a="1"/>
  <c r="CB184" i="5" s="1"/>
  <c r="CB185" i="5" a="1"/>
  <c r="CB185" i="5" s="1"/>
  <c r="CJ184" i="5" a="1"/>
  <c r="CJ184" i="5" s="1"/>
  <c r="CJ185" i="5" a="1"/>
  <c r="CJ185" i="5" s="1"/>
  <c r="CR184" i="5" a="1"/>
  <c r="CR184" i="5" s="1"/>
  <c r="CR185" i="5" a="1"/>
  <c r="CR185" i="5" s="1"/>
  <c r="CZ184" i="5" a="1"/>
  <c r="CZ184" i="5" s="1"/>
  <c r="CZ185" i="5" a="1"/>
  <c r="CZ185" i="5" s="1"/>
  <c r="DH184" i="5" a="1"/>
  <c r="DH184" i="5" s="1"/>
  <c r="DH185" i="5" a="1"/>
  <c r="DH185" i="5" s="1"/>
  <c r="DP184" i="5" a="1"/>
  <c r="DP184" i="5" s="1"/>
  <c r="DP185" i="5" a="1"/>
  <c r="DP185" i="5" s="1"/>
  <c r="DX184" i="5" a="1"/>
  <c r="DX184" i="5" s="1"/>
  <c r="DX185" i="5" a="1"/>
  <c r="DX185" i="5" s="1"/>
  <c r="EF184" i="5" a="1"/>
  <c r="EF184" i="5" s="1"/>
  <c r="EF185" i="5" a="1"/>
  <c r="EF185" i="5" s="1"/>
  <c r="EN184" i="5" a="1"/>
  <c r="EN184" i="5" s="1"/>
  <c r="EN185" i="5" a="1"/>
  <c r="EN185" i="5" s="1"/>
  <c r="EV184" i="5" a="1"/>
  <c r="EV184" i="5" s="1"/>
  <c r="EV185" i="5" a="1"/>
  <c r="EV185" i="5" s="1"/>
  <c r="AD184" i="5" a="1"/>
  <c r="AD184" i="5" s="1"/>
  <c r="AD185" i="5" a="1"/>
  <c r="AD185" i="5" s="1"/>
  <c r="AE184" i="5" a="1"/>
  <c r="AE184" i="5" s="1"/>
  <c r="AE185" i="5" a="1"/>
  <c r="AE185" i="5" s="1"/>
  <c r="AU184" i="5" a="1"/>
  <c r="AU184" i="5" s="1"/>
  <c r="AU185" i="5" a="1"/>
  <c r="AU185" i="5" s="1"/>
  <c r="BS184" i="5" a="1"/>
  <c r="BS184" i="5" s="1"/>
  <c r="BS185" i="5" a="1"/>
  <c r="BS185" i="5" s="1"/>
  <c r="CQ184" i="5" a="1"/>
  <c r="CQ184" i="5" s="1"/>
  <c r="CQ185" i="5" a="1"/>
  <c r="CQ185" i="5" s="1"/>
  <c r="I184" i="5" a="1"/>
  <c r="I184" i="5" s="1"/>
  <c r="I185" i="5" a="1"/>
  <c r="I185" i="5" s="1"/>
  <c r="AG184" i="5" a="1"/>
  <c r="AG184" i="5" s="1"/>
  <c r="AG185" i="5" a="1"/>
  <c r="AG185" i="5" s="1"/>
  <c r="AW184" i="5" a="1"/>
  <c r="AW184" i="5" s="1"/>
  <c r="AW185" i="5" a="1"/>
  <c r="AW185" i="5" s="1"/>
  <c r="BM184" i="5" a="1"/>
  <c r="BM184" i="5" s="1"/>
  <c r="BM185" i="5" a="1"/>
  <c r="BM185" i="5" s="1"/>
  <c r="CC184" i="5" a="1"/>
  <c r="CC184" i="5" s="1"/>
  <c r="CC185" i="5" a="1"/>
  <c r="CC185" i="5" s="1"/>
  <c r="CS184" i="5" a="1"/>
  <c r="CS184" i="5" s="1"/>
  <c r="CS185" i="5" a="1"/>
  <c r="CS185" i="5" s="1"/>
  <c r="DI184" i="5" a="1"/>
  <c r="DI184" i="5" s="1"/>
  <c r="DI185" i="5" a="1"/>
  <c r="DI185" i="5" s="1"/>
  <c r="DQ184" i="5" a="1"/>
  <c r="DQ184" i="5" s="1"/>
  <c r="DQ185" i="5" a="1"/>
  <c r="DQ185" i="5" s="1"/>
  <c r="DY184" i="5" a="1"/>
  <c r="DY184" i="5" s="1"/>
  <c r="DY185" i="5" a="1"/>
  <c r="DY185" i="5" s="1"/>
  <c r="EG184" i="5" a="1"/>
  <c r="EG184" i="5" s="1"/>
  <c r="EG185" i="5" a="1"/>
  <c r="EG185" i="5" s="1"/>
  <c r="EO184" i="5" a="1"/>
  <c r="EO184" i="5" s="1"/>
  <c r="EO185" i="5" a="1"/>
  <c r="EO185" i="5" s="1"/>
  <c r="EW184" i="5" a="1"/>
  <c r="EW184" i="5" s="1"/>
  <c r="EW185" i="5" a="1"/>
  <c r="EW185" i="5" s="1"/>
  <c r="N185" i="5" a="1"/>
  <c r="N185" i="5" s="1"/>
  <c r="O184" i="5" a="1"/>
  <c r="O184" i="5" s="1"/>
  <c r="O185" i="5" a="1"/>
  <c r="O185" i="5" s="1"/>
  <c r="AM184" i="5" a="1"/>
  <c r="AM184" i="5" s="1"/>
  <c r="AM185" i="5" a="1"/>
  <c r="AM185" i="5" s="1"/>
  <c r="BC184" i="5" a="1"/>
  <c r="BC184" i="5" s="1"/>
  <c r="BC185" i="5" a="1"/>
  <c r="BC185" i="5" s="1"/>
  <c r="BK184" i="5" a="1"/>
  <c r="BK184" i="5" s="1"/>
  <c r="BK185" i="5" a="1"/>
  <c r="BK185" i="5" s="1"/>
  <c r="CA184" i="5" a="1"/>
  <c r="CA184" i="5" s="1"/>
  <c r="CA185" i="5" a="1"/>
  <c r="CA185" i="5" s="1"/>
  <c r="CI184" i="5" a="1"/>
  <c r="CI184" i="5" s="1"/>
  <c r="CI185" i="5" a="1"/>
  <c r="CI185" i="5" s="1"/>
  <c r="CY184" i="5" a="1"/>
  <c r="CY184" i="5" s="1"/>
  <c r="CY185" i="5" a="1"/>
  <c r="CY185" i="5" s="1"/>
  <c r="DG184" i="5" a="1"/>
  <c r="DG184" i="5" s="1"/>
  <c r="DG185" i="5" a="1"/>
  <c r="DG185" i="5" s="1"/>
  <c r="DO184" i="5" a="1"/>
  <c r="DO184" i="5" s="1"/>
  <c r="DO185" i="5" a="1"/>
  <c r="DO185" i="5" s="1"/>
  <c r="DW184" i="5" a="1"/>
  <c r="DW184" i="5" s="1"/>
  <c r="DW185" i="5" a="1"/>
  <c r="DW185" i="5" s="1"/>
  <c r="EE184" i="5" a="1"/>
  <c r="EE184" i="5" s="1"/>
  <c r="EE185" i="5" a="1"/>
  <c r="EE185" i="5" s="1"/>
  <c r="EM184" i="5" a="1"/>
  <c r="EM184" i="5" s="1"/>
  <c r="EM185" i="5" a="1"/>
  <c r="EM185" i="5" s="1"/>
  <c r="EU184" i="5" a="1"/>
  <c r="EU184" i="5" s="1"/>
  <c r="EU185" i="5" a="1"/>
  <c r="EU185" i="5" s="1"/>
  <c r="FC184" i="5" a="1"/>
  <c r="FC184" i="5" s="1"/>
  <c r="FC185" i="5" a="1"/>
  <c r="FC185" i="5" s="1"/>
  <c r="Q184" i="5" a="1"/>
  <c r="Q184" i="5" s="1"/>
  <c r="Q185" i="5" a="1"/>
  <c r="Q185" i="5" s="1"/>
  <c r="AO184" i="5" a="1"/>
  <c r="AO184" i="5" s="1"/>
  <c r="AO185" i="5" a="1"/>
  <c r="AO185" i="5" s="1"/>
  <c r="BE184" i="5" a="1"/>
  <c r="BE184" i="5" s="1"/>
  <c r="BE185" i="5" a="1"/>
  <c r="BE185" i="5" s="1"/>
  <c r="BU184" i="5" a="1"/>
  <c r="BU184" i="5" s="1"/>
  <c r="BU185" i="5" a="1"/>
  <c r="BU185" i="5" s="1"/>
  <c r="CK184" i="5" a="1"/>
  <c r="CK184" i="5" s="1"/>
  <c r="CK185" i="5" a="1"/>
  <c r="CK185" i="5" s="1"/>
  <c r="DA184" i="5" a="1"/>
  <c r="DA184" i="5" s="1"/>
  <c r="DA185" i="5" a="1"/>
  <c r="DA185" i="5" s="1"/>
  <c r="J185" i="5" a="1"/>
  <c r="J185" i="5" s="1"/>
  <c r="AP185" i="5" a="1"/>
  <c r="AP185" i="5" s="1"/>
  <c r="BN185" i="5" a="1"/>
  <c r="BN185" i="5" s="1"/>
  <c r="CL185" i="5" a="1"/>
  <c r="CL185" i="5" s="1"/>
  <c r="DJ185" i="5" a="1"/>
  <c r="DJ185" i="5" s="1"/>
  <c r="EH185" i="5" a="1"/>
  <c r="EH185" i="5" s="1"/>
  <c r="FF185" i="5" a="1"/>
  <c r="FF185" i="5" s="1"/>
  <c r="R185" i="5" a="1"/>
  <c r="R185" i="5" s="1"/>
  <c r="AH185" i="5" a="1"/>
  <c r="AH185" i="5" s="1"/>
  <c r="BF185" i="5" a="1"/>
  <c r="BF185" i="5" s="1"/>
  <c r="CD185" i="5" a="1"/>
  <c r="CD185" i="5" s="1"/>
  <c r="DB185" i="5" a="1"/>
  <c r="DB185" i="5" s="1"/>
  <c r="DZ185" i="5" a="1"/>
  <c r="DZ185" i="5" s="1"/>
  <c r="EX185" i="5" a="1"/>
  <c r="EX185" i="5" s="1"/>
  <c r="S185" i="5" a="1"/>
  <c r="S185" i="5" s="1"/>
  <c r="AI185" i="5" a="1"/>
  <c r="AI185" i="5" s="1"/>
  <c r="AY185" i="5" a="1"/>
  <c r="AY185" i="5" s="1"/>
  <c r="BO185" i="5" a="1"/>
  <c r="BO185" i="5" s="1"/>
  <c r="CE185" i="5" a="1"/>
  <c r="CE185" i="5" s="1"/>
  <c r="DC185" i="5" a="1"/>
  <c r="DC185" i="5" s="1"/>
  <c r="EA185" i="5" a="1"/>
  <c r="EA185" i="5" s="1"/>
  <c r="EQ185" i="5" a="1"/>
  <c r="EQ185" i="5" s="1"/>
  <c r="V184" i="5" a="1"/>
  <c r="V184" i="5" s="1"/>
  <c r="V185" i="5" a="1"/>
  <c r="V185" i="5" s="1"/>
  <c r="AL184" i="5" a="1"/>
  <c r="AL184" i="5" s="1"/>
  <c r="AL185" i="5" a="1"/>
  <c r="AL185" i="5" s="1"/>
  <c r="W184" i="5" a="1"/>
  <c r="W184" i="5" s="1"/>
  <c r="W185" i="5" a="1"/>
  <c r="W185" i="5" s="1"/>
  <c r="Y184" i="5" a="1"/>
  <c r="Y184" i="5" s="1"/>
  <c r="Y185" i="5" a="1"/>
  <c r="Y185" i="5" s="1"/>
  <c r="Z185" i="5" a="1"/>
  <c r="Z185" i="5" s="1"/>
  <c r="AX185" i="5" a="1"/>
  <c r="AX185" i="5" s="1"/>
  <c r="BV185" i="5" a="1"/>
  <c r="BV185" i="5" s="1"/>
  <c r="CT185" i="5" a="1"/>
  <c r="CT185" i="5" s="1"/>
  <c r="DR185" i="5" a="1"/>
  <c r="DR185" i="5" s="1"/>
  <c r="EP185" i="5" a="1"/>
  <c r="EP185" i="5" s="1"/>
  <c r="CM185" i="5" a="1"/>
  <c r="CM185" i="5" s="1"/>
  <c r="DK185" i="5" a="1"/>
  <c r="DK185" i="5" s="1"/>
  <c r="EI185" i="5" a="1"/>
  <c r="EI185" i="5" s="1"/>
  <c r="EY185" i="5" a="1"/>
  <c r="EY185" i="5" s="1"/>
  <c r="D184" i="5" a="1"/>
  <c r="D184" i="5" s="1"/>
  <c r="D185" i="5" a="1"/>
  <c r="D185" i="5" s="1"/>
  <c r="L185" i="5" a="1"/>
  <c r="L185" i="5" s="1"/>
  <c r="T184" i="5" a="1"/>
  <c r="T184" i="5" s="1"/>
  <c r="T185" i="5" a="1"/>
  <c r="T185" i="5" s="1"/>
  <c r="AB184" i="5" a="1"/>
  <c r="AB184" i="5" s="1"/>
  <c r="AB185" i="5" a="1"/>
  <c r="AB185" i="5" s="1"/>
  <c r="AJ184" i="5" a="1"/>
  <c r="AJ184" i="5" s="1"/>
  <c r="AJ185" i="5" a="1"/>
  <c r="AJ185" i="5" s="1"/>
  <c r="AR184" i="5" a="1"/>
  <c r="AR184" i="5" s="1"/>
  <c r="AR185" i="5" a="1"/>
  <c r="AR185" i="5" s="1"/>
  <c r="AZ184" i="5" a="1"/>
  <c r="AZ184" i="5" s="1"/>
  <c r="AZ185" i="5" a="1"/>
  <c r="AZ185" i="5" s="1"/>
  <c r="BH184" i="5" a="1"/>
  <c r="BH184" i="5" s="1"/>
  <c r="BH185" i="5" a="1"/>
  <c r="BH185" i="5" s="1"/>
  <c r="BP184" i="5" a="1"/>
  <c r="BP184" i="5" s="1"/>
  <c r="BP185" i="5" a="1"/>
  <c r="BP185" i="5" s="1"/>
  <c r="BX184" i="5" a="1"/>
  <c r="BX184" i="5" s="1"/>
  <c r="BX185" i="5" a="1"/>
  <c r="BX185" i="5" s="1"/>
  <c r="CF184" i="5" a="1"/>
  <c r="CF184" i="5" s="1"/>
  <c r="CF185" i="5" a="1"/>
  <c r="CF185" i="5" s="1"/>
  <c r="CN184" i="5" a="1"/>
  <c r="CN184" i="5" s="1"/>
  <c r="CN185" i="5" a="1"/>
  <c r="CN185" i="5" s="1"/>
  <c r="CV184" i="5" a="1"/>
  <c r="CV184" i="5" s="1"/>
  <c r="CV185" i="5" a="1"/>
  <c r="CV185" i="5" s="1"/>
  <c r="DL185" i="5" a="1"/>
  <c r="DL185" i="5" s="1"/>
  <c r="EB185" i="5" a="1"/>
  <c r="EB185" i="5" s="1"/>
  <c r="ER185" i="5" a="1"/>
  <c r="ER185" i="5" s="1"/>
  <c r="FH185" i="5" a="1"/>
  <c r="FH185" i="5" s="1"/>
  <c r="F184" i="5" a="1"/>
  <c r="F184" i="5" s="1"/>
  <c r="F185" i="5" a="1"/>
  <c r="F185" i="5" s="1"/>
  <c r="AT184" i="5" a="1"/>
  <c r="AT184" i="5" s="1"/>
  <c r="AT185" i="5" a="1"/>
  <c r="AT185" i="5" s="1"/>
  <c r="G184" i="5" a="1"/>
  <c r="G184" i="5" s="1"/>
  <c r="G185" i="5" a="1"/>
  <c r="G185" i="5" s="1"/>
  <c r="K185" i="5" a="1"/>
  <c r="K185" i="5" s="1"/>
  <c r="AA185" i="5" a="1"/>
  <c r="AA185" i="5" s="1"/>
  <c r="AQ185" i="5" a="1"/>
  <c r="AQ185" i="5" s="1"/>
  <c r="BG185" i="5" a="1"/>
  <c r="BG185" i="5" s="1"/>
  <c r="BW185" i="5" a="1"/>
  <c r="BW185" i="5" s="1"/>
  <c r="CU185" i="5" a="1"/>
  <c r="CU185" i="5" s="1"/>
  <c r="DS185" i="5" a="1"/>
  <c r="DS185" i="5" s="1"/>
  <c r="FG185" i="5" a="1"/>
  <c r="FG185" i="5" s="1"/>
  <c r="DD185" i="5" a="1"/>
  <c r="DD185" i="5" s="1"/>
  <c r="DT185" i="5" a="1"/>
  <c r="DT185" i="5" s="1"/>
  <c r="EJ185" i="5" a="1"/>
  <c r="EJ185" i="5" s="1"/>
  <c r="EZ185" i="5" a="1"/>
  <c r="EZ185" i="5" s="1"/>
  <c r="E184" i="5" a="1"/>
  <c r="E184" i="5" s="1"/>
  <c r="E185" i="5" a="1"/>
  <c r="E185" i="5" s="1"/>
  <c r="U184" i="5" a="1"/>
  <c r="U184" i="5" s="1"/>
  <c r="U185" i="5" a="1"/>
  <c r="U185" i="5" s="1"/>
  <c r="AC184" i="5" a="1"/>
  <c r="AC184" i="5" s="1"/>
  <c r="AC185" i="5" a="1"/>
  <c r="AC185" i="5" s="1"/>
  <c r="AK184" i="5" a="1"/>
  <c r="AK184" i="5" s="1"/>
  <c r="AK185" i="5" a="1"/>
  <c r="AK185" i="5" s="1"/>
  <c r="AS184" i="5" a="1"/>
  <c r="AS184" i="5" s="1"/>
  <c r="AS185" i="5" a="1"/>
  <c r="AS185" i="5" s="1"/>
  <c r="BA184" i="5" a="1"/>
  <c r="BA184" i="5" s="1"/>
  <c r="BA185" i="5" a="1"/>
  <c r="BA185" i="5" s="1"/>
  <c r="BI184" i="5" a="1"/>
  <c r="BI184" i="5" s="1"/>
  <c r="BI185" i="5" a="1"/>
  <c r="BI185" i="5" s="1"/>
  <c r="BQ184" i="5" a="1"/>
  <c r="BQ184" i="5" s="1"/>
  <c r="BQ185" i="5" a="1"/>
  <c r="BQ185" i="5" s="1"/>
  <c r="BY184" i="5" a="1"/>
  <c r="BY184" i="5" s="1"/>
  <c r="BY185" i="5" a="1"/>
  <c r="BY185" i="5" s="1"/>
  <c r="CG184" i="5" a="1"/>
  <c r="CG184" i="5" s="1"/>
  <c r="CG185" i="5" a="1"/>
  <c r="CG185" i="5" s="1"/>
  <c r="CO184" i="5" a="1"/>
  <c r="CO184" i="5" s="1"/>
  <c r="CO185" i="5" a="1"/>
  <c r="CO185" i="5" s="1"/>
  <c r="CW184" i="5" a="1"/>
  <c r="CW184" i="5" s="1"/>
  <c r="CW185" i="5" a="1"/>
  <c r="CW185" i="5" s="1"/>
  <c r="DE184" i="5" a="1"/>
  <c r="DE184" i="5" s="1"/>
  <c r="DE185" i="5" a="1"/>
  <c r="DE185" i="5" s="1"/>
  <c r="DM184" i="5" a="1"/>
  <c r="DM184" i="5" s="1"/>
  <c r="DM185" i="5" a="1"/>
  <c r="DM185" i="5" s="1"/>
  <c r="DU184" i="5" a="1"/>
  <c r="DU184" i="5" s="1"/>
  <c r="DU185" i="5" a="1"/>
  <c r="DU185" i="5" s="1"/>
  <c r="EC184" i="5" a="1"/>
  <c r="EC184" i="5" s="1"/>
  <c r="EC185" i="5" a="1"/>
  <c r="EC185" i="5" s="1"/>
  <c r="EK184" i="5" a="1"/>
  <c r="EK184" i="5" s="1"/>
  <c r="EK185" i="5" a="1"/>
  <c r="EK185" i="5" s="1"/>
  <c r="ES184" i="5" a="1"/>
  <c r="ES184" i="5" s="1"/>
  <c r="ES185" i="5" a="1"/>
  <c r="ES185" i="5" s="1"/>
  <c r="FA184" i="5" a="1"/>
  <c r="FA184" i="5" s="1"/>
  <c r="FA185" i="5" a="1"/>
  <c r="FA185" i="5" s="1"/>
  <c r="FI184" i="5" a="1"/>
  <c r="FI184" i="5" s="1"/>
  <c r="FI185" i="5" a="1"/>
  <c r="FI185" i="5" s="1"/>
  <c r="FD184" i="5" a="1"/>
  <c r="FD184" i="5" s="1"/>
  <c r="FE184" i="5" a="1"/>
  <c r="FE184" i="5" s="1"/>
  <c r="J184" i="5" a="1"/>
  <c r="J184" i="5" s="1"/>
  <c r="R184" i="5" a="1"/>
  <c r="R184" i="5" s="1"/>
  <c r="Z184" i="5" a="1"/>
  <c r="Z184" i="5" s="1"/>
  <c r="AH184" i="5" a="1"/>
  <c r="AH184" i="5" s="1"/>
  <c r="AP184" i="5" a="1"/>
  <c r="AP184" i="5" s="1"/>
  <c r="AX184" i="5" a="1"/>
  <c r="AX184" i="5" s="1"/>
  <c r="BF184" i="5" a="1"/>
  <c r="BF184" i="5" s="1"/>
  <c r="BN184" i="5" a="1"/>
  <c r="BN184" i="5" s="1"/>
  <c r="BV184" i="5" a="1"/>
  <c r="BV184" i="5" s="1"/>
  <c r="CD184" i="5" a="1"/>
  <c r="CD184" i="5" s="1"/>
  <c r="CL184" i="5" a="1"/>
  <c r="CL184" i="5" s="1"/>
  <c r="CT184" i="5" a="1"/>
  <c r="CT184" i="5" s="1"/>
  <c r="DB184" i="5" a="1"/>
  <c r="DB184" i="5" s="1"/>
  <c r="DJ184" i="5" a="1"/>
  <c r="DJ184" i="5" s="1"/>
  <c r="DR184" i="5" a="1"/>
  <c r="DR184" i="5" s="1"/>
  <c r="DZ184" i="5" a="1"/>
  <c r="DZ184" i="5" s="1"/>
  <c r="EH184" i="5" a="1"/>
  <c r="EH184" i="5" s="1"/>
  <c r="EP184" i="5" a="1"/>
  <c r="EP184" i="5" s="1"/>
  <c r="EX184" i="5" a="1"/>
  <c r="EX184" i="5" s="1"/>
  <c r="FF184" i="5" a="1"/>
  <c r="FF184" i="5" s="1"/>
  <c r="K184" i="5" a="1"/>
  <c r="K184" i="5" s="1"/>
  <c r="S184" i="5" a="1"/>
  <c r="S184" i="5" s="1"/>
  <c r="AA184" i="5" a="1"/>
  <c r="AA184" i="5" s="1"/>
  <c r="AI184" i="5" a="1"/>
  <c r="AI184" i="5" s="1"/>
  <c r="AQ184" i="5" a="1"/>
  <c r="AQ184" i="5" s="1"/>
  <c r="AY184" i="5" a="1"/>
  <c r="AY184" i="5" s="1"/>
  <c r="BG184" i="5" a="1"/>
  <c r="BG184" i="5" s="1"/>
  <c r="BO184" i="5" a="1"/>
  <c r="BO184" i="5" s="1"/>
  <c r="BW184" i="5" a="1"/>
  <c r="BW184" i="5" s="1"/>
  <c r="CE184" i="5" a="1"/>
  <c r="CE184" i="5" s="1"/>
  <c r="CM184" i="5" a="1"/>
  <c r="CM184" i="5" s="1"/>
  <c r="CU184" i="5" a="1"/>
  <c r="CU184" i="5" s="1"/>
  <c r="DC184" i="5" a="1"/>
  <c r="DC184" i="5" s="1"/>
  <c r="DK184" i="5" a="1"/>
  <c r="DK184" i="5" s="1"/>
  <c r="DS184" i="5" a="1"/>
  <c r="DS184" i="5" s="1"/>
  <c r="EA184" i="5" a="1"/>
  <c r="EA184" i="5" s="1"/>
  <c r="EI184" i="5" a="1"/>
  <c r="EI184" i="5" s="1"/>
  <c r="EQ184" i="5" a="1"/>
  <c r="EQ184" i="5" s="1"/>
  <c r="EY184" i="5" a="1"/>
  <c r="EY184" i="5" s="1"/>
  <c r="FG184" i="5" a="1"/>
  <c r="FG184" i="5" s="1"/>
  <c r="DD184" i="5" a="1"/>
  <c r="DD184" i="5" s="1"/>
  <c r="DL184" i="5" a="1"/>
  <c r="DL184" i="5" s="1"/>
  <c r="DT184" i="5" a="1"/>
  <c r="DT184" i="5" s="1"/>
  <c r="EB184" i="5" a="1"/>
  <c r="EB184" i="5" s="1"/>
  <c r="EJ184" i="5" a="1"/>
  <c r="EJ184" i="5" s="1"/>
  <c r="ER184" i="5" a="1"/>
  <c r="ER184" i="5" s="1"/>
  <c r="EZ184" i="5" a="1"/>
  <c r="EZ184" i="5" s="1"/>
  <c r="FH184" i="5" a="1"/>
  <c r="FH184" i="5" s="1"/>
  <c r="BB184" i="5" a="1"/>
  <c r="BB184" i="5" s="1"/>
  <c r="G177" i="5"/>
  <c r="AB177" i="5"/>
  <c r="BH177" i="5"/>
  <c r="CD177" i="5"/>
  <c r="AX177" i="5"/>
  <c r="DJ177" i="5"/>
  <c r="CN177" i="5"/>
  <c r="DT177" i="5"/>
  <c r="AM177" i="5"/>
  <c r="EE177" i="5"/>
  <c r="EP177" i="5"/>
  <c r="BE223" i="5" a="1"/>
  <c r="BE223" i="5" s="1"/>
  <c r="BE224" i="5"/>
  <c r="DY224" i="5"/>
  <c r="DY223" i="5" a="1"/>
  <c r="DY223" i="5" s="1"/>
  <c r="Q223" i="5" a="1"/>
  <c r="Q223" i="5" s="1"/>
  <c r="Q224" i="5"/>
  <c r="BU223" i="5" a="1"/>
  <c r="BU223" i="5" s="1"/>
  <c r="BU224" i="5"/>
  <c r="EG223" i="5" a="1"/>
  <c r="EG223" i="5" s="1"/>
  <c r="EG224" i="5"/>
  <c r="S224" i="5"/>
  <c r="S223" i="5" a="1"/>
  <c r="S223" i="5" s="1"/>
  <c r="AY224" i="5"/>
  <c r="AY223" i="5" a="1"/>
  <c r="AY223" i="5" s="1"/>
  <c r="BW224" i="5"/>
  <c r="BW223" i="5" a="1"/>
  <c r="BW223" i="5" s="1"/>
  <c r="CM224" i="5"/>
  <c r="CM223" i="5" a="1"/>
  <c r="CM223" i="5" s="1"/>
  <c r="DS224" i="5"/>
  <c r="DS223" i="5" a="1"/>
  <c r="DS223" i="5" s="1"/>
  <c r="EY224" i="5"/>
  <c r="EY223" i="5" a="1"/>
  <c r="EY223" i="5" s="1"/>
  <c r="Y223" i="5" a="1"/>
  <c r="Y223" i="5" s="1"/>
  <c r="Y224" i="5"/>
  <c r="BM224" i="5"/>
  <c r="BM223" i="5" a="1"/>
  <c r="BM223" i="5" s="1"/>
  <c r="DA223" i="5" a="1"/>
  <c r="DA223" i="5" s="1"/>
  <c r="DA224" i="5"/>
  <c r="FE223" i="5" a="1"/>
  <c r="FE223" i="5" s="1"/>
  <c r="FE224" i="5"/>
  <c r="L224" i="5"/>
  <c r="L223" i="5" a="1"/>
  <c r="L223" i="5" s="1"/>
  <c r="AB224" i="5"/>
  <c r="AB223" i="5" a="1"/>
  <c r="AB223" i="5" s="1"/>
  <c r="AR224" i="5"/>
  <c r="AR223" i="5" a="1"/>
  <c r="AR223" i="5" s="1"/>
  <c r="BH224" i="5"/>
  <c r="BH223" i="5" a="1"/>
  <c r="BH223" i="5" s="1"/>
  <c r="BX224" i="5"/>
  <c r="BX223" i="5" a="1"/>
  <c r="BX223" i="5" s="1"/>
  <c r="CN224" i="5"/>
  <c r="CN223" i="5" a="1"/>
  <c r="CN223" i="5" s="1"/>
  <c r="DD224" i="5"/>
  <c r="DD223" i="5" a="1"/>
  <c r="DD223" i="5" s="1"/>
  <c r="DT224" i="5"/>
  <c r="DT223" i="5" a="1"/>
  <c r="DT223" i="5" s="1"/>
  <c r="ER223" i="5" a="1"/>
  <c r="ER223" i="5" s="1"/>
  <c r="ER224" i="5"/>
  <c r="FH224" i="5"/>
  <c r="FH223" i="5" a="1"/>
  <c r="FH223" i="5" s="1"/>
  <c r="BS177" i="5"/>
  <c r="EZ177" i="5"/>
  <c r="AW223" i="5" a="1"/>
  <c r="AW223" i="5" s="1"/>
  <c r="AW224" i="5"/>
  <c r="DI224" i="5"/>
  <c r="DI223" i="5" a="1"/>
  <c r="DI223" i="5" s="1"/>
  <c r="D223" i="5" a="1"/>
  <c r="D223" i="5" s="1"/>
  <c r="D224" i="5"/>
  <c r="T223" i="5" a="1"/>
  <c r="T223" i="5" s="1"/>
  <c r="T224" i="5"/>
  <c r="AJ223" i="5" a="1"/>
  <c r="AJ223" i="5" s="1"/>
  <c r="AJ224" i="5"/>
  <c r="AZ223" i="5" a="1"/>
  <c r="AZ223" i="5" s="1"/>
  <c r="AZ224" i="5"/>
  <c r="BP223" i="5" a="1"/>
  <c r="BP223" i="5" s="1"/>
  <c r="BP224" i="5"/>
  <c r="CF223" i="5" a="1"/>
  <c r="CF223" i="5" s="1"/>
  <c r="CF224" i="5"/>
  <c r="CV223" i="5" a="1"/>
  <c r="CV223" i="5" s="1"/>
  <c r="CV224" i="5"/>
  <c r="DL223" i="5" a="1"/>
  <c r="DL223" i="5" s="1"/>
  <c r="DL224" i="5"/>
  <c r="EB224" i="5"/>
  <c r="EB223" i="5" a="1"/>
  <c r="EB223" i="5" s="1"/>
  <c r="EJ224" i="5"/>
  <c r="EJ223" i="5" a="1"/>
  <c r="EJ223" i="5" s="1"/>
  <c r="EZ224" i="5"/>
  <c r="EZ223" i="5" a="1"/>
  <c r="EZ223" i="5" s="1"/>
  <c r="E224" i="5"/>
  <c r="E223" i="5" a="1"/>
  <c r="E223" i="5" s="1"/>
  <c r="U224" i="5"/>
  <c r="U223" i="5" a="1"/>
  <c r="U223" i="5" s="1"/>
  <c r="AC224" i="5"/>
  <c r="AC223" i="5" a="1"/>
  <c r="AC223" i="5" s="1"/>
  <c r="AK224" i="5"/>
  <c r="AK223" i="5" a="1"/>
  <c r="AK223" i="5" s="1"/>
  <c r="AS224" i="5"/>
  <c r="AS223" i="5" a="1"/>
  <c r="AS223" i="5" s="1"/>
  <c r="BA224" i="5"/>
  <c r="BA223" i="5" a="1"/>
  <c r="BA223" i="5" s="1"/>
  <c r="BI224" i="5"/>
  <c r="BI223" i="5" a="1"/>
  <c r="BI223" i="5" s="1"/>
  <c r="BQ224" i="5"/>
  <c r="BQ223" i="5" a="1"/>
  <c r="BQ223" i="5" s="1"/>
  <c r="BY224" i="5"/>
  <c r="BY223" i="5" a="1"/>
  <c r="BY223" i="5" s="1"/>
  <c r="CG224" i="5"/>
  <c r="CG223" i="5" a="1"/>
  <c r="CG223" i="5" s="1"/>
  <c r="CO224" i="5"/>
  <c r="CO223" i="5" a="1"/>
  <c r="CO223" i="5" s="1"/>
  <c r="CW224" i="5"/>
  <c r="CW223" i="5" a="1"/>
  <c r="CW223" i="5" s="1"/>
  <c r="DE224" i="5"/>
  <c r="DE223" i="5" a="1"/>
  <c r="DE223" i="5" s="1"/>
  <c r="DM224" i="5"/>
  <c r="DM223" i="5" a="1"/>
  <c r="DM223" i="5" s="1"/>
  <c r="DU224" i="5"/>
  <c r="DU223" i="5" a="1"/>
  <c r="DU223" i="5" s="1"/>
  <c r="EC224" i="5"/>
  <c r="EC223" i="5" a="1"/>
  <c r="EC223" i="5" s="1"/>
  <c r="EK224" i="5"/>
  <c r="EK223" i="5" a="1"/>
  <c r="EK223" i="5" s="1"/>
  <c r="ES224" i="5"/>
  <c r="ES223" i="5" a="1"/>
  <c r="ES223" i="5" s="1"/>
  <c r="FA224" i="5"/>
  <c r="FA223" i="5" a="1"/>
  <c r="FA223" i="5" s="1"/>
  <c r="FI224" i="5"/>
  <c r="FI223" i="5" a="1"/>
  <c r="FI223" i="5" s="1"/>
  <c r="I223" i="5" a="1"/>
  <c r="I223" i="5" s="1"/>
  <c r="I224" i="5"/>
  <c r="CC224" i="5"/>
  <c r="CC223" i="5" a="1"/>
  <c r="CC223" i="5" s="1"/>
  <c r="DQ224" i="5"/>
  <c r="DQ223" i="5" a="1"/>
  <c r="DQ223" i="5" s="1"/>
  <c r="J223" i="5" a="1"/>
  <c r="J223" i="5" s="1"/>
  <c r="J224" i="5"/>
  <c r="K224" i="5"/>
  <c r="K223" i="5" a="1"/>
  <c r="K223" i="5" s="1"/>
  <c r="AI224" i="5"/>
  <c r="AI223" i="5" a="1"/>
  <c r="AI223" i="5" s="1"/>
  <c r="BG224" i="5"/>
  <c r="BG223" i="5" a="1"/>
  <c r="BG223" i="5" s="1"/>
  <c r="CU224" i="5"/>
  <c r="CU223" i="5" a="1"/>
  <c r="CU223" i="5" s="1"/>
  <c r="EA224" i="5"/>
  <c r="EA223" i="5" a="1"/>
  <c r="EA223" i="5" s="1"/>
  <c r="FG224" i="5"/>
  <c r="FG223" i="5" a="1"/>
  <c r="FG223" i="5" s="1"/>
  <c r="V224" i="5"/>
  <c r="V223" i="5" a="1"/>
  <c r="V223" i="5" s="1"/>
  <c r="AL224" i="5"/>
  <c r="AL223" i="5" a="1"/>
  <c r="AL223" i="5" s="1"/>
  <c r="BJ224" i="5"/>
  <c r="BJ223" i="5" a="1"/>
  <c r="BJ223" i="5" s="1"/>
  <c r="CH224" i="5"/>
  <c r="CH223" i="5" a="1"/>
  <c r="CH223" i="5" s="1"/>
  <c r="CX224" i="5"/>
  <c r="CX223" i="5" a="1"/>
  <c r="CX223" i="5" s="1"/>
  <c r="DV224" i="5"/>
  <c r="DV223" i="5" a="1"/>
  <c r="DV223" i="5" s="1"/>
  <c r="FB224" i="5"/>
  <c r="FB223" i="5" a="1"/>
  <c r="FB223" i="5" s="1"/>
  <c r="AG223" i="5" a="1"/>
  <c r="AG223" i="5" s="1"/>
  <c r="AG224" i="5"/>
  <c r="CK223" i="5" a="1"/>
  <c r="CK223" i="5" s="1"/>
  <c r="CK224" i="5"/>
  <c r="EO224" i="5"/>
  <c r="EO223" i="5" a="1"/>
  <c r="EO223" i="5" s="1"/>
  <c r="R224" i="5"/>
  <c r="R223" i="5" a="1"/>
  <c r="R223" i="5" s="1"/>
  <c r="AH224" i="5"/>
  <c r="AH223" i="5" a="1"/>
  <c r="AH223" i="5" s="1"/>
  <c r="AX224" i="5"/>
  <c r="AX223" i="5" a="1"/>
  <c r="AX223" i="5" s="1"/>
  <c r="BN224" i="5"/>
  <c r="BN223" i="5" a="1"/>
  <c r="BN223" i="5" s="1"/>
  <c r="CD224" i="5"/>
  <c r="CD223" i="5" a="1"/>
  <c r="CD223" i="5" s="1"/>
  <c r="CT224" i="5"/>
  <c r="CT223" i="5" a="1"/>
  <c r="CT223" i="5" s="1"/>
  <c r="DJ224" i="5"/>
  <c r="DJ223" i="5" a="1"/>
  <c r="DJ223" i="5" s="1"/>
  <c r="DR223" i="5" a="1"/>
  <c r="DR223" i="5" s="1"/>
  <c r="DR224" i="5"/>
  <c r="EP224" i="5"/>
  <c r="EP223" i="5" a="1"/>
  <c r="EP223" i="5" s="1"/>
  <c r="FF223" i="5" a="1"/>
  <c r="FF223" i="5" s="1"/>
  <c r="FF224" i="5"/>
  <c r="AQ224" i="5"/>
  <c r="AQ223" i="5" a="1"/>
  <c r="AQ223" i="5" s="1"/>
  <c r="CE224" i="5"/>
  <c r="CE223" i="5" a="1"/>
  <c r="CE223" i="5" s="1"/>
  <c r="DK224" i="5"/>
  <c r="DK223" i="5" a="1"/>
  <c r="DK223" i="5" s="1"/>
  <c r="EQ224" i="5"/>
  <c r="EQ223" i="5" a="1"/>
  <c r="EQ223" i="5" s="1"/>
  <c r="N224" i="5"/>
  <c r="N223" i="5" a="1"/>
  <c r="N223" i="5" s="1"/>
  <c r="AT224" i="5"/>
  <c r="AT223" i="5" a="1"/>
  <c r="AT223" i="5" s="1"/>
  <c r="BR224" i="5"/>
  <c r="BR223" i="5" a="1"/>
  <c r="BR223" i="5" s="1"/>
  <c r="CP224" i="5"/>
  <c r="CP223" i="5" a="1"/>
  <c r="CP223" i="5" s="1"/>
  <c r="DN224" i="5"/>
  <c r="DN223" i="5" a="1"/>
  <c r="DN223" i="5" s="1"/>
  <c r="ET224" i="5"/>
  <c r="ET223" i="5" a="1"/>
  <c r="ET223" i="5" s="1"/>
  <c r="G223" i="5" a="1"/>
  <c r="G223" i="5" s="1"/>
  <c r="G224" i="5"/>
  <c r="W223" i="5" a="1"/>
  <c r="W223" i="5" s="1"/>
  <c r="W224" i="5"/>
  <c r="BS223" i="5" a="1"/>
  <c r="BS223" i="5" s="1"/>
  <c r="BS224" i="5"/>
  <c r="CA223" i="5" a="1"/>
  <c r="CA223" i="5" s="1"/>
  <c r="CA224" i="5"/>
  <c r="CI223" i="5" a="1"/>
  <c r="CI223" i="5" s="1"/>
  <c r="CI224" i="5"/>
  <c r="CQ223" i="5" a="1"/>
  <c r="CQ223" i="5" s="1"/>
  <c r="CQ224" i="5"/>
  <c r="CY223" i="5" a="1"/>
  <c r="CY223" i="5" s="1"/>
  <c r="CY224" i="5"/>
  <c r="DG223" i="5" a="1"/>
  <c r="DG223" i="5" s="1"/>
  <c r="DG224" i="5"/>
  <c r="DO223" i="5" a="1"/>
  <c r="DO223" i="5" s="1"/>
  <c r="DO224" i="5"/>
  <c r="DW223" i="5" a="1"/>
  <c r="DW223" i="5" s="1"/>
  <c r="DW224" i="5"/>
  <c r="EE224" i="5"/>
  <c r="EE223" i="5" a="1"/>
  <c r="EE223" i="5" s="1"/>
  <c r="EM223" i="5" a="1"/>
  <c r="EM223" i="5" s="1"/>
  <c r="EM224" i="5"/>
  <c r="EU224" i="5"/>
  <c r="EU223" i="5" a="1"/>
  <c r="EU223" i="5" s="1"/>
  <c r="FC224" i="5"/>
  <c r="FC223" i="5" a="1"/>
  <c r="FC223" i="5" s="1"/>
  <c r="R177" i="5"/>
  <c r="CY177" i="5"/>
  <c r="AO223" i="5" a="1"/>
  <c r="AO223" i="5" s="1"/>
  <c r="AO224" i="5"/>
  <c r="CS224" i="5"/>
  <c r="CS223" i="5" a="1"/>
  <c r="CS223" i="5" s="1"/>
  <c r="EW224" i="5"/>
  <c r="EW223" i="5" a="1"/>
  <c r="EW223" i="5" s="1"/>
  <c r="Z223" i="5" a="1"/>
  <c r="Z223" i="5" s="1"/>
  <c r="Z224" i="5"/>
  <c r="AP223" i="5" a="1"/>
  <c r="AP223" i="5" s="1"/>
  <c r="AP224" i="5"/>
  <c r="BF223" i="5" a="1"/>
  <c r="BF223" i="5" s="1"/>
  <c r="BF224" i="5"/>
  <c r="BV223" i="5" a="1"/>
  <c r="BV223" i="5" s="1"/>
  <c r="BV224" i="5"/>
  <c r="CL223" i="5" a="1"/>
  <c r="CL223" i="5" s="1"/>
  <c r="CL224" i="5"/>
  <c r="DB223" i="5" a="1"/>
  <c r="DB223" i="5" s="1"/>
  <c r="DB224" i="5"/>
  <c r="DZ224" i="5"/>
  <c r="DZ223" i="5" a="1"/>
  <c r="DZ223" i="5" s="1"/>
  <c r="EH223" i="5" a="1"/>
  <c r="EH223" i="5" s="1"/>
  <c r="EH224" i="5"/>
  <c r="EX223" i="5" a="1"/>
  <c r="EX223" i="5" s="1"/>
  <c r="EX224" i="5"/>
  <c r="AA224" i="5"/>
  <c r="AA223" i="5" a="1"/>
  <c r="AA223" i="5" s="1"/>
  <c r="BO224" i="5"/>
  <c r="BO223" i="5" a="1"/>
  <c r="BO223" i="5" s="1"/>
  <c r="DC224" i="5"/>
  <c r="DC223" i="5" a="1"/>
  <c r="DC223" i="5" s="1"/>
  <c r="EI224" i="5"/>
  <c r="EI223" i="5" a="1"/>
  <c r="EI223" i="5" s="1"/>
  <c r="F224" i="5"/>
  <c r="F223" i="5" a="1"/>
  <c r="F223" i="5" s="1"/>
  <c r="AD224" i="5"/>
  <c r="AD223" i="5" a="1"/>
  <c r="AD223" i="5" s="1"/>
  <c r="BB224" i="5"/>
  <c r="BB223" i="5" a="1"/>
  <c r="BB223" i="5" s="1"/>
  <c r="BZ224" i="5"/>
  <c r="BZ223" i="5" a="1"/>
  <c r="BZ223" i="5" s="1"/>
  <c r="DF224" i="5"/>
  <c r="DF223" i="5" a="1"/>
  <c r="DF223" i="5" s="1"/>
  <c r="ED224" i="5"/>
  <c r="ED223" i="5" a="1"/>
  <c r="ED223" i="5" s="1"/>
  <c r="EL224" i="5"/>
  <c r="EL223" i="5" a="1"/>
  <c r="EL223" i="5" s="1"/>
  <c r="FJ224" i="5"/>
  <c r="FJ223" i="5" a="1"/>
  <c r="FJ223" i="5" s="1"/>
  <c r="O223" i="5" a="1"/>
  <c r="O223" i="5" s="1"/>
  <c r="O224" i="5"/>
  <c r="AE223" i="5" a="1"/>
  <c r="AE223" i="5" s="1"/>
  <c r="AE224" i="5"/>
  <c r="AM223" i="5" a="1"/>
  <c r="AM223" i="5" s="1"/>
  <c r="AM224" i="5"/>
  <c r="AU223" i="5" a="1"/>
  <c r="AU223" i="5" s="1"/>
  <c r="AU224" i="5"/>
  <c r="BC223" i="5" a="1"/>
  <c r="BC223" i="5" s="1"/>
  <c r="BC224" i="5"/>
  <c r="BK223" i="5" a="1"/>
  <c r="BK223" i="5" s="1"/>
  <c r="BK224" i="5"/>
  <c r="H224" i="5"/>
  <c r="H223" i="5" a="1"/>
  <c r="H223" i="5" s="1"/>
  <c r="P223" i="5" a="1"/>
  <c r="P223" i="5" s="1"/>
  <c r="P224" i="5"/>
  <c r="X224" i="5"/>
  <c r="X223" i="5" a="1"/>
  <c r="X223" i="5" s="1"/>
  <c r="AF223" i="5" a="1"/>
  <c r="AF223" i="5" s="1"/>
  <c r="AF224" i="5"/>
  <c r="AN224" i="5"/>
  <c r="AN223" i="5" a="1"/>
  <c r="AN223" i="5" s="1"/>
  <c r="AV223" i="5" a="1"/>
  <c r="AV223" i="5" s="1"/>
  <c r="AV224" i="5"/>
  <c r="BD224" i="5"/>
  <c r="BD223" i="5" a="1"/>
  <c r="BD223" i="5" s="1"/>
  <c r="BL223" i="5" a="1"/>
  <c r="BL223" i="5" s="1"/>
  <c r="BL224" i="5"/>
  <c r="BT224" i="5"/>
  <c r="BT223" i="5" a="1"/>
  <c r="BT223" i="5" s="1"/>
  <c r="CB223" i="5" a="1"/>
  <c r="CB223" i="5" s="1"/>
  <c r="CB224" i="5"/>
  <c r="CJ224" i="5"/>
  <c r="CJ223" i="5" a="1"/>
  <c r="CJ223" i="5" s="1"/>
  <c r="CR223" i="5" a="1"/>
  <c r="CR223" i="5" s="1"/>
  <c r="CR224" i="5"/>
  <c r="CZ224" i="5"/>
  <c r="CZ223" i="5" a="1"/>
  <c r="CZ223" i="5" s="1"/>
  <c r="DH223" i="5" a="1"/>
  <c r="DH223" i="5" s="1"/>
  <c r="DH224" i="5"/>
  <c r="DP224" i="5"/>
  <c r="DP223" i="5" a="1"/>
  <c r="DP223" i="5" s="1"/>
  <c r="DX223" i="5" a="1"/>
  <c r="DX223" i="5" s="1"/>
  <c r="DX224" i="5"/>
  <c r="EF224" i="5"/>
  <c r="EF223" i="5" a="1"/>
  <c r="EF223" i="5" s="1"/>
  <c r="EN223" i="5" a="1"/>
  <c r="EN223" i="5" s="1"/>
  <c r="EN224" i="5"/>
  <c r="EV224" i="5"/>
  <c r="EV223" i="5" a="1"/>
  <c r="EV223" i="5" s="1"/>
  <c r="FD223" i="5" a="1"/>
  <c r="FD223" i="5" s="1"/>
  <c r="FD224" i="5"/>
  <c r="J177" i="5"/>
  <c r="T177" i="5"/>
  <c r="AE177" i="5"/>
  <c r="AP177" i="5"/>
  <c r="AZ177" i="5"/>
  <c r="BK177" i="5"/>
  <c r="BV177" i="5"/>
  <c r="CF177" i="5"/>
  <c r="CQ177" i="5"/>
  <c r="DB177" i="5"/>
  <c r="DL177" i="5"/>
  <c r="DW177" i="5"/>
  <c r="EH177" i="5"/>
  <c r="ER177" i="5"/>
  <c r="FC177" i="5"/>
  <c r="K177" i="5"/>
  <c r="V177" i="5"/>
  <c r="AF177" i="5"/>
  <c r="AQ177" i="5"/>
  <c r="BB177" i="5"/>
  <c r="BL177" i="5"/>
  <c r="BW177" i="5"/>
  <c r="CH177" i="5"/>
  <c r="CR177" i="5"/>
  <c r="DC177" i="5"/>
  <c r="DN177" i="5"/>
  <c r="DX177" i="5"/>
  <c r="EI177" i="5"/>
  <c r="ET177" i="5"/>
  <c r="FD177" i="5"/>
  <c r="L177" i="5"/>
  <c r="W177" i="5"/>
  <c r="AH177" i="5"/>
  <c r="AR177" i="5"/>
  <c r="BC177" i="5"/>
  <c r="BN177" i="5"/>
  <c r="BX177" i="5"/>
  <c r="CI177" i="5"/>
  <c r="CT177" i="5"/>
  <c r="DD177" i="5"/>
  <c r="DO177" i="5"/>
  <c r="DZ177" i="5"/>
  <c r="EJ177" i="5"/>
  <c r="EU177" i="5"/>
  <c r="FF177" i="5"/>
  <c r="N177" i="5"/>
  <c r="X177" i="5"/>
  <c r="AI177" i="5"/>
  <c r="AT177" i="5"/>
  <c r="BD177" i="5"/>
  <c r="BO177" i="5"/>
  <c r="BZ177" i="5"/>
  <c r="CJ177" i="5"/>
  <c r="CU177" i="5"/>
  <c r="DF177" i="5"/>
  <c r="DP177" i="5"/>
  <c r="EA177" i="5"/>
  <c r="EL177" i="5"/>
  <c r="EV177" i="5"/>
  <c r="FG177" i="5"/>
  <c r="O177" i="5"/>
  <c r="Z177" i="5"/>
  <c r="AJ177" i="5"/>
  <c r="AU177" i="5"/>
  <c r="BP177" i="5"/>
  <c r="CA177" i="5"/>
  <c r="CL177" i="5"/>
  <c r="CV177" i="5"/>
  <c r="DG177" i="5"/>
  <c r="DR177" i="5"/>
  <c r="EB177" i="5"/>
  <c r="EM177" i="5"/>
  <c r="EX177" i="5"/>
  <c r="FH177" i="5"/>
  <c r="F177" i="5"/>
  <c r="P177" i="5"/>
  <c r="AA177" i="5"/>
  <c r="AL177" i="5"/>
  <c r="AV177" i="5"/>
  <c r="BG177" i="5"/>
  <c r="BR177" i="5"/>
  <c r="CB177" i="5"/>
  <c r="CM177" i="5"/>
  <c r="CX177" i="5"/>
  <c r="DH177" i="5"/>
  <c r="DS177" i="5"/>
  <c r="ED177" i="5"/>
  <c r="EN177" i="5"/>
  <c r="EY177" i="5"/>
  <c r="H177" i="5"/>
  <c r="S177" i="5"/>
  <c r="AD177" i="5"/>
  <c r="AN177" i="5"/>
  <c r="AY177" i="5"/>
  <c r="BJ177" i="5"/>
  <c r="BT177" i="5"/>
  <c r="CE177" i="5"/>
  <c r="CP177" i="5"/>
  <c r="CZ177" i="5"/>
  <c r="DK177" i="5"/>
  <c r="DV177" i="5"/>
  <c r="EF177" i="5"/>
  <c r="EQ177" i="5"/>
  <c r="FB177" i="5"/>
  <c r="P191" i="5"/>
  <c r="CB191" i="5"/>
  <c r="J191" i="5"/>
  <c r="AX191" i="5"/>
  <c r="CT191" i="5"/>
  <c r="EX191" i="5"/>
  <c r="K191" i="5"/>
  <c r="AY191" i="5"/>
  <c r="CU191" i="5"/>
  <c r="EA191" i="5"/>
  <c r="X191" i="5"/>
  <c r="CJ191" i="5"/>
  <c r="R191" i="5"/>
  <c r="BN191" i="5"/>
  <c r="DJ191" i="5"/>
  <c r="EP191" i="5"/>
  <c r="AQ191" i="5"/>
  <c r="BW191" i="5"/>
  <c r="DK191" i="5"/>
  <c r="EY191" i="5"/>
  <c r="D191" i="5"/>
  <c r="AJ191" i="5"/>
  <c r="BX191" i="5"/>
  <c r="DD191" i="5"/>
  <c r="FH191" i="5"/>
  <c r="AF191" i="5"/>
  <c r="CR191" i="5"/>
  <c r="AP191" i="5"/>
  <c r="CD191" i="5"/>
  <c r="DR191" i="5"/>
  <c r="FF191" i="5"/>
  <c r="S191" i="5"/>
  <c r="BG191" i="5"/>
  <c r="CM191" i="5"/>
  <c r="EI191" i="5"/>
  <c r="L191" i="5"/>
  <c r="AR191" i="5"/>
  <c r="AZ191" i="5"/>
  <c r="CN191" i="5"/>
  <c r="DT191" i="5"/>
  <c r="EZ191" i="5"/>
  <c r="E191" i="5"/>
  <c r="U191" i="5"/>
  <c r="AC191" i="5"/>
  <c r="AK191" i="5"/>
  <c r="AS191" i="5"/>
  <c r="BA191" i="5"/>
  <c r="BI191" i="5"/>
  <c r="BQ191" i="5"/>
  <c r="BY191" i="5"/>
  <c r="CG191" i="5"/>
  <c r="CO191" i="5"/>
  <c r="CW191" i="5"/>
  <c r="DE191" i="5"/>
  <c r="DM191" i="5"/>
  <c r="DU191" i="5"/>
  <c r="EC191" i="5"/>
  <c r="EK191" i="5"/>
  <c r="ES191" i="5"/>
  <c r="FA191" i="5"/>
  <c r="FI191" i="5"/>
  <c r="E177" i="5"/>
  <c r="U177" i="5"/>
  <c r="AC177" i="5"/>
  <c r="AK177" i="5"/>
  <c r="AS177" i="5"/>
  <c r="BA177" i="5"/>
  <c r="BI177" i="5"/>
  <c r="BQ177" i="5"/>
  <c r="BY177" i="5"/>
  <c r="CG177" i="5"/>
  <c r="CO177" i="5"/>
  <c r="CW177" i="5"/>
  <c r="DE177" i="5"/>
  <c r="DM177" i="5"/>
  <c r="DU177" i="5"/>
  <c r="EC177" i="5"/>
  <c r="EK177" i="5"/>
  <c r="ES177" i="5"/>
  <c r="FA177" i="5"/>
  <c r="FI177" i="5"/>
  <c r="AN191" i="5"/>
  <c r="CZ191" i="5"/>
  <c r="Z191" i="5"/>
  <c r="BF191" i="5"/>
  <c r="CL191" i="5"/>
  <c r="DZ191" i="5"/>
  <c r="AI191" i="5"/>
  <c r="BO191" i="5"/>
  <c r="DC191" i="5"/>
  <c r="EQ191" i="5"/>
  <c r="T191" i="5"/>
  <c r="BH191" i="5"/>
  <c r="CF191" i="5"/>
  <c r="DL191" i="5"/>
  <c r="EJ191" i="5"/>
  <c r="F191" i="5"/>
  <c r="V191" i="5"/>
  <c r="AL191" i="5"/>
  <c r="BJ191" i="5"/>
  <c r="FJ191" i="5"/>
  <c r="AV191" i="5"/>
  <c r="DH191" i="5"/>
  <c r="AH191" i="5"/>
  <c r="BV191" i="5"/>
  <c r="DB191" i="5"/>
  <c r="EH191" i="5"/>
  <c r="AA191" i="5"/>
  <c r="CE191" i="5"/>
  <c r="DS191" i="5"/>
  <c r="FG191" i="5"/>
  <c r="AB191" i="5"/>
  <c r="BP191" i="5"/>
  <c r="CV191" i="5"/>
  <c r="EB191" i="5"/>
  <c r="ER191" i="5"/>
  <c r="N191" i="5"/>
  <c r="AD191" i="5"/>
  <c r="AT191" i="5"/>
  <c r="BB191" i="5"/>
  <c r="BR191" i="5"/>
  <c r="BZ191" i="5"/>
  <c r="CH191" i="5"/>
  <c r="CP191" i="5"/>
  <c r="CX191" i="5"/>
  <c r="DF191" i="5"/>
  <c r="DN191" i="5"/>
  <c r="DV191" i="5"/>
  <c r="ED191" i="5"/>
  <c r="EL191" i="5"/>
  <c r="ET191" i="5"/>
  <c r="FB191" i="5"/>
  <c r="G191" i="5"/>
  <c r="O191" i="5"/>
  <c r="W191" i="5"/>
  <c r="AE191" i="5"/>
  <c r="AM191" i="5"/>
  <c r="AU191" i="5"/>
  <c r="BC191" i="5"/>
  <c r="BK191" i="5"/>
  <c r="BS191" i="5"/>
  <c r="CA191" i="5"/>
  <c r="CI191" i="5"/>
  <c r="CQ191" i="5"/>
  <c r="CY191" i="5"/>
  <c r="DG191" i="5"/>
  <c r="DO191" i="5"/>
  <c r="DW191" i="5"/>
  <c r="EE191" i="5"/>
  <c r="EM191" i="5"/>
  <c r="EU191" i="5"/>
  <c r="FC191" i="5"/>
  <c r="BD191" i="5"/>
  <c r="DP191" i="5"/>
  <c r="BL191" i="5"/>
  <c r="DX191" i="5"/>
  <c r="EN191" i="5"/>
  <c r="EV191" i="5"/>
  <c r="FD191" i="5"/>
  <c r="I191" i="5"/>
  <c r="Q191" i="5"/>
  <c r="Y191" i="5"/>
  <c r="AG191" i="5"/>
  <c r="AO191" i="5"/>
  <c r="AW191" i="5"/>
  <c r="BE191" i="5"/>
  <c r="BM191" i="5"/>
  <c r="BU191" i="5"/>
  <c r="CC191" i="5"/>
  <c r="CK191" i="5"/>
  <c r="CS191" i="5"/>
  <c r="DA191" i="5"/>
  <c r="DI191" i="5"/>
  <c r="DQ191" i="5"/>
  <c r="DY191" i="5"/>
  <c r="EG191" i="5"/>
  <c r="EO191" i="5"/>
  <c r="EW191" i="5"/>
  <c r="FE191" i="5"/>
  <c r="I177" i="5"/>
  <c r="Q177" i="5"/>
  <c r="Y177" i="5"/>
  <c r="AG177" i="5"/>
  <c r="AO177" i="5"/>
  <c r="AW177" i="5"/>
  <c r="BE177" i="5"/>
  <c r="BM177" i="5"/>
  <c r="BU177" i="5"/>
  <c r="CC177" i="5"/>
  <c r="CK177" i="5"/>
  <c r="CS177" i="5"/>
  <c r="DA177" i="5"/>
  <c r="DI177" i="5"/>
  <c r="DQ177" i="5"/>
  <c r="DY177" i="5"/>
  <c r="EG177" i="5"/>
  <c r="EO177" i="5"/>
  <c r="EW177" i="5"/>
  <c r="H191" i="5"/>
  <c r="BT191" i="5"/>
  <c r="EF191" i="5"/>
  <c r="K8" i="17" l="1" a="1"/>
  <c r="K8" i="17" s="1"/>
  <c r="K10" i="17" a="1"/>
  <c r="K10" i="17" s="1"/>
  <c r="K15" i="17" a="1"/>
  <c r="K15" i="17" s="1"/>
  <c r="K9" i="17" a="1"/>
  <c r="K9" i="17" s="1"/>
  <c r="K13" i="17" a="1"/>
  <c r="K13" i="17" s="1"/>
  <c r="K14" i="17" a="1"/>
  <c r="K14" i="17" s="1"/>
  <c r="K16" i="17" a="1"/>
  <c r="K16" i="17" s="1"/>
  <c r="K7" i="17" a="1"/>
  <c r="K7" i="17" s="1"/>
  <c r="K12" i="17" a="1"/>
  <c r="K12" i="17" s="1"/>
  <c r="K18" i="17" a="1"/>
  <c r="K18" i="17" s="1"/>
  <c r="K6" i="17" a="1"/>
  <c r="K6" i="17" s="1"/>
  <c r="K11" i="17" a="1"/>
  <c r="K11" i="17" s="1"/>
  <c r="DL208" i="5"/>
  <c r="K17" i="17" a="1"/>
  <c r="K17" i="17" s="1"/>
  <c r="K5" i="17" a="1"/>
  <c r="K5" i="17" s="1"/>
  <c r="B185" i="5" a="1"/>
  <c r="B185" i="5" s="1"/>
  <c r="AH200" i="5"/>
  <c r="AH207" i="5" s="1"/>
  <c r="CT200" i="5"/>
  <c r="CT207" i="5" s="1"/>
  <c r="FF200" i="5"/>
  <c r="FF207" i="5" s="1"/>
  <c r="L200" i="5"/>
  <c r="AZ200" i="5"/>
  <c r="AZ208" i="5" s="1"/>
  <c r="BX200" i="5"/>
  <c r="BX208" i="5" s="1"/>
  <c r="DL200" i="5"/>
  <c r="DL207" i="5" s="1"/>
  <c r="BY200" i="5"/>
  <c r="BY208" i="5" s="1"/>
  <c r="EK200" i="5"/>
  <c r="EK208" i="5" s="1"/>
  <c r="FG200" i="5"/>
  <c r="FG207" i="5" s="1"/>
  <c r="N200" i="5"/>
  <c r="BZ200" i="5"/>
  <c r="BZ208" i="5" s="1"/>
  <c r="EL200" i="5"/>
  <c r="EL208" i="5" s="1"/>
  <c r="AE200" i="5"/>
  <c r="AE207" i="5" s="1"/>
  <c r="CQ200" i="5"/>
  <c r="CQ208" i="5" s="1"/>
  <c r="FC200" i="5"/>
  <c r="FC207" i="5" s="1"/>
  <c r="BF200" i="5"/>
  <c r="BF207" i="5" s="1"/>
  <c r="DR200" i="5"/>
  <c r="DR207" i="5" s="1"/>
  <c r="AJ200" i="5"/>
  <c r="AJ208" i="5" s="1"/>
  <c r="BH200" i="5"/>
  <c r="BH207" i="5" s="1"/>
  <c r="CV200" i="5"/>
  <c r="CV207" i="5" s="1"/>
  <c r="DT200" i="5"/>
  <c r="DT208" i="5" s="1"/>
  <c r="EJ200" i="5"/>
  <c r="EJ208" i="5" s="1"/>
  <c r="FH200" i="5"/>
  <c r="FH208" i="5" s="1"/>
  <c r="DK200" i="5"/>
  <c r="DK207" i="5" s="1"/>
  <c r="AK200" i="5"/>
  <c r="AK208" i="5" s="1"/>
  <c r="CW200" i="5"/>
  <c r="CW208" i="5" s="1"/>
  <c r="FI200" i="5"/>
  <c r="FI208" i="5" s="1"/>
  <c r="AL200" i="5"/>
  <c r="AL208" i="5" s="1"/>
  <c r="CX200" i="5"/>
  <c r="CX208" i="5" s="1"/>
  <c r="FJ200" i="5"/>
  <c r="FJ207" i="5" s="1"/>
  <c r="BC200" i="5"/>
  <c r="BC208" i="5" s="1"/>
  <c r="DO200" i="5"/>
  <c r="DO207" i="5" s="1"/>
  <c r="R200" i="5"/>
  <c r="R208" i="5" s="1"/>
  <c r="CD200" i="5"/>
  <c r="CD208" i="5" s="1"/>
  <c r="EP200" i="5"/>
  <c r="EP207" i="5" s="1"/>
  <c r="AY200" i="5"/>
  <c r="AY207" i="5" s="1"/>
  <c r="BI200" i="5"/>
  <c r="BI207" i="5" s="1"/>
  <c r="DU200" i="5"/>
  <c r="DU208" i="5" s="1"/>
  <c r="BJ200" i="5"/>
  <c r="BJ208" i="5" s="1"/>
  <c r="DV200" i="5"/>
  <c r="DV207" i="5" s="1"/>
  <c r="DS200" i="5"/>
  <c r="DS208" i="5" s="1"/>
  <c r="O200" i="5"/>
  <c r="O208" i="5" s="1"/>
  <c r="CA200" i="5"/>
  <c r="CA208" i="5" s="1"/>
  <c r="EM200" i="5"/>
  <c r="EM207" i="5" s="1"/>
  <c r="AP200" i="5"/>
  <c r="AP207" i="5" s="1"/>
  <c r="DB200" i="5"/>
  <c r="DB207" i="5" s="1"/>
  <c r="T200" i="5"/>
  <c r="T208" i="5" s="1"/>
  <c r="CF200" i="5"/>
  <c r="CF207" i="5" s="1"/>
  <c r="DD200" i="5"/>
  <c r="DD208" i="5" s="1"/>
  <c r="K200" i="5"/>
  <c r="K208" i="5" s="1"/>
  <c r="EY200" i="5"/>
  <c r="EY207" i="5" s="1"/>
  <c r="U200" i="5"/>
  <c r="U207" i="5" s="1"/>
  <c r="CG200" i="5"/>
  <c r="CG208" i="5" s="1"/>
  <c r="ES200" i="5"/>
  <c r="ES207" i="5" s="1"/>
  <c r="AQ200" i="5"/>
  <c r="AQ207" i="5" s="1"/>
  <c r="V200" i="5"/>
  <c r="V207" i="5" s="1"/>
  <c r="CH200" i="5"/>
  <c r="CH208" i="5" s="1"/>
  <c r="ET200" i="5"/>
  <c r="AM200" i="5"/>
  <c r="AM208" i="5" s="1"/>
  <c r="CY200" i="5"/>
  <c r="CY208" i="5" s="1"/>
  <c r="BN200" i="5"/>
  <c r="BN207" i="5" s="1"/>
  <c r="DZ200" i="5"/>
  <c r="DZ207" i="5" s="1"/>
  <c r="D200" i="5"/>
  <c r="D208" i="5" s="1"/>
  <c r="AR200" i="5"/>
  <c r="AR207" i="5" s="1"/>
  <c r="BP200" i="5"/>
  <c r="BP208" i="5" s="1"/>
  <c r="EB200" i="5"/>
  <c r="EB208" i="5" s="1"/>
  <c r="ER200" i="5"/>
  <c r="ER208" i="5" s="1"/>
  <c r="AS200" i="5"/>
  <c r="AS207" i="5" s="1"/>
  <c r="DE200" i="5"/>
  <c r="DE208" i="5" s="1"/>
  <c r="AT200" i="5"/>
  <c r="AT208" i="5" s="1"/>
  <c r="DF200" i="5"/>
  <c r="DF207" i="5" s="1"/>
  <c r="AI200" i="5"/>
  <c r="AI207" i="5" s="1"/>
  <c r="BK200" i="5"/>
  <c r="BK208" i="5" s="1"/>
  <c r="DW200" i="5"/>
  <c r="DW208" i="5" s="1"/>
  <c r="Z200" i="5"/>
  <c r="Z207" i="5" s="1"/>
  <c r="CL200" i="5"/>
  <c r="CL207" i="5" s="1"/>
  <c r="EX200" i="5"/>
  <c r="EX207" i="5" s="1"/>
  <c r="CU200" i="5"/>
  <c r="CU208" i="5" s="1"/>
  <c r="AB200" i="5"/>
  <c r="AB208" i="5" s="1"/>
  <c r="CN200" i="5"/>
  <c r="CN208" i="5" s="1"/>
  <c r="E200" i="5"/>
  <c r="E208" i="5" s="1"/>
  <c r="BQ200" i="5"/>
  <c r="BQ208" i="5" s="1"/>
  <c r="EC200" i="5"/>
  <c r="EC207" i="5" s="1"/>
  <c r="F200" i="5"/>
  <c r="F208" i="5" s="1"/>
  <c r="BR200" i="5"/>
  <c r="BR207" i="5" s="1"/>
  <c r="ED200" i="5"/>
  <c r="ED208" i="5" s="1"/>
  <c r="W200" i="5"/>
  <c r="W208" i="5" s="1"/>
  <c r="CI200" i="5"/>
  <c r="CI208" i="5" s="1"/>
  <c r="EU200" i="5"/>
  <c r="EU208" i="5" s="1"/>
  <c r="J200" i="5"/>
  <c r="J208" i="5" s="1"/>
  <c r="BV200" i="5"/>
  <c r="BV207" i="5" s="1"/>
  <c r="EH200" i="5"/>
  <c r="EH207" i="5" s="1"/>
  <c r="EI200" i="5"/>
  <c r="EI207" i="5" s="1"/>
  <c r="BA200" i="5"/>
  <c r="BA208" i="5" s="1"/>
  <c r="DM200" i="5"/>
  <c r="DM208" i="5" s="1"/>
  <c r="BB200" i="5"/>
  <c r="BB208" i="5" s="1"/>
  <c r="DN200" i="5"/>
  <c r="DN208" i="5" s="1"/>
  <c r="CE200" i="5"/>
  <c r="CE207" i="5" s="1"/>
  <c r="G200" i="5"/>
  <c r="G208" i="5" s="1"/>
  <c r="FB200" i="5"/>
  <c r="FB208" i="5" s="1"/>
  <c r="BO200" i="5"/>
  <c r="BO207" i="5" s="1"/>
  <c r="AN200" i="5"/>
  <c r="AN207" i="5" s="1"/>
  <c r="CZ200" i="5"/>
  <c r="CZ207" i="5" s="1"/>
  <c r="AA200" i="5"/>
  <c r="AA207" i="5" s="1"/>
  <c r="BM200" i="5"/>
  <c r="BM207" i="5" s="1"/>
  <c r="DY200" i="5"/>
  <c r="DY207" i="5" s="1"/>
  <c r="AX200" i="5"/>
  <c r="AX208" i="5" s="1"/>
  <c r="CM200" i="5"/>
  <c r="CM208" i="5" s="1"/>
  <c r="BL200" i="5"/>
  <c r="BL208" i="5" s="1"/>
  <c r="DX200" i="5"/>
  <c r="DX208" i="5" s="1"/>
  <c r="EN200" i="5"/>
  <c r="EN207" i="5" s="1"/>
  <c r="Y200" i="5"/>
  <c r="Y207" i="5" s="1"/>
  <c r="CK200" i="5"/>
  <c r="CK207" i="5" s="1"/>
  <c r="EW200" i="5"/>
  <c r="EW207" i="5" s="1"/>
  <c r="FA200" i="5"/>
  <c r="FA208" i="5" s="1"/>
  <c r="AD200" i="5"/>
  <c r="AD208" i="5" s="1"/>
  <c r="AU200" i="5"/>
  <c r="AU208" i="5" s="1"/>
  <c r="EE200" i="5"/>
  <c r="EE207" i="5" s="1"/>
  <c r="X200" i="5"/>
  <c r="X207" i="5" s="1"/>
  <c r="CJ200" i="5"/>
  <c r="CJ208" i="5" s="1"/>
  <c r="EV200" i="5"/>
  <c r="EV208" i="5" s="1"/>
  <c r="AW200" i="5"/>
  <c r="AW208" i="5" s="1"/>
  <c r="DI200" i="5"/>
  <c r="DI207" i="5" s="1"/>
  <c r="DC200" i="5"/>
  <c r="DC207" i="5" s="1"/>
  <c r="BW200" i="5"/>
  <c r="BW207" i="5" s="1"/>
  <c r="I200" i="5"/>
  <c r="I208" i="5" s="1"/>
  <c r="BU200" i="5"/>
  <c r="BU207" i="5" s="1"/>
  <c r="EG200" i="5"/>
  <c r="EG207" i="5" s="1"/>
  <c r="DJ200" i="5"/>
  <c r="DJ207" i="5" s="1"/>
  <c r="AC200" i="5"/>
  <c r="AC208" i="5" s="1"/>
  <c r="BS200" i="5"/>
  <c r="BS208" i="5" s="1"/>
  <c r="EQ200" i="5"/>
  <c r="EQ208" i="5" s="1"/>
  <c r="AV200" i="5"/>
  <c r="AV208" i="5" s="1"/>
  <c r="DH200" i="5"/>
  <c r="DH208" i="5" s="1"/>
  <c r="AG200" i="5"/>
  <c r="AG208" i="5" s="1"/>
  <c r="CS200" i="5"/>
  <c r="CS207" i="5" s="1"/>
  <c r="FE200" i="5"/>
  <c r="FE208" i="5" s="1"/>
  <c r="CP200" i="5"/>
  <c r="CP208" i="5" s="1"/>
  <c r="H200" i="5"/>
  <c r="H208" i="5" s="1"/>
  <c r="AF200" i="5"/>
  <c r="AF208" i="5" s="1"/>
  <c r="BT200" i="5"/>
  <c r="BT208" i="5" s="1"/>
  <c r="CR200" i="5"/>
  <c r="CR208" i="5" s="1"/>
  <c r="EF200" i="5"/>
  <c r="EF207" i="5" s="1"/>
  <c r="BE200" i="5"/>
  <c r="BE207" i="5" s="1"/>
  <c r="DQ200" i="5"/>
  <c r="DQ208" i="5" s="1"/>
  <c r="EZ200" i="5"/>
  <c r="EZ208" i="5" s="1"/>
  <c r="BG200" i="5"/>
  <c r="BG207" i="5" s="1"/>
  <c r="BD200" i="5"/>
  <c r="BD208" i="5" s="1"/>
  <c r="DP200" i="5"/>
  <c r="DP207" i="5" s="1"/>
  <c r="FD200" i="5"/>
  <c r="FD208" i="5" s="1"/>
  <c r="EA200" i="5"/>
  <c r="EA207" i="5" s="1"/>
  <c r="Q200" i="5"/>
  <c r="Q207" i="5" s="1"/>
  <c r="CC200" i="5"/>
  <c r="CC208" i="5" s="1"/>
  <c r="EO200" i="5"/>
  <c r="EO208" i="5" s="1"/>
  <c r="CO200" i="5"/>
  <c r="CO208" i="5" s="1"/>
  <c r="DG200" i="5"/>
  <c r="DG208" i="5" s="1"/>
  <c r="S200" i="5"/>
  <c r="S207" i="5" s="1"/>
  <c r="P200" i="5"/>
  <c r="P207" i="5" s="1"/>
  <c r="CB200" i="5"/>
  <c r="CB208" i="5" s="1"/>
  <c r="AO200" i="5"/>
  <c r="AO208" i="5" s="1"/>
  <c r="DA200" i="5"/>
  <c r="DA207" i="5" s="1"/>
  <c r="B191" i="5"/>
  <c r="DQ207" i="5" l="1"/>
  <c r="AE208" i="5"/>
  <c r="FE207" i="5"/>
  <c r="EE208" i="5"/>
  <c r="BH208" i="5"/>
  <c r="AT207" i="5"/>
  <c r="CU207" i="5"/>
  <c r="EV207" i="5"/>
  <c r="Y208" i="5"/>
  <c r="DH207" i="5"/>
  <c r="EO207" i="5"/>
  <c r="EM208" i="5"/>
  <c r="BF208" i="5"/>
  <c r="CS208" i="5"/>
  <c r="AM207" i="5"/>
  <c r="CF208" i="5"/>
  <c r="AH208" i="5"/>
  <c r="EC208" i="5"/>
  <c r="V208" i="5"/>
  <c r="EY208" i="5"/>
  <c r="CO207" i="5"/>
  <c r="K207" i="5"/>
  <c r="DJ208" i="5"/>
  <c r="EL207" i="5"/>
  <c r="AR208" i="5"/>
  <c r="CL208" i="5"/>
  <c r="FJ208" i="5"/>
  <c r="BR208" i="5"/>
  <c r="ER207" i="5"/>
  <c r="DO208" i="5"/>
  <c r="U208" i="5"/>
  <c r="CD207" i="5"/>
  <c r="DT207" i="5"/>
  <c r="DX207" i="5"/>
  <c r="AN208" i="5"/>
  <c r="AL207" i="5"/>
  <c r="ES208" i="5"/>
  <c r="M209" i="5"/>
  <c r="C209" i="5"/>
  <c r="I4" i="17" s="1" a="1"/>
  <c r="I4" i="17" s="1"/>
  <c r="L209" i="5"/>
  <c r="BA209" i="5"/>
  <c r="FB209" i="5"/>
  <c r="EH209" i="5"/>
  <c r="BK209" i="5"/>
  <c r="P209" i="5"/>
  <c r="EG209" i="5"/>
  <c r="FC208" i="5"/>
  <c r="DR209" i="5"/>
  <c r="U209" i="5"/>
  <c r="X208" i="5"/>
  <c r="DB209" i="5"/>
  <c r="BI208" i="5"/>
  <c r="Z208" i="5"/>
  <c r="DS207" i="5"/>
  <c r="DV208" i="5"/>
  <c r="BS209" i="5"/>
  <c r="EA209" i="5"/>
  <c r="AA209" i="5"/>
  <c r="EA208" i="5"/>
  <c r="CK209" i="5"/>
  <c r="EJ209" i="5"/>
  <c r="P18" i="22" s="1" a="1"/>
  <c r="P18" i="22" s="1"/>
  <c r="BL209" i="5"/>
  <c r="BG209" i="5"/>
  <c r="AX207" i="5"/>
  <c r="EQ207" i="5"/>
  <c r="N209" i="5"/>
  <c r="V209" i="5"/>
  <c r="CV208" i="5"/>
  <c r="AS208" i="5"/>
  <c r="FD207" i="5"/>
  <c r="CM207" i="5"/>
  <c r="DF208" i="5"/>
  <c r="AE209" i="5"/>
  <c r="AY209" i="5"/>
  <c r="CV209" i="5"/>
  <c r="DF209" i="5"/>
  <c r="BE209" i="5"/>
  <c r="AQ208" i="5"/>
  <c r="BY207" i="5"/>
  <c r="FE209" i="5"/>
  <c r="CB209" i="5"/>
  <c r="BU208" i="5"/>
  <c r="AR209" i="5"/>
  <c r="CG209" i="5"/>
  <c r="EP208" i="5"/>
  <c r="FD209" i="5"/>
  <c r="BD207" i="5"/>
  <c r="BS207" i="5"/>
  <c r="AM209" i="5"/>
  <c r="W209" i="5"/>
  <c r="ER209" i="5"/>
  <c r="X209" i="5"/>
  <c r="P9" i="22" s="1" a="1"/>
  <c r="P9" i="22" s="1"/>
  <c r="DI209" i="5"/>
  <c r="Q208" i="5"/>
  <c r="AC209" i="5"/>
  <c r="CT208" i="5"/>
  <c r="EB207" i="5"/>
  <c r="AF207" i="5"/>
  <c r="AD207" i="5"/>
  <c r="EW208" i="5"/>
  <c r="EX209" i="5"/>
  <c r="CN207" i="5"/>
  <c r="AK207" i="5"/>
  <c r="FI207" i="5"/>
  <c r="BW208" i="5"/>
  <c r="CX207" i="5"/>
  <c r="CR209" i="5"/>
  <c r="P17" i="22" s="1" a="1"/>
  <c r="P17" i="22" s="1"/>
  <c r="AO207" i="5"/>
  <c r="Z209" i="5"/>
  <c r="AK209" i="5"/>
  <c r="BT207" i="5"/>
  <c r="I207" i="5"/>
  <c r="DG209" i="5"/>
  <c r="EY209" i="5"/>
  <c r="CC209" i="5"/>
  <c r="EU207" i="5"/>
  <c r="CU209" i="5"/>
  <c r="BN208" i="5"/>
  <c r="FG208" i="5"/>
  <c r="P208" i="5"/>
  <c r="EN208" i="5"/>
  <c r="EG208" i="5"/>
  <c r="BF209" i="5"/>
  <c r="P11" i="22" s="1" a="1"/>
  <c r="P11" i="22" s="1"/>
  <c r="BX207" i="5"/>
  <c r="BA207" i="5"/>
  <c r="J207" i="5"/>
  <c r="DC208" i="5"/>
  <c r="AT209" i="5"/>
  <c r="EL209" i="5"/>
  <c r="CH207" i="5"/>
  <c r="DH209" i="5"/>
  <c r="CI207" i="5"/>
  <c r="BN209" i="5"/>
  <c r="BX209" i="5"/>
  <c r="DM209" i="5"/>
  <c r="CH209" i="5"/>
  <c r="P14" i="22" s="1" a="1"/>
  <c r="P14" i="22" s="1"/>
  <c r="CI209" i="5"/>
  <c r="EP209" i="5"/>
  <c r="K209" i="5"/>
  <c r="DU207" i="5"/>
  <c r="EX208" i="5"/>
  <c r="BJ207" i="5"/>
  <c r="EO209" i="5"/>
  <c r="CM209" i="5"/>
  <c r="BI209" i="5"/>
  <c r="EQ209" i="5"/>
  <c r="DX209" i="5"/>
  <c r="EW209" i="5"/>
  <c r="P21" i="22" s="1" a="1"/>
  <c r="P21" i="22" s="1"/>
  <c r="EI209" i="5"/>
  <c r="BQ209" i="5"/>
  <c r="S208" i="5"/>
  <c r="BR209" i="5"/>
  <c r="EM209" i="5"/>
  <c r="AJ207" i="5"/>
  <c r="BW209" i="5"/>
  <c r="P13" i="22" s="1" a="1"/>
  <c r="P13" i="22" s="1"/>
  <c r="DE207" i="5"/>
  <c r="DR208" i="5"/>
  <c r="EZ207" i="5"/>
  <c r="H209" i="5"/>
  <c r="DY209" i="5"/>
  <c r="BV209" i="5"/>
  <c r="E209" i="5"/>
  <c r="EN209" i="5"/>
  <c r="CD209" i="5"/>
  <c r="EB209" i="5"/>
  <c r="ES209" i="5"/>
  <c r="P19" i="22" s="1" a="1"/>
  <c r="P19" i="22" s="1"/>
  <c r="AY208" i="5"/>
  <c r="CJ207" i="5"/>
  <c r="AW207" i="5"/>
  <c r="DW209" i="5"/>
  <c r="T207" i="5"/>
  <c r="DD209" i="5"/>
  <c r="BD209" i="5"/>
  <c r="BC207" i="5"/>
  <c r="CK208" i="5"/>
  <c r="T209" i="5"/>
  <c r="CO209" i="5"/>
  <c r="FF208" i="5"/>
  <c r="BJ209" i="5"/>
  <c r="BL207" i="5"/>
  <c r="CQ207" i="5"/>
  <c r="BC209" i="5"/>
  <c r="Y209" i="5"/>
  <c r="F207" i="5"/>
  <c r="BQ207" i="5"/>
  <c r="AP208" i="5"/>
  <c r="EI208" i="5"/>
  <c r="ED207" i="5"/>
  <c r="AD209" i="5"/>
  <c r="BK207" i="5"/>
  <c r="DA208" i="5"/>
  <c r="AB209" i="5"/>
  <c r="CW209" i="5"/>
  <c r="CX209" i="5"/>
  <c r="CZ208" i="5"/>
  <c r="CC207" i="5"/>
  <c r="AO209" i="5"/>
  <c r="AN209" i="5"/>
  <c r="O207" i="5"/>
  <c r="BE208" i="5"/>
  <c r="D207" i="5"/>
  <c r="AS209" i="5"/>
  <c r="DZ208" i="5"/>
  <c r="FH207" i="5"/>
  <c r="AV207" i="5"/>
  <c r="AU207" i="5"/>
  <c r="O209" i="5"/>
  <c r="BO209" i="5"/>
  <c r="DL209" i="5"/>
  <c r="CG207" i="5"/>
  <c r="BV208" i="5"/>
  <c r="DD207" i="5"/>
  <c r="DC209" i="5"/>
  <c r="DQ209" i="5"/>
  <c r="I209" i="5"/>
  <c r="AP209" i="5"/>
  <c r="L208" i="5"/>
  <c r="L207" i="5"/>
  <c r="DN207" i="5"/>
  <c r="AU209" i="5"/>
  <c r="DW207" i="5"/>
  <c r="CE209" i="5"/>
  <c r="G209" i="5"/>
  <c r="P8" i="22" s="1" a="1"/>
  <c r="P8" i="22" s="1"/>
  <c r="DN209" i="5"/>
  <c r="FC209" i="5"/>
  <c r="AC207" i="5"/>
  <c r="FA207" i="5"/>
  <c r="BG208" i="5"/>
  <c r="CP207" i="5"/>
  <c r="CJ209" i="5"/>
  <c r="AZ209" i="5"/>
  <c r="DU209" i="5"/>
  <c r="CP209" i="5"/>
  <c r="P15" i="22" s="1" a="1"/>
  <c r="P15" i="22" s="1"/>
  <c r="CY209" i="5"/>
  <c r="DK209" i="5"/>
  <c r="CQ209" i="5"/>
  <c r="P16" i="22" s="1" a="1"/>
  <c r="P16" i="22" s="1"/>
  <c r="BH209" i="5"/>
  <c r="EC209" i="5"/>
  <c r="CE208" i="5"/>
  <c r="ED209" i="5"/>
  <c r="DA209" i="5"/>
  <c r="BP207" i="5"/>
  <c r="E207" i="5"/>
  <c r="EK207" i="5"/>
  <c r="AA208" i="5"/>
  <c r="BZ207" i="5"/>
  <c r="BT209" i="5"/>
  <c r="BY209" i="5"/>
  <c r="CA209" i="5"/>
  <c r="AL209" i="5"/>
  <c r="G207" i="5"/>
  <c r="ET208" i="5"/>
  <c r="ET207" i="5"/>
  <c r="N208" i="5"/>
  <c r="N207" i="5"/>
  <c r="AG209" i="5"/>
  <c r="W207" i="5"/>
  <c r="K19" i="17"/>
  <c r="R207" i="5"/>
  <c r="DK208" i="5"/>
  <c r="FB207" i="5"/>
  <c r="DP208" i="5"/>
  <c r="DI208" i="5"/>
  <c r="BU209" i="5"/>
  <c r="AZ207" i="5"/>
  <c r="DP209" i="5"/>
  <c r="CY207" i="5"/>
  <c r="DJ209" i="5"/>
  <c r="CF209" i="5"/>
  <c r="FA209" i="5"/>
  <c r="P20" i="22" s="1" a="1"/>
  <c r="P20" i="22" s="1"/>
  <c r="BO208" i="5"/>
  <c r="CR207" i="5"/>
  <c r="BM208" i="5"/>
  <c r="EE209" i="5"/>
  <c r="AB207" i="5"/>
  <c r="AQ209" i="5"/>
  <c r="P10" i="22" s="1" a="1"/>
  <c r="P10" i="22" s="1"/>
  <c r="CW207" i="5"/>
  <c r="DB208" i="5"/>
  <c r="EJ207" i="5"/>
  <c r="FJ209" i="5"/>
  <c r="DG207" i="5"/>
  <c r="FF209" i="5"/>
  <c r="CN209" i="5"/>
  <c r="FI209" i="5"/>
  <c r="H207" i="5"/>
  <c r="EF208" i="5"/>
  <c r="DY208" i="5"/>
  <c r="R209" i="5"/>
  <c r="CZ209" i="5"/>
  <c r="CA207" i="5"/>
  <c r="J209" i="5"/>
  <c r="AJ209" i="5"/>
  <c r="DE209" i="5"/>
  <c r="AI208" i="5"/>
  <c r="BB209" i="5"/>
  <c r="CB207" i="5"/>
  <c r="AG207" i="5"/>
  <c r="DO209" i="5"/>
  <c r="CT209" i="5"/>
  <c r="DM207" i="5"/>
  <c r="EH208" i="5"/>
  <c r="BB207" i="5"/>
  <c r="AV209" i="5"/>
  <c r="AW209" i="5"/>
  <c r="DT209" i="5"/>
  <c r="EZ209" i="5"/>
  <c r="AX209" i="5"/>
  <c r="ET209" i="5"/>
  <c r="CS209" i="5"/>
  <c r="FG209" i="5"/>
  <c r="CL209" i="5"/>
  <c r="EV209" i="5"/>
  <c r="DZ209" i="5"/>
  <c r="FH209" i="5"/>
  <c r="DV209" i="5"/>
  <c r="Q209" i="5"/>
  <c r="AF209" i="5"/>
  <c r="BM209" i="5"/>
  <c r="P12" i="22" s="1" a="1"/>
  <c r="P12" i="22" s="1"/>
  <c r="S209" i="5"/>
  <c r="F209" i="5"/>
  <c r="AI209" i="5"/>
  <c r="EF209" i="5"/>
  <c r="AH209" i="5"/>
  <c r="BP209" i="5"/>
  <c r="EK209" i="5"/>
  <c r="BZ209" i="5"/>
  <c r="EU209" i="5"/>
  <c r="D209" i="5"/>
  <c r="DS209" i="5"/>
  <c r="I18" i="17" a="1"/>
  <c r="I18" i="17" s="1"/>
  <c r="I11" i="17" a="1"/>
  <c r="I11" i="17" s="1"/>
  <c r="I5" i="17" a="1"/>
  <c r="I5" i="17" s="1"/>
  <c r="I14" i="17" a="1"/>
  <c r="I14" i="17" s="1"/>
  <c r="I12" i="17" a="1"/>
  <c r="I12" i="17" s="1"/>
  <c r="I17" i="17" a="1"/>
  <c r="I17" i="17" s="1"/>
  <c r="I8" i="17" a="1"/>
  <c r="I8" i="17" s="1"/>
  <c r="FC205" i="5"/>
  <c r="FC213" i="5" s="1"/>
  <c r="EM205" i="5"/>
  <c r="EM213" i="5" s="1"/>
  <c r="DW205" i="5"/>
  <c r="DW213" i="5" s="1"/>
  <c r="DG205" i="5"/>
  <c r="DG213" i="5" s="1"/>
  <c r="CQ205" i="5"/>
  <c r="CQ213" i="5" s="1"/>
  <c r="CA205" i="5"/>
  <c r="CA213" i="5" s="1"/>
  <c r="BK205" i="5"/>
  <c r="BK213" i="5" s="1"/>
  <c r="AU205" i="5"/>
  <c r="AU213" i="5" s="1"/>
  <c r="AE205" i="5"/>
  <c r="AE213" i="5" s="1"/>
  <c r="O205" i="5"/>
  <c r="O213" i="5" s="1"/>
  <c r="C194" i="5"/>
  <c r="C200" i="5"/>
  <c r="I24" i="32"/>
  <c r="I25" i="32" s="1"/>
  <c r="I15" i="17" l="1" a="1"/>
  <c r="I15" i="17" s="1"/>
  <c r="I16" i="17" a="1"/>
  <c r="I16" i="17" s="1"/>
  <c r="I10" i="17" a="1"/>
  <c r="I10" i="17" s="1"/>
  <c r="I7" i="17" a="1"/>
  <c r="I7" i="17" s="1"/>
  <c r="I13" i="17" a="1"/>
  <c r="I13" i="17" s="1"/>
  <c r="I9" i="17" a="1"/>
  <c r="I9" i="17" s="1"/>
  <c r="I6" i="17" a="1"/>
  <c r="I6" i="17" s="1"/>
  <c r="C207" i="5"/>
  <c r="C208" i="5"/>
  <c r="P22" i="22"/>
  <c r="I19" i="1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7"/>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1"/>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8"/>
        </ext>
      </extLst>
    </bk>
    <bk>
      <extLst>
        <ext uri="{3e2802c4-a4d2-4d8b-9148-e3be6c30e623}">
          <xlrd:rvb i="401"/>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2"/>
        </ext>
      </extLst>
    </bk>
    <bk>
      <extLst>
        <ext uri="{3e2802c4-a4d2-4d8b-9148-e3be6c30e623}">
          <xlrd:rvb i="435"/>
        </ext>
      </extLst>
    </bk>
    <bk>
      <extLst>
        <ext uri="{3e2802c4-a4d2-4d8b-9148-e3be6c30e623}">
          <xlrd:rvb i="438"/>
        </ext>
      </extLst>
    </bk>
    <bk>
      <extLst>
        <ext uri="{3e2802c4-a4d2-4d8b-9148-e3be6c30e623}">
          <xlrd:rvb i="441"/>
        </ext>
      </extLst>
    </bk>
    <bk>
      <extLst>
        <ext uri="{3e2802c4-a4d2-4d8b-9148-e3be6c30e623}">
          <xlrd:rvb i="444"/>
        </ext>
      </extLst>
    </bk>
    <bk>
      <extLst>
        <ext uri="{3e2802c4-a4d2-4d8b-9148-e3be6c30e623}">
          <xlrd:rvb i="450"/>
        </ext>
      </extLst>
    </bk>
    <bk>
      <extLst>
        <ext uri="{3e2802c4-a4d2-4d8b-9148-e3be6c30e623}">
          <xlrd:rvb i="453"/>
        </ext>
      </extLst>
    </bk>
    <bk>
      <extLst>
        <ext uri="{3e2802c4-a4d2-4d8b-9148-e3be6c30e623}">
          <xlrd:rvb i="456"/>
        </ext>
      </extLst>
    </bk>
    <bk>
      <extLst>
        <ext uri="{3e2802c4-a4d2-4d8b-9148-e3be6c30e623}">
          <xlrd:rvb i="458"/>
        </ext>
      </extLst>
    </bk>
    <bk>
      <extLst>
        <ext uri="{3e2802c4-a4d2-4d8b-9148-e3be6c30e623}">
          <xlrd:rvb i="461"/>
        </ext>
      </extLst>
    </bk>
    <bk>
      <extLst>
        <ext uri="{3e2802c4-a4d2-4d8b-9148-e3be6c30e623}">
          <xlrd:rvb i="464"/>
        </ext>
      </extLst>
    </bk>
    <bk>
      <extLst>
        <ext uri="{3e2802c4-a4d2-4d8b-9148-e3be6c30e623}">
          <xlrd:rvb i="467"/>
        </ext>
      </extLst>
    </bk>
    <bk>
      <extLst>
        <ext uri="{3e2802c4-a4d2-4d8b-9148-e3be6c30e623}">
          <xlrd:rvb i="470"/>
        </ext>
      </extLst>
    </bk>
    <bk>
      <extLst>
        <ext uri="{3e2802c4-a4d2-4d8b-9148-e3be6c30e623}">
          <xlrd:rvb i="473"/>
        </ext>
      </extLst>
    </bk>
    <bk>
      <extLst>
        <ext uri="{3e2802c4-a4d2-4d8b-9148-e3be6c30e623}">
          <xlrd:rvb i="476"/>
        </ext>
      </extLst>
    </bk>
    <bk>
      <extLst>
        <ext uri="{3e2802c4-a4d2-4d8b-9148-e3be6c30e623}">
          <xlrd:rvb i="479"/>
        </ext>
      </extLst>
    </bk>
    <bk>
      <extLst>
        <ext uri="{3e2802c4-a4d2-4d8b-9148-e3be6c30e623}">
          <xlrd:rvb i="482"/>
        </ext>
      </extLst>
    </bk>
  </futureMetadata>
  <cellMetadata count="1">
    <bk>
      <rc t="1" v="0"/>
    </bk>
  </cellMetadata>
  <valueMetadata count="15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valueMetadata>
</metadata>
</file>

<file path=xl/sharedStrings.xml><?xml version="1.0" encoding="utf-8"?>
<sst xmlns="http://schemas.openxmlformats.org/spreadsheetml/2006/main" count="1088" uniqueCount="279">
  <si>
    <t>Ticker</t>
  </si>
  <si>
    <t xml:space="preserve">MSCI World </t>
  </si>
  <si>
    <t>UCB.BR</t>
  </si>
  <si>
    <t>EBAY</t>
  </si>
  <si>
    <t>BHP.AX</t>
  </si>
  <si>
    <t>7203.T</t>
  </si>
  <si>
    <t>PLTR</t>
  </si>
  <si>
    <t>SOF.BR</t>
  </si>
  <si>
    <t>005380.KS</t>
  </si>
  <si>
    <t>HOOD</t>
  </si>
  <si>
    <t>MSFT</t>
  </si>
  <si>
    <t>BMW.DE</t>
  </si>
  <si>
    <t>YZCFF</t>
  </si>
  <si>
    <t>NAB.AX</t>
  </si>
  <si>
    <t>BKNG</t>
  </si>
  <si>
    <t>ISP.MI</t>
  </si>
  <si>
    <t>MELI</t>
  </si>
  <si>
    <t>1810.HK</t>
  </si>
  <si>
    <t>AAPL</t>
  </si>
  <si>
    <t>VOW3.DE</t>
  </si>
  <si>
    <t>005930.KS</t>
  </si>
  <si>
    <t>6033.KL</t>
  </si>
  <si>
    <t>NVDA</t>
  </si>
  <si>
    <t>BBVA</t>
  </si>
  <si>
    <t>UNH</t>
  </si>
  <si>
    <t>BABA</t>
  </si>
  <si>
    <t>TSLA</t>
  </si>
  <si>
    <t>BBD</t>
  </si>
  <si>
    <t>SNAP</t>
  </si>
  <si>
    <t>SONY</t>
  </si>
  <si>
    <t>AMZN</t>
  </si>
  <si>
    <t>MC.PA</t>
  </si>
  <si>
    <t>KO</t>
  </si>
  <si>
    <t>HFG.DE</t>
  </si>
  <si>
    <t>TM</t>
  </si>
  <si>
    <t>PFE</t>
  </si>
  <si>
    <t>ORSTED.CO</t>
  </si>
  <si>
    <t>RACE</t>
  </si>
  <si>
    <t>INTC</t>
  </si>
  <si>
    <t>NTDOY</t>
  </si>
  <si>
    <t>AIR.PA</t>
  </si>
  <si>
    <t>JPM </t>
  </si>
  <si>
    <t>ENGI.PA</t>
  </si>
  <si>
    <t>000065.SZ</t>
  </si>
  <si>
    <t>NESN.SW</t>
  </si>
  <si>
    <t>FWONK</t>
  </si>
  <si>
    <t>PAG</t>
  </si>
  <si>
    <t>HMC</t>
  </si>
  <si>
    <t>MBG.DE</t>
  </si>
  <si>
    <t>NOK</t>
  </si>
  <si>
    <t>HPQ</t>
  </si>
  <si>
    <t>PINS</t>
  </si>
  <si>
    <t>9984.T</t>
  </si>
  <si>
    <t>ASML.AS</t>
  </si>
  <si>
    <t>MVST</t>
  </si>
  <si>
    <t>603080.SS</t>
  </si>
  <si>
    <t>ADBE</t>
  </si>
  <si>
    <t>NFLX</t>
  </si>
  <si>
    <t>SIE.DE</t>
  </si>
  <si>
    <t>SHEL</t>
  </si>
  <si>
    <t>CAT</t>
  </si>
  <si>
    <t>SAN.MC</t>
  </si>
  <si>
    <t>6752.T</t>
  </si>
  <si>
    <t>EA</t>
  </si>
  <si>
    <t>GE</t>
  </si>
  <si>
    <t>GLEN.L</t>
  </si>
  <si>
    <t>TCS.NS</t>
  </si>
  <si>
    <t>MQBKY</t>
  </si>
  <si>
    <t>BLK</t>
  </si>
  <si>
    <t xml:space="preserve">DIS </t>
  </si>
  <si>
    <t>OR.PA</t>
  </si>
  <si>
    <t>1211.HK</t>
  </si>
  <si>
    <t>TTE.PA</t>
  </si>
  <si>
    <t>F</t>
  </si>
  <si>
    <t>WMT</t>
  </si>
  <si>
    <t>META</t>
  </si>
  <si>
    <t xml:space="preserve">JNJ </t>
  </si>
  <si>
    <t>SHOP</t>
  </si>
  <si>
    <t>PEP</t>
  </si>
  <si>
    <t>BNP.PA</t>
  </si>
  <si>
    <t>000270.KS</t>
  </si>
  <si>
    <t>ADS.DE</t>
  </si>
  <si>
    <t>ZM</t>
  </si>
  <si>
    <t>LOTB.BR</t>
  </si>
  <si>
    <t>TNDM</t>
  </si>
  <si>
    <t>F9D.SI</t>
  </si>
  <si>
    <t>DIE.BR</t>
  </si>
  <si>
    <t>AMD</t>
  </si>
  <si>
    <t>NVO</t>
  </si>
  <si>
    <t>B4F.F</t>
  </si>
  <si>
    <t>KAEPY</t>
  </si>
  <si>
    <t>0992.HK</t>
  </si>
  <si>
    <t>QUBT</t>
  </si>
  <si>
    <t>BA.L</t>
  </si>
  <si>
    <t>ABBV</t>
  </si>
  <si>
    <t>ALIZF</t>
  </si>
  <si>
    <t xml:space="preserve">SAP  </t>
  </si>
  <si>
    <t>V</t>
  </si>
  <si>
    <t>TATAMOTORS.NS</t>
  </si>
  <si>
    <t>ORCL</t>
  </si>
  <si>
    <t>MA</t>
  </si>
  <si>
    <t>CA.PA</t>
  </si>
  <si>
    <t>0700.HK</t>
  </si>
  <si>
    <t>2318.HK</t>
  </si>
  <si>
    <t>MAERSK-B.CO</t>
  </si>
  <si>
    <t>JPM</t>
  </si>
  <si>
    <t>MG</t>
  </si>
  <si>
    <t>COLR.BR</t>
  </si>
  <si>
    <t>7269.T</t>
  </si>
  <si>
    <t>SAF.PA</t>
  </si>
  <si>
    <t>JNJ</t>
  </si>
  <si>
    <t>IBE.MC</t>
  </si>
  <si>
    <t xml:space="preserve">FUJHY </t>
  </si>
  <si>
    <t xml:space="preserve">ANZ.AX </t>
  </si>
  <si>
    <t>NKE</t>
  </si>
  <si>
    <t>9601.T</t>
  </si>
  <si>
    <t>CS.PA</t>
  </si>
  <si>
    <t>UL</t>
  </si>
  <si>
    <t>HEIA.AS</t>
  </si>
  <si>
    <t>SBUX</t>
  </si>
  <si>
    <t>006400.KS</t>
  </si>
  <si>
    <t>SPOT</t>
  </si>
  <si>
    <t>0001.HK</t>
  </si>
  <si>
    <t>SMCI</t>
  </si>
  <si>
    <t>UPST</t>
  </si>
  <si>
    <t>CRSR</t>
  </si>
  <si>
    <t>BLNK</t>
  </si>
  <si>
    <t>PATH</t>
  </si>
  <si>
    <t>VALE</t>
  </si>
  <si>
    <t>EQNR.OL</t>
  </si>
  <si>
    <t>MMM</t>
  </si>
  <si>
    <t>BEP</t>
  </si>
  <si>
    <t>ADYEN.AS</t>
  </si>
  <si>
    <t>MT</t>
  </si>
  <si>
    <t>CEVA</t>
  </si>
  <si>
    <t>INFY</t>
  </si>
  <si>
    <t>PAH3.DE</t>
  </si>
  <si>
    <t>TDG</t>
  </si>
  <si>
    <t>DHR</t>
  </si>
  <si>
    <t>0857.HK</t>
  </si>
  <si>
    <t>ULVR.L</t>
  </si>
  <si>
    <t>2222.SR</t>
  </si>
  <si>
    <t>ROG.SW</t>
  </si>
  <si>
    <t>PG</t>
  </si>
  <si>
    <t>VOLV-B.ST</t>
  </si>
  <si>
    <t>6501.T</t>
  </si>
  <si>
    <t>TSM</t>
  </si>
  <si>
    <t>AI.PA</t>
  </si>
  <si>
    <t>PME.AX</t>
  </si>
  <si>
    <t>000333.SZ</t>
  </si>
  <si>
    <t>SOLB.BR</t>
  </si>
  <si>
    <t>BRK-B</t>
  </si>
  <si>
    <t>ACGBY</t>
  </si>
  <si>
    <t>BA</t>
  </si>
  <si>
    <t>IBM</t>
  </si>
  <si>
    <t xml:space="preserve">BP </t>
  </si>
  <si>
    <t>0941.HK</t>
  </si>
  <si>
    <t>E</t>
  </si>
  <si>
    <t>XTP.WA</t>
  </si>
  <si>
    <t>ELABS.OL</t>
  </si>
  <si>
    <t>KHC</t>
  </si>
  <si>
    <t>1821.T</t>
  </si>
  <si>
    <t>SAN.PA</t>
  </si>
  <si>
    <t>COST</t>
  </si>
  <si>
    <t>NHY.OL</t>
  </si>
  <si>
    <t>9983.T</t>
  </si>
  <si>
    <t>MSCI</t>
  </si>
  <si>
    <t>Weights t = 0</t>
  </si>
  <si>
    <t>Weights t = 1</t>
  </si>
  <si>
    <t>Weights t = 2</t>
  </si>
  <si>
    <t>Weights t = 3</t>
  </si>
  <si>
    <t>Weights t = 4</t>
  </si>
  <si>
    <t>Weights t = 5</t>
  </si>
  <si>
    <t>Indiv yearly return t = 0</t>
  </si>
  <si>
    <t>avg returns 1ère semaine</t>
  </si>
  <si>
    <t>avg returns 2eme semaine</t>
  </si>
  <si>
    <t>avg returns 3eme semaine</t>
  </si>
  <si>
    <t>avg returns 4eme semaine</t>
  </si>
  <si>
    <t>avg returns 5eme semaine</t>
  </si>
  <si>
    <t>stdev t = 0</t>
  </si>
  <si>
    <t>stdev t = 1</t>
  </si>
  <si>
    <t>return of port  (W)</t>
  </si>
  <si>
    <t>Beta 1Y data t =0</t>
  </si>
  <si>
    <t>`</t>
  </si>
  <si>
    <t>Beta 1Y data t =1</t>
  </si>
  <si>
    <t>Beta 1Y data t =2</t>
  </si>
  <si>
    <t>Beta 1Y data t =3</t>
  </si>
  <si>
    <t>Beta 1Y data t =4</t>
  </si>
  <si>
    <t>Beta 1Y data t =5</t>
  </si>
  <si>
    <t>Alpha indiv</t>
  </si>
  <si>
    <t>Alpha 1y data t = 0</t>
  </si>
  <si>
    <t>Alpha 1y data t = 1</t>
  </si>
  <si>
    <t>Alpha 1y data t = 2</t>
  </si>
  <si>
    <t>Alpha 1y data t = 3</t>
  </si>
  <si>
    <t>Alpha 1y data t = 4</t>
  </si>
  <si>
    <t>Alpha 1y data t = 5</t>
  </si>
  <si>
    <t>Rf</t>
  </si>
  <si>
    <t>Rf week 1</t>
  </si>
  <si>
    <t>Regions</t>
  </si>
  <si>
    <t>EU</t>
  </si>
  <si>
    <t>AM</t>
  </si>
  <si>
    <t>AS</t>
  </si>
  <si>
    <t>avg returns</t>
  </si>
  <si>
    <t>stdev</t>
  </si>
  <si>
    <t>Market cap</t>
  </si>
  <si>
    <t>Panasonic</t>
  </si>
  <si>
    <t>Samsung</t>
  </si>
  <si>
    <t>CK Hutchison</t>
  </si>
  <si>
    <t>Stock selected</t>
  </si>
  <si>
    <t>DATAS OF WEEK 1</t>
  </si>
  <si>
    <t>DATAS OF WEEK 2</t>
  </si>
  <si>
    <t>Return of each stock</t>
  </si>
  <si>
    <t>Weight</t>
  </si>
  <si>
    <t>Portfolio return</t>
  </si>
  <si>
    <t>Region</t>
  </si>
  <si>
    <t>Alpha</t>
  </si>
  <si>
    <t>Beta</t>
  </si>
  <si>
    <t>Expected returns</t>
  </si>
  <si>
    <t> </t>
  </si>
  <si>
    <t>Total Portfolio Return</t>
  </si>
  <si>
    <t>Week 1 Weight</t>
  </si>
  <si>
    <t>Week 2 Weight</t>
  </si>
  <si>
    <t>Difference</t>
  </si>
  <si>
    <t>Turnover costs</t>
  </si>
  <si>
    <t>Expected Return</t>
  </si>
  <si>
    <t>Total</t>
  </si>
  <si>
    <t>DATAS OF WEEK 3</t>
  </si>
  <si>
    <t>Week 3 Weight</t>
  </si>
  <si>
    <t>DATAS OF WEEK 4</t>
  </si>
  <si>
    <t>Week 4 Weight</t>
  </si>
  <si>
    <t>DATAS OF WEEK 5</t>
  </si>
  <si>
    <t>Week 5 Weight</t>
  </si>
  <si>
    <t>ENTRY DATES FOR EACH ASSET</t>
  </si>
  <si>
    <t>TERMINAL WEEK DATES FOR EACH ASSET</t>
  </si>
  <si>
    <t>weight</t>
  </si>
  <si>
    <t>Initial Weight (W1)</t>
  </si>
  <si>
    <t>Final Weight (W5)</t>
  </si>
  <si>
    <t>Delta Weight</t>
  </si>
  <si>
    <t>UCB.BR (W1-5)</t>
  </si>
  <si>
    <t>PLTR  (W1-5)</t>
  </si>
  <si>
    <t>BBVA  (W1-5)</t>
  </si>
  <si>
    <t>ENGI.PA  (W1-5)</t>
  </si>
  <si>
    <t>NFLX  (W1-5)</t>
  </si>
  <si>
    <t>GE  (W1-5)</t>
  </si>
  <si>
    <t>WMT  (W1-5)</t>
  </si>
  <si>
    <t>F9D.SI  (W1-5)</t>
  </si>
  <si>
    <t>BA.L  (W1-5)</t>
  </si>
  <si>
    <t>2,046.50</t>
  </si>
  <si>
    <t>ABBV  (W1-5)</t>
  </si>
  <si>
    <t>ALIZF  (W1-5)</t>
  </si>
  <si>
    <t>ACGBY  (W1-2)</t>
  </si>
  <si>
    <t>0857.HK  (W1-5)</t>
  </si>
  <si>
    <t>PME.AX  (W1-5)</t>
  </si>
  <si>
    <t>0941.HK  (W1-5)</t>
  </si>
  <si>
    <t>NVDA  (W2-5)</t>
  </si>
  <si>
    <t>IBE.MC  (W2-5)</t>
  </si>
  <si>
    <t>000333.SZ  (W5)</t>
  </si>
  <si>
    <t>IBM  (W2-5)</t>
  </si>
  <si>
    <t>Portfolio Gains :</t>
  </si>
  <si>
    <t>Turnover Cost :</t>
  </si>
  <si>
    <t>Total Gains:</t>
  </si>
  <si>
    <t>Real Portfolio Returns :</t>
  </si>
  <si>
    <t>week-1</t>
  </si>
  <si>
    <t xml:space="preserve">Cette feuille a un double objectif. 1, elle sert de 0, </t>
  </si>
  <si>
    <t>week0</t>
  </si>
  <si>
    <t>Transaction cost</t>
  </si>
  <si>
    <t>Choisis</t>
  </si>
  <si>
    <t>DIS</t>
  </si>
  <si>
    <t>SAP</t>
  </si>
  <si>
    <t>FUJHY</t>
  </si>
  <si>
    <t>ANZ.AX</t>
  </si>
  <si>
    <t>BP</t>
  </si>
  <si>
    <t>Column1</t>
  </si>
  <si>
    <t>Week 1</t>
  </si>
  <si>
    <t>Week 2</t>
  </si>
  <si>
    <t>Week 3</t>
  </si>
  <si>
    <t>Week 4</t>
  </si>
  <si>
    <t>Week 5</t>
  </si>
  <si>
    <t xml:space="preserve">EU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</si>
</sst>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0.0000"/>
    <numFmt numFmtId="167" formatCode="_([$€-2]\ * #,##0_);_([$€-2]\ * \(#,##0\);_([$€-2]\ * &quot;-&quot;_);_(@_)"/>
    <numFmt numFmtId="168" formatCode="#,##0.00\ &quot;€&quot;"/>
    <numFmt numFmtId="169" formatCode="_-* #,##0.00\ [$€-40C]_-;\-* #,##0.00\ [$€-40C]_-;_-* &quot;-&quot;??\ [$€-40C]_-;_-@_-"/>
  </numFmts>
  <fonts count="35">
    <font>
      <sz val="11"/>
      <color theme="1"/>
      <name val="Aptos Narrow"/>
      <family val="2"/>
      <scheme val="minor"/>
    </font>
    <font>
      <b/>
      <sz val="11"/>
      <color rgb="FFFF0000"/>
      <name val="Aptos Narrow"/>
      <family val="2"/>
      <scheme val="minor"/>
    </font>
    <font>
      <b/>
      <sz val="11"/>
      <color theme="1"/>
      <name val="Aptos Narrow"/>
      <family val="2"/>
      <scheme val="minor"/>
    </font>
    <font>
      <sz val="11"/>
      <color rgb="FF000000"/>
      <name val="Aptos Narrow"/>
      <family val="2"/>
    </font>
    <font>
      <sz val="8"/>
      <name val="Aptos Narrow"/>
      <family val="2"/>
      <scheme val="minor"/>
    </font>
    <font>
      <sz val="10"/>
      <name val="Arial"/>
      <family val="2"/>
    </font>
    <font>
      <b/>
      <sz val="11"/>
      <color rgb="FF000000"/>
      <name val="Aptos Narrow"/>
      <family val="2"/>
    </font>
    <font>
      <sz val="11"/>
      <color rgb="FF9C0006"/>
      <name val="Aptos Narrow"/>
      <family val="2"/>
    </font>
    <font>
      <sz val="14"/>
      <color theme="1"/>
      <name val="Aptos Narrow"/>
      <family val="2"/>
      <scheme val="minor"/>
    </font>
    <font>
      <b/>
      <sz val="14"/>
      <color rgb="FFFF0000"/>
      <name val="Aptos Narrow"/>
      <family val="2"/>
      <scheme val="minor"/>
    </font>
    <font>
      <sz val="11"/>
      <color rgb="FF000000"/>
      <name val="Calibri"/>
      <family val="2"/>
    </font>
    <font>
      <b/>
      <sz val="11"/>
      <color rgb="FFFF0000"/>
      <name val="Aptos Narrow"/>
      <family val="2"/>
    </font>
    <font>
      <b/>
      <sz val="11"/>
      <name val="Calibri"/>
      <family val="2"/>
    </font>
    <font>
      <sz val="11"/>
      <name val="Segoe UI"/>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9.8000000000000007"/>
      <color rgb="FFBCBEC4"/>
      <name val="JetBrains Mono"/>
      <family val="3"/>
    </font>
    <font>
      <sz val="11"/>
      <color rgb="FF000000"/>
      <name val="Aptos Narrow"/>
      <family val="2"/>
      <scheme val="minor"/>
    </font>
    <font>
      <b/>
      <sz val="11"/>
      <color rgb="FF000000"/>
      <name val="Aptos Narrow"/>
      <family val="2"/>
      <scheme val="minor"/>
    </font>
    <font>
      <u/>
      <sz val="11"/>
      <color theme="10"/>
      <name val="Aptos Narrow"/>
      <family val="2"/>
      <scheme val="minor"/>
    </font>
    <font>
      <sz val="11"/>
      <name val="Aptos Narrow"/>
      <family val="2"/>
      <scheme val="minor"/>
    </font>
  </fonts>
  <fills count="65">
    <fill>
      <patternFill patternType="none"/>
    </fill>
    <fill>
      <patternFill patternType="gray125"/>
    </fill>
    <fill>
      <patternFill patternType="solid">
        <fgColor theme="0"/>
        <bgColor indexed="64"/>
      </patternFill>
    </fill>
    <fill>
      <patternFill patternType="solid">
        <fgColor rgb="FFF2F2F2"/>
        <bgColor rgb="FF000000"/>
      </patternFill>
    </fill>
    <fill>
      <patternFill patternType="solid">
        <fgColor rgb="FF808080"/>
        <bgColor rgb="FF000000"/>
      </patternFill>
    </fill>
    <fill>
      <patternFill patternType="solid">
        <fgColor rgb="FFDAF2D0"/>
        <bgColor rgb="FF000000"/>
      </patternFill>
    </fill>
    <fill>
      <patternFill patternType="solid">
        <fgColor rgb="FFCAEDFB"/>
        <bgColor rgb="FF000000"/>
      </patternFill>
    </fill>
    <fill>
      <patternFill patternType="solid">
        <fgColor rgb="FFD9D9D9"/>
        <bgColor rgb="FF000000"/>
      </patternFill>
    </fill>
    <fill>
      <patternFill patternType="solid">
        <fgColor rgb="FFFFC7CE"/>
        <bgColor rgb="FF000000"/>
      </patternFill>
    </fill>
    <fill>
      <patternFill patternType="solid">
        <fgColor rgb="FFFFFFFF"/>
        <bgColor rgb="FF000000"/>
      </patternFill>
    </fill>
    <fill>
      <patternFill patternType="solid">
        <fgColor rgb="FFC6EFCE"/>
        <bgColor rgb="FF000000"/>
      </patternFill>
    </fill>
    <fill>
      <patternFill patternType="solid">
        <fgColor theme="3" tint="0.74999237037263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rgb="FFDAE9F8"/>
        <bgColor indexed="64"/>
      </patternFill>
    </fill>
    <fill>
      <patternFill patternType="solid">
        <fgColor theme="8" tint="0.79998168889431442"/>
        <bgColor indexed="64"/>
      </patternFill>
    </fill>
    <fill>
      <patternFill patternType="solid">
        <fgColor rgb="FFF07A7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9EDD"/>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74A6CC"/>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BC98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bgColor indexed="64"/>
      </patternFill>
    </fill>
    <fill>
      <patternFill patternType="solid">
        <fgColor theme="5"/>
        <bgColor indexed="64"/>
      </patternFill>
    </fill>
    <fill>
      <patternFill patternType="solid">
        <fgColor theme="0" tint="-0.249977111117893"/>
        <bgColor indexed="64"/>
      </patternFill>
    </fill>
    <fill>
      <patternFill patternType="solid">
        <fgColor theme="0" tint="-4.9989318521683403E-2"/>
        <bgColor indexed="64"/>
      </patternFill>
    </fill>
  </fills>
  <borders count="92">
    <border>
      <left/>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style="medium">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style="thin">
        <color rgb="FF000000"/>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thin">
        <color rgb="FF000000"/>
      </left>
      <right/>
      <top/>
      <bottom style="medium">
        <color rgb="FF000000"/>
      </bottom>
      <diagonal/>
    </border>
    <border>
      <left style="medium">
        <color indexed="64"/>
      </left>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indexed="64"/>
      </left>
      <right/>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s>
  <cellStyleXfs count="43">
    <xf numFmtId="0" fontId="0" fillId="0" borderId="0"/>
    <xf numFmtId="0" fontId="15" fillId="0" borderId="0" applyNumberFormat="0" applyFill="0" applyBorder="0" applyAlignment="0" applyProtection="0"/>
    <xf numFmtId="0" fontId="16" fillId="0" borderId="34" applyNumberFormat="0" applyFill="0" applyAlignment="0" applyProtection="0"/>
    <xf numFmtId="0" fontId="17" fillId="0" borderId="35" applyNumberFormat="0" applyFill="0" applyAlignment="0" applyProtection="0"/>
    <xf numFmtId="0" fontId="18" fillId="0" borderId="36" applyNumberFormat="0" applyFill="0" applyAlignment="0" applyProtection="0"/>
    <xf numFmtId="0" fontId="18" fillId="0" borderId="0" applyNumberFormat="0" applyFill="0" applyBorder="0" applyAlignment="0" applyProtection="0"/>
    <xf numFmtId="0" fontId="19" fillId="19" borderId="0" applyNumberFormat="0" applyBorder="0" applyAlignment="0" applyProtection="0"/>
    <xf numFmtId="0" fontId="20" fillId="20" borderId="0" applyNumberFormat="0" applyBorder="0" applyAlignment="0" applyProtection="0"/>
    <xf numFmtId="0" fontId="21" fillId="21" borderId="0" applyNumberFormat="0" applyBorder="0" applyAlignment="0" applyProtection="0"/>
    <xf numFmtId="0" fontId="22" fillId="22" borderId="37" applyNumberFormat="0" applyAlignment="0" applyProtection="0"/>
    <xf numFmtId="0" fontId="23" fillId="23" borderId="38" applyNumberFormat="0" applyAlignment="0" applyProtection="0"/>
    <xf numFmtId="0" fontId="24" fillId="23" borderId="37" applyNumberFormat="0" applyAlignment="0" applyProtection="0"/>
    <xf numFmtId="0" fontId="25" fillId="0" borderId="39" applyNumberFormat="0" applyFill="0" applyAlignment="0" applyProtection="0"/>
    <xf numFmtId="0" fontId="26" fillId="24" borderId="40" applyNumberFormat="0" applyAlignment="0" applyProtection="0"/>
    <xf numFmtId="0" fontId="27" fillId="0" borderId="0" applyNumberFormat="0" applyFill="0" applyBorder="0" applyAlignment="0" applyProtection="0"/>
    <xf numFmtId="0" fontId="14" fillId="25" borderId="41" applyNumberFormat="0" applyFont="0" applyAlignment="0" applyProtection="0"/>
    <xf numFmtId="0" fontId="28" fillId="0" borderId="0" applyNumberFormat="0" applyFill="0" applyBorder="0" applyAlignment="0" applyProtection="0"/>
    <xf numFmtId="0" fontId="2" fillId="0" borderId="42" applyNumberFormat="0" applyFill="0" applyAlignment="0" applyProtection="0"/>
    <xf numFmtId="0" fontId="29"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29"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29"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29"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29"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5" borderId="0" applyNumberFormat="0" applyBorder="0" applyAlignment="0" applyProtection="0"/>
    <xf numFmtId="0" fontId="29"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49" borderId="0" applyNumberFormat="0" applyBorder="0" applyAlignment="0" applyProtection="0"/>
    <xf numFmtId="0" fontId="33" fillId="0" borderId="0" applyNumberFormat="0" applyFill="0" applyBorder="0" applyAlignment="0" applyProtection="0"/>
  </cellStyleXfs>
  <cellXfs count="426">
    <xf numFmtId="0" fontId="0" fillId="0" borderId="0" xfId="0"/>
    <xf numFmtId="10" fontId="0" fillId="0" borderId="0" xfId="0" applyNumberFormat="1"/>
    <xf numFmtId="9" fontId="0" fillId="0" borderId="0" xfId="0" applyNumberFormat="1"/>
    <xf numFmtId="0" fontId="2" fillId="0" borderId="0" xfId="0" applyFont="1"/>
    <xf numFmtId="165" fontId="0" fillId="0" borderId="0" xfId="0" applyNumberFormat="1"/>
    <xf numFmtId="0" fontId="0" fillId="2" borderId="0" xfId="0" applyFill="1"/>
    <xf numFmtId="0" fontId="3" fillId="0" borderId="0" xfId="0" applyFont="1" applyAlignment="1">
      <alignment horizontal="center"/>
    </xf>
    <xf numFmtId="0" fontId="0" fillId="0" borderId="0" xfId="0" applyAlignment="1">
      <alignment horizontal="center"/>
    </xf>
    <xf numFmtId="0" fontId="8" fillId="0" borderId="0" xfId="0" applyFont="1"/>
    <xf numFmtId="0" fontId="9" fillId="0" borderId="0" xfId="0" applyFont="1"/>
    <xf numFmtId="0" fontId="3" fillId="11" borderId="9" xfId="0" applyFont="1" applyFill="1" applyBorder="1" applyAlignment="1">
      <alignment horizontal="center"/>
    </xf>
    <xf numFmtId="10" fontId="3" fillId="7" borderId="9" xfId="0" applyNumberFormat="1" applyFont="1" applyFill="1" applyBorder="1" applyAlignment="1">
      <alignment horizontal="center"/>
    </xf>
    <xf numFmtId="0" fontId="3" fillId="11" borderId="11" xfId="0" applyFont="1" applyFill="1" applyBorder="1" applyAlignment="1">
      <alignment horizontal="center"/>
    </xf>
    <xf numFmtId="10" fontId="3" fillId="7" borderId="11" xfId="0" applyNumberFormat="1" applyFont="1" applyFill="1" applyBorder="1" applyAlignment="1">
      <alignment horizontal="center"/>
    </xf>
    <xf numFmtId="10" fontId="3" fillId="2" borderId="9" xfId="0" applyNumberFormat="1" applyFont="1" applyFill="1" applyBorder="1" applyAlignment="1">
      <alignment horizontal="center"/>
    </xf>
    <xf numFmtId="0" fontId="6" fillId="6" borderId="13" xfId="0" applyFont="1" applyFill="1" applyBorder="1" applyAlignment="1">
      <alignment horizontal="center"/>
    </xf>
    <xf numFmtId="0" fontId="6" fillId="12" borderId="13" xfId="0" applyFont="1" applyFill="1" applyBorder="1" applyAlignment="1">
      <alignment horizontal="center"/>
    </xf>
    <xf numFmtId="0" fontId="6" fillId="6" borderId="14" xfId="0" applyFont="1" applyFill="1" applyBorder="1" applyAlignment="1">
      <alignment horizontal="center"/>
    </xf>
    <xf numFmtId="0" fontId="6" fillId="7" borderId="15" xfId="0" applyFont="1" applyFill="1" applyBorder="1" applyAlignment="1">
      <alignment horizontal="center"/>
    </xf>
    <xf numFmtId="0" fontId="3" fillId="5" borderId="16" xfId="0" applyFont="1" applyFill="1" applyBorder="1" applyAlignment="1">
      <alignment horizontal="center"/>
    </xf>
    <xf numFmtId="0" fontId="3" fillId="5" borderId="7" xfId="0" applyFont="1" applyFill="1" applyBorder="1" applyAlignment="1">
      <alignment horizontal="center"/>
    </xf>
    <xf numFmtId="0" fontId="3" fillId="4" borderId="17" xfId="0" applyFont="1" applyFill="1" applyBorder="1" applyAlignment="1">
      <alignment horizontal="center"/>
    </xf>
    <xf numFmtId="14" fontId="6" fillId="5" borderId="18" xfId="0" applyNumberFormat="1" applyFont="1" applyFill="1" applyBorder="1" applyAlignment="1">
      <alignment horizontal="center"/>
    </xf>
    <xf numFmtId="14" fontId="6" fillId="11" borderId="19" xfId="0" applyNumberFormat="1" applyFont="1" applyFill="1" applyBorder="1" applyAlignment="1">
      <alignment horizontal="center"/>
    </xf>
    <xf numFmtId="0" fontId="3" fillId="4" borderId="19" xfId="0" applyFont="1" applyFill="1" applyBorder="1" applyAlignment="1">
      <alignment horizontal="center"/>
    </xf>
    <xf numFmtId="0" fontId="6" fillId="3" borderId="21" xfId="0" applyFont="1" applyFill="1" applyBorder="1" applyAlignment="1">
      <alignment horizontal="center"/>
    </xf>
    <xf numFmtId="0" fontId="6" fillId="3" borderId="8" xfId="0" applyFont="1" applyFill="1" applyBorder="1" applyAlignment="1">
      <alignment horizontal="center"/>
    </xf>
    <xf numFmtId="0" fontId="6" fillId="3" borderId="22" xfId="0" applyFont="1" applyFill="1" applyBorder="1" applyAlignment="1">
      <alignment horizontal="center"/>
    </xf>
    <xf numFmtId="0" fontId="6" fillId="6" borderId="24" xfId="0" applyFont="1" applyFill="1" applyBorder="1" applyAlignment="1">
      <alignment horizontal="center"/>
    </xf>
    <xf numFmtId="0" fontId="3" fillId="5" borderId="25" xfId="0" applyFont="1" applyFill="1" applyBorder="1" applyAlignment="1">
      <alignment horizontal="center"/>
    </xf>
    <xf numFmtId="10" fontId="3" fillId="7" borderId="26" xfId="0" applyNumberFormat="1" applyFont="1" applyFill="1" applyBorder="1" applyAlignment="1">
      <alignment horizontal="center"/>
    </xf>
    <xf numFmtId="0" fontId="0" fillId="0" borderId="20" xfId="0" applyBorder="1" applyAlignment="1">
      <alignment horizontal="center" vertical="center"/>
    </xf>
    <xf numFmtId="0" fontId="6" fillId="6" borderId="31" xfId="0" applyFont="1" applyFill="1" applyBorder="1" applyAlignment="1">
      <alignment horizontal="center" vertical="center"/>
    </xf>
    <xf numFmtId="0" fontId="10" fillId="13" borderId="26" xfId="0" applyFont="1" applyFill="1" applyBorder="1" applyAlignment="1">
      <alignment horizontal="center" vertical="center"/>
    </xf>
    <xf numFmtId="0" fontId="6" fillId="6" borderId="28" xfId="0" applyFont="1" applyFill="1" applyBorder="1" applyAlignment="1">
      <alignment horizontal="center" vertical="center"/>
    </xf>
    <xf numFmtId="166" fontId="3" fillId="9" borderId="9" xfId="0" applyNumberFormat="1" applyFont="1" applyFill="1" applyBorder="1" applyAlignment="1">
      <alignment horizontal="center" vertical="center"/>
    </xf>
    <xf numFmtId="0" fontId="10" fillId="0" borderId="9" xfId="0" applyFont="1" applyBorder="1" applyAlignment="1">
      <alignment horizontal="center" vertical="center"/>
    </xf>
    <xf numFmtId="166" fontId="3" fillId="7" borderId="9" xfId="0" applyNumberFormat="1" applyFont="1" applyFill="1" applyBorder="1" applyAlignment="1">
      <alignment horizontal="center" vertical="center"/>
    </xf>
    <xf numFmtId="0" fontId="10" fillId="13" borderId="9" xfId="0" applyFont="1" applyFill="1" applyBorder="1" applyAlignment="1">
      <alignment horizontal="center" vertical="center"/>
    </xf>
    <xf numFmtId="0" fontId="6" fillId="12" borderId="29" xfId="0" applyFont="1" applyFill="1" applyBorder="1" applyAlignment="1">
      <alignment horizontal="center" vertical="center"/>
    </xf>
    <xf numFmtId="0" fontId="10" fillId="0" borderId="11" xfId="0" applyFont="1" applyBorder="1" applyAlignment="1">
      <alignment horizontal="center" vertical="center"/>
    </xf>
    <xf numFmtId="166" fontId="0" fillId="14" borderId="12" xfId="0" applyNumberFormat="1" applyFill="1" applyBorder="1" applyAlignment="1">
      <alignment horizontal="center" vertical="center"/>
    </xf>
    <xf numFmtId="166" fontId="0" fillId="14" borderId="10" xfId="0" applyNumberFormat="1" applyFill="1" applyBorder="1" applyAlignment="1">
      <alignment horizontal="center" vertical="center"/>
    </xf>
    <xf numFmtId="166" fontId="0" fillId="11" borderId="10" xfId="0" applyNumberFormat="1" applyFill="1" applyBorder="1" applyAlignment="1">
      <alignment horizontal="center" vertical="center"/>
    </xf>
    <xf numFmtId="0" fontId="3" fillId="11" borderId="26" xfId="0" applyFont="1" applyFill="1" applyBorder="1" applyAlignment="1">
      <alignment horizontal="center" wrapText="1"/>
    </xf>
    <xf numFmtId="0" fontId="3" fillId="11" borderId="9" xfId="0" applyFont="1" applyFill="1" applyBorder="1" applyAlignment="1">
      <alignment horizontal="center" wrapText="1"/>
    </xf>
    <xf numFmtId="167" fontId="0" fillId="0" borderId="0" xfId="0" applyNumberFormat="1"/>
    <xf numFmtId="166" fontId="10" fillId="13" borderId="26" xfId="0" applyNumberFormat="1" applyFont="1" applyFill="1" applyBorder="1" applyAlignment="1">
      <alignment horizontal="center" vertical="center"/>
    </xf>
    <xf numFmtId="0" fontId="10" fillId="0" borderId="0" xfId="0" applyFont="1" applyAlignment="1">
      <alignment horizontal="center" vertical="center"/>
    </xf>
    <xf numFmtId="166" fontId="0" fillId="0" borderId="0" xfId="0" applyNumberFormat="1" applyAlignment="1">
      <alignment horizontal="center" vertical="center"/>
    </xf>
    <xf numFmtId="0" fontId="10" fillId="13" borderId="32" xfId="0" applyFont="1" applyFill="1" applyBorder="1" applyAlignment="1">
      <alignment horizontal="center" vertical="center"/>
    </xf>
    <xf numFmtId="0" fontId="6" fillId="0" borderId="0" xfId="0" applyFont="1" applyAlignment="1">
      <alignment vertical="center"/>
    </xf>
    <xf numFmtId="0" fontId="12" fillId="0" borderId="33" xfId="0" applyFont="1" applyBorder="1" applyAlignment="1">
      <alignment horizontal="center" vertical="top"/>
    </xf>
    <xf numFmtId="0" fontId="6" fillId="2" borderId="0" xfId="0" applyFont="1" applyFill="1"/>
    <xf numFmtId="0" fontId="6" fillId="3" borderId="30" xfId="0" applyFont="1" applyFill="1" applyBorder="1" applyAlignment="1">
      <alignment horizontal="center" vertical="center"/>
    </xf>
    <xf numFmtId="0" fontId="6" fillId="2" borderId="19" xfId="0" applyFont="1" applyFill="1" applyBorder="1" applyAlignment="1">
      <alignment horizontal="center" vertical="center"/>
    </xf>
    <xf numFmtId="0" fontId="6" fillId="0" borderId="0" xfId="0" applyFont="1" applyAlignment="1">
      <alignment horizontal="center" vertical="center"/>
    </xf>
    <xf numFmtId="0" fontId="0" fillId="18" borderId="0" xfId="0" applyFill="1"/>
    <xf numFmtId="166" fontId="0" fillId="0" borderId="0" xfId="0" applyNumberFormat="1"/>
    <xf numFmtId="11" fontId="0" fillId="0" borderId="0" xfId="0" applyNumberFormat="1"/>
    <xf numFmtId="2" fontId="10" fillId="13" borderId="26" xfId="0" applyNumberFormat="1" applyFont="1" applyFill="1" applyBorder="1" applyAlignment="1">
      <alignment horizontal="center" vertical="center"/>
    </xf>
    <xf numFmtId="2" fontId="3" fillId="7" borderId="9" xfId="0" applyNumberFormat="1" applyFont="1" applyFill="1" applyBorder="1" applyAlignment="1">
      <alignment horizontal="center" vertical="center"/>
    </xf>
    <xf numFmtId="2" fontId="10" fillId="13" borderId="9" xfId="0" applyNumberFormat="1"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3" fillId="4" borderId="17" xfId="0" applyFont="1" applyFill="1" applyBorder="1" applyAlignment="1">
      <alignment horizontal="center" vertical="center"/>
    </xf>
    <xf numFmtId="14" fontId="6" fillId="11" borderId="19" xfId="0" applyNumberFormat="1" applyFont="1" applyFill="1" applyBorder="1" applyAlignment="1">
      <alignment horizontal="center" vertical="center"/>
    </xf>
    <xf numFmtId="14" fontId="6" fillId="17" borderId="19" xfId="0" applyNumberFormat="1"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6" fillId="6" borderId="24" xfId="0" applyFont="1" applyFill="1" applyBorder="1" applyAlignment="1">
      <alignment horizontal="center" vertical="center"/>
    </xf>
    <xf numFmtId="0" fontId="3" fillId="11" borderId="26" xfId="0" applyFont="1" applyFill="1" applyBorder="1" applyAlignment="1">
      <alignment horizontal="center" vertical="center" wrapText="1"/>
    </xf>
    <xf numFmtId="10" fontId="3" fillId="7" borderId="26" xfId="0" applyNumberFormat="1" applyFont="1" applyFill="1" applyBorder="1" applyAlignment="1">
      <alignment horizontal="center" vertical="center"/>
    </xf>
    <xf numFmtId="0" fontId="6" fillId="6" borderId="13" xfId="0" applyFont="1" applyFill="1" applyBorder="1" applyAlignment="1">
      <alignment horizontal="center" vertical="center"/>
    </xf>
    <xf numFmtId="0" fontId="3" fillId="11" borderId="9" xfId="0" applyFont="1" applyFill="1" applyBorder="1" applyAlignment="1">
      <alignment horizontal="center" vertical="center"/>
    </xf>
    <xf numFmtId="10" fontId="3" fillId="2" borderId="9" xfId="0" applyNumberFormat="1" applyFont="1" applyFill="1" applyBorder="1" applyAlignment="1">
      <alignment horizontal="center" vertical="center"/>
    </xf>
    <xf numFmtId="0" fontId="3" fillId="11" borderId="9" xfId="0" applyFont="1" applyFill="1" applyBorder="1" applyAlignment="1">
      <alignment horizontal="center" vertical="center" wrapText="1"/>
    </xf>
    <xf numFmtId="10" fontId="3" fillId="7" borderId="9" xfId="0" applyNumberFormat="1" applyFont="1" applyFill="1" applyBorder="1" applyAlignment="1">
      <alignment horizontal="center" vertical="center"/>
    </xf>
    <xf numFmtId="0" fontId="3" fillId="17" borderId="9" xfId="0" applyFont="1" applyFill="1" applyBorder="1" applyAlignment="1">
      <alignment horizontal="center" vertical="center"/>
    </xf>
    <xf numFmtId="0" fontId="3" fillId="17" borderId="9" xfId="0" applyFont="1" applyFill="1" applyBorder="1" applyAlignment="1">
      <alignment horizontal="center" vertical="center" wrapText="1"/>
    </xf>
    <xf numFmtId="0" fontId="6" fillId="12" borderId="13" xfId="0" applyFont="1" applyFill="1" applyBorder="1" applyAlignment="1">
      <alignment horizontal="center" vertical="center"/>
    </xf>
    <xf numFmtId="0" fontId="6" fillId="7" borderId="15" xfId="0" applyFont="1" applyFill="1" applyBorder="1" applyAlignment="1">
      <alignment horizontal="center" vertical="center"/>
    </xf>
    <xf numFmtId="0" fontId="0" fillId="0" borderId="0" xfId="0" applyAlignment="1">
      <alignment horizontal="center" vertical="center"/>
    </xf>
    <xf numFmtId="10" fontId="3" fillId="2" borderId="11" xfId="0" applyNumberFormat="1" applyFont="1" applyFill="1" applyBorder="1" applyAlignment="1">
      <alignment horizontal="center" vertical="center"/>
    </xf>
    <xf numFmtId="0" fontId="6" fillId="12" borderId="14" xfId="0" applyFont="1" applyFill="1" applyBorder="1" applyAlignment="1">
      <alignment horizontal="center" vertical="center"/>
    </xf>
    <xf numFmtId="0" fontId="3" fillId="11" borderId="11" xfId="0" applyFont="1" applyFill="1" applyBorder="1" applyAlignment="1">
      <alignment horizontal="center" vertical="center"/>
    </xf>
    <xf numFmtId="0" fontId="3" fillId="17" borderId="26" xfId="0" applyFont="1" applyFill="1" applyBorder="1" applyAlignment="1">
      <alignment horizontal="center" vertical="center"/>
    </xf>
    <xf numFmtId="0" fontId="3" fillId="17" borderId="11" xfId="0" applyFont="1" applyFill="1" applyBorder="1" applyAlignment="1">
      <alignment horizontal="center" vertical="center"/>
    </xf>
    <xf numFmtId="14" fontId="6" fillId="51" borderId="19" xfId="0" applyNumberFormat="1" applyFont="1" applyFill="1" applyBorder="1" applyAlignment="1">
      <alignment horizontal="center" vertical="center"/>
    </xf>
    <xf numFmtId="0" fontId="3" fillId="51" borderId="26" xfId="0" applyFont="1" applyFill="1" applyBorder="1" applyAlignment="1">
      <alignment horizontal="center" vertical="center"/>
    </xf>
    <xf numFmtId="0" fontId="3" fillId="51" borderId="9" xfId="0" applyFont="1" applyFill="1" applyBorder="1" applyAlignment="1">
      <alignment horizontal="center" vertical="center"/>
    </xf>
    <xf numFmtId="0" fontId="3" fillId="51" borderId="9" xfId="0" applyFont="1" applyFill="1" applyBorder="1" applyAlignment="1">
      <alignment horizontal="center" vertical="center" wrapText="1"/>
    </xf>
    <xf numFmtId="0" fontId="3" fillId="51" borderId="11" xfId="0" applyFont="1" applyFill="1" applyBorder="1" applyAlignment="1">
      <alignment horizontal="center" vertical="center"/>
    </xf>
    <xf numFmtId="0" fontId="6" fillId="3" borderId="44" xfId="0" applyFont="1" applyFill="1" applyBorder="1" applyAlignment="1">
      <alignment horizontal="center" vertical="center"/>
    </xf>
    <xf numFmtId="0" fontId="6" fillId="2" borderId="22" xfId="0" applyFont="1" applyFill="1" applyBorder="1" applyAlignment="1">
      <alignment horizontal="center" vertical="center"/>
    </xf>
    <xf numFmtId="0" fontId="0" fillId="0" borderId="23" xfId="0" applyBorder="1" applyAlignment="1">
      <alignment horizontal="center" vertical="center"/>
    </xf>
    <xf numFmtId="0" fontId="6" fillId="6" borderId="45" xfId="0" applyFont="1" applyFill="1" applyBorder="1" applyAlignment="1">
      <alignment horizontal="center" vertical="center"/>
    </xf>
    <xf numFmtId="0" fontId="10" fillId="13" borderId="46" xfId="0" applyFont="1" applyFill="1" applyBorder="1" applyAlignment="1">
      <alignment horizontal="center" vertical="center"/>
    </xf>
    <xf numFmtId="166" fontId="0" fillId="11" borderId="47" xfId="0" applyNumberFormat="1" applyFill="1" applyBorder="1" applyAlignment="1">
      <alignment horizontal="center" vertical="center"/>
    </xf>
    <xf numFmtId="0" fontId="30" fillId="0" borderId="0" xfId="0" applyFont="1" applyAlignment="1">
      <alignment vertical="center"/>
    </xf>
    <xf numFmtId="14" fontId="6" fillId="53" borderId="19" xfId="0" applyNumberFormat="1" applyFont="1" applyFill="1" applyBorder="1" applyAlignment="1">
      <alignment horizontal="center" vertical="center"/>
    </xf>
    <xf numFmtId="0" fontId="3" fillId="53" borderId="26" xfId="0" applyFont="1" applyFill="1" applyBorder="1" applyAlignment="1">
      <alignment horizontal="center" vertical="center"/>
    </xf>
    <xf numFmtId="0" fontId="3" fillId="53" borderId="9" xfId="0" applyFont="1" applyFill="1" applyBorder="1" applyAlignment="1">
      <alignment horizontal="center" vertical="center"/>
    </xf>
    <xf numFmtId="0" fontId="3" fillId="53" borderId="9" xfId="0" applyFont="1" applyFill="1" applyBorder="1" applyAlignment="1">
      <alignment horizontal="center" vertical="center" wrapText="1"/>
    </xf>
    <xf numFmtId="0" fontId="3" fillId="53" borderId="11" xfId="0" applyFont="1" applyFill="1" applyBorder="1" applyAlignment="1">
      <alignment horizontal="center" vertical="center"/>
    </xf>
    <xf numFmtId="0" fontId="6" fillId="3" borderId="48" xfId="0" applyFont="1" applyFill="1" applyBorder="1" applyAlignment="1">
      <alignment horizontal="center" vertical="center"/>
    </xf>
    <xf numFmtId="0" fontId="3" fillId="4" borderId="49" xfId="0" applyFont="1" applyFill="1" applyBorder="1" applyAlignment="1">
      <alignment horizontal="center" vertical="center"/>
    </xf>
    <xf numFmtId="0" fontId="3" fillId="14" borderId="9" xfId="0" applyFont="1" applyFill="1" applyBorder="1" applyAlignment="1">
      <alignment horizontal="center" vertical="center"/>
    </xf>
    <xf numFmtId="0" fontId="3" fillId="14" borderId="9" xfId="0" applyFont="1" applyFill="1" applyBorder="1" applyAlignment="1">
      <alignment horizontal="center" vertical="center" wrapText="1"/>
    </xf>
    <xf numFmtId="0" fontId="3" fillId="14" borderId="11" xfId="0" applyFont="1" applyFill="1" applyBorder="1" applyAlignment="1">
      <alignment horizontal="center" vertical="center"/>
    </xf>
    <xf numFmtId="0" fontId="0" fillId="54" borderId="17" xfId="0" applyFill="1" applyBorder="1"/>
    <xf numFmtId="0" fontId="3" fillId="53" borderId="45" xfId="0" applyFont="1" applyFill="1" applyBorder="1" applyAlignment="1">
      <alignment horizontal="center" vertical="center"/>
    </xf>
    <xf numFmtId="0" fontId="3" fillId="14" borderId="46" xfId="0" applyFont="1" applyFill="1" applyBorder="1" applyAlignment="1">
      <alignment horizontal="center" vertical="center"/>
    </xf>
    <xf numFmtId="10" fontId="3" fillId="7" borderId="46" xfId="0" applyNumberFormat="1" applyFont="1" applyFill="1" applyBorder="1" applyAlignment="1">
      <alignment horizontal="center" vertical="center"/>
    </xf>
    <xf numFmtId="0" fontId="3" fillId="53" borderId="28" xfId="0" applyFont="1" applyFill="1" applyBorder="1" applyAlignment="1">
      <alignment horizontal="center" vertical="center"/>
    </xf>
    <xf numFmtId="0" fontId="3" fillId="53" borderId="28" xfId="0" applyFont="1" applyFill="1" applyBorder="1" applyAlignment="1">
      <alignment horizontal="center" vertical="center" wrapText="1"/>
    </xf>
    <xf numFmtId="0" fontId="3" fillId="53" borderId="29" xfId="0" applyFont="1" applyFill="1" applyBorder="1" applyAlignment="1">
      <alignment horizontal="center" vertical="center"/>
    </xf>
    <xf numFmtId="0" fontId="6" fillId="6" borderId="54" xfId="0" applyFont="1" applyFill="1" applyBorder="1" applyAlignment="1">
      <alignment horizontal="center" vertical="center"/>
    </xf>
    <xf numFmtId="0" fontId="6" fillId="6" borderId="55" xfId="0" applyFont="1" applyFill="1" applyBorder="1" applyAlignment="1">
      <alignment horizontal="center" vertical="center"/>
    </xf>
    <xf numFmtId="0" fontId="6" fillId="12" borderId="55" xfId="0" applyFont="1" applyFill="1" applyBorder="1" applyAlignment="1">
      <alignment horizontal="center" vertical="center"/>
    </xf>
    <xf numFmtId="0" fontId="6" fillId="12" borderId="56" xfId="0" applyFont="1" applyFill="1" applyBorder="1" applyAlignment="1">
      <alignment horizontal="center" vertical="center"/>
    </xf>
    <xf numFmtId="0" fontId="6" fillId="12" borderId="57" xfId="0" applyFont="1" applyFill="1" applyBorder="1" applyAlignment="1">
      <alignment horizontal="center" vertical="center"/>
    </xf>
    <xf numFmtId="14" fontId="6" fillId="53" borderId="22" xfId="0" applyNumberFormat="1" applyFont="1" applyFill="1" applyBorder="1" applyAlignment="1">
      <alignment horizontal="center" vertical="center"/>
    </xf>
    <xf numFmtId="14" fontId="6" fillId="14" borderId="22" xfId="0" applyNumberFormat="1" applyFont="1" applyFill="1" applyBorder="1" applyAlignment="1">
      <alignment horizontal="center" vertical="center"/>
    </xf>
    <xf numFmtId="0" fontId="3" fillId="4" borderId="22" xfId="0" applyFont="1" applyFill="1" applyBorder="1" applyAlignment="1">
      <alignment horizontal="center" vertical="center"/>
    </xf>
    <xf numFmtId="0" fontId="6" fillId="6" borderId="61" xfId="0" applyFont="1" applyFill="1" applyBorder="1" applyAlignment="1">
      <alignment horizontal="center" vertical="center"/>
    </xf>
    <xf numFmtId="0" fontId="10" fillId="13" borderId="62" xfId="0" applyFont="1" applyFill="1" applyBorder="1" applyAlignment="1">
      <alignment horizontal="center" vertical="center"/>
    </xf>
    <xf numFmtId="0" fontId="10" fillId="13" borderId="45" xfId="0" applyFont="1" applyFill="1" applyBorder="1" applyAlignment="1">
      <alignment horizontal="center" vertical="center"/>
    </xf>
    <xf numFmtId="0" fontId="10" fillId="13" borderId="47" xfId="0" applyFont="1" applyFill="1" applyBorder="1" applyAlignment="1">
      <alignment horizontal="center" vertical="center"/>
    </xf>
    <xf numFmtId="0" fontId="10" fillId="13" borderId="28" xfId="0" applyFont="1" applyFill="1" applyBorder="1" applyAlignment="1">
      <alignment horizontal="center" vertical="center"/>
    </xf>
    <xf numFmtId="0" fontId="10" fillId="13" borderId="10" xfId="0" applyFont="1" applyFill="1" applyBorder="1" applyAlignment="1">
      <alignment horizontal="center" vertical="center"/>
    </xf>
    <xf numFmtId="166" fontId="10" fillId="13" borderId="10" xfId="0" applyNumberFormat="1" applyFont="1" applyFill="1" applyBorder="1" applyAlignment="1">
      <alignment horizontal="center" vertical="center"/>
    </xf>
    <xf numFmtId="0" fontId="6" fillId="6" borderId="63" xfId="0" applyFont="1" applyFill="1" applyBorder="1" applyAlignment="1">
      <alignment horizontal="center" vertical="center"/>
    </xf>
    <xf numFmtId="0" fontId="6" fillId="6" borderId="56" xfId="0" applyFont="1" applyFill="1" applyBorder="1" applyAlignment="1">
      <alignment horizontal="center" vertical="center"/>
    </xf>
    <xf numFmtId="166" fontId="0" fillId="11" borderId="64" xfId="0" applyNumberFormat="1" applyFill="1" applyBorder="1" applyAlignment="1">
      <alignment horizontal="center" vertical="center"/>
    </xf>
    <xf numFmtId="166" fontId="0" fillId="14" borderId="59" xfId="0" applyNumberFormat="1" applyFill="1" applyBorder="1" applyAlignment="1">
      <alignment horizontal="center" vertical="center"/>
    </xf>
    <xf numFmtId="166" fontId="0" fillId="11" borderId="59" xfId="0" applyNumberFormat="1" applyFill="1" applyBorder="1" applyAlignment="1">
      <alignment horizontal="center" vertical="center"/>
    </xf>
    <xf numFmtId="166" fontId="0" fillId="11" borderId="65" xfId="0" applyNumberFormat="1" applyFill="1" applyBorder="1" applyAlignment="1">
      <alignment horizontal="center" vertical="center"/>
    </xf>
    <xf numFmtId="2" fontId="10" fillId="2" borderId="9" xfId="0" applyNumberFormat="1" applyFont="1" applyFill="1" applyBorder="1" applyAlignment="1">
      <alignment horizontal="center" vertical="center"/>
    </xf>
    <xf numFmtId="0" fontId="10" fillId="2" borderId="26" xfId="0" applyFont="1" applyFill="1" applyBorder="1" applyAlignment="1">
      <alignment horizontal="center" vertical="center"/>
    </xf>
    <xf numFmtId="2" fontId="3" fillId="2" borderId="9" xfId="0" applyNumberFormat="1" applyFont="1" applyFill="1" applyBorder="1" applyAlignment="1">
      <alignment horizontal="center" vertical="center"/>
    </xf>
    <xf numFmtId="166" fontId="10" fillId="2" borderId="26" xfId="0" applyNumberFormat="1" applyFont="1" applyFill="1" applyBorder="1" applyAlignment="1">
      <alignment horizontal="center" vertical="center"/>
    </xf>
    <xf numFmtId="2" fontId="10" fillId="13" borderId="11" xfId="0" applyNumberFormat="1" applyFont="1" applyFill="1" applyBorder="1" applyAlignment="1">
      <alignment horizontal="center" vertical="center"/>
    </xf>
    <xf numFmtId="166" fontId="0" fillId="55" borderId="27" xfId="0" applyNumberFormat="1" applyFill="1" applyBorder="1" applyAlignment="1">
      <alignment horizontal="center" vertical="center"/>
    </xf>
    <xf numFmtId="166" fontId="0" fillId="55" borderId="10" xfId="0" applyNumberFormat="1" applyFill="1" applyBorder="1" applyAlignment="1">
      <alignment horizontal="center" vertical="center"/>
    </xf>
    <xf numFmtId="166" fontId="0" fillId="55" borderId="12" xfId="0" applyNumberFormat="1" applyFill="1" applyBorder="1" applyAlignment="1">
      <alignment horizontal="center" vertical="center"/>
    </xf>
    <xf numFmtId="0" fontId="10" fillId="2" borderId="28" xfId="0" applyFont="1" applyFill="1" applyBorder="1" applyAlignment="1">
      <alignment horizontal="center" vertical="center"/>
    </xf>
    <xf numFmtId="0" fontId="10" fillId="2" borderId="10" xfId="0" applyFont="1" applyFill="1" applyBorder="1" applyAlignment="1">
      <alignment horizontal="center" vertical="center"/>
    </xf>
    <xf numFmtId="166" fontId="10" fillId="2" borderId="10" xfId="0" applyNumberFormat="1" applyFont="1" applyFill="1" applyBorder="1" applyAlignment="1">
      <alignment horizontal="center" vertical="center"/>
    </xf>
    <xf numFmtId="0" fontId="10" fillId="2" borderId="29" xfId="0" applyFont="1" applyFill="1" applyBorder="1" applyAlignment="1">
      <alignment horizontal="center" vertical="center"/>
    </xf>
    <xf numFmtId="0" fontId="10" fillId="2" borderId="12" xfId="0" applyFont="1" applyFill="1" applyBorder="1" applyAlignment="1">
      <alignment horizontal="center" vertical="center"/>
    </xf>
    <xf numFmtId="2" fontId="0" fillId="2" borderId="0" xfId="0" applyNumberFormat="1" applyFill="1"/>
    <xf numFmtId="2" fontId="26" fillId="2" borderId="0" xfId="0" applyNumberFormat="1" applyFont="1" applyFill="1"/>
    <xf numFmtId="10" fontId="0" fillId="2" borderId="0" xfId="0" applyNumberFormat="1" applyFill="1"/>
    <xf numFmtId="0" fontId="2" fillId="2" borderId="0" xfId="0" applyFont="1" applyFill="1" applyAlignment="1">
      <alignment wrapText="1"/>
    </xf>
    <xf numFmtId="0" fontId="10" fillId="2" borderId="62" xfId="0" applyFont="1" applyFill="1" applyBorder="1" applyAlignment="1">
      <alignment horizontal="center" vertical="center"/>
    </xf>
    <xf numFmtId="0" fontId="10" fillId="2" borderId="46"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20" xfId="0" applyFont="1" applyFill="1" applyBorder="1" applyAlignment="1">
      <alignment horizontal="center" vertical="center"/>
    </xf>
    <xf numFmtId="0" fontId="10" fillId="13" borderId="8" xfId="0" applyFont="1" applyFill="1" applyBorder="1" applyAlignment="1">
      <alignment horizontal="center" vertical="center"/>
    </xf>
    <xf numFmtId="0" fontId="10" fillId="13" borderId="22" xfId="0" applyFont="1" applyFill="1" applyBorder="1" applyAlignment="1">
      <alignment horizontal="center" vertical="center"/>
    </xf>
    <xf numFmtId="10" fontId="3" fillId="54" borderId="9" xfId="0" applyNumberFormat="1" applyFont="1" applyFill="1" applyBorder="1" applyAlignment="1">
      <alignment horizontal="center" vertical="center"/>
    </xf>
    <xf numFmtId="0" fontId="29" fillId="2" borderId="0" xfId="0" applyFont="1" applyFill="1"/>
    <xf numFmtId="0" fontId="0" fillId="17" borderId="0" xfId="0" applyFill="1" applyAlignment="1">
      <alignment horizontal="center" vertical="center"/>
    </xf>
    <xf numFmtId="10" fontId="0" fillId="17" borderId="1" xfId="0" applyNumberFormat="1" applyFill="1" applyBorder="1" applyAlignment="1">
      <alignment horizontal="center" vertical="center"/>
    </xf>
    <xf numFmtId="10" fontId="0" fillId="55" borderId="1" xfId="0" applyNumberFormat="1" applyFill="1" applyBorder="1" applyAlignment="1">
      <alignment horizontal="center" vertical="center"/>
    </xf>
    <xf numFmtId="0" fontId="0" fillId="57" borderId="0" xfId="0" applyFill="1" applyAlignment="1">
      <alignment horizontal="center" vertical="center"/>
    </xf>
    <xf numFmtId="10" fontId="0" fillId="57" borderId="1" xfId="0" applyNumberFormat="1" applyFill="1" applyBorder="1" applyAlignment="1">
      <alignment horizontal="center" vertical="center"/>
    </xf>
    <xf numFmtId="0" fontId="0" fillId="52" borderId="0" xfId="0" applyFill="1" applyAlignment="1">
      <alignment horizontal="center" vertical="center"/>
    </xf>
    <xf numFmtId="10" fontId="0" fillId="52" borderId="1" xfId="0" applyNumberFormat="1" applyFill="1" applyBorder="1" applyAlignment="1">
      <alignment horizontal="center" vertical="center"/>
    </xf>
    <xf numFmtId="10" fontId="0" fillId="16" borderId="52" xfId="0" applyNumberFormat="1" applyFill="1" applyBorder="1" applyAlignment="1">
      <alignment horizontal="center" vertical="center"/>
    </xf>
    <xf numFmtId="10" fontId="0" fillId="16" borderId="2" xfId="0" applyNumberFormat="1" applyFill="1" applyBorder="1" applyAlignment="1">
      <alignment horizontal="center" vertical="center"/>
    </xf>
    <xf numFmtId="10" fontId="0" fillId="15" borderId="52" xfId="0" applyNumberFormat="1" applyFill="1" applyBorder="1" applyAlignment="1">
      <alignment horizontal="center" vertical="center"/>
    </xf>
    <xf numFmtId="10" fontId="0" fillId="15" borderId="2" xfId="0" applyNumberFormat="1" applyFill="1" applyBorder="1" applyAlignment="1">
      <alignment horizontal="center" vertical="center"/>
    </xf>
    <xf numFmtId="0" fontId="0" fillId="13" borderId="68" xfId="0" applyFill="1" applyBorder="1" applyAlignment="1">
      <alignment horizontal="center" vertical="center"/>
    </xf>
    <xf numFmtId="0" fontId="0" fillId="13" borderId="15" xfId="0" applyFill="1" applyBorder="1" applyAlignment="1">
      <alignment horizontal="center" vertical="center"/>
    </xf>
    <xf numFmtId="2" fontId="0" fillId="58" borderId="4" xfId="0" applyNumberFormat="1" applyFill="1" applyBorder="1" applyAlignment="1">
      <alignment horizontal="center" vertical="center"/>
    </xf>
    <xf numFmtId="2" fontId="0" fillId="58" borderId="66" xfId="0" applyNumberFormat="1" applyFill="1" applyBorder="1" applyAlignment="1">
      <alignment horizontal="center" vertical="center"/>
    </xf>
    <xf numFmtId="2" fontId="0" fillId="17" borderId="1" xfId="0" applyNumberFormat="1" applyFill="1" applyBorder="1" applyAlignment="1">
      <alignment horizontal="center" vertical="center"/>
    </xf>
    <xf numFmtId="2" fontId="0" fillId="55" borderId="1" xfId="0" applyNumberFormat="1" applyFill="1" applyBorder="1" applyAlignment="1">
      <alignment horizontal="center" vertical="center"/>
    </xf>
    <xf numFmtId="2" fontId="0" fillId="57" borderId="1" xfId="0" applyNumberFormat="1" applyFill="1" applyBorder="1" applyAlignment="1">
      <alignment horizontal="center" vertical="center"/>
    </xf>
    <xf numFmtId="2" fontId="0" fillId="52" borderId="1" xfId="0" applyNumberFormat="1" applyFill="1" applyBorder="1" applyAlignment="1">
      <alignment horizontal="center" vertical="center"/>
    </xf>
    <xf numFmtId="2" fontId="0" fillId="15" borderId="52" xfId="0" applyNumberFormat="1" applyFill="1" applyBorder="1" applyAlignment="1">
      <alignment horizontal="center" vertical="center"/>
    </xf>
    <xf numFmtId="2" fontId="0" fillId="15" borderId="2" xfId="0" applyNumberFormat="1" applyFill="1" applyBorder="1" applyAlignment="1">
      <alignment horizontal="center" vertical="center"/>
    </xf>
    <xf numFmtId="0" fontId="0" fillId="58" borderId="0" xfId="0" applyFill="1" applyAlignment="1">
      <alignment horizontal="center" vertical="center"/>
    </xf>
    <xf numFmtId="2" fontId="0" fillId="58" borderId="0" xfId="0" applyNumberFormat="1" applyFill="1" applyAlignment="1">
      <alignment horizontal="center" vertical="center"/>
    </xf>
    <xf numFmtId="2" fontId="0" fillId="58" borderId="1" xfId="0" applyNumberFormat="1" applyFill="1" applyBorder="1" applyAlignment="1">
      <alignment horizontal="center" vertical="center"/>
    </xf>
    <xf numFmtId="0" fontId="2" fillId="17" borderId="5" xfId="0" applyFont="1" applyFill="1" applyBorder="1" applyAlignment="1">
      <alignment horizontal="center" vertical="center"/>
    </xf>
    <xf numFmtId="0" fontId="2" fillId="17" borderId="68" xfId="0" applyFont="1" applyFill="1" applyBorder="1" applyAlignment="1">
      <alignment horizontal="center" vertical="center"/>
    </xf>
    <xf numFmtId="0" fontId="0" fillId="59" borderId="68" xfId="0" applyFill="1" applyBorder="1" applyAlignment="1">
      <alignment horizontal="center" vertical="center"/>
    </xf>
    <xf numFmtId="0" fontId="0" fillId="59" borderId="15" xfId="0" applyFill="1" applyBorder="1" applyAlignment="1">
      <alignment horizontal="center" vertical="center"/>
    </xf>
    <xf numFmtId="10" fontId="0" fillId="13" borderId="47" xfId="0" applyNumberFormat="1" applyFill="1" applyBorder="1" applyAlignment="1">
      <alignment horizontal="center" vertical="center"/>
    </xf>
    <xf numFmtId="10" fontId="0" fillId="2" borderId="10" xfId="0" applyNumberFormat="1" applyFill="1" applyBorder="1" applyAlignment="1">
      <alignment horizontal="center" vertical="center"/>
    </xf>
    <xf numFmtId="10" fontId="0" fillId="13" borderId="10" xfId="0" applyNumberFormat="1" applyFill="1" applyBorder="1" applyAlignment="1">
      <alignment horizontal="center" vertical="center"/>
    </xf>
    <xf numFmtId="10" fontId="10" fillId="0" borderId="10" xfId="0" applyNumberFormat="1" applyFont="1" applyBorder="1" applyAlignment="1">
      <alignment horizontal="center" vertical="center"/>
    </xf>
    <xf numFmtId="10" fontId="0" fillId="54" borderId="10" xfId="0" applyNumberFormat="1" applyFill="1" applyBorder="1" applyAlignment="1">
      <alignment horizontal="center" vertical="center"/>
    </xf>
    <xf numFmtId="10" fontId="0" fillId="0" borderId="12" xfId="0" applyNumberFormat="1" applyBorder="1"/>
    <xf numFmtId="0" fontId="3" fillId="60" borderId="19" xfId="0" applyFont="1" applyFill="1" applyBorder="1" applyAlignment="1">
      <alignment horizontal="center" vertical="center"/>
    </xf>
    <xf numFmtId="0" fontId="3" fillId="60" borderId="20" xfId="0" applyFont="1" applyFill="1" applyBorder="1" applyAlignment="1">
      <alignment horizontal="center" vertical="center"/>
    </xf>
    <xf numFmtId="10" fontId="0" fillId="13" borderId="46" xfId="0" applyNumberFormat="1" applyFill="1" applyBorder="1"/>
    <xf numFmtId="10" fontId="0" fillId="13" borderId="47" xfId="0" applyNumberFormat="1" applyFill="1" applyBorder="1"/>
    <xf numFmtId="10" fontId="0" fillId="13" borderId="11" xfId="0" applyNumberFormat="1" applyFill="1" applyBorder="1"/>
    <xf numFmtId="10" fontId="0" fillId="13" borderId="12" xfId="0" applyNumberFormat="1" applyFill="1" applyBorder="1"/>
    <xf numFmtId="10" fontId="0" fillId="13" borderId="7" xfId="0" applyNumberFormat="1" applyFill="1" applyBorder="1"/>
    <xf numFmtId="10" fontId="0" fillId="61" borderId="62" xfId="0" applyNumberFormat="1" applyFill="1" applyBorder="1"/>
    <xf numFmtId="10" fontId="0" fillId="61" borderId="46" xfId="0" applyNumberFormat="1" applyFill="1" applyBorder="1"/>
    <xf numFmtId="10" fontId="0" fillId="61" borderId="47" xfId="0" applyNumberFormat="1" applyFill="1" applyBorder="1"/>
    <xf numFmtId="0" fontId="0" fillId="59" borderId="21" xfId="0" applyFill="1" applyBorder="1"/>
    <xf numFmtId="0" fontId="0" fillId="59" borderId="15" xfId="0" applyFill="1" applyBorder="1"/>
    <xf numFmtId="0" fontId="0" fillId="13" borderId="62" xfId="0" applyFill="1" applyBorder="1"/>
    <xf numFmtId="0" fontId="0" fillId="13" borderId="46" xfId="0" applyFill="1" applyBorder="1"/>
    <xf numFmtId="0" fontId="1" fillId="13" borderId="46" xfId="0" applyFont="1" applyFill="1" applyBorder="1"/>
    <xf numFmtId="0" fontId="0" fillId="13" borderId="47" xfId="0" applyFill="1" applyBorder="1"/>
    <xf numFmtId="2" fontId="0" fillId="59" borderId="7" xfId="0" applyNumberFormat="1" applyFill="1" applyBorder="1"/>
    <xf numFmtId="2" fontId="0" fillId="59" borderId="11" xfId="0" applyNumberFormat="1" applyFill="1" applyBorder="1"/>
    <xf numFmtId="2" fontId="5" fillId="59" borderId="11" xfId="0" applyNumberFormat="1" applyFont="1" applyFill="1" applyBorder="1"/>
    <xf numFmtId="2" fontId="0" fillId="59" borderId="12" xfId="0" applyNumberFormat="1" applyFill="1" applyBorder="1"/>
    <xf numFmtId="10" fontId="0" fillId="59" borderId="11" xfId="0" applyNumberFormat="1" applyFill="1" applyBorder="1"/>
    <xf numFmtId="10" fontId="0" fillId="59" borderId="12" xfId="0" applyNumberFormat="1" applyFill="1" applyBorder="1"/>
    <xf numFmtId="164" fontId="0" fillId="61" borderId="19" xfId="0" applyNumberFormat="1" applyFill="1" applyBorder="1"/>
    <xf numFmtId="9" fontId="0" fillId="61" borderId="20" xfId="0" applyNumberFormat="1" applyFill="1" applyBorder="1"/>
    <xf numFmtId="10" fontId="10" fillId="13" borderId="26" xfId="0" applyNumberFormat="1" applyFont="1" applyFill="1" applyBorder="1" applyAlignment="1">
      <alignment horizontal="center"/>
    </xf>
    <xf numFmtId="2" fontId="0" fillId="59" borderId="1" xfId="0" applyNumberFormat="1" applyFill="1" applyBorder="1" applyAlignment="1">
      <alignment horizontal="center" vertical="center"/>
    </xf>
    <xf numFmtId="0" fontId="2" fillId="17" borderId="66" xfId="0" applyFont="1" applyFill="1" applyBorder="1"/>
    <xf numFmtId="0" fontId="2" fillId="55" borderId="66" xfId="0" applyFont="1" applyFill="1" applyBorder="1"/>
    <xf numFmtId="0" fontId="2" fillId="57" borderId="66" xfId="0" applyFont="1" applyFill="1" applyBorder="1"/>
    <xf numFmtId="0" fontId="2" fillId="52" borderId="66" xfId="0" applyFont="1" applyFill="1" applyBorder="1"/>
    <xf numFmtId="0" fontId="2" fillId="15" borderId="70" xfId="0" applyFont="1" applyFill="1" applyBorder="1"/>
    <xf numFmtId="4" fontId="13" fillId="57" borderId="0" xfId="0" applyNumberFormat="1" applyFont="1" applyFill="1" applyAlignment="1">
      <alignment horizontal="center" vertical="center" readingOrder="1"/>
    </xf>
    <xf numFmtId="4" fontId="0" fillId="2" borderId="0" xfId="0" applyNumberFormat="1" applyFill="1" applyAlignment="1">
      <alignment horizontal="center" vertical="center"/>
    </xf>
    <xf numFmtId="2" fontId="0" fillId="2" borderId="0" xfId="0" applyNumberFormat="1" applyFill="1" applyAlignment="1">
      <alignment horizontal="center" vertical="center"/>
    </xf>
    <xf numFmtId="2" fontId="1" fillId="2" borderId="0" xfId="0" applyNumberFormat="1" applyFont="1" applyFill="1" applyAlignment="1">
      <alignment horizontal="center" vertical="center"/>
    </xf>
    <xf numFmtId="2" fontId="0" fillId="2" borderId="1" xfId="0" applyNumberFormat="1" applyFill="1" applyBorder="1" applyAlignment="1">
      <alignment horizontal="center" vertical="center"/>
    </xf>
    <xf numFmtId="2" fontId="1" fillId="58" borderId="0" xfId="0" applyNumberFormat="1" applyFont="1" applyFill="1" applyAlignment="1">
      <alignment horizontal="center" vertical="center"/>
    </xf>
    <xf numFmtId="0" fontId="0" fillId="58" borderId="1" xfId="0" applyFill="1" applyBorder="1" applyAlignment="1">
      <alignment horizontal="center" vertical="center"/>
    </xf>
    <xf numFmtId="4" fontId="0" fillId="17" borderId="0" xfId="0" applyNumberFormat="1" applyFill="1" applyAlignment="1">
      <alignment horizontal="center" vertical="center"/>
    </xf>
    <xf numFmtId="0" fontId="0" fillId="17" borderId="1" xfId="0" applyFill="1" applyBorder="1" applyAlignment="1">
      <alignment horizontal="center" vertical="center"/>
    </xf>
    <xf numFmtId="4" fontId="0" fillId="55" borderId="0" xfId="0" applyNumberFormat="1" applyFill="1" applyAlignment="1">
      <alignment horizontal="center" vertical="center"/>
    </xf>
    <xf numFmtId="0" fontId="3" fillId="55" borderId="0" xfId="0" applyFont="1" applyFill="1" applyAlignment="1">
      <alignment horizontal="center" vertical="center"/>
    </xf>
    <xf numFmtId="0" fontId="0" fillId="57" borderId="1" xfId="0" applyFill="1" applyBorder="1" applyAlignment="1">
      <alignment horizontal="center" vertical="center"/>
    </xf>
    <xf numFmtId="4" fontId="0" fillId="52" borderId="0" xfId="0" applyNumberFormat="1" applyFill="1" applyAlignment="1">
      <alignment horizontal="center" vertical="center"/>
    </xf>
    <xf numFmtId="0" fontId="3" fillId="52" borderId="0" xfId="0" applyFont="1" applyFill="1" applyAlignment="1">
      <alignment horizontal="center" vertical="center"/>
    </xf>
    <xf numFmtId="0" fontId="2" fillId="58" borderId="5" xfId="0" applyFont="1" applyFill="1" applyBorder="1" applyAlignment="1">
      <alignment horizontal="center" vertical="center"/>
    </xf>
    <xf numFmtId="0" fontId="2" fillId="55" borderId="5" xfId="0" applyFont="1" applyFill="1" applyBorder="1" applyAlignment="1">
      <alignment horizontal="center" vertical="center"/>
    </xf>
    <xf numFmtId="0" fontId="2" fillId="57" borderId="5" xfId="0" applyFont="1" applyFill="1" applyBorder="1" applyAlignment="1">
      <alignment horizontal="center" vertical="center"/>
    </xf>
    <xf numFmtId="0" fontId="2" fillId="52" borderId="5" xfId="0" applyFont="1" applyFill="1" applyBorder="1" applyAlignment="1">
      <alignment horizontal="center" vertical="center"/>
    </xf>
    <xf numFmtId="0" fontId="2" fillId="58" borderId="21" xfId="0" applyFont="1" applyFill="1" applyBorder="1" applyAlignment="1">
      <alignment horizontal="center" vertical="center"/>
    </xf>
    <xf numFmtId="0" fontId="2" fillId="55" borderId="68" xfId="0" applyFont="1" applyFill="1" applyBorder="1" applyAlignment="1">
      <alignment horizontal="center" vertical="center"/>
    </xf>
    <xf numFmtId="0" fontId="2" fillId="57" borderId="68" xfId="0" applyFont="1" applyFill="1" applyBorder="1" applyAlignment="1">
      <alignment horizontal="center" vertical="center"/>
    </xf>
    <xf numFmtId="0" fontId="2" fillId="52" borderId="68" xfId="0" applyFont="1" applyFill="1" applyBorder="1" applyAlignment="1">
      <alignment horizontal="center" vertical="center"/>
    </xf>
    <xf numFmtId="0" fontId="2" fillId="15" borderId="15" xfId="0" applyFont="1" applyFill="1" applyBorder="1" applyAlignment="1">
      <alignment horizontal="center" vertical="center"/>
    </xf>
    <xf numFmtId="0" fontId="2" fillId="13" borderId="45" xfId="0" applyFont="1" applyFill="1" applyBorder="1"/>
    <xf numFmtId="0" fontId="2" fillId="59" borderId="29" xfId="0" applyFont="1" applyFill="1" applyBorder="1"/>
    <xf numFmtId="0" fontId="2" fillId="61" borderId="30" xfId="0" applyFont="1" applyFill="1" applyBorder="1"/>
    <xf numFmtId="0" fontId="2" fillId="15" borderId="67" xfId="0" applyFont="1" applyFill="1" applyBorder="1" applyAlignment="1">
      <alignment horizontal="center" vertical="center"/>
    </xf>
    <xf numFmtId="0" fontId="2" fillId="60" borderId="69" xfId="0" applyFont="1" applyFill="1" applyBorder="1"/>
    <xf numFmtId="0" fontId="3" fillId="60" borderId="18" xfId="0" applyFont="1" applyFill="1" applyBorder="1" applyAlignment="1">
      <alignment horizontal="center" vertical="center"/>
    </xf>
    <xf numFmtId="0" fontId="2" fillId="61" borderId="61" xfId="0" applyFont="1" applyFill="1" applyBorder="1"/>
    <xf numFmtId="0" fontId="2" fillId="13" borderId="14" xfId="0" applyFont="1" applyFill="1" applyBorder="1"/>
    <xf numFmtId="0" fontId="2" fillId="13" borderId="69" xfId="0" applyFont="1" applyFill="1" applyBorder="1"/>
    <xf numFmtId="4" fontId="0" fillId="15" borderId="73" xfId="0" applyNumberFormat="1" applyFill="1" applyBorder="1" applyAlignment="1">
      <alignment horizontal="center" vertical="center"/>
    </xf>
    <xf numFmtId="0" fontId="0" fillId="15" borderId="73" xfId="0" applyFill="1" applyBorder="1" applyAlignment="1">
      <alignment horizontal="center" vertical="center"/>
    </xf>
    <xf numFmtId="0" fontId="0" fillId="15" borderId="74" xfId="0" applyFill="1" applyBorder="1" applyAlignment="1">
      <alignment horizontal="center" vertical="center"/>
    </xf>
    <xf numFmtId="14" fontId="2" fillId="2" borderId="21" xfId="0" applyNumberFormat="1" applyFont="1" applyFill="1" applyBorder="1" applyAlignment="1">
      <alignment horizontal="center" vertical="center"/>
    </xf>
    <xf numFmtId="14" fontId="2" fillId="2" borderId="68" xfId="0" applyNumberFormat="1" applyFont="1" applyFill="1" applyBorder="1" applyAlignment="1">
      <alignment horizontal="center" vertical="center"/>
    </xf>
    <xf numFmtId="14" fontId="2" fillId="58" borderId="68" xfId="0" applyNumberFormat="1" applyFont="1" applyFill="1" applyBorder="1" applyAlignment="1">
      <alignment horizontal="center" vertical="center"/>
    </xf>
    <xf numFmtId="14" fontId="2" fillId="17" borderId="68" xfId="0" applyNumberFormat="1" applyFont="1" applyFill="1" applyBorder="1" applyAlignment="1">
      <alignment horizontal="center" vertical="center"/>
    </xf>
    <xf numFmtId="4" fontId="31" fillId="2" borderId="0" xfId="0" applyNumberFormat="1" applyFont="1" applyFill="1" applyAlignment="1">
      <alignment horizontal="center" vertical="center"/>
    </xf>
    <xf numFmtId="2" fontId="31" fillId="2" borderId="0" xfId="0" applyNumberFormat="1" applyFont="1" applyFill="1" applyAlignment="1">
      <alignment horizontal="center" vertical="center"/>
    </xf>
    <xf numFmtId="2" fontId="32" fillId="2" borderId="0" xfId="0" applyNumberFormat="1" applyFont="1" applyFill="1" applyAlignment="1">
      <alignment horizontal="center" vertical="center"/>
    </xf>
    <xf numFmtId="2" fontId="31" fillId="2" borderId="1" xfId="0" applyNumberFormat="1" applyFont="1" applyFill="1" applyBorder="1" applyAlignment="1">
      <alignment horizontal="center" vertical="center"/>
    </xf>
    <xf numFmtId="4" fontId="31" fillId="2" borderId="4" xfId="0" applyNumberFormat="1" applyFont="1" applyFill="1" applyBorder="1" applyAlignment="1">
      <alignment horizontal="center" vertical="center"/>
    </xf>
    <xf numFmtId="2" fontId="31" fillId="2" borderId="4" xfId="0" applyNumberFormat="1" applyFont="1" applyFill="1" applyBorder="1" applyAlignment="1">
      <alignment horizontal="center" vertical="center"/>
    </xf>
    <xf numFmtId="2" fontId="32" fillId="2" borderId="4" xfId="0" applyNumberFormat="1" applyFont="1" applyFill="1" applyBorder="1" applyAlignment="1">
      <alignment horizontal="center" vertical="center"/>
    </xf>
    <xf numFmtId="2" fontId="31" fillId="2" borderId="66" xfId="0" applyNumberFormat="1" applyFont="1" applyFill="1" applyBorder="1" applyAlignment="1">
      <alignment horizontal="center" vertical="center"/>
    </xf>
    <xf numFmtId="0" fontId="0" fillId="2" borderId="0" xfId="0" applyFill="1" applyAlignment="1">
      <alignment horizontal="center" vertical="center"/>
    </xf>
    <xf numFmtId="0" fontId="2" fillId="2" borderId="5" xfId="0" applyFont="1" applyFill="1" applyBorder="1" applyAlignment="1">
      <alignment horizontal="center" vertical="center"/>
    </xf>
    <xf numFmtId="10" fontId="0" fillId="2" borderId="0" xfId="0" applyNumberFormat="1" applyFill="1" applyAlignment="1">
      <alignment horizontal="center" vertical="center"/>
    </xf>
    <xf numFmtId="10" fontId="0" fillId="2" borderId="1" xfId="0" applyNumberFormat="1" applyFill="1" applyBorder="1" applyAlignment="1">
      <alignment horizontal="center" vertical="center"/>
    </xf>
    <xf numFmtId="0" fontId="0" fillId="2" borderId="1" xfId="0" applyFill="1" applyBorder="1" applyAlignment="1">
      <alignment horizontal="center" vertical="center"/>
    </xf>
    <xf numFmtId="2" fontId="0" fillId="59" borderId="2" xfId="0" applyNumberFormat="1" applyFill="1" applyBorder="1" applyAlignment="1">
      <alignment horizontal="center" vertical="center"/>
    </xf>
    <xf numFmtId="2" fontId="0" fillId="17" borderId="0" xfId="0" applyNumberFormat="1" applyFill="1" applyAlignment="1">
      <alignment horizontal="center" vertical="center"/>
    </xf>
    <xf numFmtId="2" fontId="0" fillId="55" borderId="0" xfId="0" applyNumberFormat="1" applyFill="1" applyAlignment="1">
      <alignment horizontal="center" vertical="center"/>
    </xf>
    <xf numFmtId="2" fontId="0" fillId="57" borderId="0" xfId="0" applyNumberFormat="1" applyFill="1" applyAlignment="1">
      <alignment horizontal="center" vertical="center"/>
    </xf>
    <xf numFmtId="2" fontId="0" fillId="52" borderId="0" xfId="0" applyNumberFormat="1" applyFill="1" applyAlignment="1">
      <alignment horizontal="center" vertical="center"/>
    </xf>
    <xf numFmtId="0" fontId="2" fillId="2" borderId="0" xfId="0" applyFont="1" applyFill="1" applyAlignment="1">
      <alignment horizontal="center" vertical="center"/>
    </xf>
    <xf numFmtId="2" fontId="0" fillId="59" borderId="66" xfId="0" applyNumberFormat="1" applyFill="1" applyBorder="1" applyAlignment="1">
      <alignment horizontal="center" vertical="center"/>
    </xf>
    <xf numFmtId="0" fontId="2" fillId="54" borderId="3" xfId="0" applyFont="1" applyFill="1" applyBorder="1" applyAlignment="1">
      <alignment horizontal="center" vertical="center"/>
    </xf>
    <xf numFmtId="2" fontId="0" fillId="59" borderId="21" xfId="0" applyNumberFormat="1" applyFill="1" applyBorder="1" applyAlignment="1">
      <alignment horizontal="center" vertical="center"/>
    </xf>
    <xf numFmtId="2" fontId="0" fillId="54" borderId="4" xfId="0" applyNumberFormat="1" applyFill="1" applyBorder="1" applyAlignment="1">
      <alignment horizontal="center" vertical="center"/>
    </xf>
    <xf numFmtId="0" fontId="2" fillId="58" borderId="3" xfId="0" applyFont="1" applyFill="1" applyBorder="1" applyAlignment="1">
      <alignment horizontal="center" vertical="center"/>
    </xf>
    <xf numFmtId="0" fontId="0" fillId="13" borderId="21" xfId="0" applyFill="1" applyBorder="1" applyAlignment="1">
      <alignment horizontal="center" vertical="center"/>
    </xf>
    <xf numFmtId="10" fontId="0" fillId="58" borderId="4" xfId="0" applyNumberFormat="1" applyFill="1" applyBorder="1" applyAlignment="1">
      <alignment horizontal="center" vertical="center"/>
    </xf>
    <xf numFmtId="10" fontId="0" fillId="58" borderId="66" xfId="0" applyNumberFormat="1" applyFill="1" applyBorder="1" applyAlignment="1">
      <alignment horizontal="center" vertical="center"/>
    </xf>
    <xf numFmtId="10" fontId="0" fillId="17" borderId="0" xfId="0" applyNumberFormat="1" applyFill="1" applyAlignment="1">
      <alignment horizontal="center" vertical="center"/>
    </xf>
    <xf numFmtId="10" fontId="0" fillId="55" borderId="0" xfId="0" applyNumberFormat="1" applyFill="1" applyAlignment="1">
      <alignment horizontal="center" vertical="center"/>
    </xf>
    <xf numFmtId="10" fontId="0" fillId="57" borderId="0" xfId="0" applyNumberFormat="1" applyFill="1" applyAlignment="1">
      <alignment horizontal="center" vertical="center"/>
    </xf>
    <xf numFmtId="10" fontId="0" fillId="52" borderId="0" xfId="0" applyNumberFormat="1" applyFill="1" applyAlignment="1">
      <alignment horizontal="center" vertical="center"/>
    </xf>
    <xf numFmtId="0" fontId="2" fillId="16" borderId="67" xfId="0" applyFont="1" applyFill="1" applyBorder="1" applyAlignment="1">
      <alignment horizontal="center" vertical="center"/>
    </xf>
    <xf numFmtId="0" fontId="6" fillId="12" borderId="28" xfId="0" applyFont="1" applyFill="1" applyBorder="1" applyAlignment="1">
      <alignment horizontal="center" vertical="center"/>
    </xf>
    <xf numFmtId="0" fontId="6" fillId="12" borderId="75" xfId="0" applyFont="1" applyFill="1" applyBorder="1" applyAlignment="1">
      <alignment horizontal="center" vertical="center"/>
    </xf>
    <xf numFmtId="0" fontId="0" fillId="63" borderId="10" xfId="0" applyFill="1" applyBorder="1" applyAlignment="1">
      <alignment horizontal="center" vertical="center"/>
    </xf>
    <xf numFmtId="0" fontId="0" fillId="0" borderId="10" xfId="0" applyBorder="1" applyAlignment="1">
      <alignment horizontal="center" vertical="center"/>
    </xf>
    <xf numFmtId="0" fontId="0" fillId="63" borderId="43" xfId="0" applyFill="1" applyBorder="1" applyAlignment="1">
      <alignment horizontal="center" vertical="center"/>
    </xf>
    <xf numFmtId="0" fontId="2" fillId="61" borderId="30" xfId="0" applyFont="1" applyFill="1" applyBorder="1" applyAlignment="1">
      <alignment horizontal="center" vertical="center"/>
    </xf>
    <xf numFmtId="0" fontId="2" fillId="61" borderId="20" xfId="0" applyFont="1" applyFill="1" applyBorder="1" applyAlignment="1">
      <alignment horizontal="center" vertical="center"/>
    </xf>
    <xf numFmtId="0" fontId="0" fillId="56" borderId="70" xfId="0" applyFill="1" applyBorder="1" applyAlignment="1">
      <alignment horizontal="center"/>
    </xf>
    <xf numFmtId="0" fontId="0" fillId="59" borderId="27" xfId="0" applyFill="1" applyBorder="1" applyAlignment="1">
      <alignment horizontal="center" vertical="center"/>
    </xf>
    <xf numFmtId="0" fontId="0" fillId="59" borderId="10" xfId="0" applyFill="1" applyBorder="1" applyAlignment="1">
      <alignment horizontal="center" vertical="center"/>
    </xf>
    <xf numFmtId="0" fontId="0" fillId="59" borderId="43" xfId="0" applyFill="1" applyBorder="1" applyAlignment="1">
      <alignment horizontal="center" vertical="center"/>
    </xf>
    <xf numFmtId="0" fontId="0" fillId="54" borderId="30" xfId="0" applyFill="1" applyBorder="1" applyAlignment="1">
      <alignment horizontal="center" vertical="center"/>
    </xf>
    <xf numFmtId="0" fontId="0" fillId="54" borderId="20" xfId="0" applyFill="1" applyBorder="1" applyAlignment="1">
      <alignment horizontal="center" vertical="center"/>
    </xf>
    <xf numFmtId="0" fontId="0" fillId="0" borderId="12" xfId="0" applyBorder="1" applyAlignment="1">
      <alignment horizontal="center" vertical="center"/>
    </xf>
    <xf numFmtId="0" fontId="0" fillId="59" borderId="47" xfId="0" applyFill="1" applyBorder="1" applyAlignment="1">
      <alignment horizontal="center" vertical="center"/>
    </xf>
    <xf numFmtId="0" fontId="6" fillId="6" borderId="75" xfId="0" applyFont="1" applyFill="1" applyBorder="1" applyAlignment="1">
      <alignment horizontal="center" vertical="center"/>
    </xf>
    <xf numFmtId="0" fontId="0" fillId="0" borderId="43" xfId="0" applyBorder="1" applyAlignment="1">
      <alignment horizontal="center" vertical="center"/>
    </xf>
    <xf numFmtId="0" fontId="2" fillId="63" borderId="30" xfId="0" applyFont="1" applyFill="1" applyBorder="1" applyAlignment="1">
      <alignment horizontal="center" vertical="center"/>
    </xf>
    <xf numFmtId="0" fontId="2" fillId="63" borderId="20" xfId="0" applyFont="1" applyFill="1" applyBorder="1" applyAlignment="1">
      <alignment horizontal="center" vertical="center"/>
    </xf>
    <xf numFmtId="0" fontId="0" fillId="63" borderId="47" xfId="0" applyFill="1" applyBorder="1" applyAlignment="1">
      <alignment horizontal="center" vertical="center"/>
    </xf>
    <xf numFmtId="0" fontId="2" fillId="63" borderId="76" xfId="0" applyFont="1" applyFill="1" applyBorder="1" applyAlignment="1">
      <alignment horizontal="center" vertical="center"/>
    </xf>
    <xf numFmtId="0" fontId="2" fillId="63" borderId="49" xfId="0" applyFont="1" applyFill="1" applyBorder="1" applyAlignment="1">
      <alignment horizontal="center" vertical="center"/>
    </xf>
    <xf numFmtId="164" fontId="0" fillId="0" borderId="9" xfId="0" applyNumberFormat="1" applyBorder="1" applyAlignment="1">
      <alignment horizontal="left" indent="7"/>
    </xf>
    <xf numFmtId="164" fontId="0" fillId="0" borderId="45" xfId="0" applyNumberFormat="1" applyBorder="1" applyAlignment="1">
      <alignment horizontal="left" indent="7"/>
    </xf>
    <xf numFmtId="164" fontId="0" fillId="0" borderId="46" xfId="0" applyNumberFormat="1" applyBorder="1" applyAlignment="1">
      <alignment horizontal="left" indent="7"/>
    </xf>
    <xf numFmtId="164" fontId="0" fillId="0" borderId="47" xfId="0" applyNumberFormat="1" applyBorder="1" applyAlignment="1">
      <alignment horizontal="left" indent="7"/>
    </xf>
    <xf numFmtId="164" fontId="0" fillId="0" borderId="28" xfId="0" applyNumberFormat="1" applyBorder="1" applyAlignment="1">
      <alignment horizontal="left" indent="7"/>
    </xf>
    <xf numFmtId="164" fontId="0" fillId="0" borderId="10" xfId="0" applyNumberFormat="1" applyBorder="1" applyAlignment="1">
      <alignment horizontal="left" indent="7"/>
    </xf>
    <xf numFmtId="0" fontId="32" fillId="56" borderId="63" xfId="0" applyFont="1" applyFill="1" applyBorder="1" applyAlignment="1">
      <alignment horizontal="center" vertical="center"/>
    </xf>
    <xf numFmtId="0" fontId="2" fillId="56" borderId="64" xfId="0" applyFont="1" applyFill="1" applyBorder="1" applyAlignment="1">
      <alignment vertical="center"/>
    </xf>
    <xf numFmtId="0" fontId="6" fillId="3" borderId="48" xfId="0" applyFont="1" applyFill="1" applyBorder="1" applyAlignment="1">
      <alignment horizontal="center"/>
    </xf>
    <xf numFmtId="0" fontId="3" fillId="4" borderId="72" xfId="0" applyFont="1" applyFill="1" applyBorder="1" applyAlignment="1">
      <alignment horizontal="center"/>
    </xf>
    <xf numFmtId="10" fontId="10" fillId="13" borderId="50" xfId="0" applyNumberFormat="1" applyFont="1" applyFill="1" applyBorder="1" applyAlignment="1">
      <alignment horizontal="center"/>
    </xf>
    <xf numFmtId="10" fontId="10" fillId="0" borderId="77" xfId="0" applyNumberFormat="1" applyFont="1" applyBorder="1" applyAlignment="1">
      <alignment horizontal="center"/>
    </xf>
    <xf numFmtId="10" fontId="3" fillId="7" borderId="77" xfId="0" applyNumberFormat="1" applyFont="1" applyFill="1" applyBorder="1" applyAlignment="1">
      <alignment horizontal="center"/>
    </xf>
    <xf numFmtId="10" fontId="10" fillId="13" borderId="77" xfId="0" applyNumberFormat="1" applyFont="1" applyFill="1" applyBorder="1" applyAlignment="1">
      <alignment horizontal="center"/>
    </xf>
    <xf numFmtId="10" fontId="3" fillId="9" borderId="77" xfId="0" applyNumberFormat="1" applyFont="1" applyFill="1" applyBorder="1" applyAlignment="1">
      <alignment horizontal="center"/>
    </xf>
    <xf numFmtId="10" fontId="3" fillId="7" borderId="78" xfId="0" applyNumberFormat="1" applyFont="1" applyFill="1" applyBorder="1" applyAlignment="1">
      <alignment horizontal="center"/>
    </xf>
    <xf numFmtId="0" fontId="3" fillId="0" borderId="79" xfId="0" applyFont="1" applyBorder="1" applyAlignment="1">
      <alignment horizontal="center"/>
    </xf>
    <xf numFmtId="0" fontId="3" fillId="0" borderId="80" xfId="0" applyFont="1" applyBorder="1" applyAlignment="1">
      <alignment horizontal="center"/>
    </xf>
    <xf numFmtId="0" fontId="3" fillId="0" borderId="81" xfId="0" applyFont="1" applyBorder="1" applyAlignment="1">
      <alignment horizontal="center"/>
    </xf>
    <xf numFmtId="0" fontId="3" fillId="0" borderId="82" xfId="0" applyFont="1" applyBorder="1" applyAlignment="1">
      <alignment horizontal="center"/>
    </xf>
    <xf numFmtId="0" fontId="3" fillId="4" borderId="81" xfId="0" applyFont="1" applyFill="1" applyBorder="1" applyAlignment="1">
      <alignment horizontal="center"/>
    </xf>
    <xf numFmtId="0" fontId="0" fillId="56" borderId="3" xfId="0" applyFill="1" applyBorder="1"/>
    <xf numFmtId="0" fontId="0" fillId="56" borderId="66" xfId="0" applyFill="1" applyBorder="1"/>
    <xf numFmtId="0" fontId="0" fillId="56" borderId="69" xfId="0" applyFill="1" applyBorder="1"/>
    <xf numFmtId="14" fontId="6" fillId="5" borderId="71" xfId="0" applyNumberFormat="1" applyFont="1" applyFill="1" applyBorder="1" applyAlignment="1">
      <alignment horizontal="center"/>
    </xf>
    <xf numFmtId="14" fontId="6" fillId="11" borderId="17" xfId="0" applyNumberFormat="1" applyFont="1" applyFill="1" applyBorder="1" applyAlignment="1">
      <alignment horizontal="center"/>
    </xf>
    <xf numFmtId="0" fontId="3" fillId="62" borderId="18" xfId="0" applyFont="1" applyFill="1" applyBorder="1" applyAlignment="1">
      <alignment horizontal="center"/>
    </xf>
    <xf numFmtId="9" fontId="3" fillId="4" borderId="19" xfId="0" applyNumberFormat="1" applyFont="1" applyFill="1" applyBorder="1" applyAlignment="1">
      <alignment horizontal="center"/>
    </xf>
    <xf numFmtId="0" fontId="6" fillId="11" borderId="26" xfId="0" applyFont="1" applyFill="1" applyBorder="1" applyAlignment="1">
      <alignment horizontal="center" wrapText="1"/>
    </xf>
    <xf numFmtId="0" fontId="6" fillId="11" borderId="9" xfId="0" applyFont="1" applyFill="1" applyBorder="1" applyAlignment="1">
      <alignment horizontal="center"/>
    </xf>
    <xf numFmtId="0" fontId="6" fillId="11" borderId="9" xfId="0" applyFont="1" applyFill="1" applyBorder="1" applyAlignment="1">
      <alignment horizontal="center" wrapText="1"/>
    </xf>
    <xf numFmtId="9" fontId="3" fillId="2" borderId="9" xfId="0" applyNumberFormat="1" applyFont="1" applyFill="1" applyBorder="1" applyAlignment="1">
      <alignment horizontal="center"/>
    </xf>
    <xf numFmtId="9" fontId="3" fillId="7" borderId="26" xfId="0" applyNumberFormat="1" applyFont="1" applyFill="1" applyBorder="1" applyAlignment="1">
      <alignment horizontal="center"/>
    </xf>
    <xf numFmtId="0" fontId="6" fillId="6" borderId="53" xfId="0" applyFont="1" applyFill="1" applyBorder="1" applyAlignment="1">
      <alignment horizontal="center"/>
    </xf>
    <xf numFmtId="0" fontId="6" fillId="11" borderId="51" xfId="0" applyFont="1" applyFill="1" applyBorder="1" applyAlignment="1">
      <alignment horizontal="center"/>
    </xf>
    <xf numFmtId="0" fontId="6" fillId="11" borderId="11" xfId="0" applyFont="1" applyFill="1" applyBorder="1" applyAlignment="1">
      <alignment horizontal="center"/>
    </xf>
    <xf numFmtId="10" fontId="10" fillId="13" borderId="6" xfId="0" applyNumberFormat="1" applyFont="1" applyFill="1" applyBorder="1" applyAlignment="1">
      <alignment horizontal="center"/>
    </xf>
    <xf numFmtId="14" fontId="6" fillId="55" borderId="68" xfId="0" applyNumberFormat="1" applyFont="1" applyFill="1" applyBorder="1" applyAlignment="1">
      <alignment horizontal="center" vertical="center"/>
    </xf>
    <xf numFmtId="0" fontId="3" fillId="55" borderId="1" xfId="0" applyFont="1" applyFill="1" applyBorder="1" applyAlignment="1">
      <alignment horizontal="center" vertical="center"/>
    </xf>
    <xf numFmtId="14" fontId="6" fillId="57" borderId="68" xfId="0" applyNumberFormat="1" applyFont="1" applyFill="1" applyBorder="1" applyAlignment="1">
      <alignment horizontal="center" vertical="center"/>
    </xf>
    <xf numFmtId="14" fontId="6" fillId="52" borderId="68" xfId="0" applyNumberFormat="1" applyFont="1" applyFill="1" applyBorder="1" applyAlignment="1">
      <alignment horizontal="center" vertical="center"/>
    </xf>
    <xf numFmtId="0" fontId="3" fillId="52" borderId="1" xfId="0" applyFont="1" applyFill="1" applyBorder="1" applyAlignment="1">
      <alignment horizontal="center" vertical="center"/>
    </xf>
    <xf numFmtId="14" fontId="6" fillId="15" borderId="15" xfId="0" applyNumberFormat="1" applyFont="1" applyFill="1" applyBorder="1" applyAlignment="1">
      <alignment horizontal="center" vertical="center"/>
    </xf>
    <xf numFmtId="14" fontId="6" fillId="2" borderId="5" xfId="0" applyNumberFormat="1" applyFont="1" applyFill="1" applyBorder="1" applyAlignment="1">
      <alignment horizontal="center" vertical="center"/>
    </xf>
    <xf numFmtId="0" fontId="32" fillId="56" borderId="63" xfId="0" applyFont="1" applyFill="1" applyBorder="1" applyAlignment="1">
      <alignment vertical="center"/>
    </xf>
    <xf numFmtId="10" fontId="0" fillId="0" borderId="17" xfId="0" applyNumberFormat="1" applyBorder="1"/>
    <xf numFmtId="10" fontId="7" fillId="8" borderId="58" xfId="0" applyNumberFormat="1" applyFont="1" applyFill="1" applyBorder="1" applyAlignment="1">
      <alignment horizontal="center" vertical="center"/>
    </xf>
    <xf numFmtId="10" fontId="7" fillId="8" borderId="59" xfId="0" applyNumberFormat="1" applyFont="1" applyFill="1" applyBorder="1" applyAlignment="1">
      <alignment horizontal="center" vertical="center"/>
    </xf>
    <xf numFmtId="10" fontId="7" fillId="50" borderId="59" xfId="0" applyNumberFormat="1" applyFont="1" applyFill="1" applyBorder="1" applyAlignment="1">
      <alignment horizontal="center" vertical="center"/>
    </xf>
    <xf numFmtId="10" fontId="7" fillId="8" borderId="60" xfId="0" applyNumberFormat="1" applyFont="1" applyFill="1" applyBorder="1" applyAlignment="1">
      <alignment horizontal="center" vertical="center"/>
    </xf>
    <xf numFmtId="10" fontId="7" fillId="8" borderId="27" xfId="0" applyNumberFormat="1" applyFont="1" applyFill="1" applyBorder="1" applyAlignment="1">
      <alignment horizontal="center" vertical="center"/>
    </xf>
    <xf numFmtId="10" fontId="7" fillId="8" borderId="10" xfId="0" applyNumberFormat="1" applyFont="1" applyFill="1" applyBorder="1" applyAlignment="1">
      <alignment horizontal="center" vertical="center"/>
    </xf>
    <xf numFmtId="10" fontId="7" fillId="50" borderId="10" xfId="0" applyNumberFormat="1" applyFont="1" applyFill="1" applyBorder="1" applyAlignment="1">
      <alignment horizontal="center" vertical="center"/>
    </xf>
    <xf numFmtId="10" fontId="7" fillId="8" borderId="43" xfId="0" applyNumberFormat="1" applyFont="1" applyFill="1" applyBorder="1" applyAlignment="1">
      <alignment horizontal="center" vertical="center"/>
    </xf>
    <xf numFmtId="10" fontId="0" fillId="0" borderId="17" xfId="0" applyNumberFormat="1" applyBorder="1" applyAlignment="1">
      <alignment horizontal="center" vertical="center"/>
    </xf>
    <xf numFmtId="10" fontId="0" fillId="13" borderId="26" xfId="0" applyNumberFormat="1" applyFill="1" applyBorder="1" applyAlignment="1">
      <alignment horizontal="center" vertical="center"/>
    </xf>
    <xf numFmtId="10" fontId="0" fillId="2" borderId="9" xfId="0" applyNumberFormat="1" applyFill="1" applyBorder="1" applyAlignment="1">
      <alignment horizontal="center" vertical="center"/>
    </xf>
    <xf numFmtId="10" fontId="0" fillId="13" borderId="9" xfId="0" applyNumberFormat="1" applyFill="1" applyBorder="1" applyAlignment="1">
      <alignment horizontal="center" vertical="center"/>
    </xf>
    <xf numFmtId="10" fontId="10" fillId="0" borderId="9" xfId="0" applyNumberFormat="1" applyFont="1" applyBorder="1" applyAlignment="1">
      <alignment horizontal="center" vertical="center"/>
    </xf>
    <xf numFmtId="10" fontId="0" fillId="2" borderId="11" xfId="0" applyNumberFormat="1" applyFill="1" applyBorder="1" applyAlignment="1">
      <alignment horizontal="center" vertical="center"/>
    </xf>
    <xf numFmtId="9" fontId="3" fillId="4" borderId="18" xfId="0" applyNumberFormat="1" applyFont="1" applyFill="1" applyBorder="1" applyAlignment="1">
      <alignment horizontal="center"/>
    </xf>
    <xf numFmtId="164" fontId="3" fillId="4" borderId="72" xfId="0" applyNumberFormat="1" applyFont="1" applyFill="1" applyBorder="1" applyAlignment="1">
      <alignment horizontal="center"/>
    </xf>
    <xf numFmtId="10" fontId="10" fillId="13" borderId="83" xfId="0" applyNumberFormat="1" applyFont="1" applyFill="1" applyBorder="1" applyAlignment="1">
      <alignment horizontal="center"/>
    </xf>
    <xf numFmtId="0" fontId="33" fillId="0" borderId="0" xfId="42"/>
    <xf numFmtId="168" fontId="0" fillId="0" borderId="47" xfId="0" applyNumberFormat="1" applyBorder="1"/>
    <xf numFmtId="169" fontId="0" fillId="0" borderId="10" xfId="0" applyNumberFormat="1" applyBorder="1"/>
    <xf numFmtId="168" fontId="0" fillId="0" borderId="10" xfId="0" applyNumberFormat="1" applyBorder="1"/>
    <xf numFmtId="10" fontId="2" fillId="54" borderId="45" xfId="0" applyNumberFormat="1" applyFont="1" applyFill="1" applyBorder="1"/>
    <xf numFmtId="0" fontId="2" fillId="54" borderId="28" xfId="0" applyFont="1" applyFill="1" applyBorder="1"/>
    <xf numFmtId="0" fontId="2" fillId="54" borderId="29" xfId="0" applyFont="1" applyFill="1" applyBorder="1"/>
    <xf numFmtId="0" fontId="3" fillId="4" borderId="49" xfId="0" applyFont="1" applyFill="1" applyBorder="1" applyAlignment="1">
      <alignment horizontal="center"/>
    </xf>
    <xf numFmtId="10" fontId="3" fillId="0" borderId="0" xfId="0" applyNumberFormat="1" applyFont="1" applyAlignment="1">
      <alignment horizontal="center"/>
    </xf>
    <xf numFmtId="10" fontId="34" fillId="2" borderId="0" xfId="0" applyNumberFormat="1" applyFont="1" applyFill="1"/>
    <xf numFmtId="10" fontId="34" fillId="2" borderId="17" xfId="0" applyNumberFormat="1" applyFont="1" applyFill="1" applyBorder="1"/>
    <xf numFmtId="0" fontId="34" fillId="2" borderId="0" xfId="0" applyFont="1" applyFill="1"/>
    <xf numFmtId="0" fontId="34" fillId="0" borderId="0" xfId="0" applyFont="1"/>
    <xf numFmtId="0" fontId="6" fillId="3" borderId="84" xfId="0" applyFont="1" applyFill="1" applyBorder="1" applyAlignment="1">
      <alignment horizontal="center"/>
    </xf>
    <xf numFmtId="0" fontId="3" fillId="4" borderId="85" xfId="0" applyFont="1" applyFill="1" applyBorder="1" applyAlignment="1">
      <alignment horizontal="center"/>
    </xf>
    <xf numFmtId="10" fontId="7" fillId="8" borderId="86" xfId="0" applyNumberFormat="1" applyFont="1" applyFill="1" applyBorder="1" applyAlignment="1">
      <alignment horizontal="center"/>
    </xf>
    <xf numFmtId="10" fontId="7" fillId="8" borderId="87" xfId="0" applyNumberFormat="1" applyFont="1" applyFill="1" applyBorder="1" applyAlignment="1">
      <alignment horizontal="center"/>
    </xf>
    <xf numFmtId="10" fontId="7" fillId="8" borderId="85" xfId="0" applyNumberFormat="1" applyFont="1" applyFill="1" applyBorder="1" applyAlignment="1">
      <alignment horizontal="center"/>
    </xf>
    <xf numFmtId="10" fontId="11" fillId="10" borderId="88" xfId="0" applyNumberFormat="1" applyFont="1" applyFill="1" applyBorder="1" applyAlignment="1">
      <alignment horizontal="center"/>
    </xf>
    <xf numFmtId="0" fontId="3" fillId="4" borderId="90" xfId="0" applyFont="1" applyFill="1" applyBorder="1" applyAlignment="1">
      <alignment horizontal="center"/>
    </xf>
    <xf numFmtId="0" fontId="3" fillId="0" borderId="90" xfId="0" applyFont="1" applyBorder="1" applyAlignment="1">
      <alignment horizontal="center"/>
    </xf>
    <xf numFmtId="0" fontId="3" fillId="0" borderId="91" xfId="0" applyFont="1" applyBorder="1" applyAlignment="1">
      <alignment horizontal="center"/>
    </xf>
    <xf numFmtId="0" fontId="6" fillId="0" borderId="33" xfId="0" applyFont="1" applyBorder="1" applyAlignment="1">
      <alignment vertical="center"/>
    </xf>
    <xf numFmtId="0" fontId="3" fillId="0" borderId="33" xfId="0" applyFont="1" applyBorder="1" applyAlignment="1">
      <alignment vertical="center"/>
    </xf>
    <xf numFmtId="0" fontId="3" fillId="64" borderId="89" xfId="0" applyFont="1" applyFill="1" applyBorder="1" applyAlignment="1">
      <alignment horizontal="center"/>
    </xf>
    <xf numFmtId="2" fontId="6" fillId="64" borderId="33" xfId="0" applyNumberFormat="1" applyFont="1" applyFill="1" applyBorder="1" applyAlignment="1">
      <alignment vertical="center"/>
    </xf>
    <xf numFmtId="0" fontId="6" fillId="64" borderId="33" xfId="0" applyFont="1" applyFill="1" applyBorder="1" applyAlignment="1">
      <alignment vertical="center"/>
    </xf>
    <xf numFmtId="0" fontId="2" fillId="64" borderId="33" xfId="0" applyFont="1" applyFill="1" applyBorder="1"/>
    <xf numFmtId="10" fontId="0" fillId="0" borderId="0" xfId="0" applyNumberFormat="1" applyAlignment="1">
      <alignment horizontal="center" vertical="center"/>
    </xf>
    <xf numFmtId="0" fontId="6" fillId="3" borderId="17" xfId="0" applyFont="1" applyFill="1" applyBorder="1" applyAlignment="1">
      <alignment horizontal="center"/>
    </xf>
    <xf numFmtId="10" fontId="7" fillId="2" borderId="27" xfId="0" applyNumberFormat="1" applyFont="1" applyFill="1" applyBorder="1" applyAlignment="1">
      <alignment horizontal="center"/>
    </xf>
    <xf numFmtId="10" fontId="7" fillId="8" borderId="43" xfId="0" applyNumberFormat="1" applyFont="1" applyFill="1" applyBorder="1" applyAlignment="1">
      <alignment horizontal="center"/>
    </xf>
    <xf numFmtId="0" fontId="6" fillId="0" borderId="0" xfId="0" applyFont="1"/>
    <xf numFmtId="0" fontId="1" fillId="0" borderId="0" xfId="0" applyFont="1"/>
    <xf numFmtId="0" fontId="6" fillId="11" borderId="51" xfId="0" applyFont="1" applyFill="1" applyBorder="1" applyAlignment="1">
      <alignment horizontal="center" wrapText="1"/>
    </xf>
    <xf numFmtId="0" fontId="32" fillId="56" borderId="63" xfId="0" applyFont="1" applyFill="1" applyBorder="1" applyAlignment="1">
      <alignment horizontal="center" vertical="center"/>
    </xf>
    <xf numFmtId="0" fontId="0" fillId="56" borderId="64" xfId="0" applyFill="1" applyBorder="1" applyAlignment="1">
      <alignment horizontal="center" vertical="center"/>
    </xf>
    <xf numFmtId="0" fontId="6" fillId="2" borderId="0" xfId="0" applyFont="1" applyFill="1" applyAlignment="1">
      <alignment horizontal="center" vertical="center"/>
    </xf>
    <xf numFmtId="0" fontId="0" fillId="0" borderId="0" xfId="0" applyAlignment="1">
      <alignment horizontal="center"/>
    </xf>
    <xf numFmtId="0" fontId="2" fillId="56" borderId="3" xfId="0" applyFont="1" applyFill="1" applyBorder="1" applyAlignment="1">
      <alignment horizontal="center" vertical="center"/>
    </xf>
    <xf numFmtId="0" fontId="2" fillId="56" borderId="66"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xr:uid="{00000000-000B-0000-0000-000008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patternType="solid">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right style="medium">
          <color rgb="FF000000"/>
        </right>
        <top/>
        <bottom/>
      </border>
    </dxf>
    <dxf>
      <numFmt numFmtId="2" formatCode="0.00"/>
      <fill>
        <patternFill patternType="solid">
          <fgColor indexed="64"/>
          <bgColor theme="0"/>
        </patternFill>
      </fill>
      <alignment horizontal="center" vertical="center" textRotation="0" wrapText="0" indent="0" justifyLastLine="0" shrinkToFit="0" readingOrder="0"/>
      <border diagonalUp="0" diagonalDown="0">
        <left/>
        <right style="medium">
          <color rgb="FF000000"/>
        </right>
        <top/>
        <bottom/>
        <vertical/>
        <horizontal/>
      </border>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rgb="FFFF0000"/>
        <name val="Aptos Narrow"/>
        <family val="2"/>
        <scheme val="minor"/>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rgb="FFFF0000"/>
        <name val="Aptos Narrow"/>
        <family val="2"/>
        <scheme val="minor"/>
      </font>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2" formatCode="0.00"/>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numFmt numFmtId="4" formatCode="#,##0.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medium">
          <color rgb="FF000000"/>
        </left>
        <right style="medium">
          <color rgb="FF000000"/>
        </right>
        <top/>
        <bottom/>
      </border>
    </dxf>
    <dxf>
      <font>
        <b/>
        <i val="0"/>
        <strike val="0"/>
        <condense val="0"/>
        <extend val="0"/>
        <outline val="0"/>
        <shadow val="0"/>
        <u val="none"/>
        <vertAlign val="baseline"/>
        <sz val="11"/>
        <color theme="1"/>
        <name val="Aptos Narrow"/>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medium">
          <color rgb="FF000000"/>
        </left>
        <right style="medium">
          <color rgb="FF000000"/>
        </right>
        <top/>
        <bottom/>
        <vertical/>
        <horizontal/>
      </border>
    </dxf>
    <dxf>
      <border outline="0">
        <bottom style="thin">
          <color rgb="FF000000"/>
        </bottom>
      </border>
    </dxf>
    <dxf>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Aptos Narrow"/>
        <family val="2"/>
        <scheme val="minor"/>
      </font>
    </dxf>
  </dxfs>
  <tableStyles count="0" defaultTableStyle="TableStyleMedium2" defaultPivotStyle="PivotStyleLight16"/>
  <colors>
    <mruColors>
      <color rgb="FFFBC982"/>
      <color rgb="FFF07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5" Type="http://schemas.openxmlformats.org/officeDocument/2006/relationships/customXml" Target="../customXml/item5.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3.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 Id="rId22" Type="http://schemas.openxmlformats.org/officeDocument/2006/relationships/customXml" Target="../customXml/item2.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83">
  <rv s="0">
    <v>https://www.bing.com/financeapi/forcetrigger?t=a24sm7&amp;q=XNAS%3aUCBI&amp;form=skydnc</v>
    <v>Learn more on Bing</v>
  </rv>
  <rv s="1">
    <v>fr-FR</v>
    <v>a24sm7</v>
    <v>268435456</v>
    <v>1</v>
    <v>Avec Refinitiv</v>
    <v>0</v>
    <v>1</v>
    <v>Utd Cmnty Banks (XNYS:UCB)</v>
    <v>3</v>
    <v>4</v>
    <v>Finance</v>
    <v>5</v>
    <v>XNYS</v>
    <v>120575500</v>
    <v>1987</v>
    <v>33.5</v>
    <v>28.65</v>
    <v>0.89319999999999999</v>
    <v>4051336800</v>
    <v>New York Stock Exchange</v>
    <v>33.99</v>
    <v>UCB</v>
    <v>46294.97926359922</v>
    <v>United Community Banks, Inc. is the financial holding company for United Community (the Bank). The Bank offers a full range of banking, mortgage and wealth management services. The Bank operates approximately 200 offices across Alabama, Florida, Georgia, North Carolina, South Carolina and Tennessee. It also manages a national SBA lending franchise and a national equipment finance subsidiary, extending its reach to businesses across the country. It provides a range of financial products and services to the commercial, retail, governmental, educational, energy, healthcare and real estate sectors. This includes a variety of deposit products, secured and unsecured loans, mortgage loans, payment and commerce solutions, equipment finance services, wealth management, trust services, private banking, investment advisory services, insurance services, and other related financial services. These products and services are delivered through a variety of channels.</v>
    <v>USD</v>
    <v>3141</v>
    <v>XNYS</v>
    <v>34.164999999999999</v>
    <v>37.18</v>
    <v>Banking Services</v>
    <v>0</v>
    <v>-1.1474E-2</v>
    <v>-0.39</v>
    <v>Utd Cmnty Banks</v>
    <v>Utd Cmnty Banks</v>
    <v>34.130000000000003</v>
    <v>11.004200000000001</v>
    <v>33.6</v>
    <v>200 E. Camperdown Way, GREENVILLE, SC, 29601 US</v>
    <v>Bourse</v>
    <v>Utd Cmnty Banks (XNYS:UCB)</v>
    <v>1162</v>
    <v>775825</v>
  </rv>
  <rv s="2">
    <v>1</v>
  </rv>
  <rv s="0">
    <v>https://www.bing.com/financeapi/forcetrigger?t=a1rk52&amp;q=XNAS%3aEBAY&amp;form=skydnc</v>
    <v>Learn more on Bing</v>
  </rv>
  <rv s="1">
    <v>fr-FR</v>
    <v>a1rk52</v>
    <v>268435456</v>
    <v>1</v>
    <v>Avec Refinitiv</v>
    <v>0</v>
    <v>1</v>
    <v>EBAY INC. (XNAS:EBAY)</v>
    <v>3</v>
    <v>4</v>
    <v>Finance</v>
    <v>5</v>
    <v>XNAS</v>
    <v>445000000</v>
    <v>1998</v>
    <v>104.8</v>
    <v>78.03</v>
    <v>1.3231999999999999</v>
    <v>46818450000</v>
    <v>Nasdaq Stock Market</v>
    <v>107.32</v>
    <v>EBAY</v>
    <v>46294.989952013282</v>
    <v>EBay Inc. est une société de commerce mondial. La technologie de la Société permet aux acheteurs et aux vendeurs dans plus de 190 marchés à travers le monde. Les activités de la Société comprennent sa place de marché en ligne située à www.ebay.com et ses homologues localisés, ses places de marché hors plateforme et sa suite d'applications mobiles. Il fournit un certain nombre de fonctionnalités pour ses vendeurs et acheteurs qui s'alignent sur son approche de tirer parti de la technologie, y compris l'IA générative, pour améliorer l'expérience de marché pour ses clients. Pour les vendeurs, la Société se concentre sur la simplification de leurs processus d'affaires pour aider à stimuler leurs ventes. La Société offre le programme eBay International Shipping pour les vendeurs aux États-Unis. Pour les acheteurs, cela change la façon dont ils trouvent l'inventaire grâce à la découverte, la personnalisation et d'autres expériences. Il a lancé Explore, un flux d'achat basé sur l'IA permettant aux utilisateurs de parcourir une liste de recommandations personnalisées en fonction de leurs intérêts, préférences de style et tailles.</v>
    <v>USD</v>
    <v>12300</v>
    <v>XNAS</v>
    <v>107.7</v>
    <v>119.31</v>
    <v>Software &amp; IT Services</v>
    <v>3</v>
    <v>-1.9660999999999998E-2</v>
    <v>-2.11</v>
    <v>EBAY INC.</v>
    <v>EBAY INC.</v>
    <v>107</v>
    <v>22.122900000000001</v>
    <v>105.21</v>
    <v>2025 Hamilton Avenue, SAN JOSE, CA, 95125 US</v>
    <v>Bourse</v>
    <v>EBAY INC. (XNAS:EBAY)</v>
    <v>97</v>
    <v>4927965</v>
  </rv>
  <rv s="2">
    <v>4</v>
  </rv>
  <rv s="0">
    <v>https://www.bing.com/financeapi/forcetrigger?t=a1oh27&amp;q=XNYS%3aBHP&amp;form=skydnc</v>
    <v>Learn more on Bing</v>
  </rv>
  <rv s="1">
    <v>fr-FR</v>
    <v>a1oh27</v>
    <v>268435456</v>
    <v>1</v>
    <v>Avec Refinitiv</v>
    <v>0</v>
    <v>1</v>
    <v>BHP GROUP LIMITED (XNYS:BHP)</v>
    <v>3</v>
    <v>4</v>
    <v>Finance</v>
    <v>6</v>
    <v>XNYS</v>
    <v>2542091000</v>
    <v>1885</v>
    <v>84.33</v>
    <v>52.18</v>
    <v>0.84489999999999998</v>
    <v>215620158619</v>
    <v>New York Stock Exchange</v>
    <v>84.58</v>
    <v>BHP</v>
    <v>46294.979264224217</v>
    <v>BHP Group Limited est une société de ressources basée en Australie. La Société est un producteur de produits de base, dont le minerai de fer, le cuivre, le nickel, la potasse et le charbon métallurgique (sidérurgie). Il se concentre sur l'offre d'une gamme de ressources, qui fournit du cuivre pour les énergies renouvelables, du nickel pour les véhicules électriques, de la potasse pour l'agriculture durable, et du minerai de fer et du charbon métallurgique pour l'acier nécessaire à l'infrastructure mondiale et à la transition énergétique. Ses segments comprennent le cuivre, le minerai de fer et le charbon. Son segment cuivre est engagé dans l'extraction de cuivre, argent, zinc, molybdène, uranium, et or. Son segment Iron Ore est engagé dans l'extraction de minerai de fer. Son segment charbon est engagé dans l'extraction de charbon métallurgique et de charbon énergétique. La société se concentre également sur l'exploitation des mines souterraines de cuivre-or Olympic Dam, Prominent Hill et Carrapateena en Australie-Méridionale. Ses activités sont situées en Australie, en Europe, en Chine, au Japon, en Inde, Corée du Sud, reste de l'Asie, Amérique du Nord, Amérique du Sud et autres.</v>
    <v>USD</v>
    <v>39267</v>
    <v>XNYS</v>
    <v>85.575000000000003</v>
    <v>98.71</v>
    <v>Metals &amp; Mining</v>
    <v>6</v>
    <v>2.8379999999999998E-3</v>
    <v>0.24</v>
    <v>BHP GROUP LIMITED</v>
    <v>BHP GROUP LIMITED</v>
    <v>85.45</v>
    <v>21.949100000000001</v>
    <v>84.82</v>
    <v>16/171 COLLINS STREET, MELBOURNE, VICTORIA, 3000 AU</v>
    <v>Bourse</v>
    <v>BHP GROUP LIMITED (XNYS:BHP)</v>
    <v>30256</v>
    <v>2471770</v>
  </rv>
  <rv s="2">
    <v>7</v>
  </rv>
  <rv s="0">
    <v>https://www.bing.com/financeapi/forcetrigger?t=a2yrfr&amp;q=OTCM%3aTOYOF&amp;form=skydnc</v>
    <v>Learn more on Bing</v>
  </rv>
  <rv s="1">
    <v>fr-FR</v>
    <v>a2yrfr</v>
    <v>268435456</v>
    <v>1</v>
    <v>Avec Refinitiv</v>
    <v>0</v>
    <v>1</v>
    <v>TOYOTA MOTOR CORPORATION (OTCM:TOYOF)</v>
    <v>3</v>
    <v>7</v>
    <v>Finance</v>
    <v>8</v>
    <v>OTCM</v>
    <v>14594990000</v>
    <v>1937</v>
    <v>18.45</v>
    <v>16</v>
    <v>1.3845000000000001</v>
    <v>43587930000000</v>
    <v>OTC Markets</v>
    <v>18.63</v>
    <v>TOYOF</v>
    <v>46295.006944444445</v>
    <v>Toyota Motor Corp est une société japonaise principalement engagée dans le secteur automobile, ainsi que dans les services financiers et d'autres activités. Elle opère à travers trois secteurs d'activité. Le segment automobile conçoit, fabrique et vend des automobiles, y compris des berlines, des minifourgonnettes, voitures compactes, véhicules utilitaires sport (VUS) et camions, ainsi que pièces et accessoires connexes. Le secteur des services financiers offre des services de financement et de location de véhicules pour compléter les ventes d'automobiles et d'autres produits fabriqués par lui-même et ses sociétés affiliées. L'autre segment s'occupe des services d'information et de communication. Elle supervise également des entreprises de fabrication et de vente, mène des activités de relations publiques et de recherche, supervise des sociétés financières et développe divers produits de mobilité, principalement des logiciels.</v>
    <v>USD</v>
    <v>390927</v>
    <v>OTCM</v>
    <v>19.215</v>
    <v>25</v>
    <v>Automobiles &amp; Auto Parts</v>
    <v>9</v>
    <v>0</v>
    <v>0</v>
    <v>TOYOTA MOTOR CORPORATION</v>
    <v>TOYOTA MOTOR CORPORATION</v>
    <v>18.5</v>
    <v>8.6176999999999992</v>
    <v>18.63</v>
    <v>1, Toyota-cho, TOYOTA-SHI, AICHI-KEN, 471-8571 JP</v>
    <v>Bourse</v>
    <v>TOYOTA MOTOR CORPORATION (OTCM:TOYOF)</v>
    <v>2850</v>
    <v>25489850</v>
  </rv>
  <rv s="2">
    <v>10</v>
  </rv>
  <rv s="0">
    <v>https://www.bing.com/financeapi/forcetrigger?t=bvsk7w&amp;q=XNYS%3aPLTR&amp;form=skydnc</v>
    <v>Learn more on Bing</v>
  </rv>
  <rv s="1">
    <v>fr-FR</v>
    <v>bvsk7w</v>
    <v>268435456</v>
    <v>1</v>
    <v>Avec Refinitiv</v>
    <v>0</v>
    <v>1</v>
    <v>PALANTIR TECHNOLOGIES INC. (XNAS:PLTR)</v>
    <v>3</v>
    <v>4</v>
    <v>Finance</v>
    <v>6</v>
    <v>XNAS</v>
    <v>2403059000</v>
    <v>2003</v>
    <v>184.81</v>
    <v>106.37</v>
    <v>1.6011</v>
    <v>449299941230</v>
    <v>Nasdaq Stock Market</v>
    <v>187.48</v>
    <v>PLTR</v>
    <v>46294.999972568752</v>
    <v>Palantir technologies Inc. est engagée dans la construction de logiciels pour aider aux enquêtes et opérations de lutte contre le terrorisme. La société a construit quatre plates-formes logicielles principales, dont Palantir Gotham (Gotham), Palantir Foundry (Foundry), Palantir Apollo (Apollo) et Palantir Artificial Intelligence Platform (AIP). Apollo est une couche de contrôle unique, indépendante du cloud, qui coordonne la fourniture continue de nouvelles fonctionnalités, de mises à jour de sécurité et de configurations de plate-forme, contribuant ainsi à assurer le fonctionnement continu des systèmes critiques. Gotham permet aux utilisateurs d'identifier des modèles cachés profondément dans les ensembles de données, allant des sources de renseignements sur les signaux aux rapports d'informateurs confidentiels. Foundry transforme les modes de fonctionnement des organisations en créant un système d'exploitation central pour leurs données. L'AIP permet à l'intelligence artificielle (IA) responsable de bénéficier d'un avantage dans toute l'entreprise en utilisant des composants principaux conçus pour activer efficacement de grands modèles de langage et d'autres IA au sein de n'importe quelle organisation.</v>
    <v>USD</v>
    <v>4401</v>
    <v>XNAS</v>
    <v>188.63</v>
    <v>207.52</v>
    <v>Software &amp; IT Services</v>
    <v>12</v>
    <v>-2.7200000000000002E-3</v>
    <v>-0.51</v>
    <v>PALANTIR TECHNOLOGIES INC.</v>
    <v>PALANTIR TECHNOLOGIES INC.</v>
    <v>187.34</v>
    <v>159.3295</v>
    <v>186.97</v>
    <v>19505 Biscayne Boulevard, Suite 2350, AVENTURA, FL, 33180 US</v>
    <v>Bourse</v>
    <v>PALANTIR TECHNOLOGIES INC. (XNAS:PLTR)</v>
    <v>51712</v>
    <v>26961867</v>
  </rv>
  <rv s="2">
    <v>13</v>
  </rv>
  <rv s="0">
    <v>https://www.bing.com/financeapi/forcetrigger?t=aaq9k2&amp;q=XBRU%3aSOF&amp;form=skydnc</v>
    <v>Learn more on Bing</v>
  </rv>
  <rv s="1">
    <v>fr-FR</v>
    <v>aaq9k2</v>
    <v>268435456</v>
    <v>1</v>
    <v>Avec Refinitiv</v>
    <v>0</v>
    <v>1</v>
    <v>SOFINA SA (XBRU:SOF)</v>
    <v>3</v>
    <v>9</v>
    <v>Finance</v>
    <v>8</v>
    <v>XBRU</v>
    <v>36696430</v>
    <v>1956</v>
    <v>244.6</v>
    <v>203.6</v>
    <v>1.613</v>
    <v>8997964000</v>
    <v>Euronext Brussels</v>
    <v>245.2</v>
    <v>SOF</v>
    <v>46295.43917824074</v>
    <v>Sofina SA est une société basée en Belgique. La Société opère en tant que société d’investissement mondiale. Ses activités sont menées à travers deux plateformes d’investissement complémentaires, Sofina Direct et Sofina Private Funds. Sofina Direct comprend des investissements minoritaires à long terme et des investissements de croissance dans des sociétés privées et sélectionnées cotées en bourse, tandis que Sofina Private Funds investit par le biais d’engagements dans des fonds de capital-risque et de capital-investissement gérés par des associés généraux externes. Il se concentre sur la consommation et le commerce de détail, la transformation numérique, l’éducation, les soins de santé et les sciences de la vie, ainsi que sur les chaînes d’approvisionnement durables. Elle investit en Amérique du Nord, en Europe et en Asie, tout en maintenant un portefeuille diversifié couvrant différents secteurs, modèles d’affaires et stades de développement.</v>
    <v>EUR</v>
    <v>83</v>
    <v>XBRU</v>
    <v>246.6</v>
    <v>265.60000000000002</v>
    <v>Holding Companies</v>
    <v>15</v>
    <v>8.1570000000000004E-4</v>
    <v>0.2</v>
    <v>SOFINA SA</v>
    <v>SOFINA SA</v>
    <v>246</v>
    <v>6.2793999999999999</v>
    <v>245.4</v>
    <v>Rue De L'Industrie, 31, BRUXELLES, BRUXELLES-CAPITALE, 1040 BE</v>
    <v>Bourse</v>
    <v>SOFINA SA (XBRU:SOF)</v>
    <v>2618</v>
    <v>23260</v>
  </rv>
  <rv s="2">
    <v>16</v>
  </rv>
  <rv s="0">
    <v>https://www.bing.com/financeapi/forcetrigger?t=ajn5pr&amp;q=XKRX%3a005380&amp;form=skydnc</v>
    <v>Learn more on Bing</v>
  </rv>
  <rv s="1">
    <v>fr-FR</v>
    <v>ajn5pr</v>
    <v>268435456</v>
    <v>1</v>
    <v>Avec Refinitiv</v>
    <v>0</v>
    <v>1</v>
    <v>HYUNDAI MOTOR COMPANY (XKRX:005380)</v>
    <v>3</v>
    <v>10</v>
    <v>Finance</v>
    <v>11</v>
    <v>XKRX</v>
    <v>262884500</v>
    <v>1967</v>
    <v>344500</v>
    <v>214000</v>
    <v>1.2591000000000001</v>
    <v>81739300000000</v>
    <v>Korea Stock Exchange</v>
    <v>350000</v>
    <v>005380</v>
    <v>46295.436331018522</v>
    <v>HYUNDAI MOTOR COMPANY est une société basée en Corée qui se consacre principalement à la fabrication et la distribution d'automobiles et de pièces d'automobile. Avec ses filiales, la société exploite trois divisions : véhicules, finance et autres activités commerciales. Sa division des véhicules fabrique des automobiles sous les marques Genesis, Tucson, Equus, Veloster, Azera, Sonata, Elantra, Accent et autres, et des véhicules utilitaires, y compris des camions, autobus, véhicules spéciaux et autres, et fournit également des services d'entretien de véhicules et des composantes connexes. Sa division financière fournit principalement des services de financement automobile et des services de carte de crédit. Son autre division de la société comprend la construction de chemins de fer et autres.</v>
    <v>KRW</v>
    <v>70032</v>
    <v>XKRX</v>
    <v>353500</v>
    <v>783000</v>
    <v>Automobiles &amp; Auto Parts</v>
    <v>18</v>
    <v>-1.4286E-2</v>
    <v>-5000</v>
    <v>HYUNDAI MOTOR COMPANY</v>
    <v>HYUNDAI MOTOR COMPANY</v>
    <v>350000</v>
    <v>6.6883999999999997</v>
    <v>345000</v>
    <v>12, Heolleung-ro, Seocho-gu, SEOUL, SEOUL, 06797 KR</v>
    <v>Bourse</v>
    <v>HYUNDAI MOTOR COMPANY (XKRX:005380)</v>
    <v>437822</v>
    <v>441390</v>
  </rv>
  <rv s="2">
    <v>19</v>
  </rv>
  <rv s="0">
    <v>https://www.bing.com/financeapi/forcetrigger?t=c2mtww&amp;q=XNAS%3aHOOD&amp;form=skydnc</v>
    <v>Learn more on Bing</v>
  </rv>
  <rv s="1">
    <v>fr-FR</v>
    <v>c2mtww</v>
    <v>268435456</v>
    <v>1</v>
    <v>Avec Refinitiv</v>
    <v>0</v>
    <v>1</v>
    <v>ROBINHOOD MARKETS, INC. (XNAS:HOOD)</v>
    <v>3</v>
    <v>4</v>
    <v>Finance</v>
    <v>6</v>
    <v>XNAS</v>
    <v>899082300</v>
    <v>2013</v>
    <v>114.93</v>
    <v>63.515000000000001</v>
    <v>2.3540999999999999</v>
    <v>104491344906</v>
    <v>Nasdaq Stock Market</v>
    <v>116.46</v>
    <v>HOOD</v>
    <v>46294.999978807813</v>
    <v>Robinhood Markets, Inc. crée une plateforme de services financiers pour tous, quels que soient leur patrimoine, leurs revenus ou leurs antécédents. Elle utilise la technologie pour donner accès au système financier. Ses offres comprennent courtage, Robinhood Crypto, Custody, Robinhood Wallet, Robinhood Gold, et Robinhood Gold Card. Ses services de courtage comprennent l'investissement, le trading d'options, le trading fractionnel, l'investissement récurrent, l'accès à l'investissement sur marge, le prêt de titres entièrement payés, le balayage de trésorerie, les retraits instantanés, Robinhood retraite, le marché 24 heures sur 24, comptes d'investissement conjoints et contrats d'événements. Il offre également une variété de moyens pour ses clients d'accroître leurs connaissances financières, y compris Robinhood Learn, In-App Education, Newsfeeds, Sherwood snacks, et Crypto apprendre et gagner. Son système d'auto-compensation, son système de routage des commandes, sa plate-forme de données et d'autres infrastructures back-end offrent à ses clients les capacités qui leur permettent de se concentrer sur l'investissement, l'économie et les dépenses.</v>
    <v>USD</v>
    <v>2900</v>
    <v>XNAS</v>
    <v>119.18989999999999</v>
    <v>153.85990000000001</v>
    <v>Financial Technology (Fintech) &amp; Infrastructure</v>
    <v>21</v>
    <v>-2.0609999999999999E-3</v>
    <v>-0.24</v>
    <v>ROBINHOOD MARKETS, INC.</v>
    <v>ROBINHOOD MARKETS, INC.</v>
    <v>118.83</v>
    <v>58.1798</v>
    <v>116.22</v>
    <v>85 Willow Road, MENLO PARK, CA, 94025 US</v>
    <v>Bourse</v>
    <v>ROBINHOOD MARKETS, INC. (XNAS:HOOD)</v>
    <v>261758</v>
    <v>21939739</v>
  </rv>
  <rv s="2">
    <v>22</v>
  </rv>
  <rv s="0">
    <v>http://en.wikipedia.org/wiki/Public_domain</v>
    <v>Public domain</v>
  </rv>
  <rv s="0">
    <v>https://en.wikipedia.org/wiki/Microsoft</v>
    <v>Wikipedia</v>
  </rv>
  <rv s="3">
    <v>24</v>
    <v>25</v>
  </rv>
  <rv s="4">
    <v>17</v>
    <v>https://www.bing.com/th?id=AMMS_e6e837c7bf3a77408619758b7447855a&amp;qlt=95</v>
    <v>26</v>
    <v>0</v>
    <v>https://www.bing.com/images/search?form=xlimg&amp;q=microsoft</v>
    <v>Image of MICROSOFT CORPORATION</v>
  </rv>
  <rv s="0">
    <v>https://www.bing.com/financeapi/forcetrigger?t=a1xzim&amp;q=XNAS%3aMSFT&amp;form=skydnc</v>
    <v>Learn more on Bing</v>
  </rv>
  <rv s="5">
    <v>fr-FR</v>
    <v>a1xzim</v>
    <v>268435456</v>
    <v>1</v>
    <v>Avec Refinitiv</v>
    <v>12</v>
    <v>13</v>
    <v>MICROSOFT CORPORATION (XNAS:MSFT)</v>
    <v>15</v>
    <v>16</v>
    <v>Finance</v>
    <v>6</v>
    <v>XNAS</v>
    <v>7425545000</v>
    <v>1993</v>
    <v>502.4</v>
    <v>349.2</v>
    <v>1.1008</v>
    <v>3779305383200</v>
    <v>Nasdaq Stock Market</v>
    <v>509.22</v>
    <v>MSFT</v>
    <v>46294.999895821093</v>
    <v>Microsoft Corporation est une entreprise technologique. La Société développe et soutient des logiciels, des services, des appareils et des solutions. Les segments de la société comprennent la productivité et les processus métier, le Cloud intelligent et plus encore l'informatique personnelle. Le segment productivité et processus d'affaires comprend des produits et des services de son portefeuille de services de productivité, de communication et d'information. Ce segment comprend principalement les solutions Office commercial, Office Consumer, LinkedIn et Dynamics. Le segment Intelligent Cloud comprend des produits de serveur et des services cloud, notamment Azure et d'autres services cloud, SQL Server, Windows Server, Visual Studio, System Center, et les licences d'accès client (CAL) connexes, Nuance et GitHub ; et les services d'entreprise, y compris les services de support d'entreprise, les solutions sectorielles et les services professionnels Nuance. Le segment de l'informatique personnelle comprend principalement Windows, les appareils, les jeux, ainsi que la recherche et la publicité d'actualités.</v>
    <v>USD</v>
    <v>223000</v>
    <v>XNAS</v>
    <v>513.64</v>
    <v>553.72</v>
    <v>27</v>
    <v>Software &amp; IT Services</v>
    <v>28</v>
    <v>-5.1060000000000005E-4</v>
    <v>-0.26</v>
    <v>MICROSOFT CORPORATION</v>
    <v>MICROSOFT CORPORATION</v>
    <v>508.31</v>
    <v>28.3596</v>
    <v>508.96</v>
    <v>One Microsoft Way, REDMOND, WA, 98052 US</v>
    <v>Bourse</v>
    <v>MICROSOFT CORPORATION (XNAS:MSFT)</v>
    <v>49688</v>
    <v>21684404</v>
  </rv>
  <rv s="2">
    <v>29</v>
  </rv>
  <rv s="0">
    <v>https://www.bing.com/financeapi/forcetrigger?t=af5lim&amp;q=XFRA%3aBMW&amp;form=skydnc</v>
    <v>Learn more on Bing</v>
  </rv>
  <rv s="1">
    <v>fr-FR</v>
    <v>af5lim</v>
    <v>268435456</v>
    <v>1</v>
    <v>Avec Refinitiv</v>
    <v>0</v>
    <v>1</v>
    <v>Bayerische Motoren Werke Aktiengesellschaft (XFRA:BMW)</v>
    <v>3</v>
    <v>9</v>
    <v>Finance</v>
    <v>8</v>
    <v>XFRA</v>
    <v>615810400</v>
    <v>1995</v>
    <v>54.48</v>
    <v>36.884999999999998</v>
    <v>1.0458000000000001</v>
    <v>33650200000</v>
    <v>Deutsche Boerse AG</v>
    <v>54.7</v>
    <v>BMW</v>
    <v>46295.438888888886</v>
    <v>Bayerische Motoren Werke AG (BMW) est une société allemande. La Société est engagée dans le développement et la fabrication d'automobiles et de motocyclettes. Son activité est divisée en trois segments : le segment automobile, le segment motocyclettes et le segment services financiers. Le segment automobile compte trois marques BMW, MINI et Rolls-Royce. La gamme de produits comprend des automobiles allant de la classe compacte à la classe de luxe. Le segment motos développe fabrique et vend des motos et des scooters dans les catégories Sport, Tour, Roadster, Patrimoine, aventure et mobilité urbaine, ainsi que des motos à usage privé et des véhicules spéciaux à usage opérationnel. Le secteur des services financiers offre le financement par crédit et la location d'automobiles et de motocyclettes de marque BMW Group à des clients de détail. Il gère également le financement des concessionnaires et les dépôts des clients.</v>
    <v>EUR</v>
    <v>154540</v>
    <v>XFRA</v>
    <v>56.2</v>
    <v>115.25</v>
    <v>Automobiles &amp; Auto Parts</v>
    <v>31</v>
    <v>2.7421999999999998E-2</v>
    <v>1.5</v>
    <v>Bayerische Motoren Werke Aktiengesellschaft</v>
    <v>Bayerische Motoren Werke Aktiengesellschaft</v>
    <v>55.2</v>
    <v>5.4562999999999997</v>
    <v>56.2</v>
    <v>Petuelring 130, MUNICH, BAYERN, 80809 DE</v>
    <v>Bourse</v>
    <v>Bayerische Motoren Werke Aktiengesellschaft (XFRA:BMW)</v>
    <v>4520</v>
    <v>2322390</v>
  </rv>
  <rv s="2">
    <v>32</v>
  </rv>
  <rv s="0">
    <v>https://www.bing.com/financeapi/forcetrigger?t=a32par&amp;q=OTCM%3aYZCFF&amp;form=skydnc</v>
    <v>Learn more on Bing</v>
  </rv>
  <rv s="1">
    <v>fr-FR</v>
    <v>a32par</v>
    <v>268435456</v>
    <v>1</v>
    <v>Avec Refinitiv</v>
    <v>0</v>
    <v>1</v>
    <v>Sinopec SSC (OTCM:YZCFF)</v>
    <v>3</v>
    <v>18</v>
    <v>Finance</v>
    <v>8</v>
    <v>OTCM</v>
    <v>18957040000</v>
    <v>1994</v>
    <v>8.3280000000000007E-2</v>
    <v>8.3280000000000007E-2</v>
    <v>0.76549999999999996</v>
    <v>36590450000</v>
    <v>OTC Markets</v>
    <v>8.3280000000000007E-2</v>
    <v>YZCFF</v>
    <v>46233.006944444445</v>
    <v>Sinopec Oilfield Service Corp is a China-based company engaged in the provision of integrated oil and gas engineering and technical services. The Company operates five segments. The Geophysics segment engages in providing terrestrial and marine geophysical exploration, development and technical services. The Drilling Engineering segment engages in providing land and ocean drilling design, construction, technical services and drilling instrumentation. The Logging and Mud Logging segment engages in providing land and ocean project contracting and technical services for collection, monitoring, transmission, processing and interpretation and evaluation of wellbore oil and gas, geology and engineering information. The Special Downhole Operations segment engages in providing oil engineering technical and construction. The Engineering Construction segment provides feasibility studies, design, procurement, construction for projects of onshore and offshore oil and gas fields and others.</v>
    <v>USD</v>
    <v>57076</v>
    <v>OTCM</v>
    <v>0.1057</v>
    <v>0.12590000000000001</v>
    <v>Oil &amp; Gas Related Equipment and Services</v>
    <v>34</v>
    <v>-4.8029999999999999E-5</v>
    <v>-3.9999999999999998E-6</v>
    <v>Sinopec SSC</v>
    <v>Sinopec SSC</v>
    <v>0.1057</v>
    <v>15.8826</v>
    <v>8.3280000000000007E-2</v>
    <v>No. 9, Jishikou Road, Chaoyang District, BEIJING, BEIJING, 100728 CN</v>
    <v>Bourse</v>
    <v>Sinopec SSC (OTCM:YZCFF)</v>
    <v>300</v>
    <v>23285680</v>
  </rv>
  <rv s="2">
    <v>35</v>
  </rv>
  <rv s="0">
    <v>https://www.bing.com/financeapi/forcetrigger?t=aa81zr&amp;q=XASX%3aNAB&amp;form=skydnc</v>
    <v>Learn more on Bing</v>
  </rv>
  <rv s="1">
    <v>fr-FR</v>
    <v>aa81zr</v>
    <v>268435456</v>
    <v>1</v>
    <v>Avec Refinitiv</v>
    <v>0</v>
    <v>1</v>
    <v>NATIONAL AUSTRALIA BANK LIMITED (XASX:NAB)</v>
    <v>3</v>
    <v>19</v>
    <v>Finance</v>
    <v>20</v>
    <v>XASX</v>
    <v>3117477000</v>
    <v>1893</v>
    <v>38.72</v>
    <v>35.479999999999997</v>
    <v>1.2762</v>
    <v>121924500000</v>
    <v>Australian Securities Exchange</v>
    <v>39.11</v>
    <v>NAB</v>
    <v>46295.375</v>
    <v>National Australia Bank Limited (NAB) est une société de services financiers. Les principales activités de la société comprennent les services bancaires, les services bancaires internationaux, les services bancaires d'investissement, les services de gestion de patrimoine, le service fiduciaire et le service des mandataires. Ses segments comprennent la banque d'affaires et la banque privée, bancaires aux particuliers et la gestion de patrimoine, la banque d'entreprise et institutionnelle et la banque néo-zélandaise. Le segment de la banque d'affaires et la banque privée se concentre sur la satisfaction des besoins de trois des segments de clientèle prioritaires de la société : les petites entreprises, les entreprises moyennes et les investisseurs. Le segment bancaires aux particuliers et la gestion de patrimoine fournit aux clients des produits et des services par l'intermédiaire de ses réseaux NAB et UBank. La banque d'entreprise et institutionnelle fournit une gamme de produits et services de prêt et de transaction liés aux marchés financiers et de capitaux d'emprunt et aux investissements alternatifs. La banque néo-zélandaise comprend les activités de banque à la consommation, de patrimoine, d'affaires, d'agro-industrie et de vente de marchés en Nouvelle-Zélande.</v>
    <v>AUD</v>
    <v>42471</v>
    <v>XASX</v>
    <v>39.299999999999997</v>
    <v>49.45</v>
    <v>Banking Services</v>
    <v>37</v>
    <v>1.023E-3</v>
    <v>0.04</v>
    <v>NATIONAL AUSTRALIA BANK LIMITED</v>
    <v>NATIONAL AUSTRALIA BANK LIMITED</v>
    <v>38.950000000000003</v>
    <v>19.6083</v>
    <v>39.15</v>
    <v>Level 28, 395 Bourke Street, MELBOURNE, VICTORIA, 3000 AU</v>
    <v>Bourse</v>
    <v>NATIONAL AUSTRALIA BANK LIMITED (XASX:NAB)</v>
    <v>5470990</v>
    <v>5415370</v>
  </rv>
  <rv s="2">
    <v>38</v>
  </rv>
  <rv s="0">
    <v>https://www.bing.com/financeapi/forcetrigger?t=az6g8m&amp;q=XNAS%3aBKNG&amp;form=skydnc</v>
    <v>Learn more on Bing</v>
  </rv>
  <rv s="1">
    <v>fr-FR</v>
    <v>az6g8m</v>
    <v>268435456</v>
    <v>1</v>
    <v>Avec Refinitiv</v>
    <v>0</v>
    <v>1</v>
    <v>BOOKING HOLDINGS INC. (XNAS:BKNG)</v>
    <v>3</v>
    <v>4</v>
    <v>Finance</v>
    <v>6</v>
    <v>XNAS</v>
    <v>751380500</v>
    <v>1998</v>
    <v>161</v>
    <v>150.13999999999999</v>
    <v>1.1225000000000001</v>
    <v>121979110370</v>
    <v>Nasdaq Stock Market</v>
    <v>163.87</v>
    <v>BKNG</v>
    <v>46294.999948645309</v>
    <v>Booking Holdings Inc. est un fournisseur de services de réservation en ligne de voyages et de restaurants et de services connexes. La Société offre ses services par le biais de cinq marques principales destinées aux consommateurs : Booking.com, Priceline, Agoda, KAYAK et OpenTable. Grâce à ses marques, les consommateurs peuvent réserver une gamme de logements (hôtels, motels, centres de villégiature, maisons, appartements, chambres d'hôtes, auberges de jeunesse et autres hébergements alternatifs et traditionnels) et un vol vers leurs destinations ; faire une réservation de location de voiture ou organiser un taxi à l'aéroport ; faire une réservation de dîner ; ou réserver un forfait vacances, une visite, une activité ou une croisière. Les consommateurs peuvent également utiliser ses services de méta-recherche pour comparer facilement les informations de réservation de voyage, telles que les réservations de vols, d'hôtels et de voitures de location à partir de centaines de plateformes de voyage en ligne à la fois. Booking.com propose des services de réservation d'hébergement pour environ 4,0 millions de propriétés dans plus de 220 pays et territoires et dans plus de 40 langues.</v>
    <v>USD</v>
    <v>24300</v>
    <v>XNAS</v>
    <v>164.18</v>
    <v>224.9956</v>
    <v>Hotels &amp; Entertainment Services</v>
    <v>40</v>
    <v>-9.3369999999999998E-3</v>
    <v>-1.53</v>
    <v>BOOKING HOLDINGS INC.</v>
    <v>BOOKING HOLDINGS INC.</v>
    <v>163.67500000000001</v>
    <v>17.954999999999998</v>
    <v>162.34</v>
    <v>800 CONNECTICUT AVE, NORWALK, CT, 06854-1631 US</v>
    <v>Bourse</v>
    <v>BOOKING HOLDINGS INC. (XNAS:BKNG)</v>
    <v>2004</v>
    <v>7963942</v>
  </rv>
  <rv s="2">
    <v>41</v>
  </rv>
  <rv s="0">
    <v>https://www.bing.com/financeapi/forcetrigger?t=ajfm52&amp;q=XMIL%3aISP&amp;form=skydnc</v>
    <v>Learn more on Bing</v>
  </rv>
  <rv s="6">
    <v>fr-FR</v>
    <v>ajfm52</v>
    <v>268435456</v>
    <v>1</v>
    <v>Avec Refinitiv</v>
    <v>21</v>
    <v>22</v>
    <v>Intesa Sanpaolo SpA (XMIL:ISP)</v>
    <v>3</v>
    <v>23</v>
    <v>Finance</v>
    <v>24</v>
    <v>XMIL</v>
    <v>17682460000</v>
    <v>6.702</v>
    <v>4.8099999999999996</v>
    <v>1.2049000000000001</v>
    <v>119409700000</v>
    <v>Borsa Italiana</v>
    <v>6.7530000000000001</v>
    <v>ISP</v>
    <v>46295.439826388887</v>
    <v>Intesa Sanpaolo spa est une société bancaire basée en Italie. La société opère dans six secteurs d'activité : Banca dei Territori, IMI Corporate &amp; Investment Banking, filiales internationales, Asset Management, Private Banking et Insurance. La Banca dei Territori comprend les activités traditionnelles de prêt et de collecte de dépôts en Italie et les services financiers connexes. IMI Corporate &amp; Investment Banking couvre la banque d'entreprise, la banque d'investissement et les finances publiques en Italie et à l'étranger. Les filiales internationales supervisent les activités commerciales de la Société sur les marchés internationaux par l'intermédiaire de filiales et de sociétés associées de services bancaires commerciaux. Private Banking fournit des produits et services spécifiques aux particuliers et aux particuliers fortunés. Asset Management développe des solutions de gestion des actifs. La division assurance supervise la gestion des filiales Intesa Sanpaolo Vita S.p.A. et Fideuram Vita S.p.A. et développe une gamme de produits d'assurance. La Banque est présente dans le monde entier.</v>
    <v>EUR</v>
    <v>89725</v>
    <v>XMIL</v>
    <v>6.8019999999999996</v>
    <v>6.94</v>
    <v>Banking Services</v>
    <v>43</v>
    <v>-6.9599999999999992E-3</v>
    <v>-4.7E-2</v>
    <v>Intesa Sanpaolo SpA</v>
    <v>Intesa Sanpaolo SpA</v>
    <v>6.7649999999999997</v>
    <v>11.888</v>
    <v>6.7060000000000004</v>
    <v>via Monte di Pieta, 8, MILANO, MILANO, 20121 IT</v>
    <v>Bourse</v>
    <v>Intesa Sanpaolo SpA (XMIL:ISP)</v>
    <v>11777388</v>
    <v>41722200</v>
  </rv>
  <rv s="2">
    <v>44</v>
  </rv>
  <rv s="7">
    <v>fr-FR</v>
    <v>cgl5rw</v>
    <v>268435456</v>
    <v>1</v>
    <v>Avec Refinitiv</v>
    <v>25</v>
    <v>26</v>
    <v>MercadoLibre, Inc. (XMIL:1MELI)</v>
    <v>27</v>
    <v>28</v>
    <v>Finance</v>
    <v>24</v>
    <v>XMIL</v>
    <v>50696800</v>
    <v>1999</v>
    <v>1515.2</v>
    <v>1277.4000000000001</v>
    <v>1.306</v>
    <v>87446910000</v>
    <v>Borsa Italiana</v>
    <v>1509.2</v>
    <v>1MELI</v>
    <v>46295.437094907407</v>
    <v>MercadoLibre Inc est un facilitateur d'affaires e-commerce basé en Uruguay d'origine Argentine. Les produits de commerce électronique permettent la vente au détail et en gros via des plateformes Internet conçues pour fournir aux utilisateurs un portefeuille de services facilitant les transactions commerciales. La couverture géographique de la Société comprend 18 pays d'Amérique latine. L'offre principale est un écosystème de six services e-commerce intégrés : le Mercado libre Marketplace, le service Mercado libre Classifieds, la solution de paiement Mercado Pago, les solutions financières Mercado Credito, les solutions logistiques Mercado Envios incluant l'expédition, la plateforme publicitaire Mercado Ads et la solution de vitrine numérique Mercado Shops.</v>
    <v>EUR</v>
    <v>123670</v>
    <v>XMIL</v>
    <v>1524.6</v>
    <v>2138.5</v>
    <v>Software &amp; IT Services</v>
    <v>1.0204E-2</v>
    <v>15.4</v>
    <v>MercadoLibre, Inc.</v>
    <v>MercadoLibre, Inc.</v>
    <v>1515.2</v>
    <v>47.379199999999997</v>
    <v>1524.6</v>
    <v>WTC Free Zone, Dr. Luis Bonavita 1294, Of. 1733, Tower II, MONTEVIDEO, 11300 UY</v>
    <v>Bourse</v>
    <v>MercadoLibre, Inc. (XMIL:1MELI)</v>
    <v>19</v>
    <v>837450</v>
  </rv>
  <rv s="2">
    <v>46</v>
  </rv>
  <rv s="7">
    <v>fr-FR</v>
    <v>c9zfa2</v>
    <v>268435456</v>
    <v>1</v>
    <v>Avec Refinitiv</v>
    <v>25</v>
    <v>26</v>
    <v>XIAOMI CORPORATION (XHKG:81810)</v>
    <v>27</v>
    <v>29</v>
    <v>Finance</v>
    <v>8</v>
    <v>XHKG</v>
    <v>25774610000</v>
    <v>2010</v>
    <v>21.46</v>
    <v>18.5</v>
    <v>1.1214999999999999</v>
    <v>666531300000</v>
    <v>Hong Kong Stock Exchange</v>
    <v>21.56</v>
    <v>81810</v>
    <v>46295.329964212498</v>
    <v>XIAOMI CORPORATION est une société d’investissement basée en Chine dont les activités principales sont la recherche, le développement et la vente de smartphones, l’Internet des objets (IdO) et les produits de style de vie, la fourniture de services Internet et les activités d’investissement. La Société exerce principalement ses activités dans quatre secteurs. Le segment Smartphone est engagé dans la vente de smartphones. Le segment des produits d’IdO et de mode de vie se consacre à la vente d’autres produits internes, notamment les téléviseurs intelligents (téléviseurs), les ordinateurs portables, les haut-parleurs à intelligence artificielle (IA) et les routeurs intelligents; des produits de l'écosystème y compris l'IdO et d'autres produits matériels intelligents, ainsi que certains produits de style de vie. Le secteur des services Internet fournit des services de publicité et des services Internet à valeur ajoutée. Le secteur Autres est engagé dans la fourniture de services de réparation pour ses produits matériels. La Société distribue ses produits sur le marché intérieur et sur les marchés étrangers.</v>
    <v>CNY</v>
    <v>52876</v>
    <v>XHKG</v>
    <v>21.6</v>
    <v>51.75</v>
    <v>Computers, Phones &amp; Household Electronics</v>
    <v>1.8549999999999999E-3</v>
    <v>0.04</v>
    <v>XIAOMI CORPORATION</v>
    <v>XIAOMI CORPORATION</v>
    <v>21.5</v>
    <v>16.9146</v>
    <v>21.6</v>
    <v>Xiaomi Campus, Anningzhuang Road, Haidian District, BEIJING, BEIJING CN</v>
    <v>Bourse</v>
    <v>XIAOMI CORPORATION (XHKG:81810)</v>
    <v>16600</v>
    <v>101331270</v>
  </rv>
  <rv s="2">
    <v>48</v>
  </rv>
  <rv s="0">
    <v>https://www.bing.com/financeapi/forcetrigger?t=af4h9c&amp;q=XFRA%3aAPC&amp;form=skydnc</v>
    <v>Learn more on Bing</v>
  </rv>
  <rv s="1">
    <v>fr-FR</v>
    <v>af4h9c</v>
    <v>268435456</v>
    <v>1</v>
    <v>Avec Refinitiv</v>
    <v>0</v>
    <v>1</v>
    <v>APPLE INC. (XFRA:APC)</v>
    <v>3</v>
    <v>28</v>
    <v>Finance</v>
    <v>8</v>
    <v>XFRA</v>
    <v>14594180000</v>
    <v>1977</v>
    <v>290</v>
    <v>87.2</v>
    <v>1.0696000000000001</v>
    <v>4807323000000</v>
    <v>Deutsche Boerse AG</v>
    <v>290.25</v>
    <v>APC</v>
    <v>46295.439583333333</v>
    <v>Apple Inc. conçoit, fabrique et commercialise des smartphones, des ordinateurs personnels, des tablettes, des wearables et des accessoires, et vend divers services connexes. Ses catégories de produits incluent iPhone, Mac, iPad, et portables, Maison et Accessoires. Ses plateformes logicielles incluent iOS, iPadOS, macOS, watchOS, visionOS, et tvOS. Ses services comprennent la publicité, AppleCare, les services cloud, le contenu numérique et les services de paiement. La Société exploite diverses plateformes, dont l'App Store, qui permettent aux clients de découvrir et de télécharger des applications et du contenu numérique, tels que des livres, de la musique, des vidéos, des jeux et des podcasts. Elle propose également du contenu numérique par le biais de services par abonnement, notamment Apple Arcade, Apple Fitness+, Apple Music, Apple News+, et Apple TV+. Ses produits incluent iPhone 16 Pro, iPhone 16, iPhone 15, iPhone 14, iPhone se, MacBook Air, MacBook Pro, iMac, Mac mini, Mac Studio, Mac Pro, iPad Pro, iPad Air, AirPods, AirPods Pro, AirPods Max, Apple TV et Apple Vision Pro.</v>
    <v>EUR</v>
    <v>166000</v>
    <v>XFRA</v>
    <v>291.14999999999998</v>
    <v>435.5</v>
    <v>Computers, Phones &amp; Household Electronics</v>
    <v>50</v>
    <v>-8.6129999999999996E-4</v>
    <v>-0.25</v>
    <v>APPLE INC.</v>
    <v>APPLE INC.</v>
    <v>290.95</v>
    <v>38.007899999999999</v>
    <v>290</v>
    <v>One Apple Park Way, CUPERTINO, CA, 95014 US</v>
    <v>Bourse</v>
    <v>APPLE INC. (XFRA:APC)</v>
    <v>1263</v>
    <v>38594390</v>
  </rv>
  <rv s="2">
    <v>51</v>
  </rv>
  <rv s="0">
    <v>https://www.bing.com/financeapi/forcetrigger?t=afugmw&amp;q=XETR%3aVOW3&amp;form=skydnc</v>
    <v>Learn more on Bing</v>
  </rv>
  <rv s="1">
    <v>fr-FR</v>
    <v>afugmw</v>
    <v>268435456</v>
    <v>1</v>
    <v>Avec Refinitiv</v>
    <v>0</v>
    <v>1</v>
    <v>Volkswagen AG (XETR:VOW3)</v>
    <v>3</v>
    <v>9</v>
    <v>Finance</v>
    <v>8</v>
    <v>XETR</v>
    <v>501295300</v>
    <v>1961</v>
    <v>70.98</v>
    <v>69.2</v>
    <v>1.2549999999999999</v>
    <v>35768090000</v>
    <v>Xetra</v>
    <v>71.040000000000006</v>
    <v>VOW3</v>
    <v>46295.439710648148</v>
    <v>Volkswagen AG est une entreprise allemande qui fabrique et vend des véhicules. Le Groupe se compose de deux divisions : la Division automobile et la Division services financiers. La division automobile comprend les secteurs d'activité voitures particulières, véhicules utilitaires et ingénierie énergétique. Cette division se concentre sur le développement de véhicules, de moteurs et de logiciels de véhicules, la production et la vente de voitures particulières, de véhicules utilitaires légers, de camions, d'autobus et de motos, ainsi que des entreprises de pièces d'origine, de moteurs diesel à gros alésage, de turbomachines et de composants de propulsion. La Division des services financiers se concentre sur le financement des concessionnaires et des clients, la location, les services bancaires directs et les activités d'assurance, la gestion de flotte et les services de mobilité. Son portefeuille de marques comprend Volkswagen, Audi, SEAT, Skoda, Bentley, Lamborghini, Porsche, Ducati, Volkswagen véhicules utilitaires, Scania, et HOMME.</v>
    <v>EUR</v>
    <v>652211</v>
    <v>XETR</v>
    <v>72.38</v>
    <v>109.15</v>
    <v>Automobiles &amp; Auto Parts</v>
    <v>53</v>
    <v>1.295E-2</v>
    <v>0.92</v>
    <v>Volkswagen AG</v>
    <v>Volkswagen AG</v>
    <v>71.319999999999993</v>
    <v>6.835</v>
    <v>71.959999999999994</v>
    <v>Berliner Ring 2, WOLFSBURG, NIEDERSACHSEN, 38440 DE</v>
    <v>Bourse</v>
    <v>Volkswagen AG (XETR:VOW3)</v>
    <v>170506</v>
    <v>187230</v>
  </rv>
  <rv s="2">
    <v>54</v>
  </rv>
  <rv s="0">
    <v>https://www.bing.com/financeapi/forcetrigger?t=ab4a2w&amp;q=XTSX%3aKG&amp;form=skydnc</v>
    <v>Learn more on Bing</v>
  </rv>
  <rv s="8">
    <v>fr-FR</v>
    <v>ab4a2w</v>
    <v>268435456</v>
    <v>1</v>
    <v>Avec Refinitiv</v>
    <v>30</v>
    <v>31</v>
    <v>KLONDIKE GOLD CORP. (XTSX:KG)</v>
    <v>3</v>
    <v>32</v>
    <v>Finance</v>
    <v>20</v>
    <v>XTSX</v>
    <v>278141900</v>
    <v>1978</v>
    <v>0.15</v>
    <v>0.08</v>
    <v>0.7621</v>
    <v>41931285</v>
    <v>TSX Venture Exchange</v>
    <v>0.15</v>
    <v>KG</v>
    <v>46294.70621527778</v>
    <v>Klondike Gold Corp. est une société canadienne d'exploration aurifère. Elle fait progresser son projet aurifère du district du Klondike, détenu à 100 %, situé à Dawson City, au Yukon. Le projet aurifère du district du Klondike cible l'or associé aux failles orogéniques à l'échelle du district le long des 55 kilomètres (km) de long du célèbre district de placers du Klondike Goldfields. Une minéralisation aurifère de plusieurs kilomètres a été identifiée à la fois dans la zone Lone Star et dans la zone Stander, entre autres cibles. Ses propriétés Yukon placer Gold comprennent les projets Upper Eldorado Creek, Eldorado Creek Bench et Montana Creek (McKinnon Creek ou Indian River) placer. Il se concentre sur l'exploration et le développement de sa propriété de 727 kilomètres carrés accessible par des lignes aériennes régulières et des routes entretenues par le gouvernement, située à la périphérie de Dawson City, au Yukon, dans le territoire traditionnel de la première nation tr'ondek Hwech'in. Le projet Upper Eldorado Creek placer est situé à 25 km au sud de Dawson City, au cœur des champs aurifères du Klondike.</v>
    <v>CAD</v>
    <v>XTSX</v>
    <v>0.15</v>
    <v>0.31</v>
    <v>Metals &amp; Mining</v>
    <v>56</v>
    <v>0</v>
    <v>0</v>
    <v>KLONDIKE GOLD CORP.</v>
    <v>KLONDIKE GOLD CORP.</v>
    <v>0.15</v>
    <v>0</v>
    <v>0.15</v>
    <v>3123 - 595 Burrard Street, VANCOUVER, BC, V7X 1J1 CA</v>
    <v>Bourse</v>
    <v>KLONDIKE GOLD CORP. (XTSX:KG)</v>
    <v>35200</v>
    <v>66570</v>
  </rv>
  <rv s="2">
    <v>57</v>
  </rv>
  <rv s="0">
    <v>https://www.bing.com/financeapi/forcetrigger?t=ancah7&amp;q=XTAI%3a6431&amp;form=skydnc</v>
    <v>Learn more on Bing</v>
  </rv>
  <rv s="9">
    <v>fr-FR</v>
    <v>ancah7</v>
    <v>268435456</v>
    <v>1</v>
    <v>Avec Refinitiv</v>
    <v>33</v>
    <v>34</v>
    <v>KL (XTAI:6431)</v>
    <v>3</v>
    <v>35</v>
    <v>Finance</v>
    <v>36</v>
    <v>XTAI</v>
    <v>97398840</v>
    <v>2012</v>
    <v>17.05</v>
    <v>15.5</v>
    <v>-5.4300000000000001E-2</v>
    <v>1714219584</v>
    <v>Taiwan Stock Exchange</v>
    <v>17.55</v>
    <v>6431</v>
    <v>46295.397418981483</v>
    <v>Kuangli Bio Tech Holdings Co Ltd is a Taiwan-based company principally engaged in the processing of optical glass. The Company's main products include smart phone cover glass, tablet cover glass, mobile phone and tablet camera lens, acrylic material plexiglass and other flat panels, as well as open-molded polymethyl methacrylate (PMMA)/polyethylene glycol terephthalate (PET) decoration products. The Company mainly distributes its products in domestic market and to overseas markets, such as Mainland China and Korea.</v>
    <v>TWD</v>
    <v>XTAI</v>
    <v>17.95</v>
    <v>32</v>
    <v>Personal &amp; Household Products &amp; Services</v>
    <v>59</v>
    <v>2.849E-3</v>
    <v>0.05</v>
    <v>KL</v>
    <v>KL</v>
    <v>17.55</v>
    <v>17.600000000000001</v>
    <v>9F, No.66, Section 2, Jianguo North Road, Zhongshan District, TAIPEI, TAIPEI, 104 TW</v>
    <v>Bourse</v>
    <v>KL (XTAI:6431)</v>
    <v>49379</v>
    <v>49090</v>
  </rv>
  <rv s="2">
    <v>60</v>
  </rv>
  <rv s="0">
    <v>https://www.bing.com/financeapi/forcetrigger?t=c5x3ec&amp;q=NEOE%3aNVDA&amp;form=skydnc</v>
    <v>Learn more on Bing</v>
  </rv>
  <rv s="10">
    <v>fr-FR</v>
    <v>c5x3ec</v>
    <v>268435456</v>
    <v>1</v>
    <v>Avec Refinitiv</v>
    <v>37</v>
    <v>38</v>
    <v>NVIDIA CORPORATION (NEOE:NVDA)</v>
    <v>3</v>
    <v>39</v>
    <v>Finance</v>
    <v>40</v>
    <v>NEOE</v>
    <v>24100000000</v>
    <v>1998</v>
    <v>50.55</v>
    <v>37.08</v>
    <v>2.2174</v>
    <v>5475761000000</v>
    <v>NEO Exchange</v>
    <v>50.95</v>
    <v>NVDA</v>
    <v>46294.833322303122</v>
    <v>NVIDIA Corporation est une société d'infrastructure informatique full stack. La société est engagée dans l'informatique accélérée pour aider à résoudre les problèmes informatiques difficiles. Les segments de la société comprennent le calcul et la mise en réseau et les graphiques. Le segment informatique et réseautage comprend ses plateformes informatiques accélérées de centre de données et ses solutions et logiciels d'intelligence artificielle (IA) ; la mise en réseau ; les plateformes automobiles et les solutions de véhicules autonomes et électriques ; Jetson pour la robotique et autres plateformes embarquées ; et les services de cloud computing DGX. Le segment graphique comprend les GPU GeForce pour les jeux et les PC, le service de streaming de jeux GeForce NOW et l'infrastructure connexe, ainsi que des solutions pour les plates-formes de jeux ; les GPU Quadro/NVIDIA RTX pour les graphismes des stations de travail d'entreprise ; le logiciel GPU virtuel pour l'informatique visuelle et virtuelle basée sur le cloud ; les plates-formes automobiles pour les systèmes d'infodivertissement et le logiciel Omniverse Enterprise pour la construction et l'exploitation d'applications industrielles</v>
    <v>CAD</v>
    <v>42000</v>
    <v>NEOE</v>
    <v>51.8</v>
    <v>53.19</v>
    <v>Semiconductors &amp; Semiconductor Equipment</v>
    <v>62</v>
    <v>-7.4580000000000002E-3</v>
    <v>-0.38</v>
    <v>NVIDIA CORPORATION</v>
    <v>NVIDIA CORPORATION</v>
    <v>51.36</v>
    <v>50.57</v>
    <v>2788 San Tomas Expressway, SANTA CLARA, CA, 95051 US</v>
    <v>Bourse</v>
    <v>NVIDIA CORPORATION (NEOE:NVDA)</v>
    <v>63210</v>
    <v>107396390</v>
  </rv>
  <rv s="2">
    <v>63</v>
  </rv>
  <rv s="0">
    <v>https://www.bing.com/financeapi/forcetrigger?t=a1o97w&amp;q=XNYS%3aBBVA&amp;form=skydnc</v>
    <v>Learn more on Bing</v>
  </rv>
  <rv s="1">
    <v>fr-FR</v>
    <v>a1o97w</v>
    <v>268435456</v>
    <v>1</v>
    <v>Avec Refinitiv</v>
    <v>0</v>
    <v>1</v>
    <v>Banco Bilbao Vizcaya Argentaria SA (XNYS:BBVA)</v>
    <v>3</v>
    <v>4</v>
    <v>Finance</v>
    <v>6</v>
    <v>XNYS</v>
    <v>5581205000</v>
    <v>1988</v>
    <v>28.31</v>
    <v>17.904599999999999</v>
    <v>0.82899999999999996</v>
    <v>159845711200</v>
    <v>New York Stock Exchange</v>
    <v>28.8</v>
    <v>BBVA</v>
    <v>46294.979230878904</v>
    <v>Banco Bilbao Vizcaya Argentaria, S.A. (BBVA) est une banque basée en Espagne. Il s’agit d’une société financière diversifiée engagée dans la banque de détail, la banque de gros, la gestion d'actifs et la banque privée. Ses segments sont: l'Espagne, les États-Unis, la Turquie, le Mexique, l'Amérique du Sud et le reste de l'Eurasie. Les activités en Espagne sont l'activité bancaire et l'assurance. Aux États-Unis, elle offre ses services par l’intermédiaire de BBVA USA et de la succursale BBVA New York. Le segment Turquie est représenté par le groupe Garanti BBVA, un groupe de services financiers intégrés, qui opère également en Hollande et en Roumanie. Les activités du segment Mexique comprennent les activités bancaires et d'assurance. En Amérique du Sud, elle propose des activités bancaires et d'assurance. Le segment Reste de l'Eurasie comprend les activités commerciales dans le reste de l'Europe et de l'Asie</v>
    <v>USD</v>
    <v>126994</v>
    <v>XNYS</v>
    <v>28.71</v>
    <v>29.64</v>
    <v>Banking Services</v>
    <v>65</v>
    <v>-5.5560000000000002E-3</v>
    <v>-0.16</v>
    <v>Banco Bilbao Vizcaya Argentaria SA</v>
    <v>Banco Bilbao Vizcaya Argentaria SA</v>
    <v>28.7</v>
    <v>13.342499999999999</v>
    <v>28.64</v>
    <v>Plaza San Nicolas, 4, BILBAO, VIZCAYA, 48005 ES</v>
    <v>Bourse</v>
    <v>Banco Bilbao Vizcaya Argentaria SA (XNYS:BBVA)</v>
    <v>5921</v>
    <v>1240061</v>
  </rv>
  <rv s="2">
    <v>66</v>
  </rv>
  <rv s="0">
    <v>https://www.bing.com/financeapi/forcetrigger?t=a24xlh&amp;q=XNYS%3aUNH&amp;form=skydnc</v>
    <v>Learn more on Bing</v>
  </rv>
  <rv s="1">
    <v>fr-FR</v>
    <v>a24xlh</v>
    <v>268435456</v>
    <v>1</v>
    <v>Avec Refinitiv</v>
    <v>0</v>
    <v>1</v>
    <v>UNITEDHEALTH GROUP INCORPORATED (XNYS:UNH)</v>
    <v>3</v>
    <v>4</v>
    <v>Finance</v>
    <v>6</v>
    <v>XNYS</v>
    <v>897594800</v>
    <v>2015</v>
    <v>371.33</v>
    <v>255.965</v>
    <v>0.61050000000000004</v>
    <v>336544194312</v>
    <v>New York Stock Exchange</v>
    <v>377.83</v>
    <v>UNH</v>
    <v>46294.999915126566</v>
    <v>UnitedHealth Group Incorporated est une entreprise de soins de santé et de bien-être. Ses segments comprennent Optum Health, Optum Insight, Optum Rx et UnitedHealthcare, qui comprend UnitedHealthcare employer &amp; Individual, UnitedHealthcare Medicare &amp; Retirement et UnitedHealthcare Community &amp; State. Optum Health offre des soins complets et centrés sur le patient, qui visent le bien-être physique, mental, social et financier. Optum Health offre des soins primaires, spécialisés et chirurgicaux ; aide les patients et les fournisseurs à naviguer et à répondre à des besoins complexes, chroniques et comportementaux en matière de santé. Optum Insight connecte le système de santé avec des services, des analyses et des plateformes qui simplifient et rendent plus efficaces les processus cliniques, administratifs et financiers pour tous les participants au système de santé. Optum Rx offre une gamme de services de soins pharmaceutiques par le biais de pharmacies de détail, de livraisons à domicile, de pharmacies spécialisées et de santé communautaire et de services de perfusion à domicile et en milieu communautaire.</v>
    <v>USD</v>
    <v>390000</v>
    <v>XNYS</v>
    <v>376.59</v>
    <v>461.62</v>
    <v>Healthcare Providers &amp; Services</v>
    <v>68</v>
    <v>-7.6490000000000004E-3</v>
    <v>-2.89</v>
    <v>UNITEDHEALTH GROUP INCORPORATED</v>
    <v>UNITEDHEALTH GROUP INCORPORATED</v>
    <v>374.88</v>
    <v>24.110399999999998</v>
    <v>374.94</v>
    <v>1 HEALTH DRIVE, EDEN PRAIRIE, MN, 55344 US</v>
    <v>Bourse</v>
    <v>UNITEDHEALTH GROUP INCORPORATED (XNYS:UNH)</v>
    <v>2534</v>
    <v>4866627</v>
  </rv>
  <rv s="2">
    <v>69</v>
  </rv>
  <rv s="0">
    <v>https://www.bing.com/financeapi/forcetrigger?t=a1o4mw&amp;q=XNYS%3aBABA&amp;form=skydnc</v>
    <v>Learn more on Bing</v>
  </rv>
  <rv s="1">
    <v>fr-FR</v>
    <v>a1o4mw</v>
    <v>268435456</v>
    <v>1</v>
    <v>Avec Refinitiv</v>
    <v>0</v>
    <v>1</v>
    <v>Alibaba Group Holding Limited (XNYS:BABA)</v>
    <v>3</v>
    <v>4</v>
    <v>Finance</v>
    <v>6</v>
    <v>XNYS</v>
    <v>2485624000</v>
    <v>1999</v>
    <v>107.4</v>
    <v>91.99</v>
    <v>0.4647</v>
    <v>268029646300</v>
    <v>New York Stock Exchange</v>
    <v>108.76</v>
    <v>BABA</v>
    <v>46294.999878251561</v>
    <v>Alibaba Group Holding Ltd fournit une infrastructure technologique et des plateformes de marketing. La Société opère à travers sept segments. Le segment China Commerce comprend les entreprises de commerce de détail en Chine telles que Taobao, Tmall et Freshippo, entre autres, et les activités de gros. Le segment Commerce international comprend les entreprises internationales de commerce de détail et de gros telles que Lazada et AliExpress. Le segment des services aux consommateurs locaux comprend des entreprises basées sur la localisation telles que Ele.me, Amap, Fliggy et autres. Le segment Cainiao comprend des services logistiques nationaux et internationaux à guichet unique et des solutions de gestion de la chaîne d'approvisionnement. Le segment Cloud fournit des services de cloud public et hybride comme Alibaba Cloud et DingTalk pour les entreprises nationales et étrangères. Le segment des médias numériques et du divertissement comprend Youku, Quark et Alibaba Pictures, d'autres plateformes de contenu et de distribution et des activités de jeux en ligne. Le segment Initiatives d'innovation et autres comprend Damo Academy, Tmall Genie et autres.</v>
    <v>USD</v>
    <v>132165</v>
    <v>XNYS</v>
    <v>108.77</v>
    <v>192.67</v>
    <v>Software &amp; IT Services</v>
    <v>71</v>
    <v>-9.3779999999999992E-3</v>
    <v>-1.02</v>
    <v>Alibaba Group Holding Limited</v>
    <v>Alibaba Group Holding Limited</v>
    <v>108.12</v>
    <v>24.0198</v>
    <v>107.74</v>
    <v>26/F, Tower One, Times Square, 1 Matheson Street, Causeway Bay HK</v>
    <v>Bourse</v>
    <v>Alibaba Group Holding Limited (XNYS:BABA)</v>
    <v>118214</v>
    <v>9878252</v>
  </rv>
  <rv s="2">
    <v>72</v>
  </rv>
  <rv s="11">
    <v>fr-FR</v>
    <v>cih3ur</v>
    <v>268435456</v>
    <v>1</v>
    <v>Avec Refinitiv</v>
    <v>41</v>
    <v>42</v>
    <v>Tesla (XFRA:TL00)</v>
    <v>27</v>
    <v>43</v>
    <v>Finance</v>
    <v>8</v>
    <v>XFRA</v>
    <v>3949547000</v>
    <v>2024</v>
    <v>4.5999999999999996</v>
    <v>1.9149</v>
    <v>1393558000000</v>
    <v>Deutsche Boerse AG</v>
    <v>5.6</v>
    <v>TL00</v>
    <v>46295.438888888886</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EUR</v>
    <v>134785</v>
    <v>XFRA</v>
    <v>4.5999999999999996</v>
    <v>Automobiles &amp; Auto Parts</v>
    <v>-0.17857099999999998</v>
    <v>-1</v>
    <v>Tesla</v>
    <v>Tesla</v>
    <v>4.5999999999999996</v>
    <v>4.5999999999999996</v>
    <v>1 Tesla Road, AUSTIN, TX, 78725 US</v>
    <v>Bourse</v>
    <v>Tesla (XFRA:TL00)</v>
    <v>7</v>
    <v>36331150</v>
  </rv>
  <rv s="2">
    <v>74</v>
  </rv>
  <rv s="0">
    <v>https://www.bing.com/financeapi/forcetrigger?t=aqbqyc&amp;q=XWAR%3aBBD&amp;form=skydnc</v>
    <v>Learn more on Bing</v>
  </rv>
  <rv s="10">
    <v>fr-FR</v>
    <v>aqbqyc</v>
    <v>268435456</v>
    <v>1</v>
    <v>Avec Refinitiv</v>
    <v>37</v>
    <v>44</v>
    <v>BBI Development SA (XWAR:BBD)</v>
    <v>3</v>
    <v>45</v>
    <v>Finance</v>
    <v>46</v>
    <v>XWAR</v>
    <v>10133580</v>
    <v>2001</v>
    <v>5.18</v>
    <v>4.5999999999999996</v>
    <v>0.20419999999999999</v>
    <v>53302650</v>
    <v>Warsaw Stock Exchange</v>
    <v>5.26</v>
    <v>BBD</v>
    <v>46295.400694444441</v>
    <v>BBI Development SA est un gestionnaire de fonds de développement basé en Pologne. Le Fonds a été créé dans le cadre du Programme de privatisation nationale. L'activité principale de BBI Development Narodowy Fundusz Inwestycyjny SA consiste à investir dans les projets de développement, y compris le financement et la gestion de projets immobiliers, depuis l'acquisition de terrains à la vente de locaux, dans certains cas, précédée d'un contrat de location. En outre, elle investit dans des devises polonaises et étrangères par le biais des dépôts bancaires. Elle opère sur la base de la loi du Fonds de placement national. Le 31 décembre 2011, elle a formé un groupe avec un certain nombre de filiales, telles que Realty 2 Management Sp. z o.o., Juvenes-Projekt Sp. z o.o. et Juvenes-Serwis Sp. z o.o.</v>
    <v>PLN</v>
    <v>25</v>
    <v>XWAR</v>
    <v>5.18</v>
    <v>5.85</v>
    <v>Real Estate Operations</v>
    <v>76</v>
    <v>-1.5208999999999999E-2</v>
    <v>-0.08</v>
    <v>BBI Development SA</v>
    <v>BBI Development SA</v>
    <v>5.18</v>
    <v>5.18</v>
    <v>ul. Pulawska 2 - Plac Unii, Budynek A, WARSZAWA, WOJ. MAZOWIECKIE, 02-566 PL</v>
    <v>Bourse</v>
    <v>BBI Development SA (XWAR:BBD)</v>
    <v>240</v>
    <v>930</v>
  </rv>
  <rv s="2">
    <v>77</v>
  </rv>
  <rv s="0">
    <v>https://www.bing.com/financeapi/forcetrigger?t=a237m7&amp;q=XNYS%3aSNAP&amp;form=skydnc</v>
    <v>Learn more on Bing</v>
  </rv>
  <rv s="1">
    <v>fr-FR</v>
    <v>a237m7</v>
    <v>268435456</v>
    <v>1</v>
    <v>Avec Refinitiv</v>
    <v>0</v>
    <v>1</v>
    <v>SNAP INC. (XNYS:SNAP)</v>
    <v>3</v>
    <v>4</v>
    <v>Finance</v>
    <v>6</v>
    <v>XNYS</v>
    <v>1691198000</v>
    <v>2012</v>
    <v>5.1749999999999998</v>
    <v>3.81</v>
    <v>1.08</v>
    <v>9030997320</v>
    <v>New York Stock Exchange</v>
    <v>5.22</v>
    <v>SNAP</v>
    <v>46294.999790138281</v>
    <v>Snap Inc est une entreprise technologique. Son produit phare, Snapchat, est une application de messagerie visuelle qui améliore les relations avec les amis, la famille et le monde. Snapchat est l'application principale de l'entreprise pour appareils mobiles et contient cinq onglets, complétés par des outils supplémentaires qui fonctionnent en dehors de l'application. Snapchatters peut interagir avec n'importe lequel ou tous les cinq onglets. En outre, il offre Snapchat+, son produit d'abonnement qui permet aux abonnés d'accéder à des fonctionnalités exclusives, expérimentales et pré-disponibles. Snapchat+ offre une gamme de fonctionnalités, allant de permettre aux Snapchatters de personnaliser l'apparence de leur application, à donner un aperçu spécial de leurs amitiés. La société propose également Snapchat pour le Web, un produit basé sur navigateur qui apporte des fonctionnalités d'appel et de messagerie Snapchats sur le Web. Ses produits publicitaires incluent AR Ads et Snap Ads. Les Snap Ads incluent les publicités à image unique ou vidéo, les Story Ads, les publicités de collection, les publicités dynamiques, les publicités, et Sponsored Snaps.</v>
    <v>USD</v>
    <v>5381</v>
    <v>XNYS</v>
    <v>5.35</v>
    <v>9.1300000000000008</v>
    <v>Software &amp; IT Services</v>
    <v>79</v>
    <v>2.2989000000000002E-2</v>
    <v>0.12</v>
    <v>SNAP INC.</v>
    <v>SNAP INC.</v>
    <v>5.3</v>
    <v>0</v>
    <v>5.34</v>
    <v>3000 31st Street, SANTA MONICA, CA, 90405 US</v>
    <v>Bourse</v>
    <v>SNAP INC. (XNYS:SNAP)</v>
    <v>2047571</v>
    <v>34816453</v>
  </rv>
  <rv s="2">
    <v>80</v>
  </rv>
  <rv s="0">
    <v>http://en.wikipedia.org/wiki/Sony_Corporation_of_America</v>
    <v>Wikipedia</v>
  </rv>
  <rv s="3">
    <v>24</v>
    <v>82</v>
  </rv>
  <rv s="4">
    <v>17</v>
    <v>https://www.bing.com/th?id=AMMS_ae9f622f64f109cc937f5e2dec52dc40&amp;qlt=95</v>
    <v>83</v>
    <v>0</v>
    <v>https://www.bing.com/images/search?form=xlimg&amp;q=sony+corporation+of+america</v>
    <v>Image of Sony Group Corporation</v>
  </rv>
  <rv s="0">
    <v>https://www.bing.com/financeapi/forcetrigger?t=a238cw&amp;q=XNYS%3aSONY&amp;form=skydnc</v>
    <v>Learn more on Bing</v>
  </rv>
  <rv s="5">
    <v>fr-FR</v>
    <v>a238cw</v>
    <v>268435456</v>
    <v>1</v>
    <v>Avec Refinitiv</v>
    <v>12</v>
    <v>13</v>
    <v>Sony Group Corporation (XNYS:SONY)</v>
    <v>15</v>
    <v>16</v>
    <v>Finance</v>
    <v>6</v>
    <v>XNYS</v>
    <v>5965316000</v>
    <v>1946</v>
    <v>23.324999999999999</v>
    <v>19.32</v>
    <v>0.99790000000000001</v>
    <v>139409434920</v>
    <v>New York Stock Exchange</v>
    <v>23.33</v>
    <v>SONY</v>
    <v>46294.993784270315</v>
    <v>Sony Group Corp est une société japonaise spécialisée dans les jeux et services réseau (G&amp;NS), la musique, les films, les technologies et services de divertissement (et&amp;S), les solutions d'imagerie et de détection (I&amp;SS) et d'autres activités. Elle compte sept secteurs d'activité. Le segment G&amp;NS est impliqué dans les activités de services réseau, la fabrication et la vente de consoles de jeux vidéo domestiques et de logiciels. Le segment musique comprend principalement la production musicale, l'édition musicale et les plateformes de médias vidéo. Le segment des films comprend principalement la production de films, la production d'émissions de télévision et les entreprises de réseaux de médias. Le domaine et&amp;S comprend principalement les activités de télévision, audio, vidéo, image fixe, caméra vidéo, activité smartphone et activité de services liés à Internet. Le segment I&amp;SS comprend principalement le secteur des capteurs d'image. Le secteur financier est impliqué dans les activités d'assurance et de banque. L'autre segment comprend des activités telles que la fabrication de disques et les supports d'enregistrement.</v>
    <v>USD</v>
    <v>94900</v>
    <v>XNYS</v>
    <v>23.62</v>
    <v>30.34</v>
    <v>84</v>
    <v>Computers, Phones &amp; Household Electronics</v>
    <v>85</v>
    <v>1.7150000000000002E-3</v>
    <v>0.04</v>
    <v>Sony Group Corporation</v>
    <v>Sony Group Corporation</v>
    <v>23.62</v>
    <v>20.344999999999999</v>
    <v>23.37</v>
    <v>1-7-1, Konan, MINATO-KU, TOKYO-TO, 108-0075 JP</v>
    <v>Bourse</v>
    <v>Sony Group Corporation (XNYS:SONY)</v>
    <v>5358</v>
    <v>3616600</v>
  </rv>
  <rv s="2">
    <v>86</v>
  </rv>
  <rv s="0">
    <v>https://www.bing.com/financeapi/forcetrigger?t=a1nhlh&amp;q=XNAS%3aAMZN&amp;form=skydnc</v>
    <v>Learn more on Bing</v>
  </rv>
  <rv s="1">
    <v>fr-FR</v>
    <v>a1nhlh</v>
    <v>268435456</v>
    <v>1</v>
    <v>Avec Refinitiv</v>
    <v>0</v>
    <v>1</v>
    <v>AMAZON.COM, INC. (XNAS:AMZN)</v>
    <v>3</v>
    <v>4</v>
    <v>Finance</v>
    <v>6</v>
    <v>XNAS</v>
    <v>10786310000</v>
    <v>1996</v>
    <v>245.14</v>
    <v>196</v>
    <v>1.4564999999999999</v>
    <v>2660659087700</v>
    <v>Nasdaq Stock Market</v>
    <v>246.15</v>
    <v>AMZN</v>
    <v>46294.999962673435</v>
    <v>Amazon.com, Inc. fournit une gamme de produits et de services à ses clients. Les produits offerts dans ses magasins comprennent les marchandises et le contenu qu'elle a achetés pour la revente et les produits offerts par des vendeurs tiers. Les segments de la société comprennent l'Amérique du Nord, l'International et Amazon Web services (AWS). Il sert les consommateurs par le biais de ses magasins en ligne et physiques et se concentre sur la sélection, le prix et la commodité. Les clients accèdent à ses offres via ses sites Web, applications mobiles, Alexa, appareils, streaming, et en visitant physiquement ses magasins. Il fabrique et vend des appareils électroniques, y compris Kindle, Fire Tablet, Fire TV, Echo, Ring, Blink et eero, et elle développe et produit du contenu multimédia. Il sert les développeurs et les entreprises de toutes tailles, y compris les start-ups, les agences gouvernementales et les établissements universitaires, via AWS, qui offre un large éventail de services technologiques à la demande, y compris le calcul, le stockage, la base de données, l'analyse, et l'apprentissage automatique, et d'autres services.</v>
    <v>USD</v>
    <v>1595000</v>
    <v>XNAS</v>
    <v>248.8389</v>
    <v>287.2</v>
    <v>Diversified Retail</v>
    <v>88</v>
    <v>2.1129999999999999E-3</v>
    <v>0.52</v>
    <v>AMAZON.COM, INC.</v>
    <v>AMAZON.COM, INC.</v>
    <v>246.70500000000001</v>
    <v>19.840499999999999</v>
    <v>246.67</v>
    <v>410 Terry Avenue North, SEATTLE, WA, 98109 US</v>
    <v>Bourse</v>
    <v>AMAZON.COM, INC. (XNAS:AMZN)</v>
    <v>104712</v>
    <v>34025319</v>
  </rv>
  <rv s="2">
    <v>89</v>
  </rv>
  <rv s="0">
    <v>https://www.bing.com/financeapi/forcetrigger?t=ae96u2&amp;q=XPAR%3aMC&amp;form=skydnc</v>
    <v>Learn more on Bing</v>
  </rv>
  <rv s="1">
    <v>fr-FR</v>
    <v>ae96u2</v>
    <v>268435456</v>
    <v>1</v>
    <v>Avec Refinitiv</v>
    <v>0</v>
    <v>1</v>
    <v>LVMH MOET HENNESSY LOUIS VUITTON SE (XPAR:MC)</v>
    <v>3</v>
    <v>9</v>
    <v>Finance</v>
    <v>8</v>
    <v>XPAR</v>
    <v>494606100</v>
    <v>1987</v>
    <v>393.05</v>
    <v>392.25</v>
    <v>1.4179999999999999</v>
    <v>195171600000</v>
    <v>Euronext Paris</v>
    <v>394.6</v>
    <v>MC</v>
    <v>46295.439849537041</v>
    <v>LVMH Moet Hennessy Louis Vuitton SE est une société basée en France. La Société est spécialisée dans les produits de luxe. Il opère sur plusieurs segments, y compris la mode et la maroquinerie et présente des marques telles que Louis Vuitton, Kenzo, Céline, Fendi, Marc Jacobs et Givenchy ; le segment des montres et bijoux comprend des marques telles que Bulgari, TAG Heuer, Zenith, Hublot, Chaumet, Fred et Tiffany; parfums et cosmétiques propose des fragrances et produits de beauté de Christian Dior, Guerlain, Loewe, Kenzo, Make Up For Ever, et Acqua di Parma. Sa division des vins et spiritueux comprend des maisons de champagne telles que Moët &amp; Chandon, Mercier, Veuve Clicquot Ponsardin et Dom Pérignon, ainsi que des vins comme Cape Mentelle et Château d’Yquem, et des spiritueux tels que les cognacs et le whisky Glenmorangie.</v>
    <v>EUR</v>
    <v>196647</v>
    <v>XPAR</v>
    <v>398.27499999999998</v>
    <v>654.70000000000005</v>
    <v>Textiles &amp; Apparel</v>
    <v>91</v>
    <v>2.1540000000000001E-3</v>
    <v>0.85</v>
    <v>LVMH MOET HENNESSY LOUIS VUITTON SE</v>
    <v>LVMH MOET HENNESSY LOUIS VUITTON SE</v>
    <v>395.05</v>
    <v>18.020700000000001</v>
    <v>395.45</v>
    <v>22 AVENUE MONTAIGNE, PARIS, ILE-DE-FRANCE, 75008 FR</v>
    <v>Bourse</v>
    <v>LVMH MOET HENNESSY LOUIS VUITTON SE (XPAR:MC)</v>
    <v>102790</v>
    <v>647870</v>
  </rv>
  <rv s="2">
    <v>92</v>
  </rv>
  <rv s="0">
    <v>https://www.bing.com/financeapi/forcetrigger?t=a1wljc&amp;q=XNYS%3aKO&amp;form=skydnc</v>
    <v>Learn more on Bing</v>
  </rv>
  <rv s="1">
    <v>fr-FR</v>
    <v>a1wljc</v>
    <v>268435456</v>
    <v>1</v>
    <v>Avec Refinitiv</v>
    <v>0</v>
    <v>1</v>
    <v>THE COCA-COLA COMPANY (XNYS:KO)</v>
    <v>3</v>
    <v>4</v>
    <v>Finance</v>
    <v>6</v>
    <v>XNYS</v>
    <v>4302549000</v>
    <v>1919</v>
    <v>86.56</v>
    <v>65.84</v>
    <v>0.3165</v>
    <v>373633355160</v>
    <v>New York Stock Exchange</v>
    <v>87.18</v>
    <v>KO</v>
    <v>46294.998512048434</v>
    <v>The Coca-Cola Company est une entreprise de boissons. Les segments de la Société comprennent l'Europe, le moyen-Orient et l'Afrique ; l'Amérique latine ; l'Amérique du Nord ; l'Asie-Pacifique ; Global Ventures; et Bottling Investments. Elle vend plusieurs marques dans plusieurs catégories de boissons dans le monde entier. Son portefeuille de marques de boissons gazeuses pétillantes comprend Coca-Cola, Sprite et Fanta. Ses marques d'eau, de sport, de café et de thé comprennent Dasani, Smartwater, vitaminwater, Topo Chico, BODYARMOR, Powerade, Costa, Georgia, Fuze Tea, Gold Peak et Ayataka. Ses marques de jus, de produits laitiers à valeur ajoutée et de boissons végétales comprennent minute Maid, Simply, Innocent, Del Valle, fairlife et Ades. Elle opère dans deux secteurs d'activité : les opérations de concentration et les opérations de produits finis. Ses activités de concentrés vendent des concentrés de boissons, des sirops, y compris des sirops de fontaine, et certaines boissons finies à des opérations d'embouteillage autorisées. Ses activités de produits finis vendent des boissons gazeuses pétillantes et une variété d'autres boissons finies.</v>
    <v>USD</v>
    <v>65900</v>
    <v>XNYS</v>
    <v>87.28</v>
    <v>92.49</v>
    <v>Beverages</v>
    <v>94</v>
    <v>-3.9000000000000003E-3</v>
    <v>-0.34</v>
    <v>THE COCA-COLA COMPANY</v>
    <v>THE COCA-COLA COMPANY</v>
    <v>86.56</v>
    <v>26.161200000000001</v>
    <v>86.84</v>
    <v>1 Coca Cola Plz NW, ATLANTA, GA, 30313-2420 US</v>
    <v>Bourse</v>
    <v>THE COCA-COLA COMPANY (XNYS:KO)</v>
    <v>21025</v>
    <v>15451765</v>
  </rv>
  <rv s="2">
    <v>95</v>
  </rv>
  <rv s="0">
    <v>https://www.bing.com/financeapi/forcetrigger?t=afs8a2&amp;q=XETR%3aHFG&amp;form=skydnc</v>
    <v>Learn more on Bing</v>
  </rv>
  <rv s="1">
    <v>fr-FR</v>
    <v>afs8a2</v>
    <v>268435456</v>
    <v>1</v>
    <v>Avec Refinitiv</v>
    <v>0</v>
    <v>1</v>
    <v>Hellofresh SE (XETR:HFG)</v>
    <v>3</v>
    <v>9</v>
    <v>Finance</v>
    <v>8</v>
    <v>XETR</v>
    <v>159000000</v>
    <v>2016</v>
    <v>2.2589999999999999</v>
    <v>2.1560000000000001</v>
    <v>0.57950000000000002</v>
    <v>366505200</v>
    <v>Xetra</v>
    <v>2.2989999999999999</v>
    <v>HFG</v>
    <v>46295.439305555556</v>
    <v>Hellofresh se est une société basée en Allemagne. La Société fournit des services alimentaires en ligne. La Société fournit des trousses de repas et prêt-à-manger (PAM). Les activités de la Société sont basées sur deux régions géographiques, le segment Amérique du Nord, qui comprend des activités aux États-Unis d'Amérique et à Canda. Segment international, qui comprend des opérations en Australie, Autriche, Belgique, Canada, Allemagne, pays-Bas, Suisse et Royaume-Uni. La société opère sous la marque HelloFresh.</v>
    <v>EUR</v>
    <v>19065</v>
    <v>XETR</v>
    <v>2.3340000000000001</v>
    <v>7.92</v>
    <v>Food &amp; Drug Retailing</v>
    <v>97</v>
    <v>8.6990000000000001E-3</v>
    <v>0.02</v>
    <v>Hellofresh SE</v>
    <v>Hellofresh SE</v>
    <v>2.2999999999999998</v>
    <v>0</v>
    <v>2.319</v>
    <v>Prinzenstrasse 89, BERLIN, BERLIN, 10969 DE</v>
    <v>Bourse</v>
    <v>Hellofresh SE (XETR:HFG)</v>
    <v>408813</v>
    <v>1026130</v>
  </rv>
  <rv s="2">
    <v>98</v>
  </rv>
  <rv s="0">
    <v>https://www.bing.com/financeapi/forcetrigger?t=a24bh7&amp;q=XNYS%3aTM&amp;form=skydnc</v>
    <v>Learn more on Bing</v>
  </rv>
  <rv s="1">
    <v>fr-FR</v>
    <v>a24bh7</v>
    <v>268435456</v>
    <v>1</v>
    <v>Avec Refinitiv</v>
    <v>0</v>
    <v>1</v>
    <v>TOYOTA MOTOR CORPORATION (XNYS:TM)</v>
    <v>3</v>
    <v>4</v>
    <v>Finance</v>
    <v>6</v>
    <v>XNYS</v>
    <v>1459499000</v>
    <v>1937</v>
    <v>185.49</v>
    <v>166.1</v>
    <v>0.62390000000000001</v>
    <v>272503058290</v>
    <v>New York Stock Exchange</v>
    <v>188.3</v>
    <v>TM</v>
    <v>46294.991285775002</v>
    <v>Toyota Motor Corp est une société japonaise principalement engagée dans le secteur automobile, ainsi que dans les services financiers et d'autres activités. Elle opère à travers trois secteurs d'activité. Le segment automobile conçoit, fabrique et vend des automobiles, y compris des berlines, des minifourgonnettes, voitures compactes, véhicules utilitaires sport (VUS) et camions, ainsi que pièces et accessoires connexes. Le secteur des services financiers offre des services de financement et de location de véhicules pour compléter les ventes d'automobiles et d'autres produits fabriqués par lui-même et ses sociétés affiliées. L'autre segment s'occupe des services d'information et de communication. Elle supervise également des entreprises de fabrication et de vente, mène des activités de relations publiques et de recherche, supervise des sociétés financières et développe divers produits de mobilité, principalement des logiciels.</v>
    <v>USD</v>
    <v>390927</v>
    <v>XNYS</v>
    <v>187.47499999999999</v>
    <v>248.9</v>
    <v>Automobiles &amp; Auto Parts</v>
    <v>100</v>
    <v>-8.4440000000000001E-3</v>
    <v>-1.59</v>
    <v>TOYOTA MOTOR CORPORATION</v>
    <v>TOYOTA MOTOR CORPORATION</v>
    <v>186.3</v>
    <v>8.6366999999999994</v>
    <v>186.71</v>
    <v>1, Toyota-cho, TOYOTA-SHI, AICHI-KEN, 471-8571 JP</v>
    <v>Bourse</v>
    <v>TOYOTA MOTOR CORPORATION (XNYS:TM)</v>
    <v>1500</v>
    <v>322034</v>
  </rv>
  <rv s="2">
    <v>101</v>
  </rv>
  <rv s="0">
    <v>https://www.bing.com/financeapi/forcetrigger?t=a1zqnm&amp;q=XNYS%3aPFE&amp;form=skydnc</v>
    <v>Learn more on Bing</v>
  </rv>
  <rv s="1">
    <v>fr-FR</v>
    <v>a1zqnm</v>
    <v>268435456</v>
    <v>1</v>
    <v>Avec Refinitiv</v>
    <v>0</v>
    <v>1</v>
    <v>PFIZER INC. (XNYS:PFE)</v>
    <v>3</v>
    <v>4</v>
    <v>Finance</v>
    <v>6</v>
    <v>XNYS</v>
    <v>5699674000</v>
    <v>1942</v>
    <v>28.26</v>
    <v>23.62</v>
    <v>0.2767</v>
    <v>163694637280</v>
    <v>New York Stock Exchange</v>
    <v>28.72</v>
    <v>PFE</v>
    <v>46294.999662916409</v>
    <v>Pfizer Inc. est une société biopharmaceutique mondiale axée sur la recherche. La Société est engagée dans la découverte, le développement, la fabrication, la commercialisation, la vente et la distribution de produits biopharmaceutiques dans le monde entier. Son secteur biopharmaceutique comprend la division commerciale américaine de Pfizer et la division commerciale internationale de Pfizer. Ses catégories de produits comprennent l'oncologie, les soins primaires et les soins spécialisés. Ses produits d'oncologie comprennent Ibrance, Xtandi, Padcev, Adcetris, Inlyta, Lorbrena, Bosulif, Tukysa, Braftovi, Mektovi, Orgovyx, Elrexfio, Tivdak et Talzenna. Ses produits de soins primaires comprennent Eliquis, Nurtec ODT/Vydura, Zavzpret, la famille Prevnar, Comirnaty, Abrysvo, FSME/IMMUN-TicoVac, Nimenrix, Trumenba et Paxlovid. Ses produits de soins spécialisés comprennent Xeljanz, Enbrel (en dehors des États-Unis et du Canada), Inflectra, Abrilada, Cibinqo, Litfulo, Eucrisa, Velsipity, la famille Vyndaqel, Genotropin, BeneFIX, XYNTHA, Somavert, Ngenla, Hympavzi, Sulpérazon, Zavicefta, Octagam et autres.</v>
    <v>USD</v>
    <v>75000</v>
    <v>XNYS</v>
    <v>28.76</v>
    <v>29.21</v>
    <v>Pharmaceuticals</v>
    <v>103</v>
    <v>0</v>
    <v>0</v>
    <v>PFIZER INC.</v>
    <v>PFIZER INC.</v>
    <v>28.6</v>
    <v>37.985399999999998</v>
    <v>28.72</v>
    <v>66 HUDSON BOULEVARD EAST, NEW YORK, NY, 10001-2192 US</v>
    <v>Bourse</v>
    <v>PFIZER INC. (XNYS:PFE)</v>
    <v>24801</v>
    <v>32763798</v>
  </rv>
  <rv s="2">
    <v>104</v>
  </rv>
  <rv s="0">
    <v>https://www.bing.com/financeapi/forcetrigger?t=adzj2w&amp;q=XCSE%3aORSTED&amp;form=skydnc</v>
    <v>Learn more on Bing</v>
  </rv>
  <rv s="10">
    <v>fr-FR</v>
    <v>adzj2w</v>
    <v>268435456</v>
    <v>1</v>
    <v>Avec Refinitiv</v>
    <v>37</v>
    <v>44</v>
    <v>Oersted A/S (XCSE:ORSTED)</v>
    <v>3</v>
    <v>47</v>
    <v>Finance</v>
    <v>48</v>
    <v>XCSE</v>
    <v>1321198000</v>
    <v>1972</v>
    <v>136.1</v>
    <v>103.8</v>
    <v>0.41420000000000001</v>
    <v>179815000000</v>
    <v>Nasdaq Copenhagen</v>
    <v>136.1</v>
    <v>ORSTED</v>
    <v>46295.438888888886</v>
    <v>Oersted A/S, anciennement Dong Energy A/S, est une société énergétique danoise spécialisée dans l'achat, la production, la distribution et le négoce d'énergie et de produits connexes en Europe du Nord-Ouest. La Société exerce ses activités dans trois secteurs : énergie éolienne, spécialisée dans le développement, la construction et l'exploitation de parcs éoliens ; bioénergie et énergie thermique, responsable de la production d'électricité et de chaleur à partir de centrales thermiques ; et distribution et solutions à la clientèle, responsable de l'achat, de la vente et de la distribution d'énergie. Les compétences de la Société visent trois activités principales : le développement et la construction d'actifs, l'exploitation et la maintenance d'actifs, et la vente et l'optimisation du portefeuille de matières premières énergétiques.</v>
    <v>DKK</v>
    <v>7228</v>
    <v>XCSE</v>
    <v>138.30000000000001</v>
    <v>1400.5</v>
    <v>Electrical Utilities &amp; IPPs</v>
    <v>106</v>
    <v>8.8170000000000002E-3</v>
    <v>1.2</v>
    <v>Oersted A/S</v>
    <v>Oersted A/S</v>
    <v>137.4</v>
    <v>137.30000000000001</v>
    <v>Kraftvaerksvej 53, Skaerbaek, FREDERICIA, 7000 DK</v>
    <v>Bourse</v>
    <v>Oersted A/S (XCSE:ORSTED)</v>
    <v>184104</v>
    <v>1413760</v>
  </rv>
  <rv s="2">
    <v>107</v>
  </rv>
  <rv s="0">
    <v>https://www.bing.com/financeapi/forcetrigger?t=ajg81h&amp;q=XMIL%3aRACE&amp;form=skydnc</v>
    <v>Learn more on Bing</v>
  </rv>
  <rv s="1">
    <v>fr-FR</v>
    <v>ajg81h</v>
    <v>268435456</v>
    <v>1</v>
    <v>Avec Refinitiv</v>
    <v>0</v>
    <v>1</v>
    <v>Ferrari N.V. (XMIL:RACE)</v>
    <v>3</v>
    <v>9</v>
    <v>Finance</v>
    <v>24</v>
    <v>XMIL</v>
    <v>177278900</v>
    <v>2015</v>
    <v>347.05</v>
    <v>269</v>
    <v>0.81910000000000005</v>
    <v>62411040000</v>
    <v>Borsa Italiana</v>
    <v>352.05</v>
    <v>RACE</v>
    <v>46295.439826388887</v>
    <v>Ferrari N.V., connu sous le nom de Ferrari, est un concepteur, fabricant et vendeur de voitures de sport basé en Italie et incorporé aux Pays-Bas. La Société opère sous la marque Ferrari. Son portefeuille de voitures de sport comprend, entre autres, F12berlinetta, FF, Ferrari 488 GTB, 488 Spider, 458 Speciale, Ferrari California T, F12tdf et LaFerrari. La Société offre également des services de financement par l'intermédiaire de Ferrari Financial Services. Elle produit également des séries limitées et des voitures uniques. Les marchés régionaux de la Société sont : EMEA (Europe, Moyen-Orient, Inde et Afrique), Amériques, Chine élargie et reste de la région APAC (Asie-Pacifique, à l'exclusion de la Chine) et est active dans plus de 60 marchés dans le monde entier à travers un réseau de revendeurs agréés.</v>
    <v>EUR</v>
    <v>5743</v>
    <v>XMIL</v>
    <v>355</v>
    <v>431.2</v>
    <v>Automobiles &amp; Auto Parts</v>
    <v>109</v>
    <v>-9.6579999999999999E-3</v>
    <v>-3.4</v>
    <v>Ferrari N.V.</v>
    <v>Ferrari N.V.</v>
    <v>354</v>
    <v>37.762099999999997</v>
    <v>348.65</v>
    <v>Via Abetone Inferiore No. 4, MARANELLO, MODENA, 41053 IT</v>
    <v>Bourse</v>
    <v>Ferrari N.V. (XMIL:RACE)</v>
    <v>111260</v>
    <v>445190</v>
  </rv>
  <rv s="2">
    <v>110</v>
  </rv>
  <rv s="0">
    <v>https://www.bing.com/financeapi/forcetrigger?t=a1vmf2&amp;q=XNAS%3aINTC&amp;form=skydnc</v>
    <v>Learn more on Bing</v>
  </rv>
  <rv s="1">
    <v>fr-FR</v>
    <v>a1vmf2</v>
    <v>268435456</v>
    <v>1</v>
    <v>Avec Refinitiv</v>
    <v>0</v>
    <v>1</v>
    <v>INTEL CORPORATION (XNAS:INTC)</v>
    <v>3</v>
    <v>4</v>
    <v>Finance</v>
    <v>6</v>
    <v>XNAS</v>
    <v>5285069000</v>
    <v>1989</v>
    <v>113.97</v>
    <v>32.89</v>
    <v>2.2469999999999999</v>
    <v>612698049170</v>
    <v>Nasdaq Stock Market</v>
    <v>116.03</v>
    <v>INTC</v>
    <v>46294.999994872654</v>
    <v>Intel Corporation est un concepteur et fabricant mondial de semi-conducteurs. La société opère sur trois segments : les produits Intel, la fonderie Intel et tous les autres. Son segment de produits Intel comprend Client Computing Group (CCG), Data Center and ai (DCAI), Network and Edge (NEX). La GCC rassemble le système d'exploitation, l'architecture du système, le matériel et l'intégration des applications logicielles pour permettre des expériences PC. DCAI fournit des solutions optimisées pour la charge de travail aux fournisseurs de services cloud et aux entreprises, ainsi que des périphériques silicium pour les fournisseurs de services de communications, les clients réseau et Edge et HPC. NEX aide les réseaux et les systèmes de calcul de périphérie, du matériel à fonction fixe aux périphériques de calcul, d'accélération et de mise en réseau à usage général exécutant des logiciels natifs cloud sur du matériel programmable. Le segment fonderie d'Intel comprend le développement technologique, la fabrication et les services de fonderie. Tous les autres segments incluent Altera, Mobileye, autre.</v>
    <v>USD</v>
    <v>82300</v>
    <v>XNAS</v>
    <v>118.75</v>
    <v>142.35</v>
    <v>Semiconductors &amp; Semiconductor Equipment</v>
    <v>112</v>
    <v>-8.6180000000000002E-4</v>
    <v>-0.1</v>
    <v>INTEL CORPORATION</v>
    <v>INTEL CORPORATION</v>
    <v>116.7</v>
    <v>0</v>
    <v>115.93</v>
    <v>2200 Mission College Blvd, Rnb-4-151, SANTA CLARA, CA, 95054 US</v>
    <v>Bourse</v>
    <v>INTEL CORPORATION (XNAS:INTC)</v>
    <v>747179</v>
    <v>103270814</v>
  </rv>
  <rv s="2">
    <v>113</v>
  </rv>
  <rv s="0">
    <v>https://www.bing.com/financeapi/forcetrigger?t=afgymw&amp;q=XFRA%3aNTOA&amp;form=skydnc</v>
    <v>Learn more on Bing</v>
  </rv>
  <rv s="1">
    <v>fr-FR</v>
    <v>afgymw</v>
    <v>268435456</v>
    <v>1</v>
    <v>Avec Refinitiv</v>
    <v>0</v>
    <v>1</v>
    <v>Nintendo Co., Ltd. (XFRA:NTOA)</v>
    <v>3</v>
    <v>49</v>
    <v>Finance</v>
    <v>8</v>
    <v>XFRA</v>
    <v>1287260000</v>
    <v>1947</v>
    <v>10.9</v>
    <v>8.35</v>
    <v>0.2009</v>
    <v>10164210000000</v>
    <v>Deutsche Boerse AG</v>
    <v>11.3</v>
    <v>NTOA</v>
    <v>46295.438888888886</v>
    <v>Nintendo Co Ltd est une société japonaise principalement active dans le développement, la fabrication et la vente de produits de divertissement dans le domaine du divertissement à domicile. La Société développe, fabrique et vend du matériel et des logiciels pour les jeux portables et les consoles de jeux. Ses principaux produits sont les consoles de jeux, qui sont des appareils de divertissement informatiques, et les articles de caractère et les cartes à jouer. Les consoles de jeux sont du matériel et des logiciels pour les jeux de console de poche et de maison, qui sont développés par la Société et ses filiales, fabriqués par la Société et vendus principalement par ses filiales au Japon et à l'étranger. La Société développe également des activités utilisant sa propriété intellectuelle (PI), comme le contenu vidéo et les applications mobiles.</v>
    <v>EUR</v>
    <v>8666</v>
    <v>XFRA</v>
    <v>10.9</v>
    <v>68</v>
    <v>Leisure Products</v>
    <v>115</v>
    <v>-3.5397999999999999E-2</v>
    <v>-0.4</v>
    <v>Nintendo Co., Ltd.</v>
    <v>Nintendo Co., Ltd.</v>
    <v>10.9</v>
    <v>1.56</v>
    <v>10.9</v>
    <v>11-1, Kamitoba Hokotate-cho, Minami-ku, KYOTO-SHI, KYOTO-FU, 601-8501 JP</v>
    <v>Bourse</v>
    <v>Nintendo Co., Ltd. (XFRA:NTOA)</v>
    <v>5</v>
    <v>8238800</v>
  </rv>
  <rv s="2">
    <v>116</v>
  </rv>
  <rv s="0">
    <v>https://www.bing.com/financeapi/forcetrigger?t=a26qrw&amp;q=OTCM%3aACDVF&amp;form=skydnc</v>
    <v>Learn more on Bing</v>
  </rv>
  <rv s="1">
    <v>fr-FR</v>
    <v>a26qrw</v>
    <v>268435456</v>
    <v>1</v>
    <v>Avec Refinitiv</v>
    <v>0</v>
    <v>1</v>
    <v>AIR CANADA (OTCM:ACDVF)</v>
    <v>3</v>
    <v>50</v>
    <v>Finance</v>
    <v>8</v>
    <v>OTCM</v>
    <v>280327800</v>
    <v>2006</v>
    <v>18.48</v>
    <v>12.03</v>
    <v>1.6559999999999999</v>
    <v>7330572000</v>
    <v>OTC Markets</v>
    <v>18.989999999999998</v>
    <v>ACDVF</v>
    <v>46295.006944444445</v>
    <v>Air Canada est une compagnie aérienne. La Compagnie est un fournisseur de services passagers réguliers sur le marché canadien, le marché transfrontalier canado-américain et le marché international à destination et en provenance du Canada. Elle offre un service régulier directement à plus de 180 aéroports au Canada, aux États-Unis et à l'étranger sur six continents. Le programme Aéroplan de la Société est le premier programme de fidélisation de voyage au Canada, où les membres peuvent accumuler ou échanger des points sur le réseau de partenaires aériens de 45 compagnies aériennes, plus une gamme de récompenses de marchandises, d'hôtels et de location de voiture. Sa division fret, Air Canada Cargo, fournit des services de transport de fret aérien et de connectivité à des centaines de destinations sur six continents à l'aide de ses avions de passagers et de fret. Vacances Air Canada est un organisateur de voyages qui développe, commercialise et distribue des forfaits vacances sur le marché des voyages d'agrément à l'arrivée et à l'arrivée. Air Canada Rouge est le transporteur de loisirs d'Air Canada.</v>
    <v>USD</v>
    <v>36500</v>
    <v>OTCM</v>
    <v>19.04</v>
    <v>22.524000000000001</v>
    <v>Passenger Transportation Services</v>
    <v>118</v>
    <v>0</v>
    <v>0</v>
    <v>AIR CANADA</v>
    <v>AIR CANADA</v>
    <v>18.48</v>
    <v>18.851199999999999</v>
    <v>18.989999999999998</v>
    <v>Air Canada Centre, 7373 Cte Vertu, Boulevard West, SAINT-LAURENT, QC, H4S 1Z3 CA</v>
    <v>Bourse</v>
    <v>AIR CANADA (OTCM:ACDVF)</v>
    <v>5167</v>
    <v>3056190</v>
  </rv>
  <rv s="2">
    <v>119</v>
  </rv>
  <rv s="0">
    <v>https://www.bing.com/financeapi/forcetrigger?t=a1waa2&amp;q=XNYS%3aJPM&amp;form=skydnc</v>
    <v>Learn more on Bing</v>
  </rv>
  <rv s="1">
    <v>fr-FR</v>
    <v>a1waa2</v>
    <v>268435456</v>
    <v>1</v>
    <v>Avec Refinitiv</v>
    <v>0</v>
    <v>1</v>
    <v>JPMORGAN CHASE &amp; CO. (XNYS:JPM)</v>
    <v>3</v>
    <v>4</v>
    <v>Finance</v>
    <v>6</v>
    <v>XNYS</v>
    <v>2658186000</v>
    <v>1968</v>
    <v>333.33</v>
    <v>279.10000000000002</v>
    <v>1.0116000000000001</v>
    <v>890439146280</v>
    <v>New York Stock Exchange</v>
    <v>336.59</v>
    <v>JPM</v>
    <v>46294.997171503906</v>
    <v>JPMorgan Chase &amp; Co. est une société holding financière. La Société exerce ses activités dans les services bancaires d'investissement, les services financiers aux consommateurs et aux petites entreprises, les services bancaires commerciaux, le traitement des transactions financières et la gestion d'actifs. La Société opère dans trois secteurs : Consumer &amp; Community Banking (CCB), commercial &amp; Investment Bank (CIB) et Asset &amp; Wealth Management (AWM). Son segment CCB offre des produits et services aux consommateurs et aux petites entreprises par le biais de succursales bancaires, de guichets automatiques, de services bancaires numériques et téléphoniques. Son segment CIB se compose de services bancaires et de paiements, de marchés et de valeurs mobilières, et offre une gamme de services bancaires d'investissement, de prêts, de paiements, de tenue de marché, de financement, produits et services de garde et de valeurs mobilières à une base mondiale de clients corporatifs et institutionnels. AWM segment propose des solutions de gestion de patrimoine et d'investissement. Elle offre des solutions de gestion de placements multi-actifs, des produits et services de retraite, des services de courtage, de garde, de planification successorale et autres.</v>
    <v>USD</v>
    <v>320560</v>
    <v>XNYS</v>
    <v>338.75</v>
    <v>366.5</v>
    <v>Banking Services</v>
    <v>121</v>
    <v>-4.7829999999999999E-3</v>
    <v>-1.61</v>
    <v>JPMORGAN CHASE &amp; CO.</v>
    <v>JPMORGAN CHASE &amp; CO.</v>
    <v>337</v>
    <v>14.3477</v>
    <v>334.98</v>
    <v>270 Park Avenue, NEW YORK, NY, 10017 US</v>
    <v>Bourse</v>
    <v>JPMORGAN CHASE &amp; CO. (XNYS:JPM)</v>
    <v>3550</v>
    <v>7376840</v>
  </rv>
  <rv s="2">
    <v>122</v>
  </rv>
  <rv s="0">
    <v>https://www.bing.com/financeapi/forcetrigger?t=ae8j2w&amp;q=XPAR%3aENGI&amp;form=skydnc</v>
    <v>Learn more on Bing</v>
  </rv>
  <rv s="1">
    <v>fr-FR</v>
    <v>ae8j2w</v>
    <v>268435456</v>
    <v>1</v>
    <v>Avec Refinitiv</v>
    <v>0</v>
    <v>1</v>
    <v>ENGIE SA (XPAR:ENGI)</v>
    <v>3</v>
    <v>9</v>
    <v>Finance</v>
    <v>8</v>
    <v>XPAR</v>
    <v>2542428000</v>
    <v>1986</v>
    <v>22.83</v>
    <v>17.579999999999998</v>
    <v>0.79290000000000005</v>
    <v>58526690000</v>
    <v>Euronext Paris</v>
    <v>23.02</v>
    <v>ENGI</v>
    <v>46295.439768518518</v>
    <v>ENGIE sa est un groupe mondial d'énergie et de services basé en France. Elle opère dans les secteurs d'activité suivants : infrastructures, énergies renouvelables, solutions énergétiques, FlexGen et commerce de détail, nucléaire et autres. La Société développe des solutions intégrées pour accompagner les entreprises et les collectivités locales dans la transition zéro carbone. Elle intervient dans la chaîne de valeur du gaz et de l'électricité (hydrogène, gaz naturel et biogaz) en amont de l'approvisionnement des clients. Les énergies renouvelables couvrent à la fois la production et la commercialisation de l'électricité produite à partir de toutes les sources d'énergie renouvelables. La Société produit et commercialise de l'électricité à partir d'autres sources d'énergie, comme le gaz et le charbon. Il comprend également approvisionnement qui combine les activités d'achats-vente en gros et les activités d'affaires aux clients solutions client et nucléaire, dédié aux activités nucléaires.</v>
    <v>EUR</v>
    <v>91189</v>
    <v>XPAR</v>
    <v>23.24</v>
    <v>29.55</v>
    <v>Multiline Utilities</v>
    <v>124</v>
    <v>-5.6470000000000001E-3</v>
    <v>-0.13</v>
    <v>ENGIE SA</v>
    <v>ENGIE SA</v>
    <v>23.05</v>
    <v>13.962400000000001</v>
    <v>22.89</v>
    <v>67 Rue Jules FERRY,, LA GARENNE-COLOMBES, 92250 FR</v>
    <v>Bourse</v>
    <v>ENGIE SA (XPAR:ENGI)</v>
    <v>758338</v>
    <v>9758170</v>
  </rv>
  <rv s="2">
    <v>125</v>
  </rv>
  <rv s="0">
    <v>https://www.bing.com/financeapi/forcetrigger?t=adamh7&amp;q=XSHE%3a000065&amp;form=skydnc</v>
    <v>Learn more on Bing</v>
  </rv>
  <rv s="1">
    <v>fr-FR</v>
    <v>adamh7</v>
    <v>268435456</v>
    <v>1</v>
    <v>Avec Refinitiv</v>
    <v>0</v>
    <v>1</v>
    <v>Norinco Intl (XSHE:000065)</v>
    <v>3</v>
    <v>51</v>
    <v>Finance</v>
    <v>52</v>
    <v>XSHE</v>
    <v>1161442000</v>
    <v>1986</v>
    <v>9.58</v>
    <v>8.4499999999999993</v>
    <v>0.58399999999999996</v>
    <v>11126620000</v>
    <v>Shenzhen Stock Exchange</v>
    <v>9.61</v>
    <v>000065</v>
    <v>46295.3125</v>
    <v>NORINCO International Cooperation Ltd is a China-based company principally engaged in international engineering construction and service business. The Company operates its businesses through four business segments. The Engineering Construction and Service segment includes international engineering, international logistics services, and some domestic engineering. The Resource Equipment Supply Chain segment mainly includes coking coal resource acquisition and sales, heavy equipment exports, logistics automation equipment system integration services and others. The Power Operation segment mainly includes the Croatia Senj Wind Power Project and the Laos Nam Pai Hydropower Station Project. The Industrial Manufacturing segment is mainly engaged in the production and sales of various tinplate packaging containers. The Company mainly operates its businesses in the domestic and overseas markets.</v>
    <v>CNY</v>
    <v>3812</v>
    <v>XSHE</v>
    <v>9.7899999999999991</v>
    <v>16.37</v>
    <v>Construction &amp; Engineering</v>
    <v>127</v>
    <v>1.2487E-2</v>
    <v>0.12</v>
    <v>Norinco Intl</v>
    <v>Norinco Intl</v>
    <v>9.67</v>
    <v>14.4899</v>
    <v>9.73</v>
    <v>Norinco International Building, No. 6 Zhengda Road, Shijingshan District, BEIJING, BEIJING, 100040 CN</v>
    <v>Bourse</v>
    <v>Norinco Intl (XSHE:000065)</v>
    <v>12704000</v>
    <v>16576670</v>
  </rv>
  <rv s="2">
    <v>128</v>
  </rv>
  <rv s="0">
    <v>https://www.bing.com/financeapi/forcetrigger?t=b1lca2&amp;q=XSWX%3aNESN&amp;form=skydnc</v>
    <v>Learn more on Bing</v>
  </rv>
  <rv s="1">
    <v>fr-FR</v>
    <v>b1lca2</v>
    <v>268435456</v>
    <v>1</v>
    <v>Avec Refinitiv</v>
    <v>0</v>
    <v>1</v>
    <v>Nestlé S.A. (XSWX:NESN)</v>
    <v>3</v>
    <v>53</v>
    <v>Finance</v>
    <v>8</v>
    <v>XSWX</v>
    <v>2576520000</v>
    <v>1905</v>
    <v>76.2</v>
    <v>70.290000000000006</v>
    <v>0.97340000000000004</v>
    <v>196485400000</v>
    <v>SIX Swiss Exchange</v>
    <v>76.260000000000005</v>
    <v>NESN</v>
    <v>46295.43954861111</v>
    <v>Nestlé sa est une société basée en Suisse principalement engagée dans l'industrie alimentaire. Les segments de la société sont la zone Amérique du Nord (NA), la zone Europe (EUR), la zone Asie, Océanie et Afrique (AOA), la zone Amérique latine (LATAM), la zone Grande Chine (GC), Nestlé Health Science et Nespresso. Les catégories de produits de la Société comprennent les boissons en poudre et liquides ; l'eau ; les produits laitiers et la crème glacée ; la nutrition et les sciences de la santé ; les plats préparés et les aides à la cuisson ; les confiseries et les soins pour animaux. Le portefeuille de marques de la Société comprend, entre autres, Purina, Cailler, Cini Minis, KitKat, Nespresso et Nescafé. Elle opère dans plus de 180 pays à travers le monde. Il a des ventes dans divers pays, y compris les États-Unis, la région de la Grande Chine, le Brésil, le Mexique, l'Allemagne, Royaume-Uni, Italie, Canada, France, Turquie, Ukraine, Géorgie, Hongrie, Malte, Roumanie, Espagne et Suisse.</v>
    <v>CHF</v>
    <v>271000</v>
    <v>XSWX</v>
    <v>77.02</v>
    <v>87.09</v>
    <v>Food &amp; Tobacco</v>
    <v>130</v>
    <v>4.4580000000000002E-3</v>
    <v>0.34</v>
    <v>Nestlé S.A.</v>
    <v>Nestlé S.A.</v>
    <v>76.2</v>
    <v>26.505199999999999</v>
    <v>76.599999999999994</v>
    <v>Ave Nesele 55, Ch-1800, VEVEY, VAUD, 1800 CH</v>
    <v>Bourse</v>
    <v>Nestlé S.A. (XSWX:NESN)</v>
    <v>586117</v>
    <v>3574370</v>
  </rv>
  <rv s="2">
    <v>131</v>
  </rv>
  <rv s="0">
    <v>https://www.bing.com/financeapi/forcetrigger?t=a1tja2&amp;q=XNAS%3aFWONK&amp;form=skydnc</v>
    <v>Learn more on Bing</v>
  </rv>
  <rv s="1">
    <v>fr-FR</v>
    <v>a1tja2</v>
    <v>268435456</v>
    <v>1</v>
    <v>Avec Refinitiv</v>
    <v>0</v>
    <v>1</v>
    <v>LIBERTY MEDIA CORPORATION (XNAS:FWONK)</v>
    <v>3</v>
    <v>4</v>
    <v>Finance</v>
    <v>5</v>
    <v>XNAS</v>
    <v>341288000</v>
    <v>2012</v>
    <v>92.23</v>
    <v>80.150000000000006</v>
    <v>0.84009999999999996</v>
    <v>23335947180</v>
    <v>Nasdaq Stock Market</v>
    <v>94.86</v>
    <v>FWONK</v>
    <v>46294.979226284377</v>
    <v>Liberty Media Corporation exploite et détient des participations dans une gamme d'entreprises de médias, de communications et de divertissement. Les activités de la Société sont attribuées à trois groupes de stocks de suivi : le Liberty SiriusXM Group, le Formula One Group et le Liberty Live Group. Son secteur Sirius XM Holdings exploite deux entreprises de divertissement audio complémentaires, SiriusXM et Pandora et Off-Platform. SiriusXM propose de la musique, des sports, du divertissement, de la comédie, des discussions, les chaînes d'information, de circulation et de météo et d'autres contenus, ainsi que les podcasts et les services d'infodivertissement, aux États-Unis sur la base de frais d'abonnement. Les forfaits de SiriusXM comprennent des émissions en direct, organisées et certaines émissions exclusives et sur demande. Son segment de formule 1 est une entreprise mondiale de sports mécaniques qui détient les droits commerciaux relatifs au Championnat du monde, une compétition annuelle d'environ neuf mois basée sur des courses automobiles. Il est également un fournisseur d'expériences haut de gamme lors des événements sportifs et de divertissement du monde entier.</v>
    <v>USD</v>
    <v>1100</v>
    <v>XNAS</v>
    <v>95.055000000000007</v>
    <v>109.3626</v>
    <v>Media &amp; Publishing</v>
    <v>133</v>
    <v>-1.8763999999999999E-2</v>
    <v>-1.78</v>
    <v>LIBERTY MEDIA CORPORATION</v>
    <v>LIBERTY MEDIA CORPORATION</v>
    <v>94.86</v>
    <v>91.975399999999993</v>
    <v>93.08</v>
    <v>12300 Liberty Boulevard, ENGLEWOOD, CO, 80112 US</v>
    <v>Bourse</v>
    <v>LIBERTY MEDIA CORPORATION (XNAS:FWONK)</v>
    <v>1</v>
    <v>2130866</v>
  </rv>
  <rv s="2">
    <v>134</v>
  </rv>
  <rv s="0">
    <v>https://www.bing.com/financeapi/forcetrigger?t=a1zfsm&amp;q=XNYS%3aPAG&amp;form=skydnc</v>
    <v>Learn more on Bing</v>
  </rv>
  <rv s="1">
    <v>fr-FR</v>
    <v>a1zfsm</v>
    <v>268435456</v>
    <v>1</v>
    <v>Avec Refinitiv</v>
    <v>0</v>
    <v>1</v>
    <v>PENSKE AUTOMOTIVE GROUP, INC. (XNYS:PAG)</v>
    <v>3</v>
    <v>4</v>
    <v>Finance</v>
    <v>6</v>
    <v>XNYS</v>
    <v>65662870</v>
    <v>1990</v>
    <v>200.36</v>
    <v>140.12</v>
    <v>0.90580000000000005</v>
    <v>13249453908</v>
    <v>New York Stock Exchange</v>
    <v>207.22</v>
    <v>PAG</v>
    <v>46294.979230242971</v>
    <v>Penske Automotive Group, Inc. est une société diversifiée de services de transport international. La Société exploite des concessions aux États-Unis, au Royaume-Uni, au Canada, en Allemagne, en Italie, Japon et Australie. Elle distribue et vend également au détail des véhicules utilitaires, des moteurs diesel et à gaz, des systèmes d'alimentation, ainsi que des pièces et services connexes, principalement en Australie et en Nouvelle-Zélande. De plus, elle détient 28 % de Penske Transportation solutions (PTS). Ses segments comprennent les secteurs automobile de détail, camions commerciaux de détail, autres investissements et investissements non automobiles. Le secteur automobile de détail comprend les activités de ses concessionnaires automobiles de détail. Les camions commerciaux de détail comprennent les activités de ses concessionnaires de camions commerciaux de détail aux États-Unis et au Canada. Le secteur autres comprend ses activités de distribution de véhicules utilitaires et de systèmes d'alimentation. Le secteur des investissements non automobiles comprend ses investissements selon la méthode de la mise en équivalence dans des activités non automobiles, ce qui comprend ses investissements dans PTS et autres.</v>
    <v>USD</v>
    <v>27700</v>
    <v>XNYS</v>
    <v>207.68</v>
    <v>227</v>
    <v>Specialty Retailers</v>
    <v>136</v>
    <v>-2.6252000000000001E-2</v>
    <v>-5.44</v>
    <v>PENSKE AUTOMOTIVE GROUP, INC.</v>
    <v>PENSKE AUTOMOTIVE GROUP, INC.</v>
    <v>207.59</v>
    <v>14.1938</v>
    <v>201.78</v>
    <v>2555 Telegraph Rd, BLOOMFIELD HILLS, MI, 48302-0954 US</v>
    <v>Bourse</v>
    <v>PENSKE AUTOMOTIVE GROUP, INC. (XNYS:PAG)</v>
    <v>610008</v>
    <v>333338</v>
  </rv>
  <rv s="2">
    <v>137</v>
  </rv>
  <rv s="0">
    <v>https://www.bing.com/financeapi/forcetrigger?t=bsg68m&amp;q=XASX%3aHMC&amp;form=skydnc</v>
    <v>Learn more on Bing</v>
  </rv>
  <rv s="9">
    <v>fr-FR</v>
    <v>bsg68m</v>
    <v>268435456</v>
    <v>1</v>
    <v>Avec Refinitiv</v>
    <v>33</v>
    <v>34</v>
    <v>HMC Cap (XASX:HMC)</v>
    <v>3</v>
    <v>54</v>
    <v>Finance</v>
    <v>20</v>
    <v>XASX</v>
    <v>412615700</v>
    <v>2009</v>
    <v>2.95</v>
    <v>2.16</v>
    <v>1.8262</v>
    <v>1229595000</v>
    <v>Australian Securities Exchange</v>
    <v>2.98</v>
    <v>HMC</v>
    <v>46295.375</v>
    <v>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v>
    <v>AUD</v>
    <v>XASX</v>
    <v>3.1</v>
    <v>4.62</v>
    <v>Investment Banking &amp; Investment Services</v>
    <v>139</v>
    <v>2.6846000000000002E-2</v>
    <v>0.08</v>
    <v>HMC Cap</v>
    <v>HMC Cap</v>
    <v>2.99</v>
    <v>3.06</v>
    <v>Level 31, 1 Macquarie Place, SYDNEY, NEW SOUTH WALES, 2000 AU</v>
    <v>Bourse</v>
    <v>HMC Cap (XASX:HMC)</v>
    <v>1400399</v>
    <v>924910</v>
  </rv>
  <rv s="2">
    <v>140</v>
  </rv>
  <rv s="0">
    <v>https://www.bing.com/financeapi/forcetrigger?t=afr3u2&amp;q=XETR%3aMBG&amp;form=skydnc</v>
    <v>Learn more on Bing</v>
  </rv>
  <rv s="1">
    <v>fr-FR</v>
    <v>afr3u2</v>
    <v>268435456</v>
    <v>1</v>
    <v>Avec Refinitiv</v>
    <v>0</v>
    <v>1</v>
    <v>Mercedes-Benz Group AG (XETR:MBG)</v>
    <v>3</v>
    <v>9</v>
    <v>Finance</v>
    <v>8</v>
    <v>XETR</v>
    <v>962903700</v>
    <v>1998</v>
    <v>40.515000000000001</v>
    <v>40.130000000000003</v>
    <v>1.0046999999999999</v>
    <v>39259770000</v>
    <v>Xetra</v>
    <v>40.664999999999999</v>
    <v>MBG</v>
    <v>46295.439837962964</v>
    <v>Mercedes-Benz Group AG, anciennement Daimler AG (Daimler), est une société d’ingénierie automobile basée en Allemagne. La Société s’engage dans le développement, la production et la distribution de voitures et de camionnettes en Allemagne. Les segments incluent Mercedes-Benz Cars, Mercedes-Benz Vans et Mercedes-Benz Financial Services. Le segment des voitures Mercedes-Benz comprend les véhicules de la marque Mercedes-Benz, Mercedes-AMG et Mercedes-Maybach, ainsi que la marque de produits G-Class. The Mercedes-Benz Vans vend des fourgonnettes sous la marque Mercedes-Benz, ainsi que les pièces de rechange et accessoires correspondants. Le segment des services financiers de Mercedes-Benz soutient les ventes des marques automobiles du groupe Mercedes-Benz dans le monde entier. La gamme de produits de la Société comprend principalement des contrats de location et de financement pour les clients finaux et les concessionnaires, des services d’assurance et des modèles d’abonnement et de location ainsi que des services de gestion de flotte pour les clients commerciaux.</v>
    <v>EUR</v>
    <v>152528</v>
    <v>XETR</v>
    <v>41.22</v>
    <v>62.34</v>
    <v>Automobiles &amp; Auto Parts</v>
    <v>142</v>
    <v>9.5909999999999988E-3</v>
    <v>0.39</v>
    <v>Mercedes-Benz Group AG</v>
    <v>Mercedes-Benz Group AG</v>
    <v>40.79</v>
    <v>7.7740999999999998</v>
    <v>41.055</v>
    <v>Mercedesstrasse 120, STUTTGART, BADEN-WUERTTEMBERG, 70372 DE</v>
    <v>Bourse</v>
    <v>Mercedes-Benz Group AG (XETR:MBG)</v>
    <v>615970</v>
    <v>2926040</v>
  </rv>
  <rv s="2">
    <v>143</v>
  </rv>
  <rv s="0">
    <v>https://www.bing.com/financeapi/forcetrigger?t=a1ynp2&amp;q=XNYS%3aNOK&amp;form=skydnc</v>
    <v>Learn more on Bing</v>
  </rv>
  <rv s="1">
    <v>fr-FR</v>
    <v>a1ynp2</v>
    <v>268435456</v>
    <v>1</v>
    <v>Avec Refinitiv</v>
    <v>0</v>
    <v>1</v>
    <v>Nokia Oyj (XNYS:NOK)</v>
    <v>3</v>
    <v>4</v>
    <v>Finance</v>
    <v>6</v>
    <v>XNYS</v>
    <v>5742240000</v>
    <v>1997</v>
    <v>10.234999999999999</v>
    <v>4.71</v>
    <v>1.1895</v>
    <v>59489606400</v>
    <v>New York Stock Exchange</v>
    <v>10.119999999999999</v>
    <v>NOK</v>
    <v>46294.99998780078</v>
    <v>Nokia Oyj est une société basée en Finlande se spécialisant dans le marché du réseau et du protocole Internet (IP), des logiciels et des services connexes. Les activités de la Société comprennent Nokia Networks et Nokia Technologies. Les segments de la Société comprennent Réseaux de très haut Débit, Réseaux et Applications IP, et Nokia Technologies. Le segment des Réseaux de très haut Débit comprend des réseaux d'exploitation de réseaux mobiles et de réseaux fixes. Le segment des Réseaux IP et des Applications comprend des segments d'exploitation IP / Réseaux Optiques et Applications &amp; Analytics. Le segment d'exploitation Applications &amp; Analytics propose des solutions logicielles couvrant la gestion de l'expérience client, les opérations et la gestion des réseaux, les communications et la collaboration, politiques et la facturation, ainsi que les plates-formes Cloud, Internet des objets(IDO), de sécurité et d'analyse permettant aux fournisseurs de services numériques et Les entreprises d’accélérer et d'optimiser leur expérience client. La Compagnie compte Comptel Oyj parmi ses filiales.</v>
    <v>USD</v>
    <v>77586</v>
    <v>XNYS</v>
    <v>10.51</v>
    <v>17.45</v>
    <v>Communications &amp; Networking</v>
    <v>145</v>
    <v>2.3715E-2</v>
    <v>0.24</v>
    <v>Nokia Oyj</v>
    <v>Nokia Oyj</v>
    <v>10.355</v>
    <v>70.171000000000006</v>
    <v>10.36</v>
    <v>Karakaari 7, Espoo, VLASENICE, 02610 FI</v>
    <v>Bourse</v>
    <v>Nokia Oyj (XNYS:NOK)</v>
    <v>1936135</v>
    <v>79080112</v>
  </rv>
  <rv s="2">
    <v>146</v>
  </rv>
  <rv s="0">
    <v>http://en.wikipedia.org/wiki/Hewlett-Packard</v>
    <v>Wikipedia</v>
  </rv>
  <rv s="3">
    <v>24</v>
    <v>148</v>
  </rv>
  <rv s="4">
    <v>17</v>
    <v>https://www.bing.com/th?id=AMMS_98757b1e7b158827481b7c629463c21b&amp;qlt=95</v>
    <v>149</v>
    <v>0</v>
    <v>https://www.bing.com/images/search?form=xlimg&amp;q=hp+company</v>
    <v>Image of HP INC.</v>
  </rv>
  <rv s="0">
    <v>https://www.bing.com/financeapi/forcetrigger?t=a1uu5r&amp;q=XNYS%3aHPQ&amp;form=skydnc</v>
    <v>Learn more on Bing</v>
  </rv>
  <rv s="5">
    <v>fr-FR</v>
    <v>a1uu5r</v>
    <v>268435456</v>
    <v>1</v>
    <v>Avec Refinitiv</v>
    <v>12</v>
    <v>13</v>
    <v>HP INC. (XNYS:HPQ)</v>
    <v>15</v>
    <v>16</v>
    <v>Finance</v>
    <v>6</v>
    <v>XNYS</v>
    <v>901791000</v>
    <v>1998</v>
    <v>30.6</v>
    <v>17.559999999999999</v>
    <v>1.1921999999999999</v>
    <v>27712037430</v>
    <v>New York Stock Exchange</v>
    <v>31.32</v>
    <v>HPQ</v>
    <v>46294.99901352969</v>
    <v>HP Inc. est un fournisseur mondial d'ordinateurs personnels et d'autres appareils d'accès numérique, de produits d'imagerie et d'impression, ainsi que de technologies, de solutions et de services connexes. La Société propose une gamme d'appareils, de services et d'abonnements pour l'informatique personnelle, l'impression, l'impression tridimensionnelle (3D), le travail hybride, les jeux, etc. Elle opère à travers trois segments: Systèmes personnels, Impression et Investissements d'entreprise. Le segment des systèmes personnels propose des ordinateurs de bureau et portables, détachables et convertibles, des stations de travail, des clients légers, des appareils de mobilité commerciale, des systèmes de point de vente au détail, des écrans, des systèmes hybrides, des logiciels, des solutions et des services. Le segment de l'impression propose du matériel, des fournitures, des services et des solutions pour les imprimantes grand public et commerciales. Le segment Printing se concentre également sur l'impression graphique et 3D et la personnalisation sur les marchés commerciaux et industriels. Les investissements d'entreprise comprennent certains projets d'incubation d'entreprises et d'investissement.</v>
    <v>USD</v>
    <v>55000</v>
    <v>XNYS</v>
    <v>31.35</v>
    <v>36.225000000000001</v>
    <v>150</v>
    <v>Computers, Phones &amp; Household Electronics</v>
    <v>151</v>
    <v>-1.8838000000000001E-2</v>
    <v>-0.59</v>
    <v>HP INC.</v>
    <v>HP INC.</v>
    <v>31.3</v>
    <v>11.7121</v>
    <v>30.73</v>
    <v>1501 Page Mill Road, PALO ALTO, CA, 94304 US</v>
    <v>Bourse</v>
    <v>HP INC. (XNYS:HPQ)</v>
    <v>2031</v>
    <v>17399857</v>
  </rv>
  <rv s="2">
    <v>152</v>
  </rv>
  <rv s="0">
    <v>https://www.bing.com/financeapi/forcetrigger?t=bplhqh&amp;q=XNYS%3aPINS&amp;form=skydnc</v>
    <v>Learn more on Bing</v>
  </rv>
  <rv s="1">
    <v>fr-FR</v>
    <v>bplhqh</v>
    <v>268435456</v>
    <v>1</v>
    <v>Avec Refinitiv</v>
    <v>0</v>
    <v>1</v>
    <v>PINTEREST, INC. (XNYS:PINS)</v>
    <v>3</v>
    <v>4</v>
    <v>Finance</v>
    <v>5</v>
    <v>XNYS</v>
    <v>566313000</v>
    <v>2008</v>
    <v>18.225000000000001</v>
    <v>13.84</v>
    <v>0.89549999999999996</v>
    <v>10499443020</v>
    <v>New York Stock Exchange</v>
    <v>18.41</v>
    <v>PINS</v>
    <v>46294.999838124997</v>
    <v>Pinterest, Inc. (Pinterest) propose une plateforme de recherche visuelle et de découverte. Le service principal de la Société, Pinterest, est accessible via son application mobile ou le Web. Les gens utilisent Pinterest pour trouver des idées. En parcourant le contenu Pinterest, Pins, ils affinent leurs goûts et trouvent l'idée. Les utilisateurs interagissent avec la plateforme dans des parcours multi-sessions pour trouver l'inspiration, organiser leur dernier look, planifier leur prochain projet et faire des achats auprès de marques. Il compte environ 553 millions d'utilisateurs actifs mensuels à travers le monde. Le contenu de Pinterest provient de diverses sources, notamment des détaillants, des marques, des créateurs, des éditeurs et des utilisateurs. Il acquiert ce contenu via une gamme de méthodes, y compris le téléchargement de catalogues de produits, la publication directe et la curation des utilisateurs. Les formats de contenu incluent des images qui permettent à l'utilisateur de cliquer sur une idée pour en savoir plus, des vidéos qui fournissent les étapes d'une idée et des produits que les marques et les commerçants téléchargent à partir de catalogues.</v>
    <v>USD</v>
    <v>5265</v>
    <v>XNYS</v>
    <v>18.57</v>
    <v>35.42</v>
    <v>Software &amp; IT Services</v>
    <v>154</v>
    <v>7.0609999999999996E-3</v>
    <v>0.13</v>
    <v>PINTEREST, INC.</v>
    <v>PINTEREST, INC.</v>
    <v>18.45</v>
    <v>54.682200000000002</v>
    <v>18.54</v>
    <v>651 Brannan Street, SAN FRANCISCO, CA, 94107 US</v>
    <v>Bourse</v>
    <v>PINTEREST, INC. (XNYS:PINS)</v>
    <v>841</v>
    <v>14362120</v>
  </rv>
  <rv s="2">
    <v>155</v>
  </rv>
  <rv s="0">
    <v>https://www.bing.com/financeapi/forcetrigger?t=a1ntlh&amp;q=XNAS%3aASML&amp;form=skydnc</v>
    <v>Learn more on Bing</v>
  </rv>
  <rv s="1">
    <v>fr-FR</v>
    <v>a1ntlh</v>
    <v>268435456</v>
    <v>1</v>
    <v>Avec Refinitiv</v>
    <v>0</v>
    <v>1</v>
    <v>ASML Holding N.V. (XNAS:ASML)</v>
    <v>3</v>
    <v>4</v>
    <v>Finance</v>
    <v>6</v>
    <v>XNAS</v>
    <v>388147700</v>
    <v>1994</v>
    <v>1800.4</v>
    <v>935.41</v>
    <v>1.7712000000000001</v>
    <v>712014259403</v>
    <v>Nasdaq Stock Market</v>
    <v>1771.41</v>
    <v>ASML</v>
    <v>46294.999714050784</v>
    <v>ASML Holding N.V. est une société holding basée aux Pays-Bas. La Société exerce ses activités par l’intermédiaire de ses filiales aux Pays-Bas, aux États-Unis, en Italie, en France, en Allemagne, au Royaume-Uni, en Irlande, en Belgique, en Corée du Sud, à Taïwan, à Singapour, en Chine, à Hong Kong, au Japon, en Malaisie et en Israël. La société opère par l’intermédiaire d’un segment d’activité qui est engagé dans le développement, la production, la commercialisation, la vente, la mise à niveau et l’entretien des systèmes avancés d’équipement de semi-conducteurs, composé de lithographie, métrologie et systèmes d’inspection. La société propose des systèmes TWINSCAN, équipés d’un système de lithographie avec une lampe au mercure comme source de lumière (i-line), Krypton Fluoride (KrF) et Argon Fluoride (ArF) sources de lumière pour le traitement des wafers pour les environnements de fabrication pour lesquels l’imagerie à une petite résolution est nécessaire. Les systèmes TWINSCAN comprennent également des systèmes de lithographie par immersion (systèmes d’immersion TWINSCAN).</v>
    <v>USD</v>
    <v>43938</v>
    <v>XNAS</v>
    <v>1841.7653</v>
    <v>1999.96</v>
    <v>Semiconductors &amp; Semiconductor Equipment</v>
    <v>157</v>
    <v>3.5554000000000002E-2</v>
    <v>62.98</v>
    <v>ASML Holding N.V.</v>
    <v>ASML Holding N.V.</v>
    <v>1811.51</v>
    <v>60.566099999999999</v>
    <v>1834.39</v>
    <v>De Run 6501, VELDHOVEN, NOORD-BRABANT, 5504DR NL</v>
    <v>Bourse</v>
    <v>ASML Holding N.V. (XNAS:ASML)</v>
    <v>16216</v>
    <v>1255363</v>
  </rv>
  <rv s="2">
    <v>158</v>
  </rv>
  <rv s="0">
    <v>https://www.bing.com/financeapi/forcetrigger?t=bplfm7&amp;q=XNAS%3aMVST&amp;form=skydnc</v>
    <v>Learn more on Bing</v>
  </rv>
  <rv s="1">
    <v>fr-FR</v>
    <v>bplfm7</v>
    <v>268435456</v>
    <v>1</v>
    <v>Avec Refinitiv</v>
    <v>0</v>
    <v>1</v>
    <v>MICROVAST HOLDINGS, INC. (XNAS:MVST)</v>
    <v>3</v>
    <v>4</v>
    <v>Finance</v>
    <v>5</v>
    <v>XNAS</v>
    <v>384534500</v>
    <v>2018</v>
    <v>0.64</v>
    <v>0.56130000000000002</v>
    <v>3.5979999999999999</v>
    <v>249062995</v>
    <v>Nasdaq Stock Market</v>
    <v>0.64610000000000001</v>
    <v>MVST</v>
    <v>46294.99813033516</v>
    <v>Microvast Holdings, Inc., anciennement Tuscan Holdings Corp., concoit, developpe et fabrique des batteries lithium-ion. Les batteries de la Societe utilisent une variete de chimies cellulaires, ce qui offre une flexibilite dans la conception et les applications des vehicules. Les vehicules commerciaux de la Societe comptent parmi ses clients des camions legers, moyens et lourds, des fourgonnettes, des autobus, des trains, des vehicules guides automatises, de l’equipement portuaire et des camions miniers. L’Entreprise offre des solutions de batterie, y compris des chimistes de batterie, des solutions de batterie personnalisees et des composants de batterie. Ses chimies de batterie offrent une gamme de chimies de cellules, qui comprennent l’oxyde de titanate de lithium (LTO), le phosphate de fer de lithium (LFP), le cobalt de manganese de nickel version un (NMC-1) et le cobalt de manganese de nickel version deux (NMC-2). Ses solutions de batterie personnalisées comprennent des cellules, des modules, des packs et des systèmes de gestion de batterie (BMS). Ses composants de batterie comprennent Aramid Separator et Gradient Cathode.</v>
    <v>USD</v>
    <v>1908</v>
    <v>XNAS</v>
    <v>0.67410000000000003</v>
    <v>7.12</v>
    <v>Machinery, Equipment &amp; Components</v>
    <v>160</v>
    <v>2.4759999999999999E-3</v>
    <v>1.6000000000000001E-3</v>
    <v>MICROVAST HOLDINGS, INC.</v>
    <v>MICROVAST HOLDINGS, INC.</v>
    <v>0.65100000000000002</v>
    <v>4.7408999999999999</v>
    <v>0.64770000000000005</v>
    <v>12603 Southwest Freeway, Suite 300, STAFFORD, TX, 77477 US</v>
    <v>Bourse</v>
    <v>MICROVAST HOLDINGS, INC. (XNAS:MVST)</v>
    <v>743</v>
    <v>6986217</v>
  </rv>
  <rv s="2">
    <v>161</v>
  </rv>
  <rv s="0">
    <v>https://www.bing.com/financeapi/forcetrigger?t=adbgm7&amp;q=XSHE%3a000949&amp;form=skydnc</v>
    <v>Learn more on Bing</v>
  </rv>
  <rv s="1">
    <v>fr-FR</v>
    <v>adbgm7</v>
    <v>268435456</v>
    <v>1</v>
    <v>Avec Refinitiv</v>
    <v>0</v>
    <v>1</v>
    <v>Xinxiang Chem (XSHE:000949)</v>
    <v>3</v>
    <v>51</v>
    <v>Finance</v>
    <v>52</v>
    <v>XSHE</v>
    <v>1656900000</v>
    <v>1997</v>
    <v>6.35</v>
    <v>4.08</v>
    <v>0.77370000000000005</v>
    <v>10902400000</v>
    <v>Shenzhen Stock Exchange</v>
    <v>6.41</v>
    <v>000949</v>
    <v>46295.3125</v>
    <v>Xinxiang Chemical Fiber Co Ltd is a China-based company principally engaged in the production and sale of chemical fibers. The Company's main products include biomass cellulose filament and spandex fiber. Biomass cellulose filament is a regenerated fiber, and spandex fiber is a synthetic fiber. The Company's products are mainly used in the fields of clothing (silk fabrics), home textiles (high-end curtains, bedding), industrial textiles (sewing threads, tire cord fabrics), high-elastic textiles, including clothing (sportswear, sun protection clothing, etc.), medical (bandages, protective gear), home textiles (elastic bedspreads) and industrial (automotive interiors, seat belts). The Company sells its products under the Bailu brand. The Company mainly operates its businesses in the domestic and overseas markets.</v>
    <v>CNY</v>
    <v>8534</v>
    <v>XSHE</v>
    <v>6.53</v>
    <v>8.91</v>
    <v>Textiles &amp; Apparel</v>
    <v>163</v>
    <v>4.6800000000000001E-3</v>
    <v>0.03</v>
    <v>Xinxiang Chem</v>
    <v>Xinxiang Chem</v>
    <v>6.44</v>
    <v>22.238</v>
    <v>6.44</v>
    <v>Intersection of Xinchang Road and Jingba Road, Hongqi District, XINXIANG, HENAN, 453000 CN</v>
    <v>Bourse</v>
    <v>Xinxiang Chem (XSHE:000949)</v>
    <v>26269676</v>
    <v>38486900</v>
  </rv>
  <rv s="2">
    <v>164</v>
  </rv>
  <rv s="0">
    <v>http://es.wikipedia.org/wiki/Adobe_(empresa)</v>
    <v>Wikipedia</v>
  </rv>
  <rv s="3">
    <v>24</v>
    <v>166</v>
  </rv>
  <rv s="4">
    <v>17</v>
    <v>https://www.bing.com/th?id=AMMS_503c684ccc667ad525fe1d703881df2c&amp;qlt=95</v>
    <v>167</v>
    <v>0</v>
    <v>https://www.bing.com/images/search?form=xlimg&amp;q=adobe+systems</v>
    <v>Image of ADOBE INC.</v>
  </rv>
  <rv s="0">
    <v>https://www.bing.com/financeapi/forcetrigger?t=a1mv7w&amp;q=XNAS%3aADBE&amp;form=skydnc</v>
    <v>Learn more on Bing</v>
  </rv>
  <rv s="5">
    <v>fr-FR</v>
    <v>a1mv7w</v>
    <v>268435456</v>
    <v>1</v>
    <v>Avec Refinitiv</v>
    <v>12</v>
    <v>13</v>
    <v>ADOBE INC. (XNAS:ADBE)</v>
    <v>15</v>
    <v>16</v>
    <v>Finance</v>
    <v>6</v>
    <v>XNAS</v>
    <v>389200000</v>
    <v>1997</v>
    <v>228.68</v>
    <v>190.12</v>
    <v>1.4132</v>
    <v>90749764000</v>
    <v>Nasdaq Stock Market</v>
    <v>231.01</v>
    <v>ADBE</v>
    <v>46294.999776388278</v>
    <v>Adobe Inc est une entreprise technologique mondiale. Les produits, services et solutions de la Société sont utilisés dans le monde entier pour imaginer, créer, gérer, livrer, mesurer, optimisez et interagissez avec le contenu sur toutes les surfaces et alimentez les expériences numériques. Ses segments comprennent les médias numériques, l'expérience numérique, l'édition et la publicité. Le segment des médias numériques est centré sur Adobe Creative Cloud et Adobe document Cloud, qui comprennent Adobe Express, Adobe Firefly, Photoshop et d'autres produits, offrant une variété d'outils aux professionnels de la création, aux communicateurs et aux autres consommateurs. Le segment expérience numérique fournit une plateforme intégrée et un ensemble de produits, services et solutions via Adobe Experience Cloud. Le segment publication et publicité contient des produits et services hérités. En outre, sa solution Adobe GenStudio permet aux entreprises de simplifier leur processus de chaîne logistique de contenu grâce à des capacités d'intelligence artificielle générative (IA) et à une automatisation intelligente.</v>
    <v>USD</v>
    <v>31360</v>
    <v>XNAS</v>
    <v>233.33</v>
    <v>363.7</v>
    <v>168</v>
    <v>Software &amp; IT Services</v>
    <v>169</v>
    <v>9.3500000000000007E-3</v>
    <v>2.16</v>
    <v>ADOBE INC.</v>
    <v>ADOBE INC.</v>
    <v>230.99</v>
    <v>13.0115</v>
    <v>233.17</v>
    <v>345 Park Avenue, SAN JOSE, CA, 95110-2704 US</v>
    <v>Bourse</v>
    <v>ADOBE INC. (XNAS:ADBE)</v>
    <v>20545</v>
    <v>5357999</v>
  </rv>
  <rv s="2">
    <v>170</v>
  </rv>
  <rv s="0">
    <v>https://www.bing.com/financeapi/forcetrigger?t=c3thsm&amp;q=XFRA%3aNFC1&amp;form=skydnc</v>
    <v>Learn more on Bing</v>
  </rv>
  <rv s="12">
    <v>fr-FR</v>
    <v>c3thsm</v>
    <v>268435456</v>
    <v>1</v>
    <v>Avec Refinitiv</v>
    <v>55</v>
    <v>56</v>
    <v>NETFLIX, INC. (XFRA:NFC1)</v>
    <v>3</v>
    <v>43</v>
    <v>Finance</v>
    <v>8</v>
    <v>XFRA</v>
    <v>4163939000</v>
    <v>1997</v>
    <v>16</v>
    <v>1.6093</v>
    <v>292725000000</v>
    <v>Deutsche Boerse AG</v>
    <v>16.3</v>
    <v>NFC1</v>
    <v>46295.435416666667</v>
    <v>Netflix, Inc. est un fournisseur de services de divertissement. La Société acquiert, concède des licences et produit du contenu, y compris des émissions originales. Il offre des abonnements payants dans plus de 190 pays offrant des séries télévisées (TV), des films et des jeux dans une variété de genres et de langues. Il permet aux membres de jouer, de mettre en pause et de reprendre le visionnage autant de fois qu'ils le souhaitent, à tout moment, n'importe où, et peut modifier leurs plans à tout moment. La Société offre à ses membres la possibilité de recevoir du contenu en continu par le biais d'une foule d'appareils connectés à Internet, y compris des téléviseurs, des lecteurs vidéo numériques, des décodeurs de télévision et des appareils mobiles. Elle est engagée dans la mise à l'échelle de son service de streaming, en introduisant des jeux et de la publicité sur son service, ainsi qu'en offrant des émissions en direct. Elle développe des technologies et utilise des services de cloud computing tiers, des technologies et d'autres services. La Société est également engagée dans la mise à l'échelle de ses propres opérations de studio pour produire du contenu original.</v>
    <v>EUR</v>
    <v>16000</v>
    <v>XFRA</v>
    <v>16</v>
    <v>Software &amp; IT Services</v>
    <v>172</v>
    <v>-1.8405000000000001E-2</v>
    <v>-0.3</v>
    <v>NETFLIX, INC.</v>
    <v>NETFLIX, INC.</v>
    <v>16</v>
    <v>16</v>
    <v>121 Albright Way, LOS GATOS, CA, 95032 US</v>
    <v>Bourse</v>
    <v>NETFLIX, INC. (XFRA:NFC1)</v>
    <v>86</v>
    <v>39490600</v>
  </rv>
  <rv s="2">
    <v>173</v>
  </rv>
  <rv s="0">
    <v>https://www.bing.com/financeapi/forcetrigger?t=afkr7w&amp;q=XFRA%3aSIE&amp;form=skydnc</v>
    <v>Learn more on Bing</v>
  </rv>
  <rv s="1">
    <v>fr-FR</v>
    <v>afkr7w</v>
    <v>268435456</v>
    <v>1</v>
    <v>Avec Refinitiv</v>
    <v>0</v>
    <v>1</v>
    <v>Siemens AG (XFRA:SIE)</v>
    <v>3</v>
    <v>9</v>
    <v>Finance</v>
    <v>8</v>
    <v>XFRA</v>
    <v>782000000</v>
    <v>1996</v>
    <v>280.25</v>
    <v>58.95</v>
    <v>1.4681</v>
    <v>221105700000</v>
    <v>Deutsche Boerse AG</v>
    <v>281.89999999999998</v>
    <v>SIE</v>
    <v>46295.439583333333</v>
    <v>Siemens AG est une société technologique basée en Allemagne, qui se concentre sur les domaines de l'automatisation et de la numérisation dans les industries de processus et de fabrication, des infrastructures intelligentes pour les bâtiments et les systèmes d'énergie distribuée, des solutions de mobilité intelligentes pour le transport ferroviaire, ainsi que des technologies médicales et des services de santé numériques. La Société opère à travers les segments suivants : Digital Industries, qui offre des produits et des solutions de systèmes pour l'automatisation utilisés dans les industries discrètes et de processus ; Smart infrastructure, qui fournit et connecte des systèmes énergétiques et des technologies de construction ; Mobility, qui regroupe toutes les entreprises dans le domaine du transport ferroviaire de voyageurs et de marchandises; Siemens Healthineers, qui fournit des produits, des solutions et des services de santé, et Siemens Financial services (SFS), qui offre des solutions et des équipements de crédit-bail, des financements structurés et de projets sous forme d'emprunts et d'investissements en actions.</v>
    <v>EUR</v>
    <v>231000</v>
    <v>XFRA</v>
    <v>284.14999999999998</v>
    <v>291.64999999999998</v>
    <v>Machinery, Equipment &amp; Components</v>
    <v>175</v>
    <v>-5.8530000000000006E-3</v>
    <v>-1.65</v>
    <v>Siemens AG</v>
    <v>Siemens AG</v>
    <v>283.7</v>
    <v>27.692699999999999</v>
    <v>280.25</v>
    <v>Werner-von-Siemens-Strasse 1, MUNICH, BAYERN, 80333 DE</v>
    <v>Bourse</v>
    <v>Siemens AG (XFRA:SIE)</v>
    <v>728</v>
    <v>1126090</v>
  </rv>
  <rv s="2">
    <v>176</v>
  </rv>
  <rv s="0">
    <v>https://www.bing.com/financeapi/forcetrigger?t=a21t52&amp;q=XNYS%3aSHEL&amp;form=skydnc</v>
    <v>Learn more on Bing</v>
  </rv>
  <rv s="1">
    <v>fr-FR</v>
    <v>a21t52</v>
    <v>268435456</v>
    <v>1</v>
    <v>Avec Refinitiv</v>
    <v>0</v>
    <v>1</v>
    <v>SHELL PLC (XNYS:SHEL)</v>
    <v>3</v>
    <v>4</v>
    <v>Finance</v>
    <v>5</v>
    <v>XNYS</v>
    <v>2866637000</v>
    <v>2002</v>
    <v>94.72</v>
    <v>68.625</v>
    <v>8.8499999999999995E-2</v>
    <v>272694929860</v>
    <v>New York Stock Exchange</v>
    <v>96.47</v>
    <v>SHEL</v>
    <v>46294.998340543752</v>
    <v>Shell plc est une société énergétique internationale qui s'occupe des principaux aspects des industries énergétique et pétrochimique. Les secteurs de la Société comprennent le gaz intégré, le gaz en amont, le marketing, les produits chimiques et produits, les énergies renouvelables et les solutions énergétiques et les entreprises. Le segment gaz intégré comprend le gaz naturel liquéfié (GNL), la conversion du gaz naturel en carburants gaz-liquides (GTL) et d'autres produits. Il comprend l'exploration et l'extraction du gaz naturel et des liquides, ainsi que l'exploitation de l'infrastructure en amont et intermédiaire. Le secteur amont comprend l'exploration et l'extraction de pétrole brut, de gaz naturel et de liquides de gaz naturel. Elle commercialise et transporte également du pétrole et du gaz et exploite les infrastructures nécessaires pour les livrer sur le marché. Le segment Marketing comprend les activités mobilité, lubrifiants et secteurs &amp; décarbonisation. Le segment produits chimiques comprend des usines de fabrication de produits chimiques dotées de leur propre réseau de commercialisation et des raffineries.</v>
    <v>USD</v>
    <v>85000</v>
    <v>XNYS</v>
    <v>95.79</v>
    <v>99.155000000000001</v>
    <v>Oil &amp; Gas</v>
    <v>178</v>
    <v>-1.3787000000000001E-2</v>
    <v>-1.33</v>
    <v>SHELL PLC</v>
    <v>SHELL PLC</v>
    <v>94.775000000000006</v>
    <v>10.4963</v>
    <v>95.14</v>
    <v>Shell Centre, 2 York Road, NaN, LONDON, ENGLAND, SE1 7NA GB</v>
    <v>Bourse</v>
    <v>SHELL PLC (XNYS:SHEL)</v>
    <v>21753</v>
    <v>6375246</v>
  </rv>
  <rv s="2">
    <v>179</v>
  </rv>
  <rv s="0">
    <v>https://www.bing.com/financeapi/forcetrigger?t=a1p7zr&amp;q=XNYS%3aCAT&amp;form=skydnc</v>
    <v>Learn more on Bing</v>
  </rv>
  <rv s="1">
    <v>fr-FR</v>
    <v>a1p7zr</v>
    <v>268435456</v>
    <v>1</v>
    <v>Avec Refinitiv</v>
    <v>0</v>
    <v>1</v>
    <v>CATERPILLAR INC. (XNYS:CAT)</v>
    <v>3</v>
    <v>4</v>
    <v>Finance</v>
    <v>6</v>
    <v>XNYS</v>
    <v>459674900</v>
    <v>1986</v>
    <v>815.5</v>
    <v>470.24</v>
    <v>1.58</v>
    <v>379985659336</v>
    <v>New York Stock Exchange</v>
    <v>819.95</v>
    <v>CAT</v>
    <v>46294.999909200778</v>
    <v>Caterpillar Inc est un fabricant de matériel de construction et d'exploitation minière, de moteurs diesel et à gaz naturel pour véhicules de chantier, de turbines à gaz industrielles et de locomotives diesel-électriques. La Société exerce ses activités dans ses différents secteurs, à savoir les industries de la construction, les industries des ressources et l'énergie et le transport. Elle fournit également des services de financement et des services connexes par l'intermédiaire de son secteur produits financiers. Le secteur construction Industries est principalement responsable de l'assistance aux clients utilisant des machines dans les applications de construction d'infrastructures et de bâtiments. Le secteur Resource Industries développe et fabrique des équipements à haute productivité pour les exploitations minières souterraines et à ciel ouvert, et fournit des systèmes hydrauliques, des composants électroniques et des logiciels pour ses machines et moteurs. Le segment énergie et transport offre des produits et des services qui comprennent des moteurs alternatifs, des groupes électrogènes, des systèmes et solutions intégrés, des turbines et des services liés aux turbines.</v>
    <v>USD</v>
    <v>118000</v>
    <v>XNYS</v>
    <v>829.74</v>
    <v>1073.46</v>
    <v>Machinery, Equipment &amp; Components</v>
    <v>181</v>
    <v>8.1589999999999996E-3</v>
    <v>6.69</v>
    <v>CATERPILLAR INC.</v>
    <v>CATERPILLAR INC.</v>
    <v>826.53</v>
    <v>35.5578</v>
    <v>826.64</v>
    <v>5205 N. O'connor Boulevard, Suite 100, IRVING, TX, 75039 US</v>
    <v>Bourse</v>
    <v>CATERPILLAR INC. (XNYS:CAT)</v>
    <v>3852</v>
    <v>2332820</v>
  </rv>
  <rv s="2">
    <v>182</v>
  </rv>
  <rv s="0">
    <v>https://www.bing.com/financeapi/forcetrigger?t=amg2tc&amp;q=BMEX%3aSAN&amp;form=skydnc</v>
    <v>Learn more on Bing</v>
  </rv>
  <rv s="1">
    <v>fr-FR</v>
    <v>amg2tc</v>
    <v>268435456</v>
    <v>1</v>
    <v>Avec Refinitiv</v>
    <v>0</v>
    <v>1</v>
    <v>Banco Santander SA (BMEX:SAN)</v>
    <v>3</v>
    <v>9</v>
    <v>Finance</v>
    <v>8</v>
    <v>BMEX</v>
    <v>14556480000</v>
    <v>1875</v>
    <v>12.43</v>
    <v>8.1</v>
    <v>1.4924999999999999</v>
    <v>182101600000</v>
    <v>Bolsas y Mercados Espanoles</v>
    <v>12.51</v>
    <v>SAN</v>
    <v>46295.43986111111</v>
    <v>Banco Santander, S.A. est une société espagnole active en tant que banque de détail et commerciale. Les segments Banques comprennent l'Europe continentale, le Royaume-Uni, l'Amérique latine et les États-Unis. Le segment Europe continentale couvre toutes les activités en Europe continentale. Le segment Royaume-Uni comprend les activités développées par diverses unités et succursales dans le pays. Le segment Amérique latine englobe toutes ses activités financières menées par l'intermédiaire de ses banques et filiales dans la région. Le secteur États-Unis comprend l'Intermediate Holding Company (IHC) et ses filiales Santander Bank, Banco Santander Puerto Rico, Santander Consumer USA, Banco Santander International, Santander Investment Securities et la succursale de Santander à New York. Le modèle commercial de la Société répond aux besoins de tous les types de clients : des particuliers aux revenus variés.</v>
    <v>EUR</v>
    <v>185279</v>
    <v>BMEX</v>
    <v>12.69</v>
    <v>13.12</v>
    <v>Banking Services</v>
    <v>184</v>
    <v>-6.0750000000000005E-3</v>
    <v>-7.5999999999999998E-2</v>
    <v>Banco Santander SA</v>
    <v>Banco Santander SA</v>
    <v>12.545999999999999</v>
    <v>11.1867</v>
    <v>12.433999999999999</v>
    <v>CGS Av. Cantabria s/n, BOADILLA DEL MONTE, MADRID, 28660 ES</v>
    <v>Bourse</v>
    <v>Banco Santander SA (BMEX:SAN)</v>
    <v>6022295</v>
    <v>24082090</v>
  </rv>
  <rv s="2">
    <v>185</v>
  </rv>
  <rv s="0">
    <v>https://www.bing.com/financeapi/forcetrigger?t=a1rjec&amp;q=XNAS%3aEA&amp;form=skydnc</v>
    <v>Learn more on Bing</v>
  </rv>
  <rv s="13">
    <v>fr-FR</v>
    <v>a1rjec</v>
    <v>268435456</v>
    <v>1</v>
    <v>1</v>
    <v>Avec Refinitiv</v>
    <v>57</v>
    <v>58</v>
    <v>ELECTRONIC ARTS INC. (XNAS:EA)</v>
    <v>3</v>
    <v>59</v>
    <v>Finance</v>
    <v>60</v>
    <v>XNAS</v>
    <v>250253700</v>
    <v>1991</v>
    <v>202.31</v>
    <v>141.19</v>
    <v>0.66269999999999996</v>
    <v>50683881861</v>
    <v>Nasdaq Stock Market</v>
    <v>-0.38</v>
    <v>-1.8759999999999998E-3</v>
    <v>202.45</v>
    <v>EA</v>
    <v>46140.846019062497</v>
    <v>Electronic Arts Inc. est une entreprise de divertissement interactif numérique. La Société développe et fournit des jeux, du contenu et des services en ligne pour consoles connectées à Internet, appareils mobiles et ordinateurs personnels. Il développe et publie des jeux et des expériences dans divers genres, tels que le sport, la course, le tir à la première personne, l'action, jeux de rôle et simulation. Son portefeuille de marques comprend EA SPORTS FC, Battlefield, Apex Legends, The Sims, EA SPORTS Madden NFL, EA SPORTS College Football, Need for Speed, Dragon Age, Titanfall, plants vs Zombies et EA SPORTS F1. La Société offre également des services en direct, y compris du contenu supplémentaire, des offres d'abonnement et d'autres revenus générés en dehors de la vente de ses jeux complets. Elle distribue principalement ses produits et services de console par l'intermédiaire de partenaires tels que Sony et Microsoft. Elle distribue ses applications mobiles et son contenu supplémentaire par le biais de distributeurs tels que Apple et Google.</v>
    <v>USD</v>
    <v>14500</v>
    <v>XNAS</v>
    <v>203.64</v>
    <v>204.88499999999999</v>
    <v>Software &amp; IT Services</v>
    <v>187</v>
    <v>3.9520000000000001E-4</v>
    <v>0.08</v>
    <v>ELECTRONIC ARTS INC.</v>
    <v>ELECTRONIC ARTS INC.</v>
    <v>203.47</v>
    <v>75.760300000000001</v>
    <v>202.53</v>
    <v>202.15</v>
    <v>209 Redwood Shores Pkwy, REDWOOD CITY, CA, 94065 US</v>
    <v>Bourse</v>
    <v>ELECTRONIC ARTS INC. (XNAS:EA)</v>
    <v>1714153</v>
    <v>1784068</v>
  </rv>
  <rv s="2">
    <v>188</v>
  </rv>
  <rv s="0">
    <v>https://www.bing.com/financeapi/forcetrigger?t=a1tr1h&amp;q=XNYS%3aGE&amp;form=skydnc</v>
    <v>Learn more on Bing</v>
  </rv>
  <rv s="1">
    <v>fr-FR</v>
    <v>a1tr1h</v>
    <v>268435456</v>
    <v>1</v>
    <v>Avec Refinitiv</v>
    <v>0</v>
    <v>1</v>
    <v>GENERAL ELECTRIC COMPANY (XNYS:GE)</v>
    <v>3</v>
    <v>4</v>
    <v>Finance</v>
    <v>6</v>
    <v>XNYS</v>
    <v>1037563000</v>
    <v>1892</v>
    <v>316.58</v>
    <v>268.91000000000003</v>
    <v>1.3842000000000001</v>
    <v>329830902070</v>
    <v>New York Stock Exchange</v>
    <v>318.24</v>
    <v>GE</v>
    <v>46294.999823657032</v>
    <v>General Electric Company, faisant affaire sous le nom de GE Aerospace, est une société mondiale de propulsion, de services et de systèmes aérospatiaux. La Société a une base installée d'environ 45 000 moteurs d'avions commerciaux et 25 000 moteurs militaires. La société opère dans deux segments : moteurs et services commerciaux et technologies de défense et de propulsion. Le segment commercial Engines &amp; services conçoit, développe, fabrique et entretient des moteurs à réaction pour les cellules d'avions commerciales, ainsi que pour l'aviation d'affaires et les applications aérodérivées. Ses services comprennent l'entretien, la réparation et la révision (MRO) des moteurs et la vente de pièces détachées et offre des services dans le cadre de divers arrangements. Le segment Defense &amp; propulsion technologies fournit des moteurs de défense et des systèmes d'aéronefs critiques et comprend ses activités Defense &amp; Systems et propulsion &amp; additive technologies. Son portefeuille de marques comprend Avio Aero, Unison, Dowty Propellers et Colibrium additive.</v>
    <v>USD</v>
    <v>57000</v>
    <v>XNYS</v>
    <v>324.08</v>
    <v>388.84</v>
    <v>Aerospace &amp; Defense</v>
    <v>190</v>
    <v>-1.1000000000000001E-3</v>
    <v>-0.35</v>
    <v>GENERAL ELECTRIC COMPANY</v>
    <v>GENERAL ELECTRIC COMPANY</v>
    <v>318.87</v>
    <v>37.4529</v>
    <v>317.89</v>
    <v>1 Neumann Way, CINCINNATI, OH, 45215 US</v>
    <v>Bourse</v>
    <v>GENERAL ELECTRIC COMPANY (XNYS:GE)</v>
    <v>1386</v>
    <v>4095600</v>
  </rv>
  <rv s="2">
    <v>191</v>
  </rv>
  <rv s="14">
    <v>fr-FR</v>
    <v>cheovh</v>
    <v>268435456</v>
    <v>1</v>
    <v>Avec Refinitiv</v>
    <v>61</v>
    <v>62</v>
    <v>GLEN Inds (XBOM:544444)</v>
    <v>27</v>
    <v>63</v>
    <v>Finance</v>
    <v>64</v>
    <v>XBOM</v>
    <v>24061370</v>
    <v>2007</v>
    <v>125</v>
    <v>58</v>
    <v>3065418000</v>
    <v>Bombay Stock Exchange</v>
    <v>-0.4</v>
    <v>-3.1749999999999999E-3</v>
    <v>127.4</v>
    <v>544444</v>
    <v>46295.438564814816</v>
    <v>GLEN Industries Limited is an India-based company, which is engaged in the manufacturing of a diverse range of food packaging and service products, primarily thin wall food containers, polylactic acid (PLA) straws and paper straws all mainly supplied to the hotel, restaurant, and cafe/catering (HoReCa) sector, beverage industry and food packaging industry. Its product lineup, available in various shapes and sizes, is favored by sectors such as the HoReCa industry, Quick Service Restaurants (QSR), the food, beverage and dairy industry, among others. Customization on standardized products can be done by way of digital printing, shrink sleeving, dry offset printing, pad printing and screen printing. The Company sells its products in domestic and international markets. The Company exports its products to various countries, including Australia, Belgium, Cyprus, Denmark, Derbyshire, Greece, Ireland, Nepal, Netherlands, Norway, Romania, Senegal, Somalia, Spain and the United Kingdom.</v>
    <v>INR</v>
    <v>XBOM</v>
    <v>130.9</v>
    <v>134</v>
    <v>Containers &amp; Packaging</v>
    <v>-1.4129000000000001E-2</v>
    <v>-1.8</v>
    <v>GLEN Inds</v>
    <v>GLEN Inds</v>
    <v>128</v>
    <v>18.309000000000001</v>
    <v>125.6</v>
    <v>125.6</v>
    <v>Raj Veena, 2nd Floor,, 50A Block C New Alipore,, KOLKATA, WEST BENGAL, 700053 IN</v>
    <v>Bourse</v>
    <v>GLEN Inds (XBOM:544444)</v>
    <v>28800</v>
    <v>29160</v>
  </rv>
  <rv s="2">
    <v>193</v>
  </rv>
  <rv s="0">
    <v>https://www.bing.com/financeapi/forcetrigger?t=ah88ec&amp;q=XBOM%3a500483&amp;form=skydnc</v>
    <v>Learn more on Bing</v>
  </rv>
  <rv s="15">
    <v>fr-FR</v>
    <v>ah88ec</v>
    <v>268435456</v>
    <v>1</v>
    <v>Avec Refinitiv</v>
    <v>57</v>
    <v>65</v>
    <v>Tata Commns (XBOM:500483)</v>
    <v>3</v>
    <v>66</v>
    <v>Finance</v>
    <v>64</v>
    <v>XBOM</v>
    <v>285085600</v>
    <v>1986</v>
    <v>1645.6</v>
    <v>1323</v>
    <v>1.6464000000000001</v>
    <v>471731200000</v>
    <v>Bombay Stock Exchange</v>
    <v>-6.4</v>
    <v>-3.8649999999999999E-3</v>
    <v>1654.15</v>
    <v>500483</v>
    <v>46295.438483796293</v>
    <v>Tata Communications Limited is an India-based communications technology company. The Company enables digital transformation for enterprises globally. It delivers services powered by cloud, mobility, Internet of Things (IoT), collaboration, security, and network services. Its segments include Voice Solutions, Data Services, Transformation Services, Real Estate and Campaign Registry. The Voice Solutions segment includes international and national long-distance voice services. The Data Services segment includes core connectivity services and Digital platforms &amp; connected services. The Transformation Services segment includes the business of providing telecommunication network management and support services. The Real Estate segment includes rentals for premises given on lease. The Campaign Registry segment includes the business of collecting robotically driven campaign information and processing and sharing that information with mobile operators and the messaging ecosystem.</v>
    <v>INR</v>
    <v>11940</v>
    <v>XBOM</v>
    <v>1671.55</v>
    <v>2109.9</v>
    <v>Telecommunications Services</v>
    <v>195</v>
    <v>-2.9320000000000001E-3</v>
    <v>-4.8499999999999996</v>
    <v>Tata Commns</v>
    <v>Tata Commns</v>
    <v>1671.55</v>
    <v>49.703899999999997</v>
    <v>1649.3</v>
    <v>1649.3</v>
    <v>Plot No. C21 &amp; C36, 'G' Block, Bandra Kurla Complex,, MUMBAI, MAHARASHTRA, 400098 IN</v>
    <v>Bourse</v>
    <v>Tata Commns (XBOM:500483)</v>
    <v>6887</v>
    <v>241630</v>
  </rv>
  <rv s="2">
    <v>196</v>
  </rv>
  <rv s="0">
    <v>https://www.bing.com/financeapi/forcetrigger?t=a2ow52&amp;q=OTCM%3aMQBKY&amp;form=skydnc</v>
    <v>Learn more on Bing</v>
  </rv>
  <rv s="16">
    <v>fr-FR</v>
    <v>a2ow52</v>
    <v>268435456</v>
    <v>1</v>
    <v>Avec Refinitiv</v>
    <v>67</v>
    <v>68</v>
    <v>MACQUARIE GROUP LIMITED (OTCM:MQBKY)</v>
    <v>3</v>
    <v>69</v>
    <v>Finance</v>
    <v>8</v>
    <v>OTCM</v>
    <v>2006</v>
    <v>164.5</v>
    <v>122.37</v>
    <v>1.631</v>
    <v>OTC Markets</v>
    <v>171.8</v>
    <v>MQBKY</v>
    <v>46295.006944444445</v>
    <v>Macquarie Group Limited est une société mondiale de services financiers basée en Australie. La Société se spécialise dans la gestion d'actifs, les services bancaires de détail et d'affaires, la gestion de patrimoine, la location et le financement d'actifs, l'accès au marché, le commerce de matières premières, le développement des énergies renouvelables, les conseils spécialisés, accès au capital et au principal investissement. Ses segments comprennent Macquarie Asset Management (MAM), Banking and Financial services (BFS), Commodities and Global Markets (CGM) et Macquarie Capital. MAM segment fournit des solutions d'investissement à ses clients à travers une gamme de capacités sur les marchés privés et les investissements publics. Le segment BFS offre une gamme de produits et services bancaires personnels, de gestion de patrimoine et de services bancaires aux entreprises aux clients de détail, aux conseillers, aux courtiers et aux clients d'affaires. Le segment CGM est une entreprise mondiale offrant des solutions de capital et de financement, de gestion des risques, d'accès au marché, d'exécution physique et de logistique. Le segment Macquarie Capital offre des services de conseil et de levée de capitaux.</v>
    <v>USD</v>
    <v>OTCM</v>
    <v>173.04</v>
    <v>190.3</v>
    <v>Investment Banking &amp; Investment Services</v>
    <v>198</v>
    <v>0</v>
    <v>0</v>
    <v>MACQUARIE GROUP LIMITED</v>
    <v>MACQUARIE GROUP LIMITED</v>
    <v>168.68459999999999</v>
    <v>0</v>
    <v>171.8</v>
    <v>1 ELIZABETH STREET, SYDNEY, NEW SOUTH WALES, 2000 AU</v>
    <v>Bourse</v>
    <v>MACQUARIE GROUP LIMITED (OTCM:MQBKY)</v>
    <v>15459</v>
  </rv>
  <rv s="2">
    <v>199</v>
  </rv>
  <rv s="0">
    <v>https://www.bing.com/financeapi/forcetrigger?t=a1om4c&amp;q=XNYS%3aBLK&amp;form=skydnc</v>
    <v>Learn more on Bing</v>
  </rv>
  <rv s="1">
    <v>fr-FR</v>
    <v>a1om4c</v>
    <v>268435456</v>
    <v>1</v>
    <v>Avec Refinitiv</v>
    <v>0</v>
    <v>1</v>
    <v>BLACKROCK FINANCE, INC. (XNYS:BLK)</v>
    <v>3</v>
    <v>4</v>
    <v>Finance</v>
    <v>6</v>
    <v>XNYS</v>
    <v>160128500</v>
    <v>2006</v>
    <v>1061.72</v>
    <v>917.39</v>
    <v>1.3172999999999999</v>
    <v>173514833028</v>
    <v>New York Stock Exchange</v>
    <v>1071.25</v>
    <v>BLK</v>
    <v>46294.99669209453</v>
    <v>BlackRock, Inc. est une société de gestion de placements. La Société fournit une gamme de services de gestion de placements et de technologie à des clients institutionnels et de détail. Sa plate-forme diversifiée de stratégies de placement actives, indicielles et de gestion de trésorerie à la recherche d'alpha dans toutes les classes d'actifs permet à la Société d'adapter les résultats de placement et les solutions de répartition d'actifs pour ses clients. L'offre de produits de la Société comprend des portefeuilles à actifs uniques et multiples investissant dans des actions, des titres à revenu fixe, des instruments de remplacement et des instruments du marché monétaire. Ses produits sont proposés directement et par l'intermédiaire d'intermédiaires dans une gamme de véhicules, y compris les fonds communs de placement à capital ouvert et fermé, les iShares et les fonds négociés en bourse (ETF), les comptes séparés, les fonds de placement collectif et d'autres véhicules de placement collectif. La Société offre également des services technologiques, y compris la plateforme technologique de gestion des investissements et des risques, Aladdin, Aladdin Wealth, eFront et Cachematrix, ainsi que des services de conseil et des solutions.</v>
    <v>USD</v>
    <v>19300</v>
    <v>XNYS</v>
    <v>1075.8800000000001</v>
    <v>1219.9399000000001</v>
    <v>Investment Banking &amp; Investment Services</v>
    <v>201</v>
    <v>-3.0899999999999999E-3</v>
    <v>-3.31</v>
    <v>BLACKROCK FINANCE, INC.</v>
    <v>BLACKROCK FINANCE, INC.</v>
    <v>1069.33</v>
    <v>26.794599999999999</v>
    <v>1067.94</v>
    <v>50 Hudson Yards, NEW YORK, NY, 10001 US</v>
    <v>Bourse</v>
    <v>BLACKROCK FINANCE, INC. (XNYS:BLK)</v>
    <v>42</v>
    <v>574761</v>
  </rv>
  <rv s="2">
    <v>202</v>
  </rv>
  <rv s="0">
    <v>http://en.wikipedia.org/wiki/The_Walt_Disney_Company</v>
    <v>Wikipedia</v>
  </rv>
  <rv s="3">
    <v>24</v>
    <v>204</v>
  </rv>
  <rv s="4">
    <v>17</v>
    <v>https://www.bing.com/th?id=AMMS_0aa288ba528f6f45e3de87d97e250136&amp;qlt=95</v>
    <v>205</v>
    <v>0</v>
    <v>https://www.bing.com/images/search?form=xlimg&amp;q=the+walt+disney+company</v>
    <v>Image of THE WALT DISNEY COMPANY</v>
  </rv>
  <rv s="0">
    <v>https://www.bing.com/financeapi/forcetrigger?t=a1r2z2&amp;q=XNYS%3aDIS&amp;form=skydnc</v>
    <v>Learn more on Bing</v>
  </rv>
  <rv s="5">
    <v>fr-FR</v>
    <v>a1r2z2</v>
    <v>268435456</v>
    <v>1</v>
    <v>Avec Refinitiv</v>
    <v>12</v>
    <v>13</v>
    <v>THE WALT DISNEY COMPANY (XNYS:DIS)</v>
    <v>15</v>
    <v>16</v>
    <v>Finance</v>
    <v>6</v>
    <v>XNYS</v>
    <v>1726687000</v>
    <v>2018</v>
    <v>104.8516</v>
    <v>92.185000000000002</v>
    <v>1.4172</v>
    <v>182010076670</v>
    <v>New York Stock Exchange</v>
    <v>105.59</v>
    <v>DIS</v>
    <v>46294.999658657034</v>
    <v>The Walt Disney Company est une société de divertissement diversifiée dans le monde entier. Les segments de la société comprennent le divertissement, le sport et les expériences. Le segment divertissement englobe généralement ses activités de production et de distribution de films et de contenus épisodiques non axés sur le sport. Les secteurs d'activité du segment divertissement, ainsi que leurs activités commerciales, comprennent les réseaux linéaires, les ventes directes au consommateur et les ventes/licences de contenu. Le segment Sports englobe ses activités de production et de distribution de contenu vidéo en streaming (DTC) axées sur le sport. Les secteurs d'activité du segment Sports comprennent ESPN et Star. Le segment expériences comprend Parcs et expériences et produits de consommation. Parcs et expériences se compose de Walt Disney World Resort en Floride, Disneyland Resort en Californie, Disney Cruise Line, et d'autres. Les produits de consommation comprennent la concession de licences pour ses noms commerciaux, personnages, visuels, littéraires et autres droits de propriété intellectuelle.</v>
    <v>USD</v>
    <v>231000</v>
    <v>XNYS</v>
    <v>105.84</v>
    <v>117.08880000000001</v>
    <v>206</v>
    <v>Media &amp; Publishing</v>
    <v>207</v>
    <v>-1.7050000000000001E-3</v>
    <v>-0.18</v>
    <v>THE WALT DISNEY COMPANY</v>
    <v>THE WALT DISNEY COMPANY</v>
    <v>105.48</v>
    <v>21.7456</v>
    <v>105.41</v>
    <v>500 South Buena Vista Street, BURBANK, CA, 91521-0001 US</v>
    <v>Bourse</v>
    <v>THE WALT DISNEY COMPANY (XNYS:DIS)</v>
    <v>9946</v>
    <v>8405442</v>
  </rv>
  <rv s="2">
    <v>208</v>
  </rv>
  <rv s="0">
    <v>https://www.bing.com/financeapi/forcetrigger?t=alvz8m&amp;q=XPHS%3aPA&amp;form=skydnc</v>
    <v>Learn more on Bing</v>
  </rv>
  <rv s="10">
    <v>fr-FR</v>
    <v>alvz8m</v>
    <v>268435456</v>
    <v>1</v>
    <v>Avec Refinitiv</v>
    <v>37</v>
    <v>44</v>
    <v>Pacifica Hldg (XPHS:PA)</v>
    <v>3</v>
    <v>70</v>
    <v>Finance</v>
    <v>71</v>
    <v>XPHS</v>
    <v>325000000</v>
    <v>1957</v>
    <v>1.1399999999999999</v>
    <v>0.63</v>
    <v>0.57069999999999999</v>
    <v>373750000</v>
    <v>Philippine Stock Exchange</v>
    <v>1.1499999999999999</v>
    <v>PA</v>
    <v>46295.291666666664</v>
    <v>Pacifica Holdings, Inc. is a Philippines-based company, which is engaged in the exploration, drilling and exploitation of oil, gas, and other volatile substances. The Company operates through the mineral exploration segment. The Company is also engaged in gas, oil, and power-related activities as its secondary purposes. The Company has no operations. The Company has not generated any revenues.</v>
    <v>PHP</v>
    <v>0</v>
    <v>XPHS</v>
    <v>1.1399999999999999</v>
    <v>1.1499999999999999</v>
    <v>Metals &amp; Mining</v>
    <v>210</v>
    <v>-8.6960000000000006E-3</v>
    <v>-0.01</v>
    <v>Pacifica Hldg</v>
    <v>Pacifica Hldg</v>
    <v>1.1399999999999999</v>
    <v>1.1399999999999999</v>
    <v>China Bank Corporate Center, Lot 2, Samar Loop corner Road 5, Cebu Business Park, Brgy. Mabolo, Cebu City PH</v>
    <v>Bourse</v>
    <v>Pacifica Hldg (XPHS:PA)</v>
    <v>18000</v>
    <v>23300</v>
  </rv>
  <rv s="2">
    <v>211</v>
  </rv>
  <rv s="0">
    <v>https://www.bing.com/financeapi/forcetrigger?t=ah2ca2&amp;q=XHKG%3a1211&amp;form=skydnc</v>
    <v>Learn more on Bing</v>
  </rv>
  <rv s="15">
    <v>fr-FR</v>
    <v>ah2ca2</v>
    <v>268435456</v>
    <v>1</v>
    <v>Avec Refinitiv</v>
    <v>57</v>
    <v>65</v>
    <v>BYD (XHKG:1211)</v>
    <v>3</v>
    <v>72</v>
    <v>Finance</v>
    <v>64</v>
    <v>XHKG</v>
    <v>9117197000</v>
    <v>1995</v>
    <v>73.7</v>
    <v>71.400000000000006</v>
    <v>1.0515000000000001</v>
    <v>815414800000</v>
    <v>Hong Kong Stock Exchange</v>
    <v>-0.9</v>
    <v>-1.1904999999999999E-2</v>
    <v>75.75</v>
    <v>1211</v>
    <v>46295.339189814818</v>
    <v>BYD Co Ltd is a China-based company mainly engaged in the manufacture and sales of transportation equipment. The Company's main businesses include automobile business mainly based on new energy vehicles, mobile phone components and assembly business, secondary rechargeable batteries and photovoltaic business. The Company's passenger car brands include two major series of products, ‘Dynasty’ and ‘Ocean’. The Company conducts its business in the domestic market and overseas markets.</v>
    <v>HKD</v>
    <v>869622</v>
    <v>XHKG</v>
    <v>75.650000000000006</v>
    <v>114.7</v>
    <v>Automobiles &amp; Auto Parts</v>
    <v>213</v>
    <v>-1.98E-3</v>
    <v>-0.15</v>
    <v>BYD</v>
    <v>BYD</v>
    <v>74.7</v>
    <v>20.2301</v>
    <v>75.599999999999994</v>
    <v>74.7</v>
    <v>No. 3009, BYD Road, Pingshan District, SHENZHEN, GUANGDONG, 518118 CN</v>
    <v>Bourse</v>
    <v>BYD (XHKG:1211)</v>
    <v>18982584</v>
    <v>14996400</v>
  </rv>
  <rv s="2">
    <v>214</v>
  </rv>
  <rv s="0">
    <v>https://www.bing.com/financeapi/forcetrigger?t=ae8qf2&amp;q=XPAR%3aTTE&amp;form=skydnc</v>
    <v>Learn more on Bing</v>
  </rv>
  <rv s="1">
    <v>fr-FR</v>
    <v>ae8qf2</v>
    <v>268435456</v>
    <v>1</v>
    <v>Avec Refinitiv</v>
    <v>0</v>
    <v>1</v>
    <v>TOTALENERGIES SE (XPAR:TTE)</v>
    <v>3</v>
    <v>9</v>
    <v>Finance</v>
    <v>8</v>
    <v>XPAR</v>
    <v>2281657000</v>
    <v>1954</v>
    <v>75.95</v>
    <v>49.24</v>
    <v>0.28760000000000002</v>
    <v>178667400000</v>
    <v>Euronext Paris</v>
    <v>77.2</v>
    <v>TTE</v>
    <v>46295.439814814818</v>
    <v>TotalEnergies SE est une société française dont l’activité principale est celle d’un groupe pétrolier mondial. Ses divisions de segment sont divisées en raffinage et chimie tels que le raffinage des produits pétroliers et la fabrication de produits chimiques de base et de spécialités, la distribution de produits pétroliers, la production d’électricité à partir de centrales à gaz à cycle combiné et les énergies renouvelables, La production, le commerce, le transport et la distribution de gaz comprennent principalement le gaz naturel liquéfié, le gaz naturel, le biogaz, l’hydrogène, le gaz de pétrole liquéfié et les hydrocarbures. Le groupe opère également dans le négoce et le transport maritime du pétrole brut et des produits pétroliers.</v>
    <v>EUR</v>
    <v>102887</v>
    <v>XPAR</v>
    <v>77.28</v>
    <v>81.34</v>
    <v>Oil &amp; Gas</v>
    <v>216</v>
    <v>-1.5544000000000001E-2</v>
    <v>-1.2</v>
    <v>TOTALENERGIES SE</v>
    <v>TOTALENERGIES SE</v>
    <v>76.94</v>
    <v>10.750299999999999</v>
    <v>76</v>
    <v>Tour Coupole - 2, place Jean Millier, Paris La Defense Cedex, PARIS, ILE-DE-FRANCE, 92078 FR</v>
    <v>Bourse</v>
    <v>TOTALENERGIES SE (XPAR:TTE)</v>
    <v>1056267</v>
    <v>4182820</v>
  </rv>
  <rv s="2">
    <v>217</v>
  </rv>
  <rv s="0">
    <v>http://en.wikipedia.org/wiki/Ford_Motor_Company</v>
    <v>Wikipedia</v>
  </rv>
  <rv s="3">
    <v>24</v>
    <v>219</v>
  </rv>
  <rv s="4">
    <v>17</v>
    <v>https://www.bing.com/th?id=AMMS_cf0311a5f2d2dcb3110aca1404330618&amp;qlt=95</v>
    <v>220</v>
    <v>0</v>
    <v>https://www.bing.com/images/search?form=xlimg&amp;q=ford+motor+company</v>
    <v>Image of FORD MOTOR COMPANY</v>
  </rv>
  <rv s="0">
    <v>https://www.bing.com/financeapi/forcetrigger?t=a1sjw7&amp;q=XNYS%3aF&amp;form=skydnc</v>
    <v>Learn more on Bing</v>
  </rv>
  <rv s="17">
    <v>fr-FR</v>
    <v>a1sjw7</v>
    <v>268435456</v>
    <v>1</v>
    <v>Avec Refinitiv</v>
    <v>73</v>
    <v>74</v>
    <v>FORD MOTOR COMPANY (XNYS:F)</v>
    <v>15</v>
    <v>75</v>
    <v>Finance</v>
    <v>6</v>
    <v>XNYS</v>
    <v>3987596000</v>
    <v>1919</v>
    <v>12.228</v>
    <v>11.11</v>
    <v>1.9253</v>
    <v>49047430800</v>
    <v>New York Stock Exchange</v>
    <v>12.38</v>
    <v>F</v>
    <v>46294.999863564066</v>
    <v>Ford Motor Company est une entreprise automobile. La Société développe et livre des camions Ford, des véhicules utilitaires sport, des fourgonnettes et des voitures commerciales, ainsi que des véhicules de luxe Lincoln, ainsi que des services connectés. Les segments de la société comprennent Ford Blue, Ford Model e, Ford Pro et Ford Credit. Le segment Blue de Ford comprend principalement la vente de véhicules hybrides et de moteurs à combustion interne Ford et Lincoln, de pièces de rechange, d'accessoires et de services numériques pour les clients de détail. Le segment Ford Model e comprend principalement la vente de véhicules électriques, de pièces de rechange, d'accessoires et de services numériques pour les clients de détail. Le segment Ford Pro comprend principalement la vente de véhicules Ford et Lincoln, de pièces de rechange, d'accessoires et de services pour les clients commerciaux, gouvernementaux et de location. Le secteur crédit Ford comprend les activités crédit Ford sur une base consolidée, qui sont principalement des activités de financement et de location liées aux véhicules. Ses marques de véhicules sont Ford et Lincoln.</v>
    <v>USD</v>
    <v>169000</v>
    <v>XNYS</v>
    <v>12.4</v>
    <v>17.78</v>
    <v>221</v>
    <v>Automobiles &amp; Auto Parts</v>
    <v>222</v>
    <v>-6.4619999999999999E-3</v>
    <v>-0.08</v>
    <v>FORD MOTOR COMPANY</v>
    <v>FORD MOTOR COMPANY</v>
    <v>12.38</v>
    <v>12.3</v>
    <v>One American Road, DEARBORN, MI, 48126-2701 US</v>
    <v>Bourse</v>
    <v>FORD MOTOR COMPANY (XNYS:F)</v>
    <v>8209</v>
    <v>47168528</v>
  </rv>
  <rv s="2">
    <v>223</v>
  </rv>
  <rv s="0">
    <v>https://www.bing.com/financeapi/forcetrigger?t=a25ya2&amp;q=XNYS%3aWMT&amp;form=skydnc</v>
    <v>Learn more on Bing</v>
  </rv>
  <rv s="1">
    <v>fr-FR</v>
    <v>a25ya2</v>
    <v>268435456</v>
    <v>1</v>
    <v>Avec Refinitiv</v>
    <v>0</v>
    <v>1</v>
    <v>WALMART INC. (XNAS:WMT)</v>
    <v>3</v>
    <v>4</v>
    <v>Finance</v>
    <v>6</v>
    <v>XNAS</v>
    <v>7933746000</v>
    <v>1969</v>
    <v>105.352</v>
    <v>98.88</v>
    <v>0.57330000000000003</v>
    <v>847324072800</v>
    <v>Nasdaq Stock Market</v>
    <v>108.73</v>
    <v>WMT</v>
    <v>46294.999820277342</v>
    <v>Walmart Inc. est un détaillant omnicanal doté de technologies. La Société est engagée dans l'exploitation de magasins et de clubs de détail et de gros, ainsi que de sites Web de commerce électronique et d'applications mobiles, situés à travers les États-Unis (É.-U.), Afrique, Canada, Amérique centrale, Chili, Chine, Inde et Mexique. Elle opère dans trois segments isolables : Walmart U.S., Walmart International et Sam's Club U.S. le segment Walmart U.S. comprend le concept de merchandising de masse de la Société aux États-Unis, ainsi que le commerce électronique, qui comprend des initiatives omnicanales et certaines autres offres commerciales telles que les services publicitaires. Le secteur Walmart International comprend les activités de la Société à l'extérieur des États-Unis par l'intermédiaire de ses filiales, ainsi que les initiatives de commerce électronique et omnicanal. Le segment Sam's Club U.S. comprend les clubs adhérents aux entrepôts aux États-Unis, ainsi que les initiatives samsclub.com et omnicanal.</v>
    <v>USD</v>
    <v>2100000</v>
    <v>XNAS</v>
    <v>107.9</v>
    <v>135.155</v>
    <v>Food &amp; Drug Retailing</v>
    <v>225</v>
    <v>-1.7749999999999998E-2</v>
    <v>-1.93</v>
    <v>WALMART INC.</v>
    <v>WALMART INC.</v>
    <v>107.75</v>
    <v>38.695</v>
    <v>106.8</v>
    <v>1 Customer Drive, BENTONVILLE, AR, 72716 US</v>
    <v>Bourse</v>
    <v>WALMART INC. (XNAS:WMT)</v>
    <v>14183</v>
    <v>23689648</v>
  </rv>
  <rv s="2">
    <v>226</v>
  </rv>
  <rv s="0">
    <v>https://www.bing.com/financeapi/forcetrigger?t=a1slm7&amp;q=XNAS%3aMETA&amp;form=skydnc</v>
    <v>Learn more on Bing</v>
  </rv>
  <rv s="1">
    <v>fr-FR</v>
    <v>a1slm7</v>
    <v>268435456</v>
    <v>1</v>
    <v>Avec Refinitiv</v>
    <v>0</v>
    <v>1</v>
    <v>META PLATFORMS, INC. (XNAS:META)</v>
    <v>3</v>
    <v>4</v>
    <v>Finance</v>
    <v>6</v>
    <v>XNAS</v>
    <v>2547506000</v>
    <v>2004</v>
    <v>715.1</v>
    <v>520.26</v>
    <v>1.1961999999999999</v>
    <v>1882071957740</v>
    <v>Nasdaq Stock Market</v>
    <v>715.62</v>
    <v>META</v>
    <v>46294.999981909372</v>
    <v>Meta Platforms, Inc construit des connexions humaines, alimentées par l'intelligence artificielle et les technologies immersives. Les produits de la Société permettent aux gens de se connecter et de partager avec leurs amis et leur famille par le biais d'appareils mobiles, d'ordinateurs personnels, de casques de réalité virtuelle (VR) et de réalité mixte (MR), de réalité augmentée (RA) et de wearables. Il aide également les gens à découvrir et à apprendre ce qui se passe dans le monde qui les entoure, leur permettant de partager leurs expériences, idées, photos, vidéos et autres contenus avec des publics allant des membres de leur famille et amis les plus proches au grand public. Les segments de la société comprennent Family of Apps (FOA) et Reality Labs (RL). Le segment FOA comprend Facebook, Instagram, Messenger, WhatsApp et threads. Le segment RL comprend son matériel, ses logiciels et ses contenus grand public liés à la réalité virtuelle, augmentée et mixte. Ses offres de produits en VR comprennent ses appareils Meta Quest, ainsi que des logiciels et du contenu disponibles sur le Meta Horizon Store.</v>
    <v>USD</v>
    <v>75472</v>
    <v>XNAS</v>
    <v>740.45</v>
    <v>779.81920000000002</v>
    <v>Software &amp; IT Services</v>
    <v>228</v>
    <v>3.2377999999999997E-2</v>
    <v>23.17</v>
    <v>META PLATFORMS, INC.</v>
    <v>META PLATFORMS, INC.</v>
    <v>725</v>
    <v>25.582899999999999</v>
    <v>738.79</v>
    <v>1 Meta Way, MENLO PARK, CA, 94025 US</v>
    <v>Bourse</v>
    <v>META PLATFORMS, INC. (XNAS:META)</v>
    <v>108170</v>
    <v>22238850</v>
  </rv>
  <rv s="2">
    <v>229</v>
  </rv>
  <rv s="0">
    <v>https://www.bing.com/financeapi/forcetrigger?t=a1w8ec&amp;q=XNYS%3aJNJ&amp;form=skydnc</v>
    <v>Learn more on Bing</v>
  </rv>
  <rv s="1">
    <v>fr-FR</v>
    <v>a1w8ec</v>
    <v>268435456</v>
    <v>1</v>
    <v>Avec Refinitiv</v>
    <v>0</v>
    <v>1</v>
    <v>JOHNSON &amp; JOHNSON (XNYS:JNJ)</v>
    <v>3</v>
    <v>4</v>
    <v>Finance</v>
    <v>6</v>
    <v>XNYS</v>
    <v>2409899000</v>
    <v>1887</v>
    <v>265.5883</v>
    <v>181.07</v>
    <v>0.20319999999999999</v>
    <v>644816675430</v>
    <v>New York Stock Exchange</v>
    <v>271.95</v>
    <v>JNJ</v>
    <v>46294.999140914064</v>
    <v>Johnson &amp; Johnson et ses filiales sont engagées dans la recherche et le développement, la fabrication et la vente d'une gamme de produits dans le domaine de la santé. Les segments de la Société comprennent Innovative Medicine et MedTech. Le segment médecine innovante se concentre sur divers domaines thérapeutiques, y compris l'immunologie, les maladies infectieuses, les neurosciences, l'oncologie, hypertension pulmonaire, cardio-vasculaire et métabolisme. Ses produits comprennent REMICADE (infliximab), SIMPONI (golimumab), SIMPONI ARIA (golimumab), STELARA (ustekinumab), TREMFYA (guselkumab), EDURANT (rilpivirine) et INVEGA SUSTENNA/XEPLION (palmitate de palipéridone). Le segment MedTech comprend un portefeuille de produits utilisés dans les catégories cardiovasculaire, orthopédique, chirurgie et vision. La gamme cardiovasculaire comprend des produits d'électrophysiologie pour traiter les troubles du rythme cardiaque et des produits de restauration circulatoire (Shockwave) pour le traitement de la coronaropathie calcifiée (CAD) et de la maladie des artères périphériques (PAD).</v>
    <v>USD</v>
    <v>138200</v>
    <v>XNYS</v>
    <v>271.89400000000001</v>
    <v>281.07</v>
    <v>Pharmaceuticals</v>
    <v>231</v>
    <v>-1.6105999999999999E-2</v>
    <v>-4.38</v>
    <v>JOHNSON &amp; JOHNSON</v>
    <v>JOHNSON &amp; JOHNSON</v>
    <v>269.11</v>
    <v>31.025300000000001</v>
    <v>267.57</v>
    <v>One Johnson &amp; Johnson Plaza, NEW BRUNSWICK, NJ, 08933 US</v>
    <v>Bourse</v>
    <v>JOHNSON &amp; JOHNSON (XNYS:JNJ)</v>
    <v>2667</v>
    <v>6348247</v>
  </rv>
  <rv s="2">
    <v>232</v>
  </rv>
  <rv s="18">
    <v>fr-FR</v>
    <v>cdur9c</v>
    <v>268435456</v>
    <v>1</v>
    <v>Avec Refinitiv</v>
    <v>76</v>
    <v>77</v>
    <v>SHOPIFY INC. (NEOE:SHOP)</v>
    <v>27</v>
    <v>39</v>
    <v>Finance</v>
    <v>40</v>
    <v>NEOE</v>
    <v>1286644000</v>
    <v>2004</v>
    <v>203.93</v>
    <v>129.75</v>
    <v>2.6295000000000002</v>
    <v>190757800000</v>
    <v>NEO Exchange</v>
    <v>204.13</v>
    <v>SHOP</v>
    <v>46294.832962279688</v>
    <v>Shopify Inc. (Shopify) est une société de commerce mondial établie au Canada. La Société fournit une infrastructure Internet essentielle pour le commerce, offrant des outils pour démarrer, croître, commercialiser et gérer une entreprise de détail de toute taille. Il fournit des plateformes et des services qui sont conçus et offre une expérience d'achat pour les consommateurs en ligne, en magasin et partout entre les deux. Son logiciel permet aux commerçants de gérer leur entreprise sur tous leurs canaux de vente, y compris les vitrines Web et mobiles, les points de vente physiques, les vitrines de médias sociaux et les places de marché. La plate-forme Shopify de la société offre aux commerçants une vue unique de leurs activités sur tous leurs canaux de vente et leur permet de gérer les produits et les stocks, de traiter les commandes et les paiements, d'exécuter et d'expédier les commandes, d'établir des relations avec les clients, de trouver des produits, d'exploiter les analyses et les rapports, et accédez au financement, le tout à partir d'un back office intégré. La plateforme Shopify opère dans 175 pays.</v>
    <v>CAD</v>
    <v>7600</v>
    <v>NEOE</v>
    <v>211.55</v>
    <v>253</v>
    <v>Software &amp; IT Services</v>
    <v>2.9981000000000001E-2</v>
    <v>6.12</v>
    <v>SHOPIFY INC.</v>
    <v>SHOPIFY INC.</v>
    <v>203.93</v>
    <v>210.25</v>
    <v>151 O'connor Street, Ground Floor, OTTAWA, ON, K2P 2L8 CA</v>
    <v>Bourse</v>
    <v>SHOPIFY INC. (NEOE:SHOP)</v>
    <v>25600</v>
    <v>11731720</v>
  </rv>
  <rv s="2">
    <v>234</v>
  </rv>
  <rv s="0">
    <v>https://www.bing.com/financeapi/forcetrigger?t=axyhnm&amp;q=XNAS%3aPEP&amp;form=skydnc</v>
    <v>Learn more on Bing</v>
  </rv>
  <rv s="1">
    <v>fr-FR</v>
    <v>axyhnm</v>
    <v>268435456</v>
    <v>1</v>
    <v>Avec Refinitiv</v>
    <v>0</v>
    <v>1</v>
    <v>Pepsico, Inc. (XNAS:PEP)</v>
    <v>3</v>
    <v>4</v>
    <v>Finance</v>
    <v>6</v>
    <v>XNAS</v>
    <v>1364892000</v>
    <v>1986</v>
    <v>126.42</v>
    <v>126.42</v>
    <v>0.36049999999999999</v>
    <v>175647951480</v>
    <v>Nasdaq Stock Market</v>
    <v>128.5</v>
    <v>PEP</v>
    <v>46294.99966704844</v>
    <v>PepsiCo, Inc. est une entreprise mondiale de boissons et d'aliments pratiques. Les segments de la société comprennent PepsiCo Foods North America (PFNA), PepsiCo Beverages North America (PBNA), International Beverages franchise (IB franchise), Europe, moyen-Orient et Afrique (EMEA), Latin America Foods (LATAM Foods) et Asia Pacific Foods. Le segment PFNA comprend toutes ses activités alimentaires pratiques aux États-Unis et au Canada. Le segment PBNA comprend toutes ses activités de boissons aux États-Unis et au Canada. Le segment franchises IB comprend ses activités de boissons franchisées internationales, ainsi que son activité SodaStream. Le segment EMEA comprend ses activités alimentaires pratiques et ses activités de boissons avec des embouteilleurs appartenant à la Société en Europe, au moyen-Orient et en Afrique. Le segment LATAM Foods comprend toutes ses activités alimentaires pratiques en Amérique latine. Le segment Asia Pacific Foods comprend ses activités alimentaires pratiques en Asie-Pacifique, notamment en Chine, en Australie et en Nouvelle-Zélande, ainsi qu'en Inde.</v>
    <v>USD</v>
    <v>306000</v>
    <v>XNAS</v>
    <v>128.94</v>
    <v>171.48</v>
    <v>Beverages</v>
    <v>236</v>
    <v>1.4790000000000001E-3</v>
    <v>0.19</v>
    <v>Pepsico, Inc.</v>
    <v>Pepsico, Inc.</v>
    <v>126.51</v>
    <v>16.880600000000001</v>
    <v>128.69</v>
    <v>700 ANDERSON HILL RD, PURCHASE, NY, 10577 US</v>
    <v>Bourse</v>
    <v>Pepsico, Inc. (XNAS:PEP)</v>
    <v>14920</v>
    <v>8700943</v>
  </rv>
  <rv s="2">
    <v>237</v>
  </rv>
  <rv s="0">
    <v>https://www.bing.com/financeapi/forcetrigger?t=afqpjc&amp;q=XETR%3aBNP&amp;form=skydnc</v>
    <v>Learn more on Bing</v>
  </rv>
  <rv s="1">
    <v>fr-FR</v>
    <v>afqpjc</v>
    <v>268435456</v>
    <v>1</v>
    <v>Avec Refinitiv</v>
    <v>0</v>
    <v>1</v>
    <v>BNP PARIBAS SA (XETR:BNP)</v>
    <v>3</v>
    <v>9</v>
    <v>Finance</v>
    <v>8</v>
    <v>XETR</v>
    <v>1101601000</v>
    <v>1966</v>
    <v>95.51</v>
    <v>65.17</v>
    <v>1.2664</v>
    <v>107295900000</v>
    <v>Xetra</v>
    <v>97.38</v>
    <v>BNP</v>
    <v>46295.439791666664</v>
    <v>BNP Paribas SA est une institution bancaire internationale basée en France. La société organise ses activités en trois grands domaines d’activité : les services bancaires aux entreprises et institutionnels (CIB), les services bancaires aux particuliers et aux entreprises (CPBS) et les services de protection des investissements (IPS). La CIB comprend les services bancaires mondiaux, les marchés mondiaux et les services de valeurs mobilières. CBPS couvre les services bancaires commerciaux et personnels en France, en Belgique, en Italie, au Luxembourg et dans la zone euro-méditerranéenne. IPS fournit des services tels que la gestion de patrimoine, la gestion d’actifs, l’immobilier et les placements principaux.</v>
    <v>EUR</v>
    <v>177990</v>
    <v>XETR</v>
    <v>97.71</v>
    <v>113.94</v>
    <v>Banking Services</v>
    <v>239</v>
    <v>-1.9202999999999998E-2</v>
    <v>-1.87</v>
    <v>BNP PARIBAS SA</v>
    <v>BNP PARIBAS SA</v>
    <v>97.55</v>
    <v>8.1927000000000003</v>
    <v>95.51</v>
    <v>16 Boulevard Des Italiens, Paris 9, PARIS, ILE-DE-FRANCE, 75009 FR</v>
    <v>Bourse</v>
    <v>BNP PARIBAS SA (XETR:BNP)</v>
    <v>2792</v>
    <v>2425590</v>
  </rv>
  <rv s="2">
    <v>240</v>
  </rv>
  <rv s="0">
    <v>https://www.bing.com/financeapi/forcetrigger?t=ab4bgh&amp;q=XTSX%3aKS&amp;form=skydnc</v>
    <v>Learn more on Bing</v>
  </rv>
  <rv s="1">
    <v>fr-FR</v>
    <v>ab4bgh</v>
    <v>268435456</v>
    <v>1</v>
    <v>Avec Refinitiv</v>
    <v>0</v>
    <v>1</v>
    <v>Klondike Silver Corp. (XTSX:KS)</v>
    <v>3</v>
    <v>78</v>
    <v>Finance</v>
    <v>20</v>
    <v>XTSX</v>
    <v>26888180</v>
    <v>2005</v>
    <v>0.12</v>
    <v>0.12</v>
    <v>2.2629999999999999</v>
    <v>3226581</v>
    <v>TSX Venture Exchange</v>
    <v>0.125</v>
    <v>KS</v>
    <v>46294.796030092592</v>
    <v>Klondike Silver Corp. est une société canadienne spécialisée dans l'exploration des ressources, qui est engagée dans l'exploration d'un projet argent-zinc-plomb dans le sud-est de la Colombie-Britannique, au Canada. Le projet Silvana mine Silver zinc Lead de la Société est situé dans le sud-est de la Colombie-Britannique. Le projet est un bloc claim de 114 kilomètres carrés dans la région de West Kootenay, dans le sud-est de la Colombie-Britannique, au Canada. Une série de veines riches en argent dans les sédiments de quartzite de la série Slocan sont situées dans le bloc Claim du Klondike. Le bloc de claims comprend plusieurs zones cibles d'exploration, y compris Jackson Basin, Payne, Sandon Camp, Silverton Creek, Cody Creek, et la région de Hewitt-Van Roi. La Compagnie explore activement, à partir du métro, le prolongement ouest de la mine Silvana, le long de la Lode principale. La Lode principale est une structure veineuse de neuf kilomètres (km), une structure minéralisée prolifique dans le camp minier Slocan. Il y a 13 mines en production passées, qui sont situées le long de la structure veineuse de neuf km.</v>
    <v>CAD</v>
    <v>0</v>
    <v>XTSX</v>
    <v>0.13</v>
    <v>0.55000000000000004</v>
    <v>Metals &amp; Mining</v>
    <v>242</v>
    <v>-0.04</v>
    <v>-5.0000000000000001E-3</v>
    <v>Klondike Silver Corp.</v>
    <v>Klondike Silver Corp.</v>
    <v>0.12</v>
    <v>0</v>
    <v>0.12</v>
    <v>Suite 804 - 750 West Pender Street, BC, V6C 2T7 CA</v>
    <v>Bourse</v>
    <v>Klondike Silver Corp. (XTSX:KS)</v>
    <v>1602</v>
    <v>15230</v>
  </rv>
  <rv s="2">
    <v>243</v>
  </rv>
  <rv s="0">
    <v>https://www.bing.com/financeapi/forcetrigger?t=afqgvh&amp;q=XETR%3aADS&amp;form=skydnc</v>
    <v>Learn more on Bing</v>
  </rv>
  <rv s="1">
    <v>fr-FR</v>
    <v>afqgvh</v>
    <v>268435456</v>
    <v>1</v>
    <v>Avec Refinitiv</v>
    <v>0</v>
    <v>1</v>
    <v>Adidas AG (XETR:ADS)</v>
    <v>3</v>
    <v>9</v>
    <v>Finance</v>
    <v>8</v>
    <v>XETR</v>
    <v>174000000</v>
    <v>1989</v>
    <v>145.55000000000001</v>
    <v>129.94999999999999</v>
    <v>1.1581999999999999</v>
    <v>25427400000</v>
    <v>Xetra</v>
    <v>145.75</v>
    <v>ADS</v>
    <v>46295.439826388887</v>
    <v>Adidas AG est une entreprise allemande qui conçoit, développe, produit et commercialise une gamme de produits sportifs et sportifs. Les segments de la Société comprennent l'Europe, l'Amérique du Nord, l'Asie-Pacifique, la Russie/CEI et l'Amérique latine; marchés émergents, Adidas Golf, Runtastic et autres entreprises gérées de manière centralisée. Son secteur comprend les activités de gros, de détail et de commerce électronique liées à la distribution et à la vente de produits de la marque Adidas aux clients de détail et aux consommateurs finaux. La Société possède plus de 2 500 magasins de détail, magasins franchisés monomarques, boutiques-in-shops, coentreprises avec des partenaires de vente au détail et des magasins comarqués, et un canal de commerce électronique, qui est disponible pour les clients dans plus de 50 pays. Les produits de marque adidas comprennent les chaussures, les vêtements et la quincaillerie, tels que les sacs et les balles.</v>
    <v>EUR</v>
    <v>64394</v>
    <v>XETR</v>
    <v>147.05000000000001</v>
    <v>196.4</v>
    <v>Textiles &amp; Apparel</v>
    <v>245</v>
    <v>2.7439999999999999E-3</v>
    <v>0.4</v>
    <v>Adidas AG</v>
    <v>Adidas AG</v>
    <v>146</v>
    <v>18.787800000000001</v>
    <v>146.15</v>
    <v>Adi-Dassler-Strasse 1, HERZOGENAURACH, BAYERN, 91074 DE</v>
    <v>Bourse</v>
    <v>Adidas AG (XETR:ADS)</v>
    <v>55240</v>
    <v>548030</v>
  </rv>
  <rv s="2">
    <v>246</v>
  </rv>
  <rv s="0">
    <v>https://www.bing.com/financeapi/forcetrigger?t=bpoxyc&amp;q=XNAS%3aZM&amp;form=skydnc</v>
    <v>Learn more on Bing</v>
  </rv>
  <rv s="1">
    <v>fr-FR</v>
    <v>bpoxyc</v>
    <v>268435456</v>
    <v>1</v>
    <v>Avec Refinitiv</v>
    <v>0</v>
    <v>1</v>
    <v>ZOOM COMMUNICATIONS, INC. (XNAS:ZM)</v>
    <v>3</v>
    <v>4</v>
    <v>Finance</v>
    <v>6</v>
    <v>XNAS</v>
    <v>291783700</v>
    <v>2011</v>
    <v>86.355000000000004</v>
    <v>70.7</v>
    <v>1.0357000000000001</v>
    <v>25780548813</v>
    <v>Nasdaq Stock Market</v>
    <v>87.3</v>
    <v>ZM</v>
    <v>46294.998983888283</v>
    <v>Zoom Communications, Inc fournit une plate-forme de travail d'intelligence artificielle (IA) pour la connexion humaine. Zoom Workplace, la plate-forme de collaboration ouverte basée sur l'IA et conçue pour le travail moderne, nous permet de rationaliser les communications, d'accroître l'engagement des employés, d'optimiser le temps en personne, d'améliorer la productivité et d'offrir un choix aux clients avec des applications et des intégrations tierces. Zoom Workplace, optimisé par Zoom ai Companion, inclut des solutions de collaboration telles que réunions, chat d'équipe, téléphone, planificateur, tableau blanc, Spaces, Workvivo et bien plus encore. Ses produits de communication incluent Zoom Meetings, Zoom Phone, Zoom Team Chat, Zoom Scheduler, Zoom mail et calendrier Zoom. Ses produits de productivité incluent Zoom Docs, Zoom Whiteboard, Zoom clips et Zoom Tasks. Ses produits spatiaux comprennent Zoom Rooms, Zoom Workspace Reservation et Zoom Visitor Management. Il dessert diverses industries, y compris l'éducation, les services financiers, le gouvernement, la vente au détail, fabrication et santé.</v>
    <v>USD</v>
    <v>7438</v>
    <v>XNAS</v>
    <v>88.6</v>
    <v>114.74</v>
    <v>Software &amp; IT Services</v>
    <v>248</v>
    <v>1.2084999999999999E-2</v>
    <v>1.0549999999999999</v>
    <v>ZOOM COMMUNICATIONS, INC.</v>
    <v>ZOOM COMMUNICATIONS, INC.</v>
    <v>87.25</v>
    <v>8.1904000000000003</v>
    <v>88.355000000000004</v>
    <v>55 Almaden Boulevard, 6Th Floor, SAN JOSE, CA, 95113 US</v>
    <v>Bourse</v>
    <v>ZOOM COMMUNICATIONS, INC. (XNAS:ZM)</v>
    <v>781</v>
    <v>3416241</v>
  </rv>
  <rv s="2">
    <v>249</v>
  </rv>
  <rv s="0">
    <v>https://www.bing.com/financeapi/forcetrigger?t=aaq652&amp;q=XBRU%3aLOTB&amp;form=skydnc</v>
    <v>Learn more on Bing</v>
  </rv>
  <rv s="1">
    <v>fr-FR</v>
    <v>aaq652</v>
    <v>268435456</v>
    <v>1</v>
    <v>Avec Refinitiv</v>
    <v>0</v>
    <v>1</v>
    <v>LOTUS BAKERIES NV (XBRU:LOTB)</v>
    <v>3</v>
    <v>9</v>
    <v>Finance</v>
    <v>8</v>
    <v>XBRU</v>
    <v>816010</v>
    <v>1934</v>
    <v>12280</v>
    <v>7270</v>
    <v>0.86799999999999999</v>
    <v>10085920000</v>
    <v>Euronext Brussels</v>
    <v>12360</v>
    <v>LOTB</v>
    <v>46295.43645833333</v>
    <v>Lotus Bakeries NV est une entreprise belge qui produit et vend des biscuits et des gâteaux. Son portefeuille de produits est divisé en six lignes de produits. La gamme de biscuits caramélisés comprend des biscuits caramélisés, de la pâte à tartiner caramélisée et de la crème glacée caramélisée vendue sous la marque Lotus. La ligne gaufres et galettes se compose de gaufres liégeoises, douces, fourrées, galettes et vanille également vendues sous la marque Lotus. La ligne Cake Specialties comprend frangipane, madeleine, carre confiture et Zebra en Belgique, glaces et Enkhuizer cookies aux pays-Bas, ainsi que du beurre breton. La ligne pain d'épices comprend la vente de produits en pain d'épices sous les marques Peijnenburg et Snelle Jelle. La gamme de biscuits Pepparkakor comprend une gamme de biscuits suédois traditionnels vendus sous la marque Annas Pepparkakor en Suède, en Finlande, aux États-Unis, au Canada ainsi que dans d'autres pays. La ligne Dinosaurs biscuits comprend la vente de biscuits pour enfants via la marque Dinosaurs.</v>
    <v>EUR</v>
    <v>4164</v>
    <v>XBRU</v>
    <v>12400</v>
    <v>13200</v>
    <v>Food &amp; Tobacco</v>
    <v>251</v>
    <v>-3.2360000000000002E-3</v>
    <v>-40</v>
    <v>LOTUS BAKERIES NV</v>
    <v>LOTUS BAKERIES NV</v>
    <v>12360</v>
    <v>52.422499999999999</v>
    <v>12320</v>
    <v>Gentstraat 1, Lembeke, OOST-VLAANDEREN, 9971 BE</v>
    <v>Bourse</v>
    <v>LOTUS BAKERIES NV (XBRU:LOTB)</v>
    <v>53</v>
    <v>640</v>
  </rv>
  <rv s="2">
    <v>252</v>
  </rv>
  <rv s="0">
    <v>https://www.bing.com/financeapi/forcetrigger?t=a24cm7&amp;q=XNAS%3aTNDM&amp;form=skydnc</v>
    <v>Learn more on Bing</v>
  </rv>
  <rv s="1">
    <v>fr-FR</v>
    <v>a24cm7</v>
    <v>268435456</v>
    <v>1</v>
    <v>Avec Refinitiv</v>
    <v>0</v>
    <v>1</v>
    <v>TANDEM DIABETES CARE, INC. (XNAS:TNDM)</v>
    <v>3</v>
    <v>4</v>
    <v>Finance</v>
    <v>5</v>
    <v>XNAS</v>
    <v>69578710</v>
    <v>2008</v>
    <v>15.87</v>
    <v>11.46</v>
    <v>1.6543000000000001</v>
    <v>1152919224</v>
    <v>Nasdaq Stock Market</v>
    <v>16.420000000000002</v>
    <v>TNDM</v>
    <v>46294.979229108591</v>
    <v>Tandem Diabetes Care, Inc. est une société mondiale de technologie de livraison d'insuline et de diabète qui fabrique et vend des systèmes avancés d'administration d'insuline automatisés. Sa gamme de pompes comprend le système Tandem Mobi et la pompe à insuline t :SLIM X2, toutes deux dotées de la technologie hybride avancée Control-IQ en boucle fermée. Ses pompes t :SLIM X2 et Tandem Mobi peuvent être utilisées avec une variété de tubulures de perfusion pour offrir aux patients un choix de mode et d'emplacement de port de leur pompe. De plus, il s'agit d'un logiciel pouvant être mis à jour à partir d'un ordinateur personnel et compatible avec son application de gestion de données basée sur le Web. Les deux pompes sont dotées de la technologie avancée Control-IQ hybride en boucle fermée, avec une fonction d'administration automatisée d'insuline (AID) conçue pour aider à augmenter le temps de l'utilisateur dans la plage glycémique ciblée. Il existe deux thérapies primaires utilisées par les personnes atteintes de diabète insulino-dépendant, les injections quotidiennes multiples (IDM) et les pompes à insuline. Dans le cadre de ses systèmes AID, il propose une intégration de pompe avec plusieurs capteurs CGM.</v>
    <v>USD</v>
    <v>2500</v>
    <v>XNAS</v>
    <v>16.645</v>
    <v>29.65</v>
    <v>Healthcare Equipment &amp; Supplies</v>
    <v>254</v>
    <v>9.134999999999999E-3</v>
    <v>0.15</v>
    <v>TANDEM DIABETES CARE, INC.</v>
    <v>TANDEM DIABETES CARE, INC.</v>
    <v>16.239999999999998</v>
    <v>0</v>
    <v>16.57</v>
    <v>12400 High Bluff Drive, SAN DIEGO, CA, 92130 US</v>
    <v>Bourse</v>
    <v>TANDEM DIABETES CARE, INC. (XNAS:TNDM)</v>
    <v>11012</v>
    <v>1898691</v>
  </rv>
  <rv s="2">
    <v>255</v>
  </rv>
  <rv s="0">
    <v>https://www.bing.com/financeapi/forcetrigger?t=af84lh&amp;q=XFRA%3aDIE&amp;form=skydnc</v>
    <v>Learn more on Bing</v>
  </rv>
  <rv s="1">
    <v>fr-FR</v>
    <v>af84lh</v>
    <v>268435456</v>
    <v>1</v>
    <v>Avec Refinitiv</v>
    <v>0</v>
    <v>1</v>
    <v>Dierig Holding AG (XFRA:DIE)</v>
    <v>3</v>
    <v>9</v>
    <v>Finance</v>
    <v>8</v>
    <v>XFRA</v>
    <v>4200000</v>
    <v>1947</v>
    <v>8.1999999999999993</v>
    <v>7.65</v>
    <v>0.1283</v>
    <v>34860000</v>
    <v>Deutsche Boerse AG</v>
    <v>8.35</v>
    <v>DIE</v>
    <v>46295.329884259256</v>
    <v>Dierig Holding AG est une société holding basée en Allemagne. La société produit du linge de lit, fait le commerce international de tissus bruts et finis, de textiles techniques et offre des textiles contractuels pour les hôtels, les hôpitaux et les établissements de soins sur une base liée à la commande. La Société opère sur deux segments : le segment textile et le segment immobilier. Le segment textile développe et commercialise les marques de linge de lit fleuresse et Kaeppel et commercialise à l'international les tissus bruts et finis. Le segment immobilier se concentre sur le réinvestissement des gains en capital et des actifs immobiliers par le biais d'acquisitions ciblées. Les propriétés comprennent environ 482 000 mètres carrés de terrain et environ 147 000 mètres carrés d'espace de construction aux emplacements d'Augsburg, Gersthofen et Kempten. Les biens immobiliers ont été professionnellement gérés, développés et commercialisés.</v>
    <v>EUR</v>
    <v>127</v>
    <v>XFRA</v>
    <v>8.25</v>
    <v>23</v>
    <v>Textiles &amp; Apparel</v>
    <v>257</v>
    <v>-1.1976000000000001E-2</v>
    <v>-0.1</v>
    <v>Dierig Holding AG</v>
    <v>Dierig Holding AG</v>
    <v>8.1999999999999993</v>
    <v>11.9565</v>
    <v>8.25</v>
    <v>Kirchbergstrasse 23, BAYERN, 86157 DE</v>
    <v>Bourse</v>
    <v>Dierig Holding AG (XFRA:DIE)</v>
    <v>300</v>
    <v>280</v>
  </rv>
  <rv s="2">
    <v>258</v>
  </rv>
  <rv s="0">
    <v>https://www.bing.com/financeapi/forcetrigger?t=a1ndww&amp;q=XNAS%3aAMD&amp;form=skydnc</v>
    <v>Learn more on Bing</v>
  </rv>
  <rv s="1">
    <v>fr-FR</v>
    <v>a1ndww</v>
    <v>268435456</v>
    <v>1</v>
    <v>Avec Refinitiv</v>
    <v>0</v>
    <v>1</v>
    <v>ADVANCED MICRO DEVICES, INC. (XNAS:AMD)</v>
    <v>3</v>
    <v>4</v>
    <v>Finance</v>
    <v>6</v>
    <v>XNAS</v>
    <v>1632475000</v>
    <v>1969</v>
    <v>605.25</v>
    <v>159.33000000000001</v>
    <v>2.4657</v>
    <v>991842835750</v>
    <v>Nasdaq Stock Market</v>
    <v>607.87</v>
    <v>AMD</v>
    <v>46294.999979282031</v>
    <v>Advanced Micro Devices, Inc. est une société mondiale de semi-conducteurs. La société se concentre sur les technologies de calcul, de graphisme et de visualisation haute performance. Ses segments comprennent les centres de données, les clients et les jeux, et l'embarqué. Le segment des centres de données comprend les accélérateurs d'intelligence artificielle (IA), les microprocesseurs (CPU) pour serveurs, les unités de traitement graphique (GPU), les unités de traitement accélérées (APU), les unités de traitement de données (DPU), les réseaux prédiffusés programmables par l'utilisateur (FPGA), les cartes d'interface réseau intelligentes (SmartNIC) et les produits SoC (Adaptive System-on-Chip) pour centres de données. Le segment clients et jeux comprend les processeurs, les APU, les chipsets pour ordinateurs de bureau et portables, les GPU discrets, ainsi que les produits SoC semi-personnalisés et les services de développement. Le segment embarqué comprend les processeurs embarqués, les GPU, les APU, les FPGA, les systèmes sur modules (SOM) et les produits Adaptive SoC. Elle commercialise et vend ses produits sous la marque AMD. Ses produits incluent AMD EPYC, AMD Ryzen, AMD Ryzen PRO, Virtex UltraScale+ et d'autres.</v>
    <v>USD</v>
    <v>31000</v>
    <v>XNAS</v>
    <v>624.13</v>
    <v>639</v>
    <v>Semiconductors &amp; Semiconductor Equipment</v>
    <v>260</v>
    <v>-4.9350000000000002E-4</v>
    <v>-0.3</v>
    <v>ADVANCED MICRO DEVICES, INC.</v>
    <v>ADVANCED MICRO DEVICES, INC.</v>
    <v>616.73500000000001</v>
    <v>155.0667</v>
    <v>607.57000000000005</v>
    <v>2485 Augustine Drive, SANTA CLARA, CA, 95054 US</v>
    <v>Bourse</v>
    <v>ADVANCED MICRO DEVICES, INC. (XNAS:AMD)</v>
    <v>126208</v>
    <v>20842542</v>
  </rv>
  <rv s="2">
    <v>261</v>
  </rv>
  <rv s="0">
    <v>https://www.bing.com/financeapi/forcetrigger?t=a1yvxm&amp;q=XNYS%3aNVO&amp;form=skydnc</v>
    <v>Learn more on Bing</v>
  </rv>
  <rv s="1">
    <v>fr-FR</v>
    <v>a1yvxm</v>
    <v>268435456</v>
    <v>1</v>
    <v>Avec Refinitiv</v>
    <v>0</v>
    <v>1</v>
    <v>Novo Nordisk A/S (XNYS:NVO)</v>
    <v>3</v>
    <v>4</v>
    <v>Finance</v>
    <v>6</v>
    <v>XNYS</v>
    <v>3390128000</v>
    <v>1931</v>
    <v>38.049999999999997</v>
    <v>35.119999999999997</v>
    <v>0.76870000000000005</v>
    <v>129875803680</v>
    <v>New York Stock Exchange</v>
    <v>38.71</v>
    <v>NVO</v>
    <v>46294.999449803123</v>
    <v>NOVO NORDISK A/S est une société de soins de santé. La société se consacre à la découverte, au développement, à la fabrication et à la commercialisation de produits pharmaceutiques. Les secteurs d'activité de la société comprennent le traitement du diabète et de l'obésité, et les produits biopharmaceutiques. Le secteur du traitement du diabète et de l'obésité couvre des produits comme l'insuline, le glucagon-like peptide-1 (GLP-1), d'autres produits liés aux protéines (telles que le glucagon, les systèmes de distribution relatifs à la protéine et les aiguilles), les médicaments antidiabétiques oraux et contre l'obésité. Le secteur des produits biopharmaceutiques couvre les domaines thérapeutiques des soins hémophiliques, les hormones de croissance thérapeutiques et les traitements hormonaux de substitution. Il offre une gamme de produits contre le diabète, y compris les insulines de nouvelle génération et un portefeuille d'insuline moderne. Il propose le Saxenda, qui est un produit pour traiter l'obésité disponible au Danemark, en Italie et au Canada. Ses autres produits/composés incluent : Xultophy, Semaglutide (NN9535), l'insuline asparte d'action plus rapide (NN1218), N9-GP (NN7999), N8-GP (NN7088) et l'hormone de croissance humaine NN8640 à prise hebdomadaire.</v>
    <v>USD</v>
    <v>68794</v>
    <v>XNYS</v>
    <v>38.380000000000003</v>
    <v>64.16</v>
    <v>Pharmaceuticals</v>
    <v>263</v>
    <v>-1.0333000000000002E-2</v>
    <v>-0.4</v>
    <v>Novo Nordisk A/S</v>
    <v>Novo Nordisk A/S</v>
    <v>38.21</v>
    <v>9.5753000000000004</v>
    <v>38.31</v>
    <v>Novo Alle 1, BAGSVAERD, 2880 DK</v>
    <v>Bourse</v>
    <v>Novo Nordisk A/S (XNYS:NVO)</v>
    <v>234825</v>
    <v>12886840</v>
  </rv>
  <rv s="2">
    <v>264</v>
  </rv>
  <rv s="0">
    <v>https://www.bing.com/financeapi/forcetrigger?t=af4xw7&amp;q=XFRA%3aB4F&amp;form=skydnc</v>
    <v>Learn more on Bing</v>
  </rv>
  <rv s="1">
    <v>fr-FR</v>
    <v>af4xw7</v>
    <v>268435456</v>
    <v>1</v>
    <v>Avec Refinitiv</v>
    <v>0</v>
    <v>1</v>
    <v>Basic-Fit N.V. (XFRA:B4F)</v>
    <v>3</v>
    <v>9</v>
    <v>Finance</v>
    <v>8</v>
    <v>XFRA</v>
    <v>66000000</v>
    <v>2016</v>
    <v>29.16</v>
    <v>10.94</v>
    <v>0.87319999999999998</v>
    <v>1939080000</v>
    <v>Deutsche Boerse AG</v>
    <v>33.74</v>
    <v>B4F</v>
    <v>46295.434027777781</v>
    <v>Basic-Fit N.V. est une société basée aux pays-Bas qui est un propriétaire de réseau de gymnastique dans l'industrie du fitness. L'entreprise offre une variété d'options d'adhésion, adaptées aux besoins individuels. Basic-Fit a développé l'application de fitness qui offre des conseils nutritionnels, des leçons de groupe virtuelles et des programmes d'entraînement pour divers besoins ou populations. L'application offre le suivi des services de progression de la formation.</v>
    <v>EUR</v>
    <v>9432</v>
    <v>XFRA</v>
    <v>29.16</v>
    <v>48.06</v>
    <v>Hotels &amp; Entertainment Services</v>
    <v>266</v>
    <v>-0.135744</v>
    <v>-4.58</v>
    <v>Basic-Fit N.V.</v>
    <v>Basic-Fit N.V.</v>
    <v>29.16</v>
    <v>41.070399999999999</v>
    <v>29.16</v>
    <v>Wegalaan 60, HOOFDDORP, NOORD-HOLLAND, 2132JC NL</v>
    <v>Bourse</v>
    <v>Basic-Fit N.V. (XFRA:B4F)</v>
    <v>835</v>
    <v>173050</v>
  </rv>
  <rv s="2">
    <v>267</v>
  </rv>
  <rv s="0">
    <v>https://www.bing.com/financeapi/forcetrigger?t=a2lya2&amp;q=OTCM%3aKAEPY&amp;form=skydnc</v>
    <v>Learn more on Bing</v>
  </rv>
  <rv s="1">
    <v>fr-FR</v>
    <v>a2lya2</v>
    <v>268435456</v>
    <v>1</v>
    <v>Avec Refinitiv</v>
    <v>0</v>
    <v>1</v>
    <v>The Kansai Electric Power Company, Incorporated (OTCM:KAEPY)</v>
    <v>3</v>
    <v>7</v>
    <v>Finance</v>
    <v>8</v>
    <v>OTCM</v>
    <v>1114927000</v>
    <v>1951</v>
    <v>8.6675000000000004</v>
    <v>6.67</v>
    <v>0.66800000000000004</v>
    <v>3092809000000</v>
    <v>OTC Markets</v>
    <v>8.86</v>
    <v>KAEPY</v>
    <v>46295.006944444445</v>
    <v>Kansai Electric Power Co Inc. Est une société japonaise principalement engagée dans les activités globales d'énergie et de fourniture d'électricité, les activités d'information et de communication et l'activité immobilière. La Société exerce ses activités dans quatre secteurs d'activité. Le segment énergie est engagé dans la fourniture de solutions telles que l'électricité, le gaz et les services publics. Le secteur de la transmission et de la distribution d'énergie est engagé dans l'approvisionnement sûr et stable en électricité. Le secteur des technologies de l'information et des télécommunications fournit des services complets d'information et de télécommunications. Le segment Living &amp; Business solutions est engagé dans la fourniture de services liés à l'immobilier et de services liés au style de vie et aux affaires.</v>
    <v>USD</v>
    <v>32482</v>
    <v>OTCM</v>
    <v>8.86</v>
    <v>9.99</v>
    <v>Electrical Utilities &amp; IPPs</v>
    <v>269</v>
    <v>0</v>
    <v>0</v>
    <v>The Kansai Electric Power Company, Incorporated</v>
    <v>The Kansai Electric Power Company, Incorporated</v>
    <v>8.6675000000000004</v>
    <v>0</v>
    <v>8.86</v>
    <v>3-6-16, Nakanoshima, Kita-ku, OSAKA-SHI, OSAKA-FU, 530-8270 JP</v>
    <v>Bourse</v>
    <v>The Kansai Electric Power Company, Incorporated (OTCM:KAEPY)</v>
    <v>732</v>
    <v>4690150</v>
  </rv>
  <rv s="2">
    <v>270</v>
  </rv>
  <rv s="7">
    <v>fr-FR</v>
    <v>c9zdvh</v>
    <v>268435456</v>
    <v>1</v>
    <v>Avec Refinitiv</v>
    <v>25</v>
    <v>26</v>
    <v>Lenovo Group (XHKG:80992)</v>
    <v>27</v>
    <v>29</v>
    <v>Finance</v>
    <v>8</v>
    <v>XHKG</v>
    <v>12414770000</v>
    <v>1993</v>
    <v>29.58</v>
    <v>7.62</v>
    <v>0.35549999999999998</v>
    <v>440724200000</v>
    <v>Hong Kong Stock Exchange</v>
    <v>30.28</v>
    <v>80992</v>
    <v>46295.284352383591</v>
    <v>Lenovo Group Ltd is an investment holding company primarily engaged in the development, manufacturing, and sales of technology products, as well as the provision of related services. The Company operates through three segments. The Intelligent Devices Group segment primarily engages in the business of personal computers, tablets, smartphones, and other smart devices. The Infrastructure Solutions Group segment primarily engages in the sales of servers and artificial intelligence (AI)-optimized infrastructure products, including those incorporating advanced liquid cooling technology. The Solutions &amp; Services Group segment primarily provides operation and maintenance services and project and solution services. The Company conducts its businesses in domestic and overseas markets.</v>
    <v>CNY</v>
    <v>73500</v>
    <v>XHKG</v>
    <v>29.7</v>
    <v>32.22</v>
    <v>Computers, Phones &amp; Household Electronics</v>
    <v>-2.3118E-2</v>
    <v>-0.7</v>
    <v>Lenovo Group</v>
    <v>Lenovo Group</v>
    <v>29.7</v>
    <v>69.8</v>
    <v>29.58</v>
    <v>Building 2, No.10, Courtyard Xibeiwang East Road, Haidian District, BEIJING, 100094 CN</v>
    <v>Bourse</v>
    <v>Lenovo Group (XHKG:80992)</v>
    <v>10000</v>
    <v>74666900</v>
  </rv>
  <rv s="2">
    <v>272</v>
  </rv>
  <rv s="0">
    <v>https://www.bing.com/financeapi/forcetrigger?t=bgr8c7&amp;q=XNAS%3aQUBT&amp;form=skydnc</v>
    <v>Learn more on Bing</v>
  </rv>
  <rv s="1">
    <v>fr-FR</v>
    <v>bgr8c7</v>
    <v>268435456</v>
    <v>1</v>
    <v>Avec Refinitiv</v>
    <v>0</v>
    <v>1</v>
    <v>Quantum (XNAS:QUBT)</v>
    <v>3</v>
    <v>4</v>
    <v>Finance</v>
    <v>6</v>
    <v>XNAS</v>
    <v>226346900</v>
    <v>2018</v>
    <v>8.4499999999999993</v>
    <v>6.18</v>
    <v>3.7448000000000001</v>
    <v>1914894774</v>
    <v>Nasdaq Stock Market</v>
    <v>8.57</v>
    <v>QUBT</v>
    <v>46294.999878113282</v>
    <v>Quantum Computing Inc. is a quantum optics and integrated photonics company focused on delivering quantum machines and photonic solutions. The Company provides foundry services for thin-film lithium niobate (TFLN) photonic chips and offers a vertically integrated portfolio spanning photonics components, subsystems, and full-stack systems. It also offers services, products, and solutions in semiconductor and nanophotonics manufacturing, lasers, detectors, testing, and packaging. The Company's portfolio of core technology and products offer capabilities in the areas of high-performance computing, artificial intelligence, cybersecurity as well as remote sensing applications. Its commercial products include Dirac-3, EmuCore, Entanglement Source, Frequency Converter, uQRNG and NeuraWave. EmuCore is a first-generation reservoir computing product. Its frequency conversion is essential for a range of applications, especially in quantum optical information processing and sensing.</v>
    <v>USD</v>
    <v>72</v>
    <v>XNAS</v>
    <v>8.77</v>
    <v>25.84</v>
    <v>Software &amp; IT Services</v>
    <v>274</v>
    <v>-1.2835000000000001E-2</v>
    <v>-0.11</v>
    <v>Quantum</v>
    <v>Quantum</v>
    <v>8.7650000000000006</v>
    <v>0</v>
    <v>8.4600000000000009</v>
    <v>5 MARINE VIEW PLZ, SUITE 214, HOBOKEN, NJ, 07030 US</v>
    <v>Bourse</v>
    <v>Quantum (XNAS:QUBT)</v>
    <v>21588</v>
    <v>6969493</v>
  </rv>
  <rv s="2">
    <v>275</v>
  </rv>
  <rv s="0">
    <v>https://www.bing.com/financeapi/forcetrigger?t=ao69im&amp;q=XLON%3aBA.&amp;form=skydnc</v>
    <v>Learn more on Bing</v>
  </rv>
  <rv s="1">
    <v>fr-FR</v>
    <v>ao69im</v>
    <v>268435456</v>
    <v>1</v>
    <v>Avec Refinitiv</v>
    <v>0</v>
    <v>1</v>
    <v>BAE SYSTEMS PLC (XLON:BA.)</v>
    <v>3</v>
    <v>79</v>
    <v>Finance</v>
    <v>80</v>
    <v>XLON</v>
    <v>3000946000</v>
    <v>1979</v>
    <v>1960</v>
    <v>1529</v>
    <v>-0.1163</v>
    <v>58433260000</v>
    <v>London Stock Exchange</v>
    <v>1947.5</v>
    <v>BA.</v>
    <v>46295.439830844531</v>
    <v>BAE Systems plc fournit des solutions avancées de défense, d'aérospatiale et de sécurité axées sur la technologie. La Société est un fournisseur d'espace, d'aéronefs, de systèmes d'armes et de munitions, de navires de guerre complexes, de sous-marins, d'intégration de considérations environnementales, de renseignement et de cybersécurité, de réparation et de soutien de navires de la marine, ainsi que de capacités de systèmes aériens sans équipage et futurs. Son segment systèmes électroniques comprend les activités électroniques basées aux États-Unis et au Royaume-Uni, y compris les systèmes de guerre électronique, les systèmes de navigation et autres. Son segment plateformes et services, présent aux États-Unis, en Suède et au Royaume-Uni, fabrique et modernise des véhicules de combat, des armes et des munitions, et fournit des services et des activités de soutien. Son segment Air comprend des activités de construction aérienne et de soutien. Son segment maritime comprend les activités maritimes et terrestres. Son segment Cyber &amp; Intelligence comprend les activités Intelligence and Security et Digital Intelligence.</v>
    <v>GBp</v>
    <v>112400</v>
    <v>XLON</v>
    <v>1979</v>
    <v>2360</v>
    <v>Aerospace &amp; Defense</v>
    <v>277</v>
    <v>1.1810000000000001E-2</v>
    <v>23</v>
    <v>BAE SYSTEMS PLC</v>
    <v>BAE SYSTEMS PLC</v>
    <v>1960</v>
    <v>27.9147</v>
    <v>1970.5</v>
    <v>6 Carlton Gardens, Stirling Square, LONDON, SW1Y 5AD GB</v>
    <v>Bourse</v>
    <v>BAE SYSTEMS PLC (XLON:BA.)</v>
    <v>663038</v>
    <v>7076130</v>
  </rv>
  <rv s="2">
    <v>278</v>
  </rv>
  <rv s="0">
    <v>https://www.bing.com/financeapi/forcetrigger?t=a1mpqh&amp;q=XNYS%3aABBV&amp;form=skydnc</v>
    <v>Learn more on Bing</v>
  </rv>
  <rv s="1">
    <v>fr-FR</v>
    <v>a1mpqh</v>
    <v>268435456</v>
    <v>1</v>
    <v>Avec Refinitiv</v>
    <v>0</v>
    <v>1</v>
    <v>ABBVIE INC. (XNYS:ABBV)</v>
    <v>3</v>
    <v>4</v>
    <v>Finance</v>
    <v>6</v>
    <v>XNYS</v>
    <v>1767117000</v>
    <v>2012</v>
    <v>261.5213</v>
    <v>190.75</v>
    <v>0.2271</v>
    <v>465264234930</v>
    <v>New York Stock Exchange</v>
    <v>266.27999999999997</v>
    <v>ABBV</v>
    <v>46294.999552430469</v>
    <v>AbbVie Inc. est une société biopharmaceutique mondiale diversifiée axée sur la recherche. Elle est engagée dans la recherche et le développement, la fabrication, la commercialisation et la vente de médicaments et de thérapies. Son portefeuille de produits comprend l'immunologie, l'oncologie, l'esthétique, les neurosciences, les soins oculaires et d'autres produits clés. Les produits d'immunologie comprennent la rhumatologie, la dermatologie et la gastro-entérologie. Les produits oncologiques comprennent Imbruvica, Venclexta/Venclyxto, Elahere et Epkinly. Le portefeuille esthétique comprend des produits injectables pour le visage, des plastiques et de la médecine régénératrice, des produits de contour du corps et des produits de soins de la peau. Ses produits de neurosciences comprennent Botox Therapeutic, Vraylar, Duopa et Duodopa, Ubrelvy et Qulipta. Les produits de soins oculaires comprennent Ozurdex, Lumigan/Ganfort, Alphagan/Combigan, Restasis, et d'autres soins oculaires. Les autres produits clés incluent Mavyret/Maviret, Creon et Linzess/Constella. Son candidat expérimental, la brétisilocine, est destiné au traitement des patients atteints de trouble dépressif majeur (TDM) modéré à sévère.</v>
    <v>USD</v>
    <v>57000</v>
    <v>XNYS</v>
    <v>268.93</v>
    <v>269.39</v>
    <v>Pharmaceuticals</v>
    <v>280</v>
    <v>-1.1228999999999999E-2</v>
    <v>-2.99</v>
    <v>ABBVIE INC.</v>
    <v>ABBVIE INC.</v>
    <v>265.45</v>
    <v>74.467200000000005</v>
    <v>263.29000000000002</v>
    <v>1 N Waukegan Rd, NORTH CHICAGO, IL, 60064 US</v>
    <v>Bourse</v>
    <v>ABBVIE INC. (XNYS:ABBV)</v>
    <v>1689</v>
    <v>4062253</v>
  </rv>
  <rv s="2">
    <v>281</v>
  </rv>
  <rv s="0">
    <v>https://www.bing.com/financeapi/forcetrigger?t=af4ak2&amp;q=XFRA%3aALV&amp;form=skydnc</v>
    <v>Learn more on Bing</v>
  </rv>
  <rv s="1">
    <v>fr-FR</v>
    <v>af4ak2</v>
    <v>268435456</v>
    <v>1</v>
    <v>Avec Refinitiv</v>
    <v>0</v>
    <v>1</v>
    <v>Allianz SE (XFRA:ALV)</v>
    <v>3</v>
    <v>9</v>
    <v>Finance</v>
    <v>8</v>
    <v>XFRA</v>
    <v>380418900</v>
    <v>2006</v>
    <v>418.9</v>
    <v>116.52</v>
    <v>0.75460000000000005</v>
    <v>161265400000</v>
    <v>Deutsche Boerse AG</v>
    <v>424.5</v>
    <v>ALV</v>
    <v>46295.438888888886</v>
    <v>Allianz SE est une société de services financiers basée en Allemagne. La société est la société holding du groupe Allianz (Allianz SE et ses filiales). Ses segments comprennent les secteurs des biens-risques, de la vie/santé, de la gestion d'actifs et des sociétés et autres. La Société offre une gamme de couvertures de réassurance, principalement aux entités d'assurance d'Allianz, ainsi qu'à des clients tiers. Le secteur des dommages est l'activité principale et de réassurance du groupe Allianz, qui offre une gamme de produits et services à la fois aux particuliers et aux entreprises. Le segment Vie/Santé offre une gamme de produits d'assurance-vie et de santé individuelle et collective. Le secteur de la gestion d'actifs fournit des produits et services de gestion d'actifs institutionnels et de détail à des investisseurs externes et fournit des services de gestion d'investissements aux activités d'assurance du groupe Allianz. Le segment des sociétés et autres comprend les placements de portefeuille et de trésorerie, les placements bancaires et les placements alternatifs.</v>
    <v>EUR</v>
    <v>156875</v>
    <v>XFRA</v>
    <v>424.9</v>
    <v>454</v>
    <v>Insurance</v>
    <v>283</v>
    <v>-1.3191999999999999E-2</v>
    <v>-5.6</v>
    <v>Allianz SE</v>
    <v>Allianz SE</v>
    <v>424.6</v>
    <v>13.7075</v>
    <v>418.9</v>
    <v>Koeniginstrasse 28, MUNICH, BAYERN, 80802 DE</v>
    <v>Bourse</v>
    <v>Allianz SE (XFRA:ALV)</v>
    <v>919</v>
    <v>712770</v>
  </rv>
  <rv s="2">
    <v>284</v>
  </rv>
  <rv s="0">
    <v>https://www.bing.com/financeapi/forcetrigger?t=aftlr7&amp;q=XETR%3aSAP&amp;form=skydnc</v>
    <v>Learn more on Bing</v>
  </rv>
  <rv s="1">
    <v>fr-FR</v>
    <v>aftlr7</v>
    <v>268435456</v>
    <v>1</v>
    <v>Avec Refinitiv</v>
    <v>0</v>
    <v>1</v>
    <v>SAP SE (XETR:SAP)</v>
    <v>3</v>
    <v>9</v>
    <v>Finance</v>
    <v>8</v>
    <v>XETR</v>
    <v>1228504000</v>
    <v>2014</v>
    <v>181.06</v>
    <v>127.5</v>
    <v>1.1566000000000001</v>
    <v>228267000000</v>
    <v>Xetra</v>
    <v>185.32</v>
    <v>SAP</v>
    <v>46295.439791666664</v>
    <v>SAP SE (SAP) est une société allemande spécialisée dans les logiciels applicatifs. L'entreprise opère à travers deux segments : le segment Applications, Technologie et Support (ATS) et le segment Services de base. Le segment ATS couvre le portefeuille de produits intégrés de l'entreprise et comprend des offres d'abonnement au cloud, des services de support et des solutions de formation. Il englobe également les activités liées à l'exploitation des technologies cloud et à la fourniture d'une assistance client associée à ses produits logiciels. Le segment Services de base complète le portefeuille de produits de l'entreprise en fournissant des services de conseil et de support premium, afin d'accompagner les clients dans l'adoption de ses innovations. Les revenus de ce segment proviennent principalement des services professionnels et des offres de support enrichi, tandis que les coûts résultent de l'exécution de ces activités de service.</v>
    <v>EUR</v>
    <v>112019</v>
    <v>XETR</v>
    <v>186</v>
    <v>244.3</v>
    <v>Software &amp; IT Services</v>
    <v>286</v>
    <v>-1.4569E-2</v>
    <v>-2.7</v>
    <v>SAP SE</v>
    <v>SAP SE</v>
    <v>184.5</v>
    <v>27.217300000000002</v>
    <v>182.62</v>
    <v>Dietmar-Hopp-Allee 16, WALLDORF, BADEN-WUERTTEMBERG, 69190 DE</v>
    <v>Bourse</v>
    <v>SAP SE (XETR:SAP)</v>
    <v>413829</v>
    <v>2356060</v>
  </rv>
  <rv s="2">
    <v>287</v>
  </rv>
  <rv s="0">
    <v>https://www.bing.com/financeapi/forcetrigger?t=a256cw&amp;q=XNYS%3aV&amp;form=skydnc</v>
    <v>Learn more on Bing</v>
  </rv>
  <rv s="1">
    <v>fr-FR</v>
    <v>a256cw</v>
    <v>268435456</v>
    <v>1</v>
    <v>Avec Refinitiv</v>
    <v>0</v>
    <v>1</v>
    <v>VISA INC. (XNYS:V)</v>
    <v>3</v>
    <v>4</v>
    <v>Finance</v>
    <v>6</v>
    <v>XNYS</v>
    <v>1867047000</v>
    <v>2007</v>
    <v>365</v>
    <v>293.89</v>
    <v>0.76690000000000003</v>
    <v>683115156360</v>
    <v>New York Stock Exchange</v>
    <v>367.74</v>
    <v>V</v>
    <v>46294.998331399998</v>
    <v>Visa Inc est une société mondiale de technologie de paiement. Il facilite le commerce mondial et les mouvements monétaires dans plus de 200 pays et territoires parmi un ensemble mondial de consommateurs, commerçants, institutions financières et entités gouvernementales grâce aux technologies. Elle opère par l'intermédiaire du segment des services de paiement. Elle fournit des services de traitement des transactions (principalement d'autorisation, de compensation et de règlement) à ses institutions financières et à ses clients commerçants par l'intermédiaire de VisaNet, son réseau exclusif de traitement avancé des transactions. Elle offre une gamme de produits de paiement de marque Visa que ses clients, dont près de 14 500 institutions financières, utilisent pour développer et offrir des solutions ou des services de paiement, y compris des programmes de crédit, de débit, de prépaiement et d'accès en espèces pour les titulaires de comptes individuels, commerciaux et gouvernementaux. Elle fournit également des services à valeur ajoutée à ses clients, notamment des solutions d'émission, des solutions d'acceptation, des solutions de gestion des risques et d'identité, des solutions bancaires ouvertes et des services de conseil.</v>
    <v>USD</v>
    <v>34100</v>
    <v>XNYS</v>
    <v>368.26</v>
    <v>385.56990000000002</v>
    <v>Professional &amp; Commercial Services</v>
    <v>289</v>
    <v>-5.058E-3</v>
    <v>-1.86</v>
    <v>VISA INC.</v>
    <v>VISA INC.</v>
    <v>366.93</v>
    <v>31.111499999999999</v>
    <v>365.88</v>
    <v>P.O. Box 8999, SAN FRANCISCO, CA, 94128-8999 US</v>
    <v>Bourse</v>
    <v>VISA INC. (XNYS:V)</v>
    <v>941</v>
    <v>6206347</v>
  </rv>
  <rv s="2">
    <v>290</v>
  </rv>
  <rv s="0">
    <v>https://www.bing.com/financeapi/forcetrigger?t=ah89dm&amp;q=XBOM%3a500570&amp;form=skydnc</v>
    <v>Learn more on Bing</v>
  </rv>
  <rv s="19">
    <v>fr-FR</v>
    <v>ah89dm</v>
    <v>268435456</v>
    <v>1</v>
    <v>Avec Refinitiv</v>
    <v>81</v>
    <v>82</v>
    <v>Tata Motors (XBOM:500570)</v>
    <v>3</v>
    <v>83</v>
    <v>Finance</v>
    <v>64</v>
    <v>XBOM</v>
    <v>3682992000</v>
    <v>1945</v>
    <v>280</v>
    <v>272.2</v>
    <v>1.4198999999999999</v>
    <v>1034737000000</v>
    <v>Bombay Stock Exchange</v>
    <v>0</v>
    <v>0</v>
    <v>280.95</v>
    <v>500570</v>
    <v>46295.438599537039</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INR</v>
    <v>60332</v>
    <v>XBOM</v>
    <v>287</v>
    <v>446.48</v>
    <v>Automobiles &amp; Auto Parts</v>
    <v>292</v>
    <v>1.3880999999999999E-2</v>
    <v>3.9</v>
    <v>Tata Motors</v>
    <v>Tata Motors</v>
    <v>280.95</v>
    <v>284.85000000000002</v>
    <v>284.85000000000002</v>
    <v>A Block, Shivasagar Estate, Dr. Annie Besant Road, Worli, MUMBAI, MAHARASHTRA, 400018 IN</v>
    <v>Bourse</v>
    <v>Tata Motors (XBOM:500570)</v>
    <v>1812255</v>
    <v>12714160</v>
  </rv>
  <rv s="2">
    <v>293</v>
  </rv>
  <rv s="0">
    <v>http://pt.wikipedia.org/wiki/Oracle_Corporation</v>
    <v>Wikipedia</v>
  </rv>
  <rv s="3">
    <v>24</v>
    <v>295</v>
  </rv>
  <rv s="4">
    <v>17</v>
    <v>https://www.bing.com/th?id=AMMS_672116c618c664d13b2515d6587ba357&amp;qlt=95</v>
    <v>296</v>
    <v>0</v>
    <v>https://www.bing.com/images/search?form=xlimg&amp;q=oracle+corporation</v>
    <v>Image of ORACLE CORPORATION</v>
  </rv>
  <rv s="0">
    <v>https://www.bing.com/financeapi/forcetrigger?t=a1zbec&amp;q=XNYS%3aORCL&amp;form=skydnc</v>
    <v>Learn more on Bing</v>
  </rv>
  <rv s="5">
    <v>fr-FR</v>
    <v>a1zbec</v>
    <v>268435456</v>
    <v>1</v>
    <v>Avec Refinitiv</v>
    <v>12</v>
    <v>13</v>
    <v>ORACLE CORPORATION (XNYS:ORCL)</v>
    <v>15</v>
    <v>16</v>
    <v>Finance</v>
    <v>6</v>
    <v>XNYS</v>
    <v>3031501000</v>
    <v>2005</v>
    <v>132.53</v>
    <v>114.5</v>
    <v>1.7712000000000001</v>
    <v>417710522790</v>
    <v>New York Stock Exchange</v>
    <v>132.6</v>
    <v>ORCL</v>
    <v>46294.999807615626</v>
    <v>Oracle Corporation propose des suites d'applications intégrées ainsi qu'une infrastructure sécurisée et autonome dans le cloud Oracle. La Société opère par le biais de trois entreprises : cloud et licence, matériel et service. Son activité cloud et licences est engagée dans la vente, le marketing et la livraison de ses applications d'entreprise et de ses technologies d'infrastructure via des modèles de déploiement cloud et sur site, y compris ses offres de services cloud et de support de licence, ainsi que ses offres de licence cloud et de licence sur site. Son activité matériel fournit des technologies d'infrastructure, notamment Oracle Engineered Systems, des serveurs, du stockage, du matériel spécifique à l'industrie, des systèmes d'exploitation, virtualisation, gestion et autres logiciels matériels pour prendre en charge divers environnements INFORMATIQUES. Son activité de services fournit des services à ses clients et partenaires pour les aider à optimiser les performances de leurs investissements dans les applications Oracle et les technologies d'infrastructure.</v>
    <v>USD</v>
    <v>141000</v>
    <v>XNYS</v>
    <v>143.66990000000001</v>
    <v>322.54000000000002</v>
    <v>297</v>
    <v>Software &amp; IT Services</v>
    <v>298</v>
    <v>3.9140000000000001E-2</v>
    <v>5.19</v>
    <v>ORACLE CORPORATION</v>
    <v>ORACLE CORPORATION</v>
    <v>132.79</v>
    <v>21.630600000000001</v>
    <v>137.79</v>
    <v>2300 Oracle Way, AUSTIN, TX, 78741 US</v>
    <v>Bourse</v>
    <v>ORACLE CORPORATION (XNYS:ORCL)</v>
    <v>254366</v>
    <v>31172207</v>
  </rv>
  <rv s="2">
    <v>299</v>
  </rv>
  <rv s="0">
    <v>https://www.bing.com/financeapi/forcetrigger?t=a1x8w7&amp;q=XNYS%3aMA&amp;form=skydnc</v>
    <v>Learn more on Bing</v>
  </rv>
  <rv s="1">
    <v>fr-FR</v>
    <v>a1x8w7</v>
    <v>268435456</v>
    <v>1</v>
    <v>Avec Refinitiv</v>
    <v>0</v>
    <v>1</v>
    <v>MASTERCARD INCORPORATED (XNYS:MA)</v>
    <v>3</v>
    <v>4</v>
    <v>Finance</v>
    <v>6</v>
    <v>XNYS</v>
    <v>876009900</v>
    <v>2001</v>
    <v>561.29999999999995</v>
    <v>464.52</v>
    <v>0.75619999999999998</v>
    <v>493701659442</v>
    <v>New York Stock Exchange</v>
    <v>568.26</v>
    <v>MA</v>
    <v>46294.99635425859</v>
    <v>MasterCard Incorporated est une société technologique dans le secteur des paiements mondiaux. La Société connecte les consommateurs, les institutions financières, les commerçants, les gouvernements, les partenaires numériques, entreprises et autres organisations du monde entier en permettant les paiements électroniques et en rendant ces transactions de paiement sécurisées, simples, intelligentes et accessibles. Elle propose une gamme de solutions et de services de paiement utilisant ses marques, notamment Mastercard, Maestro et Cirrus. Elle exploite un réseau de paiements qui offre choix et flexibilité aux consommateurs, aux commerçants et à ses clients. Grâce à son réseau de paiements mondial exclusif, il commute (autorise, compense et règle) les transactions de paiement. Ses capacités de paiement supplémentaires incluent les transactions automatiques de chambre de compensation (ACH) (paiements par lots et en temps réel basés sur un compte). Il offre des solutions de sécurité, l'acquisition et l'engagement des consommateurs, des perspectives commerciales et du marché, des passerelles, des services bancaires ouverts et des services bancaires ouverts, entre autres.</v>
    <v>USD</v>
    <v>39800</v>
    <v>XNYS</v>
    <v>566.98990000000003</v>
    <v>601.23</v>
    <v>Software &amp; IT Services</v>
    <v>301</v>
    <v>-8.2360000000000003E-3</v>
    <v>-4.68</v>
    <v>MASTERCARD INCORPORATED</v>
    <v>MASTERCARD INCORPORATED</v>
    <v>564</v>
    <v>30.996600000000001</v>
    <v>563.58000000000004</v>
    <v>2000 Purchase St, PURCHASE, NY, 10577 US</v>
    <v>Bourse</v>
    <v>MASTERCARD INCORPORATED (XNYS:MA)</v>
    <v>129</v>
    <v>2698908</v>
  </rv>
  <rv s="2">
    <v>302</v>
  </rv>
  <rv s="0">
    <v>https://www.bing.com/financeapi/forcetrigger?t=ae7zrw&amp;q=XPAR%3aCA&amp;form=skydnc</v>
    <v>Learn more on Bing</v>
  </rv>
  <rv s="1">
    <v>fr-FR</v>
    <v>ae7zrw</v>
    <v>268435456</v>
    <v>1</v>
    <v>Avec Refinitiv</v>
    <v>0</v>
    <v>1</v>
    <v>CARREFOUR SA (XPAR:CA)</v>
    <v>3</v>
    <v>9</v>
    <v>Finance</v>
    <v>8</v>
    <v>XPAR</v>
    <v>736314800</v>
    <v>1963</v>
    <v>16.024999999999999</v>
    <v>12.41</v>
    <v>0.75839999999999996</v>
    <v>11976160000</v>
    <v>Euronext Paris</v>
    <v>16.265000000000001</v>
    <v>CA</v>
    <v>46295.439699074072</v>
    <v>Carrefour sa est un groupe de distribution au détail basé en France, qui opère sur quatre segments géographiques : la France, le reste de l'Europe, l'Amérique latine et l'Asie. Le Groupe exploite plus de 12 000 magasins et sites e-commerce dans plus de 30 pays à travers le monde. Ses magasins existent dans une variété de formats et de canaux, tels que les hypermarchés, les supermarchés, les dépanneurs, les magasins de trésorerie et de transport, les magasins hyper cash, les lecteurs et le commerce électronique. Son offre de produits comprend une large gamme de produits frais locaux, des viandes préparées sur place, du poisson frais, ainsi que des produits de boulangerie, des biens de consommation et des produits non alimentaires. En outre, le Groupe offre des services complémentaires, notamment des points de retrait des colis, la copie de clés, la location de véhicules, les pharmacies et soins de santé/beauté, la livraison de mazout, des services financiers et d'assurance, ainsi que des services de loisirs, tels que des agences de voyages, des billets pour des spectacles et des services photo, entre autres.</v>
    <v>EUR</v>
    <v>298604</v>
    <v>XPAR</v>
    <v>16.295000000000002</v>
    <v>17.309999999999999</v>
    <v>Food &amp; Drug Retailing</v>
    <v>304</v>
    <v>-1.4448000000000001E-2</v>
    <v>-0.23499999999999999</v>
    <v>CARREFOUR SA</v>
    <v>CARREFOUR SA</v>
    <v>16.225000000000001</v>
    <v>15.1241</v>
    <v>16.03</v>
    <v>93 Avenue de Paris, MASSY, 91300 FR</v>
    <v>Bourse</v>
    <v>CARREFOUR SA (XPAR:CA)</v>
    <v>173357</v>
    <v>2066810</v>
  </rv>
  <rv s="2">
    <v>305</v>
  </rv>
  <rv s="0">
    <v>https://www.bing.com/financeapi/forcetrigger?t=af8z27&amp;q=XFRA%3aEFO3&amp;form=skydnc</v>
    <v>Learn more on Bing</v>
  </rv>
  <rv s="10">
    <v>fr-FR</v>
    <v>af8z27</v>
    <v>268435456</v>
    <v>1</v>
    <v>Avec Refinitiv</v>
    <v>37</v>
    <v>44</v>
    <v>HK Robotics Grp (XFRA:EFO3)</v>
    <v>3</v>
    <v>84</v>
    <v>Finance</v>
    <v>8</v>
    <v>XFRA</v>
    <v>3146439000</v>
    <v>1996</v>
    <v>2.5000000000000001E-2</v>
    <v>2.0000000000000001E-4</v>
    <v>-0.13150000000000001</v>
    <v>818074200</v>
    <v>Deutsche Boerse AG</v>
    <v>0.03</v>
    <v>EFO3</v>
    <v>46295.366666666669</v>
    <v>Hong Kong Robotics Group Holding Limited is an investment holding company principally engaged in the robotics and compute businesses. The Company operates its business through five segments. The Robotics and Compute Business segment is engaged in the sale of compute appliances and robots and the provision of robotics application solutions. The Geothermal Energy segment is engaged in the provision of heating and cooling supply by geothermal energy to buildings. The Money Lending segment is engaged in the money lending business. The Building Construction Contracting segment is engaged in the provision of building construction contracting services. The All Others segment is engaged in the property investment, property brokerage, construction and projects management as well as building architecture and interior design.</v>
    <v>EUR</v>
    <v>120</v>
    <v>XFRA</v>
    <v>2.5000000000000001E-2</v>
    <v>0.23200000000000001</v>
    <v>Construction &amp; Engineering</v>
    <v>307</v>
    <v>-0.16666699999999998</v>
    <v>-5.0000000000000001E-3</v>
    <v>HK Robotics Grp</v>
    <v>HK Robotics Grp</v>
    <v>2.5000000000000001E-2</v>
    <v>2.5000000000000001E-2</v>
    <v>Suite 1901-2 &amp; 14, 19/F, Tower 6, The Gateway, Harbour City, Kowloon HK</v>
    <v>Bourse</v>
    <v>HK Robotics Grp (XFRA:EFO3)</v>
    <v>625</v>
    <v>30195830</v>
  </rv>
  <rv s="2">
    <v>308</v>
  </rv>
  <rv s="0">
    <v>https://www.bing.com/financeapi/forcetrigger?t=ah3o7w&amp;q=XHKG%3a2318&amp;form=skydnc</v>
    <v>Learn more on Bing</v>
  </rv>
  <rv s="15">
    <v>fr-FR</v>
    <v>ah3o7w</v>
    <v>268435456</v>
    <v>1</v>
    <v>Avec Refinitiv</v>
    <v>57</v>
    <v>65</v>
    <v>Ping An of China (XHKG:2318)</v>
    <v>3</v>
    <v>72</v>
    <v>Finance</v>
    <v>64</v>
    <v>XHKG</v>
    <v>18107640000</v>
    <v>1988</v>
    <v>52.35</v>
    <v>50</v>
    <v>1.4294</v>
    <v>1048267000000</v>
    <v>Hong Kong Stock Exchange</v>
    <v>-0.55000000000000004</v>
    <v>-1.0426999999999999E-2</v>
    <v>52.9</v>
    <v>2318</v>
    <v>46295.339189814818</v>
    <v>Ping An Insurance (Group) Co of China Ltd is a China-based company primarily engaged in insurance business. The Company operates in six segments. Life and Health Insurance segment offers life insurance products to individual and corporate customers, including including term, whole-life, endowment, annuity, investment-linked, universal life insurance, and others. Property and Casualty Insurance segment offers property insurance products, including auto insurance, property insurance, accident and health insurance, and others. Banking segment undertakes loans, intermediary business, wealth management, credit card services, and others. Asset Management segment provides trust products services, brokerage services, trading services, investment banking services, and other asset management services. Finance Enablement segment provides financial and daily-life services through the Internet platforms. The Other Businesses segment is engaged in other insurance related businesses.</v>
    <v>HKD</v>
    <v>258806</v>
    <v>XHKG</v>
    <v>53</v>
    <v>74.7</v>
    <v>Insurance</v>
    <v>310</v>
    <v>-2.836E-3</v>
    <v>-0.15</v>
    <v>Ping An of China</v>
    <v>Ping An of China</v>
    <v>52.95</v>
    <v>1.8809</v>
    <v>52.75</v>
    <v>52.2</v>
    <v>47th, 48th, 109th, 110th, 111th, and 112th Floors, Ping An Finance Center, No. 5033 Yitian Road, Futian District, SHENZHEN, GUANGDONG, 518033 CN</v>
    <v>Bourse</v>
    <v>Ping An of China (XHKG:2318)</v>
    <v>31638776</v>
    <v>24221630</v>
  </rv>
  <rv s="2">
    <v>311</v>
  </rv>
  <rv s="0">
    <v>https://www.bing.com/financeapi/forcetrigger?t=bvtjc7&amp;q=XWBO%3aMRSA&amp;form=skydnc</v>
    <v>Learn more on Bing</v>
  </rv>
  <rv s="20">
    <v>fr-FR</v>
    <v>bvtjc7</v>
    <v>268435456</v>
    <v>1</v>
    <v>Avec Refinitiv</v>
    <v>85</v>
    <v>86</v>
    <v>AP Moeller - Maersk A/S (XWBO:MRSA)</v>
    <v>3</v>
    <v>87</v>
    <v>Finance</v>
    <v>8</v>
    <v>XWBO</v>
    <v>14695830</v>
    <v>1904</v>
    <v>3004</v>
    <v>0.56950000000000001</v>
    <v>344964100000</v>
    <v>Wiener Boerse</v>
    <v>2964</v>
    <v>MRSA</v>
    <v>46294</v>
    <v>AP Moeller - Maersk A/S est une entreprise de logistique de conteneurs basée au Danemark. Elle est principalement engagée dans le transport de conteneurs et les activités connexes, y compris les pétroliers, les trampers et les opérations en mer dans le monde entier, à travers ses filiales. Maersk comprend quatre secteurs d’activité : Océan, Logistique &amp; Services, Terminaux &amp; Remorquage et Fabrication &amp; Autres. Le segment Océan comprend les activités océaniques de Maersk Liner Business avec les marques Hamburg Sud. Les activités intérieures liées à Maersk Liner Business sont incluses dans le segment Logistique &amp; Services. Le segment Terminaux &amp; Remorquage comprend les terminaux de passerelle impliquant des activités sur le terrain et des services de remorquage. Fabrication &amp; Autres segment comprend les activités de Maersk Container Industry avec la production et la vente de conteneurs de récif à l’usine en Chine. La société opère dans le monde entier.</v>
    <v>EUR</v>
    <v>105030</v>
    <v>XWBO</v>
    <v>3088</v>
    <v>Freight &amp; Logistics Services</v>
    <v>313</v>
    <v>3.3738000000000004E-2</v>
    <v>100</v>
    <v>AP Moeller - Maersk A/S</v>
    <v>AP Moeller - Maersk A/S</v>
    <v>3038</v>
    <v>32.6</v>
    <v>3064</v>
    <v>Esplanaden 50, KOEBENHAVN K, 1098 DK</v>
    <v>Bourse</v>
    <v>AP Moeller - Maersk A/S (XWBO:MRSA)</v>
    <v>10</v>
    <v>13120</v>
  </rv>
  <rv s="2">
    <v>314</v>
  </rv>
  <rv s="0">
    <v>https://www.bing.com/financeapi/forcetrigger?t=a1xjlh&amp;q=XNYS%3aMG&amp;form=skydnc</v>
    <v>Learn more on Bing</v>
  </rv>
  <rv s="1">
    <v>fr-FR</v>
    <v>a1xjlh</v>
    <v>268435456</v>
    <v>1</v>
    <v>Avec Refinitiv</v>
    <v>0</v>
    <v>1</v>
    <v>Mistras Group (XNYS:MG)</v>
    <v>3</v>
    <v>4</v>
    <v>Finance</v>
    <v>5</v>
    <v>XNYS</v>
    <v>31860350</v>
    <v>1994</v>
    <v>21.2</v>
    <v>9.3699999999999992</v>
    <v>0.90749999999999997</v>
    <v>679899869</v>
    <v>New York Stock Exchange</v>
    <v>21.59</v>
    <v>MG</v>
    <v>46294.979233378908</v>
    <v>Mistras Group, Inc. is a provider of integrated technology-enabled asset protection solutions. Its segments include North America, International and Products and Systems. Its North America segment provides asset protection solutions in the United States and Canada, which consist primarily of non-destructive testing, inspection, in-laboratory testing, mechanical and engineering services that are used to evaluate the structural integrity and reliability of critical energy, industrial and public infrastructure and commercial aerospace components. Software, digital and data analytical solutions and services are included in this segment. Its International segment offers services, products and systems similar to those of the other segments to select markets within Europe, the Middle East, Africa, Asia and South America. The Products and Systems segment designs, manufactures, sells, installs and services its asset protection products and systems, including equipment and instrumentation.</v>
    <v>USD</v>
    <v>4800</v>
    <v>XNYS</v>
    <v>21.5</v>
    <v>21.77</v>
    <v>Oil &amp; Gas</v>
    <v>316</v>
    <v>-1.1578999999999999E-2</v>
    <v>-0.25</v>
    <v>Mistras Group</v>
    <v>Mistras Group</v>
    <v>21.48</v>
    <v>25.569099999999999</v>
    <v>21.34</v>
    <v>195 Clarksville Rd, PRINCETON JUNCTION, NJ, 08550-5392 US</v>
    <v>Bourse</v>
    <v>Mistras Group (XNYS:MG)</v>
    <v>251514</v>
    <v>428667</v>
  </rv>
  <rv s="2">
    <v>317</v>
  </rv>
  <rv s="0">
    <v>https://www.bing.com/financeapi/forcetrigger?t=aaq2ar&amp;q=XBRU%3aCOLR&amp;form=skydnc</v>
    <v>Learn more on Bing</v>
  </rv>
  <rv s="1">
    <v>fr-FR</v>
    <v>aaq2ar</v>
    <v>268435456</v>
    <v>1</v>
    <v>Avec Refinitiv</v>
    <v>0</v>
    <v>1</v>
    <v>Colruyt Group NV (XBRU:COLR)</v>
    <v>3</v>
    <v>9</v>
    <v>Finance</v>
    <v>8</v>
    <v>XBRU</v>
    <v>120591400</v>
    <v>1950</v>
    <v>38.86</v>
    <v>29.8</v>
    <v>0.1633</v>
    <v>4691005000</v>
    <v>Euronext Brussels</v>
    <v>38.9</v>
    <v>COLR</v>
    <v>46295.434965277775</v>
    <v>Colruyt Group NV, anciennement Etablissementen Franz Colruyt NV est une société belge spécialisée dans la vente au détail et la vente en gros de produits alimentaires. La division commerce de détail de la Société comprend la fourniture directe de produits aux clients de détail opérant par l'intermédiaire des marques Colruyt, DreamBaby, bio-Planet, Dreamland et ColliShop, entre autres. Elle dispose d'un portefeuille de formats alimentaires et non alimentaires, en Belgique, en France et au Luxembourg. La Société possède également une division des activités corporatives, qui combine les services de soutien, les processus et les systèmes et l'administration centrale, entre autres.</v>
    <v>EUR</v>
    <v>29956</v>
    <v>XBRU</v>
    <v>39.46</v>
    <v>39.86</v>
    <v>Food &amp; Drug Retailing</v>
    <v>319</v>
    <v>1.2338999999999999E-2</v>
    <v>0.48</v>
    <v>Colruyt Group NV</v>
    <v>Colruyt Group NV</v>
    <v>38.86</v>
    <v>14.0487</v>
    <v>39.380000000000003</v>
    <v>Edingensesteenweg 196, Halle, WALLONIA, 1500 BE</v>
    <v>Bourse</v>
    <v>Colruyt Group NV (XBRU:COLR)</v>
    <v>8932</v>
    <v>35630</v>
  </rv>
  <rv s="2">
    <v>320</v>
  </rv>
  <rv s="0">
    <v>https://www.bing.com/financeapi/forcetrigger?t=a2xqlh&amp;q=OTCM%3aSZKMF&amp;form=skydnc</v>
    <v>Learn more on Bing</v>
  </rv>
  <rv s="1">
    <v>fr-FR</v>
    <v>a2xqlh</v>
    <v>268435456</v>
    <v>1</v>
    <v>Avec Refinitiv</v>
    <v>0</v>
    <v>1</v>
    <v>SUZUKI MOTOR CORPORATION (OTCM:SZKMF)</v>
    <v>3</v>
    <v>7</v>
    <v>Finance</v>
    <v>8</v>
    <v>OTCM</v>
    <v>1964586000</v>
    <v>1920</v>
    <v>12.0825</v>
    <v>10.4</v>
    <v>1.1605000000000001</v>
    <v>3795581000000</v>
    <v>OTC Markets</v>
    <v>12.0825</v>
    <v>SZKMF</v>
    <v>46294.006944444445</v>
    <v>Suzuki Motor Corp est une société japonaise principalement engagée dans la fabrication et la vente de motos, automobiles, moteurs hors-bord et fauteuils roulants électriques, ainsi que dans le développement de la logistique et d'autres services liés à chaque entreprise. La Société exerce ses activités dans quatre secteurs d'activité. Le secteur des affaires à quatre roues est principalement engagé dans la fabrication et la vente de mini-véhicules, de véhicules compacts et de véhicules de taille standard. Le secteur des deux roues est principalement spécialisé dans la fabrication et la vente de motos et de buggy. Le secteur Marine Business fabrique et vend des moteurs hors-bord. Le secteur autres activités est engagé dans les activités de fauteuil roulant électrique, de production d'énergie solaire et d'immobilier.</v>
    <v>USD</v>
    <v>57922</v>
    <v>OTCM</v>
    <v>12.0825</v>
    <v>17.02</v>
    <v>Automobiles &amp; Auto Parts</v>
    <v>322</v>
    <v>0</v>
    <v>0</v>
    <v>SUZUKI MOTOR CORPORATION</v>
    <v>SUZUKI MOTOR CORPORATION</v>
    <v>12.0825</v>
    <v>7.2744</v>
    <v>12.0825</v>
    <v>300, Takatsuka-cho, Chuo-ku, HAMAMATSU-SHI, SHIZUOKA-KEN, 432-8611 JP</v>
    <v>Bourse</v>
    <v>SUZUKI MOTOR CORPORATION (OTCM:SZKMF)</v>
    <v>517</v>
    <v>6621440</v>
  </rv>
  <rv s="2">
    <v>323</v>
  </rv>
  <rv s="0">
    <v>https://www.bing.com/financeapi/forcetrigger?t=ae9y1h&amp;q=XPAR%3aSAF&amp;form=skydnc</v>
    <v>Learn more on Bing</v>
  </rv>
  <rv s="1">
    <v>fr-FR</v>
    <v>ae9y1h</v>
    <v>268435456</v>
    <v>1</v>
    <v>Avec Refinitiv</v>
    <v>0</v>
    <v>1</v>
    <v>SAFRAN SA (XPAR:SAF)</v>
    <v>3</v>
    <v>9</v>
    <v>Finance</v>
    <v>8</v>
    <v>XPAR</v>
    <v>418344600</v>
    <v>1956</v>
    <v>334.7</v>
    <v>262.60000000000002</v>
    <v>1.2472000000000001</v>
    <v>140187300000</v>
    <v>Euronext Paris</v>
    <v>335.1</v>
    <v>SAF</v>
    <v>46295.439791666664</v>
    <v>Safran SA est une société française. La Société est un groupe de haute technologie engagé dans la recherche, la conception, le développement, les tests, la fabrication, la vente, la maintenance et le support des systèmes avancés de l’aérospatiale et de la défense. Il opère à travers trois segments principaux : Propulsion aérospatiale, qui développe et produit des systèmes de propulsion et de transmission de puissance mécanique pour les avions commerciaux et militaires, les hélicoptères, les satellites et les drones, ainsi que des services connexes de MRO et de pièces détachées ; Équipements aéronautiques, qui comprend les systèmes d’atterrissage et de freinage, les systèmes et équipements moteurs, les systèmes électriques et l’ingénierie, les systèmes aérodynamiques, ainsi que l’électronique et la défense ; et Intérieurs des avions, qui englobe les sièges d’avion, les aménagements de cabine, les placards, dans les systèmes de divertissement en vol, et l’équipement du pont d’envol.</v>
    <v>EUR</v>
    <v>110000</v>
    <v>XPAR</v>
    <v>340.7</v>
    <v>366.5</v>
    <v>Aerospace &amp; Defense</v>
    <v>325</v>
    <v>6.8640000000000003E-3</v>
    <v>2.2999999999999998</v>
    <v>SAFRAN SA</v>
    <v>SAFRAN SA</v>
    <v>334.7</v>
    <v>36.224600000000002</v>
    <v>337.4</v>
    <v>2, Boulevard du General Martial Valin, PARIS, ILE-DE-FRANCE, 75015 FR</v>
    <v>Bourse</v>
    <v>SAFRAN SA (XPAR:SAF)</v>
    <v>150990</v>
    <v>527790</v>
  </rv>
  <rv s="2">
    <v>326</v>
  </rv>
  <rv s="0">
    <v>https://www.bing.com/financeapi/forcetrigger?t=amfx6h&amp;q=BMEX%3aIBE&amp;form=skydnc</v>
    <v>Learn more on Bing</v>
  </rv>
  <rv s="6">
    <v>fr-FR</v>
    <v>amfx6h</v>
    <v>268435456</v>
    <v>1</v>
    <v>Avec Refinitiv</v>
    <v>21</v>
    <v>22</v>
    <v>Iberdrola, S.A. (BMEX:IBE)</v>
    <v>3</v>
    <v>23</v>
    <v>Finance</v>
    <v>8</v>
    <v>BMEX</v>
    <v>6673142000</v>
    <v>20.56</v>
    <v>15.397</v>
    <v>0.64239999999999997</v>
    <v>136732700000</v>
    <v>Bolsas y Mercados Espanoles</v>
    <v>20.49</v>
    <v>IBE</v>
    <v>46295.439756944441</v>
    <v>IBERDROLA, S.A. exerce des activités d’électricité et de gaz en Espagne et à l’étranger. Les segments de la Société comprennent les activités de Réseau, les activités Déréglementées, les activités Renouvelables et les Autres activités. Le segment d’activité Réseau de la Société comprend toutes les activités de transport et de distribution d’énergie et toute autre activité réglementée originaire d’Espagne, du Royaume-Uni, des États-Unis et du Brésil. Son secteur d’activité Déréglementé comprend les activités de production et de vente d’électricité, ainsi que les activités de négoce et de stockage de gaz exercées par la Société en Espagne, au Portugal, au Royaume-Uni et en Amérique du Nord. Son secteur d’activité Renouvelables comprend les activités liées aux énergies renouvelables en Espagne, au Royaume-Uni, aux États-Unis et dans le reste du monde. Son segment Autres activités comprend les activités d’ingénierie et de construction et les activités non énergétiques. La Société offre à ses clients de l’électricité et du gaz naturel, tant sur les marchés de gros que de détail.</v>
    <v>EUR</v>
    <v>44573</v>
    <v>BMEX</v>
    <v>20.89</v>
    <v>21.646999999999998</v>
    <v>Electrical Utilities &amp; IPPs</v>
    <v>328</v>
    <v>1.0248999999999999E-2</v>
    <v>0.21</v>
    <v>Iberdrola, S.A.</v>
    <v>Iberdrola, S.A.</v>
    <v>20.59</v>
    <v>20.511299999999999</v>
    <v>20.7</v>
    <v>Plaza Euskadi numero 5, BILBAO, VIZCAYA ES</v>
    <v>Bourse</v>
    <v>Iberdrola, S.A. (BMEX:IBE)</v>
    <v>1474433</v>
    <v>9384010</v>
  </rv>
  <rv s="2">
    <v>329</v>
  </rv>
  <rv s="0">
    <v>https://www.bing.com/financeapi/forcetrigger?t=a2hhp2&amp;q=OTCM%3aFUJHY&amp;form=skydnc</v>
    <v>Learn more on Bing</v>
  </rv>
  <rv s="1">
    <v>fr-FR</v>
    <v>a2hhp2</v>
    <v>268435456</v>
    <v>1</v>
    <v>Avec Refinitiv</v>
    <v>0</v>
    <v>1</v>
    <v>SUBARU CORPORATION (OTCM:FUJHY)</v>
    <v>3</v>
    <v>7</v>
    <v>Finance</v>
    <v>8</v>
    <v>OTCM</v>
    <v>717335300</v>
    <v>1945</v>
    <v>8.16</v>
    <v>7.1</v>
    <v>1.0149999999999999</v>
    <v>1886592000000</v>
    <v>OTC Markets</v>
    <v>8.1999999999999993</v>
    <v>FUJHY</v>
    <v>46295.006944444445</v>
    <v>Subaru Corp est une société japonaise qui fabrique des automobiles Subaru. La Société opère dans deux secteurs d'activité. Le segment automobile est engagé dans la fabrication, la vente et la réparation de mini voitures, petites voitures, voitures ordinaires et leurs pièces. Le secteur aérospatial se consacre à la fabrication, à la vente et à la réparation d'aéronefs, d'équipements et de pièces liés à l'espace. La Société exerce également des activités de location immobilière.</v>
    <v>USD</v>
    <v>37542</v>
    <v>OTCM</v>
    <v>8.2550000000000008</v>
    <v>11.7</v>
    <v>Automobiles &amp; Auto Parts</v>
    <v>331</v>
    <v>0</v>
    <v>0</v>
    <v>SUBARU CORPORATION</v>
    <v>SUBARU CORPORATION</v>
    <v>8.2200000000000006</v>
    <v>0</v>
    <v>8.1999999999999993</v>
    <v>Ebisu Subaru Bldg., 1-20-8, Ebisu, SHIBUYA-KU, TOKYO-TO, 150-8554 JP</v>
    <v>Bourse</v>
    <v>SUBARU CORPORATION (OTCM:FUJHY)</v>
    <v>149980</v>
    <v>3561320</v>
  </rv>
  <rv s="2">
    <v>332</v>
  </rv>
  <rv s="0">
    <v>https://www.bing.com/financeapi/forcetrigger?t=aa4inm&amp;q=XASX%3aANZ&amp;form=skydnc</v>
    <v>Learn more on Bing</v>
  </rv>
  <rv s="1">
    <v>fr-FR</v>
    <v>aa4inm</v>
    <v>268435456</v>
    <v>1</v>
    <v>Avec Refinitiv</v>
    <v>0</v>
    <v>1</v>
    <v>ANZ Group (XASX:ANZ)</v>
    <v>3</v>
    <v>19</v>
    <v>Finance</v>
    <v>20</v>
    <v>XASX</v>
    <v>3015920000</v>
    <v>2022</v>
    <v>38.03</v>
    <v>33.36</v>
    <v>0.91090000000000004</v>
    <v>115962100000</v>
    <v>Australian Securities Exchange</v>
    <v>38.450000000000003</v>
    <v>ANZ</v>
    <v>46295.375</v>
    <v>ANZ Group Holdings Limited is an Australia-based company. The Company is a non-operating holding company. It provides banking and financial products and services. Its divisions include Australia Retail, Australia Commercial, Institutional, Suncorp Bank, New Zealand, and Pacific. The Australia Retail division provides banking products and services to consumers, including home loans, deposits, credit cards and personal loans. The Australia Commercial division provides banking products and services to small-to-medium enterprises, large commercial customers and high-net-worth individuals and family groups. The Institutional division provides services to institutional and corporate clients, including governments, via transaction banking, corporate finance and markets business units. The Suncorp Bank division provides banking and related services to retail, commercial, small and medium enterprises and agribusiness customers.</v>
    <v>AUD</v>
    <v>40072</v>
    <v>XASX</v>
    <v>38.53</v>
    <v>41</v>
    <v>Banking Services</v>
    <v>334</v>
    <v>-3.6409999999999997E-3</v>
    <v>-0.14000000000000001</v>
    <v>ANZ Group</v>
    <v>ANZ Group</v>
    <v>38.299999999999997</v>
    <v>19.397500000000001</v>
    <v>38.31</v>
    <v>ANZ Centre, 833 Collins Street, Docklands, VICTORIA, 3008 AU</v>
    <v>Bourse</v>
    <v>ANZ Group (XASX:ANZ)</v>
    <v>6202900</v>
    <v>4502010</v>
  </rv>
  <rv s="2">
    <v>335</v>
  </rv>
  <rv s="0">
    <v>https://www.bing.com/financeapi/forcetrigger?t=a1yjxm&amp;q=XNYS%3aNKE&amp;form=skydnc</v>
    <v>Learn more on Bing</v>
  </rv>
  <rv s="1">
    <v>fr-FR</v>
    <v>a1yjxm</v>
    <v>268435456</v>
    <v>1</v>
    <v>Avec Refinitiv</v>
    <v>0</v>
    <v>1</v>
    <v>NIKE, INC. (XNYS:NKE)</v>
    <v>3</v>
    <v>4</v>
    <v>Finance</v>
    <v>6</v>
    <v>XNYS</v>
    <v>1483499000</v>
    <v>1969</v>
    <v>35.67</v>
    <v>35.215899999999998</v>
    <v>1.0956999999999999</v>
    <v>53168604160</v>
    <v>New York Stock Exchange</v>
    <v>36.39</v>
    <v>NKE</v>
    <v>46294.999775925782</v>
    <v>NIKE, Inc. conçoit, commercialise et distribue des chaussures de sport, des vêtements, des équipements et accessoires et des services pour les activités sportives et de remise en forme. Les secteurs d'exploitation de la Société comprennent l'Amérique du Nord, l'Europe, le moyen-Orient et l'Afrique (EMEA), la Grande Chine et l'Asie-Pacifique et l'Amérique latine (APLA). Elle vend une gamme d'équipements et d'accessoires sous la marque NIKE, y compris des sacs, des chaussettes, des ballons de sport, des lunettes, garde-temps, appareils numériques, chauves-souris, gants, équipement de protection et autres équipements conçus pour les activités sportives. Elle conçoit également des produits spécifiquement pour la marque Jordan et Converse. La marque Jordan conçoit, distribue et concède sous licence des chaussures, des vêtements et des accessoires sportifs et décontractés principalement axés sur les performances et la culture du basket-ball en utilisant la marque Jumpman. La société conçoit, distribue et concède sous licence des baskets, des vêtements et des accessoires décontractés sous les marques Chuck Taylor, All Star, One Star, Star Chevron et Jack Purcell.</v>
    <v>USD</v>
    <v>73000</v>
    <v>XNYS</v>
    <v>36.427599999999998</v>
    <v>76.97</v>
    <v>Textiles &amp; Apparel</v>
    <v>337</v>
    <v>-1.5114000000000001E-2</v>
    <v>-0.55000000000000004</v>
    <v>NIKE, INC.</v>
    <v>NIKE, INC.</v>
    <v>36.340000000000003</v>
    <v>17.081099999999999</v>
    <v>35.840000000000003</v>
    <v>One Bowerman Dr, BEAVERTON, OR, 97005-6453 US</v>
    <v>Bourse</v>
    <v>NIKE, INC. (XNYS:NKE)</v>
    <v>214459</v>
    <v>32737906</v>
  </rv>
  <rv s="2">
    <v>338</v>
  </rv>
  <rv s="0">
    <v>http://zh.wikipedia.org/wiki/安盛</v>
    <v>Wikipedia</v>
  </rv>
  <rv s="3">
    <v>24</v>
    <v>340</v>
  </rv>
  <rv s="4">
    <v>17</v>
    <v>https://www.bing.com/th?id=AMMS_5dd8814ab6b5531b762ec573d9293b6d&amp;qlt=95</v>
    <v>341</v>
    <v>0</v>
    <v>https://www.bing.com/images/search?form=xlimg&amp;q=axa</v>
    <v>Image of AXA SA</v>
  </rv>
  <rv s="0">
    <v>https://www.bing.com/financeapi/forcetrigger?t=ae8a3m&amp;q=XPAR%3aCS&amp;form=skydnc</v>
    <v>Learn more on Bing</v>
  </rv>
  <rv s="5">
    <v>fr-FR</v>
    <v>ae8a3m</v>
    <v>268435456</v>
    <v>1</v>
    <v>Avec Refinitiv</v>
    <v>12</v>
    <v>13</v>
    <v>AXA SA (XPAR:CS)</v>
    <v>15</v>
    <v>88</v>
    <v>Finance</v>
    <v>8</v>
    <v>XPAR</v>
    <v>2090961000</v>
    <v>1985</v>
    <v>42.59</v>
    <v>36.549999999999997</v>
    <v>0.87039999999999995</v>
    <v>90935900000</v>
    <v>Euronext Paris</v>
    <v>43.49</v>
    <v>CS</v>
    <v>46295.439814814818</v>
    <v>AXA sa (AXA) est une société holding basée en France, spécialisée dans la protection financière. AXA propose une large gamme de produits à travers des segments d'activité : vie et épargne, biens et risques divers, santé, gestion d'actifs et banque. Son offre couvre les assurances automobile, habitation, biens et responsabilité civile générale, les services bancaires, les véhicules d'épargne et d'autres produits de placement pour les particuliers et les particuliers et les entreprises et les groupes, ainsi que les produits de santé, de protection et de retraite pour les particuliers ou les professionnels. AXA opère sur sept segments géographiques : France, Europe, Asie, AXA XL, Etats-Unis, international et transversal &amp; Central Holdings. AXA sa est la société holding du Groupe AXA.</v>
    <v>EUR</v>
    <v>103423</v>
    <v>XPAR</v>
    <v>43.7</v>
    <v>45.66</v>
    <v>342</v>
    <v>Insurance</v>
    <v>343</v>
    <v>-1.9545E-2</v>
    <v>-0.85</v>
    <v>AXA SA</v>
    <v>AXA SA</v>
    <v>43.57</v>
    <v>8.8864999999999998</v>
    <v>42.64</v>
    <v>25, avenue Matignon, PARIS, ILE-DE-FRANCE, 75008 FR</v>
    <v>Bourse</v>
    <v>AXA SA (XPAR:CS)</v>
    <v>740291</v>
    <v>3877670</v>
  </rv>
  <rv s="2">
    <v>344</v>
  </rv>
  <rv s="0">
    <v>https://www.bing.com/financeapi/forcetrigger?t=a24vsm&amp;q=XNYS%3aUL&amp;form=skydnc</v>
    <v>Learn more on Bing</v>
  </rv>
  <rv s="1">
    <v>fr-FR</v>
    <v>a24vsm</v>
    <v>268435456</v>
    <v>1</v>
    <v>Avec Refinitiv</v>
    <v>0</v>
    <v>1</v>
    <v>UNILEVER PLC (XNYS:UL)</v>
    <v>3</v>
    <v>4</v>
    <v>Finance</v>
    <v>6</v>
    <v>XNYS</v>
    <v>2154328000</v>
    <v>1894</v>
    <v>60.9</v>
    <v>54.75</v>
    <v>0.40539999999999998</v>
    <v>131931046720</v>
    <v>New York Stock Exchange</v>
    <v>62.53</v>
    <v>UL</v>
    <v>46294.979231503909</v>
    <v>Unilever PLC est une société britannique spécialisée dans les biens de consommation à évolution rapide. La Société opère dans cinq segments : beauté et bien-être, soins personnels, soins à domicile, aliments et crème glacée. Le segment beauté &amp; bien-être vend des soins capillaires (shampooing, après-shampooing, coiffant), des soins de la peau (hydratants visage, mains et corps) et comprend les produits beauté Prestige et santé &amp; bien-être. Le segment soins personnels vend des produits nettoyants pour la peau (savon, douche), déodorants et de soins buccaux (dentifrice, brosse à dents, rince-bouche). Le segment soins à domicile vend des produits d'entretien des tissus (poudres et liquides à laver, conditionneurs de rinçage) et une gamme de produits d'entretien. Le segment aliments vend des aides culinaires et des mini-repas (soupes, bouillons, assaisonnements), des condiments (mayonnaise, ketchup) et Unilever Food solutions. Le segment des crèmes glacées comprend des produits de crème glacée. Il propose K18, qui est une marque de soins capillaires biotech. Ses filiales comprennent Unilever de Argentina S.A., Unilever Australia Limited, Unilever Canada Inc et d'autres.</v>
    <v>USD</v>
    <v>96092</v>
    <v>XNYS</v>
    <v>61.465000000000003</v>
    <v>74.974999999999994</v>
    <v>Personal &amp; Household Products &amp; Services</v>
    <v>346</v>
    <v>-2.0630000000000003E-2</v>
    <v>-1.29</v>
    <v>UNILEVER PLC</v>
    <v>UNILEVER PLC</v>
    <v>61.375</v>
    <v>22.607399999999998</v>
    <v>61.24</v>
    <v>Unilever House, Blackfriars, LONDON, EC4P 4BQ GB</v>
    <v>Bourse</v>
    <v>UNILEVER PLC (XNYS:UL)</v>
    <v>58636</v>
    <v>3363746</v>
  </rv>
  <rv s="2">
    <v>347</v>
  </rv>
  <rv s="0">
    <v>https://www.bing.com/financeapi/forcetrigger?t=alo8pr&amp;q=XAMS%3aHEIA&amp;form=skydnc</v>
    <v>Learn more on Bing</v>
  </rv>
  <rv s="1">
    <v>fr-FR</v>
    <v>alo8pr</v>
    <v>268435456</v>
    <v>1</v>
    <v>Avec Refinitiv</v>
    <v>0</v>
    <v>1</v>
    <v>Heineken NV (XAMS:HEIA)</v>
    <v>3</v>
    <v>9</v>
    <v>Finance</v>
    <v>8</v>
    <v>XAMS</v>
    <v>565430400</v>
    <v>1873</v>
    <v>69.88</v>
    <v>63.9</v>
    <v>0.63970000000000005</v>
    <v>39286110000</v>
    <v>Euronext Amsterdam</v>
    <v>69.48</v>
    <v>HEIA</v>
    <v>46295.439791666664</v>
    <v>Heineken NV est une société basée aux pays-Bas, principalement spécialisée dans la brasserie et la vente de bière et d'autres boissons. La gamme de produits de HEINEKEN se compose principalement de bière, de boissons gazeuses et de cidre. La Société opère à travers cinq segments isolables : Afrique, moyen-Orient et Europe de l'est ; Amériques ; Asie-Pacifique, Europe, et siège social et autres/éliminations. Le segment Afrique, moyen-Orient et Europe de l'est comprend des marques telles que Heineken, Primus, Amstel, Walia et Goldberg. Le segment Amériques comprend des marques telles que Heineken, Tecate, Amstel, sol et dos Equis. Le segment Asie-Pacifique comprend des marques telles que Heineken, Anchor, Larue, Tiger et Bintang. Le segment européen comprend des marques telles que Heineken, Cruzcampo, Birra Moretti, Zywiec et Strongbow Apple Ciders. La Société possède, commercialise et vend dans plus de 190 pays.</v>
    <v>EUR</v>
    <v>85000</v>
    <v>XAMS</v>
    <v>70.599999999999994</v>
    <v>80.44</v>
    <v>Beverages</v>
    <v>349</v>
    <v>8.6359999999999996E-3</v>
    <v>0.6</v>
    <v>Heineken NV</v>
    <v>Heineken NV</v>
    <v>69.900000000000006</v>
    <v>17.057700000000001</v>
    <v>70.08</v>
    <v>Tweede Weteringplantsoen 21, AMSTERDAM, NOORD-HOLLAND, 1017ZD NL</v>
    <v>Bourse</v>
    <v>Heineken NV (XAMS:HEIA)</v>
    <v>78034</v>
    <v>552280</v>
  </rv>
  <rv s="2">
    <v>350</v>
  </rv>
  <rv s="0">
    <v>https://www.bing.com/financeapi/forcetrigger?t=a22k9c&amp;q=XNAS%3aSBUX&amp;form=skydnc</v>
    <v>Learn more on Bing</v>
  </rv>
  <rv s="1">
    <v>fr-FR</v>
    <v>a22k9c</v>
    <v>268435456</v>
    <v>1</v>
    <v>Avec Refinitiv</v>
    <v>0</v>
    <v>1</v>
    <v>STARBUCKS CORPORATION (XNAS:SBUX)</v>
    <v>3</v>
    <v>4</v>
    <v>Finance</v>
    <v>6</v>
    <v>XNAS</v>
    <v>1140000000</v>
    <v>1985</v>
    <v>94.340100000000007</v>
    <v>77.989999999999995</v>
    <v>0.97030000000000005</v>
    <v>108790200000</v>
    <v>Nasdaq Stock Market</v>
    <v>95.27</v>
    <v>SBUX</v>
    <v>46294.999660358597</v>
    <v>Starbucks Corporations est un torréfacteur, un distributeur et un détaillant de café de spécialité dans le monde entier. Son segment Amérique du Nord comprend les États-Unis et le Canada. Son segment International comprend la Chine, le Japon, l'Asie-Pacifique, l'Europe, le moyen-Orient et l'Afrique, l'Amérique latine et les Caraïbes. Ses segments Amérique du Nord et International comprennent à la fois des magasins exploités par la Société et des magasins autorisés. Le segment Channel Development comprend les cafés en grains torréfiés et moulus, les produits en une seule portion de marque Starbucks, une variété de boissons prêtes à boire, telles que le Frappuccino et le Starbucks Doubleshot, les produits de restauration et d'autres produits de marque vendus en dehors des magasins exploités par l'entreprise et sous licence. Une grande partie de son activité Channel Development fonctionne sous le modèle de la Global Coffee Alliance avec Nestlé, tandis que ses activités mondiales de prêt-à-boire opèrent dans le cadre de relations de collaboration avec PepsiCo, Inc., Tingyi-Ashi Beverages Holding Co., Ltd., Arla Foods amba, Nestlé et d'autres.</v>
    <v>USD</v>
    <v>381000</v>
    <v>XNAS</v>
    <v>95.89</v>
    <v>110.51</v>
    <v>Hotels &amp; Entertainment Services</v>
    <v>352</v>
    <v>1.6789999999999999E-3</v>
    <v>0.16</v>
    <v>STARBUCKS CORPORATION</v>
    <v>STARBUCKS CORPORATION</v>
    <v>95.03</v>
    <v>55.0229</v>
    <v>95.43</v>
    <v>2401 Utah Ave S, Ms: S-La1, SEATTLE, WA, 98134 US</v>
    <v>Bourse</v>
    <v>STARBUCKS CORPORATION (XNAS:SBUX)</v>
    <v>7072</v>
    <v>6713074</v>
  </rv>
  <rv s="2">
    <v>353</v>
  </rv>
  <rv s="0">
    <v>https://www.bing.com/financeapi/forcetrigger?t=azgv7w&amp;q=XNYS%3aSPOT&amp;form=skydnc</v>
    <v>Learn more on Bing</v>
  </rv>
  <rv s="1">
    <v>fr-FR</v>
    <v>azgv7w</v>
    <v>268435456</v>
    <v>1</v>
    <v>Avec Refinitiv</v>
    <v>0</v>
    <v>1</v>
    <v>SPOTIFY TECHNOLOGY S.A. (XNYS:SPOT)</v>
    <v>3</v>
    <v>4</v>
    <v>Finance</v>
    <v>5</v>
    <v>XNYS</v>
    <v>205534200</v>
    <v>2007</v>
    <v>488.52</v>
    <v>405</v>
    <v>1.609</v>
    <v>101464013172</v>
    <v>New York Stock Exchange</v>
    <v>497.51</v>
    <v>SPOT</v>
    <v>46294.998575971877</v>
    <v>Spotify Technology SA une société basée au Luxembourg, qui propose des services de streaming de musique numérique. La société permet aux utilisateurs de découvrir de nouvelles versions, notamment les derniers singles et albums ; playlists, qui comprend des playlists prêtes à l'emploi créées par des fans de musique et des experts, et plus de millions de chansons afin que les utilisateurs puissent jouer leurs favoris, découvrir de nouvelles pistes et créer une collection personnalisée. Ses utilisateurs peuvent soit sélectionner Spotify Free, qui inclut uniquement la lecture aléatoire, soit Spotify Premium, qui comprend une gamme de fonctionnalités, telles que la lecture aléatoire, la publicité gratuite, les sauts illimités, l'écoute hors ligne, la lecture de n'importe quelle piste et audio. La Société opère à travers un certain nombre de filiales, dont Spotify LTD et est présente dans plus de 20 pays. Son service offre une expérience d'écoute musicale sans pauses publicitaires.</v>
    <v>USD</v>
    <v>7287</v>
    <v>XNYS</v>
    <v>501</v>
    <v>721.67</v>
    <v>Software &amp; IT Services</v>
    <v>355</v>
    <v>-7.7390000000000002E-3</v>
    <v>-3.85</v>
    <v>SPOTIFY TECHNOLOGY S.A.</v>
    <v>SPOTIFY TECHNOLOGY S.A.</v>
    <v>499.74</v>
    <v>27.276199999999999</v>
    <v>493.66</v>
    <v>33, Boulevard Prince Henri, LUXEMBOURG, 1724 LU</v>
    <v>Bourse</v>
    <v>SPOTIFY TECHNOLOGY S.A. (XNYS:SPOT)</v>
    <v>87</v>
    <v>1439937</v>
  </rv>
  <rv s="2">
    <v>356</v>
  </rv>
  <rv s="0">
    <v>https://www.bing.com/financeapi/forcetrigger?t=a234r7&amp;q=XNAS%3aSMCI&amp;form=skydnc</v>
    <v>Learn more on Bing</v>
  </rv>
  <rv s="1">
    <v>fr-FR</v>
    <v>a234r7</v>
    <v>268435456</v>
    <v>1</v>
    <v>Avec Refinitiv</v>
    <v>0</v>
    <v>1</v>
    <v>SUPER MICRO COMPUTER, INC. (XNAS:SMCI)</v>
    <v>3</v>
    <v>4</v>
    <v>Finance</v>
    <v>6</v>
    <v>XNAS</v>
    <v>656965400</v>
    <v>2006</v>
    <v>40.854999999999997</v>
    <v>19.48</v>
    <v>2.0097999999999998</v>
    <v>26948720708</v>
    <v>Nasdaq Stock Market</v>
    <v>41.78</v>
    <v>SMCI</v>
    <v>46294.999563506251</v>
    <v>Super Micro Computer, Inc. fournit des solutions INFORMATIQUES globales optimisées pour les applications. Il fournit des solutions à l'échelle du rack optimisées pour diverses charges de travail, y compris l'intelligence artificielle et le calcul haute performance, où l'accélération est essentielle. Elle produit un portefeuille de solutions de serveur et de stockage pour les centres de données d'entreprise, les fournisseurs de services cloud et l'informatique de périphérie (5G Telco, Retail et Embedded). Les solutions INFORMATIQUES complètes comprennent des serveurs complets, des systèmes de stockage, des serveurs lames modulaires, des stations de travail, des solutions à l'échelle du rack complet, périphériques de mise en réseau, sous-systèmes de serveurs, logiciels de gestion et de sécurité de serveurs. Elle fournit un support et des services mondiaux pour aider ses clients à installer, mettre à niveau et entretenir leur infrastructure informatique, y compris les opérations de refroidissement liquide. Il propose des plates-formes aux formats rack, lame, multi-nœuds et embarqué, qui prennent en charge les architectures mono, double et multiprocesseur. Ses gammes de produits clés comprennent SuperBlade et MicroBlade, SuperStorage, Twin et autres.</v>
    <v>USD</v>
    <v>7000</v>
    <v>XNAS</v>
    <v>42.69</v>
    <v>58.78</v>
    <v>Computers, Phones &amp; Household Electronics</v>
    <v>358</v>
    <v>-1.8190999999999999E-2</v>
    <v>-0.76</v>
    <v>SUPER MICRO COMPUTER, INC.</v>
    <v>SUPER MICRO COMPUTER, INC.</v>
    <v>42.6</v>
    <v>13.0365</v>
    <v>41.02</v>
    <v>980 Rock Avenue, SAN JOSE, CA, 95131 US</v>
    <v>Bourse</v>
    <v>SUPER MICRO COMPUTER, INC. (XNAS:SMCI)</v>
    <v>176514</v>
    <v>38087059</v>
  </rv>
  <rv s="2">
    <v>359</v>
  </rv>
  <rv s="0">
    <v>https://www.bing.com/financeapi/forcetrigger?t=bwvfa2&amp;q=XNAS%3aUPST&amp;form=skydnc</v>
    <v>Learn more on Bing</v>
  </rv>
  <rv s="1">
    <v>fr-FR</v>
    <v>bwvfa2</v>
    <v>268435456</v>
    <v>1</v>
    <v>Avec Refinitiv</v>
    <v>0</v>
    <v>1</v>
    <v>UPSTART HOLDINGS, INC. (XNAS:UPST)</v>
    <v>3</v>
    <v>4</v>
    <v>Finance</v>
    <v>5</v>
    <v>XNAS</v>
    <v>97313050</v>
    <v>2013</v>
    <v>22.905000000000001</v>
    <v>22.785</v>
    <v>2.4239000000000002</v>
    <v>2251823977</v>
    <v>Nasdaq Stock Market</v>
    <v>23.03</v>
    <v>UPST</v>
    <v>46294.999302106247</v>
    <v>Upstart Holdings, Inc. est un marché de prêt en intelligence artificielle (IA). La plateforme de la Société comprend des prêts personnels, des prêts de détail et de refinancement automobiles, des marges de crédit sur actions résidentielles (HELOCs) et des prêts de faible valeur. Il applique des modèles d'intelligence artificielle et des applications cloud au processus de souscription de crédit à la consommation. Son marché de l'IA relie les consommateurs à son partenaire prêteur. Ses consommateurs peuvent accéder aux prêts optimisés par Upstart via Upstart.com, par le biais d'un produit de marque prêteur sur les sites Web de ses partenaires prêteurs et par l'intermédiaire de concessionnaires automobiles qui utilisent son logiciel Upstart Auto Retail. Sa plate-forme permet aux prêteurs de fournir un produit que leurs clients veulent, plutôt que de laisser les clients chercher des prêts auprès de concurrents. Sa plate-forme logicielle basée sur le cloud intègre des technologies et des approches de développement logiciel pour permettre le développement de nouvelles fonctionnalités, telles que les technologies natives du cloud, l'intégrité et la sécurité des données, et une architecture multi-locataire configurable, entre autres.</v>
    <v>USD</v>
    <v>1405</v>
    <v>XNAS</v>
    <v>23.68</v>
    <v>55.22</v>
    <v>Banking Services</v>
    <v>361</v>
    <v>4.7759999999999999E-3</v>
    <v>0.11</v>
    <v>UPSTART HOLDINGS, INC.</v>
    <v>UPSTART HOLDINGS, INC.</v>
    <v>23.29</v>
    <v>43.002400000000002</v>
    <v>23.14</v>
    <v>2950 S. Delaware Street, Suite 410, SAN MATEO, CA, 94403 US</v>
    <v>Bourse</v>
    <v>UPSTART HOLDINGS, INC. (XNAS:UPST)</v>
    <v>10435</v>
    <v>4199614</v>
  </rv>
  <rv s="2">
    <v>362</v>
  </rv>
  <rv s="0">
    <v>https://www.bing.com/financeapi/forcetrigger?t=bvkn2w&amp;q=XNAS%3aCRSR&amp;form=skydnc</v>
    <v>Learn more on Bing</v>
  </rv>
  <rv s="1">
    <v>fr-FR</v>
    <v>bvkn2w</v>
    <v>268435456</v>
    <v>1</v>
    <v>Avec Refinitiv</v>
    <v>0</v>
    <v>1</v>
    <v>CORSAIR GAMING, INC. (XNAS:CRSR)</v>
    <v>3</v>
    <v>4</v>
    <v>Finance</v>
    <v>5</v>
    <v>XNAS</v>
    <v>108177000</v>
    <v>2017</v>
    <v>13.295</v>
    <v>4.4800000000000004</v>
    <v>1.8645</v>
    <v>1456062420</v>
    <v>Nasdaq Stock Market</v>
    <v>13.5</v>
    <v>CRSR</v>
    <v>46294.992427221878</v>
    <v>Corsair Gaming Inc. fournit des équipements pour les joueurs et les créateurs de contenu. La société conçoit et vend des périphériques, des composants et des systèmes de jeu et de streaming dans le monde entier. La Société opère à travers deux segments : Périphériques pour joueurs et créateurs, et composants et systèmes de jeu. Le segment des périphériques pour joueurs et créateurs comprend ses claviers de jeu, souris, casques, contrôleurs et son équipement de streaming, y compris les cartes de capture, les Stream Decks, les microphones de bus série universel (USB), les accessoires de studio et le logiciel EpocCam, ainsi que les services de coaching et de formation, entre autres. Le segment des composants et systèmes de jeu comprend ses blocs d'alimentation (PSU), ses solutions de refroidissement, ses boîtiers d'ordinateur, ses modules DRAM, ainsi que ses ordinateurs personnels (PC) de jeu préfabriqués et sur mesure, entre autres. Son offre de produits comprend deux plates-formes logicielles : iCUE pour les joueurs et la suite de streaming d'Elgato pour les créateurs de contenu.</v>
    <v>USD</v>
    <v>2355</v>
    <v>XNAS</v>
    <v>13.69</v>
    <v>14.978</v>
    <v>Computers, Phones &amp; Household Electronics</v>
    <v>364</v>
    <v>-2.9629999999999999E-3</v>
    <v>-0.04</v>
    <v>CORSAIR GAMING, INC.</v>
    <v>CORSAIR GAMING, INC.</v>
    <v>13.69</v>
    <v>43.516199999999998</v>
    <v>13.46</v>
    <v>115 N. Mccarthy Boulevard, MILPITAS, CA, 95035 US</v>
    <v>Bourse</v>
    <v>CORSAIR GAMING, INC. (XNAS:CRSR)</v>
    <v>19</v>
    <v>1141809</v>
  </rv>
  <rv s="2">
    <v>365</v>
  </rv>
  <rv s="0">
    <v>https://www.bing.com/financeapi/forcetrigger?t=ayz4u2&amp;q=XNAS%3aBLNK&amp;form=skydnc</v>
    <v>Learn more on Bing</v>
  </rv>
  <rv s="1">
    <v>fr-FR</v>
    <v>ayz4u2</v>
    <v>268435456</v>
    <v>1</v>
    <v>Avec Refinitiv</v>
    <v>0</v>
    <v>1</v>
    <v>Blink Charging (XNAS:BLNK)</v>
    <v>3</v>
    <v>4</v>
    <v>Finance</v>
    <v>5</v>
    <v>XNAS</v>
    <v>144938700</v>
    <v>2006</v>
    <v>0.5504</v>
    <v>0.45</v>
    <v>2.0760999999999998</v>
    <v>80890288</v>
    <v>Nasdaq Stock Market</v>
    <v>0.56030000000000002</v>
    <v>BLNK</v>
    <v>46294.979221851565</v>
    <v xml:space="preserve">Blink Charging Co., through its wholly owned subsidiaries, is a manufacturer, owner, operator and provider of electric vehicle (EV) charging equipment and networked EV charging services. It offers residential and commercial EV charging equipment and services, enabling EV drivers to recharge at various location types. Its principal line of products and services is its nationwide Blink EV charging networks (the Blink Networks) and Blink EV charging equipment, also known as electric vehicle supply equipment (EVSE), and other EV-related services. The Blink Networks is a proprietary, cloud-based system that operates, maintains and manages Blink charging stations and handles the associated charging data, back-end operations and payment processing. The Blink Networks provide property owners, managers, parking companies, state and municipal entities, and other types of commercial customers with cloud-based services that enable the remote monitoring and management of EV charging stations. </v>
    <v>USD</v>
    <v>320</v>
    <v>XNAS</v>
    <v>0.56999999999999995</v>
    <v>2.6499000000000001</v>
    <v>Electrical Utilities &amp; IPPs</v>
    <v>367</v>
    <v>-3.9259999999999998E-3</v>
    <v>-2.2000000000000001E-3</v>
    <v>Blink Charging</v>
    <v>Blink Charging</v>
    <v>0.56110000000000004</v>
    <v>0</v>
    <v>0.55810000000000004</v>
    <v>17301 Melford Blvd.,, BOWIE, MD, 20715 US</v>
    <v>Bourse</v>
    <v>Blink Charging (XNAS:BLNK)</v>
    <v>653</v>
    <v>1132460</v>
  </rv>
  <rv s="2">
    <v>368</v>
  </rv>
  <rv s="0">
    <v>https://www.bing.com/financeapi/forcetrigger?t=c1dbvh&amp;q=XNYS%3aPATH&amp;form=skydnc</v>
    <v>Learn more on Bing</v>
  </rv>
  <rv s="1">
    <v>fr-FR</v>
    <v>c1dbvh</v>
    <v>268435456</v>
    <v>1</v>
    <v>Avec Refinitiv</v>
    <v>0</v>
    <v>1</v>
    <v>UIPATH, INC. (XNYS:PATH)</v>
    <v>3</v>
    <v>4</v>
    <v>Finance</v>
    <v>6</v>
    <v>XNYS</v>
    <v>521155400</v>
    <v>2015</v>
    <v>11.99</v>
    <v>9.2002000000000006</v>
    <v>1.0042</v>
    <v>6420634528</v>
    <v>New York Stock Exchange</v>
    <v>12.19</v>
    <v>PATH</v>
    <v>46294.99962129609</v>
    <v>UiPath, Inc. est une entreprise de logiciels d'automatisation et d'intelligence artificielle (IA). La société se concentre sur la construction et la gestion d'automatismes, en commençant par la technologie de vision par ordinateur et les automatismes d'interface utilisateur dans son offre initiale d'automatisation des processus robotiques (RPA). Sa plate-forme UiPath basée sur l'IA offre un ensemble robuste de fonctionnalités qui permettent à ses clients de découvrir des opportunités d'automatisation, d'automatiser en utilisant une main-d'œuvre numérique qui collabore de manière transparente avec les humains, et d'exploiter un programme d'automatisation critique à grande échelle. Il permet aux employés de créer rapidement des automatisations pour les processus existants et nouveaux et d'automatiser un ensemble d'actions, y compris la connexion à des applications, l'extraction d'informations à partir de documents, le déplacement de dossiers, le remplissage de formulaires, la lecture d'e-mails et la mise à jour de champs d'informations et de bases de données. Sa plate-forme permet aux utilisateurs de concevoir et de combiner des automatisations d'interface utilisateur, des intégrations d'API et une compréhension documentaire basée sur l'IA dans un flux de travail unique.</v>
    <v>USD</v>
    <v>3981</v>
    <v>XNYS</v>
    <v>12.35</v>
    <v>19.84</v>
    <v>Software &amp; IT Services</v>
    <v>370</v>
    <v>1.0664E-2</v>
    <v>0.13</v>
    <v>UIPATH, INC.</v>
    <v>UIPATH, INC.</v>
    <v>12.25</v>
    <v>18.372399999999999</v>
    <v>12.32</v>
    <v>One Vanderbilt Avenue, 60th Floor, NEW YORK, NY, 10017 US</v>
    <v>Bourse</v>
    <v>UIPATH, INC. (XNYS:PATH)</v>
    <v>43209</v>
    <v>58457811</v>
  </rv>
  <rv s="2">
    <v>371</v>
  </rv>
  <rv s="0">
    <v>https://www.bing.com/financeapi/forcetrigger?t=a256im&amp;q=XNYS%3aVALE&amp;form=skydnc</v>
    <v>Learn more on Bing</v>
  </rv>
  <rv s="1">
    <v>fr-FR</v>
    <v>a256im</v>
    <v>268435456</v>
    <v>1</v>
    <v>Avec Refinitiv</v>
    <v>0</v>
    <v>1</v>
    <v>Vale S.A. (XNYS:VALE)</v>
    <v>3</v>
    <v>4</v>
    <v>Finance</v>
    <v>5</v>
    <v>XNYS</v>
    <v>4439160000</v>
    <v>1943</v>
    <v>13.205</v>
    <v>10.71</v>
    <v>0.41920000000000002</v>
    <v>59040828000</v>
    <v>New York Stock Exchange</v>
    <v>13.59</v>
    <v>VALE</v>
    <v>46294.99908787031</v>
    <v>Vale SA, anciennement Companhia Vale do Rio Doce, est une société métallurgique et minière basée au Brésil qui est principalement engagée dans la production de minerai de fer et de nickel. La Société produit également des boulettes de minerai de fer, du cuivre, des métaux du groupe du platine (MGP), de l'or, de l'argent et du cobalt. Vale est engagée dans l'exploration minérale de nouveaux champs dans cinq pays et exploite des systèmes logistiques au Brésil et dans d'autres régions du monde, notamment des chemins de fer, des terminaux maritimes et des ports, qui sont intégrés aux opérations minières. En outre, Vale dispose de centres de distribution pour soutenir la livraison de minerai de fer dans le monde entier. Vale possède de nombreuses filiales, dont Vale Logistica Uruguay SA, Vale Holdings BV, Vale Overseas Ltd. Les opérations de la Société à l'étranger couvrent environ 30 pays.</v>
    <v>USD</v>
    <v>65805</v>
    <v>XNYS</v>
    <v>13.56</v>
    <v>17.940000000000001</v>
    <v>Metals &amp; Mining</v>
    <v>373</v>
    <v>-2.1339E-2</v>
    <v>-0.28999999999999998</v>
    <v>Vale S.A.</v>
    <v>Vale S.A.</v>
    <v>13.55</v>
    <v>28.339700000000001</v>
    <v>13.3</v>
    <v>Torre Oscar Niemeyer, Praia de Botafogo n 186 Salas 1101 1701 1801, Botafogo, RIO DE JANEIRO, RIO DE JANEIRO, 22.250-145 BR</v>
    <v>Bourse</v>
    <v>Vale S.A. (XNYS:VALE)</v>
    <v>314</v>
    <v>29649403</v>
  </rv>
  <rv s="2">
    <v>374</v>
  </rv>
  <rv s="0">
    <v>https://www.bing.com/financeapi/forcetrigger?t=b127mw&amp;q=XNYS%3aEQNR&amp;form=skydnc</v>
    <v>Learn more on Bing</v>
  </rv>
  <rv s="1">
    <v>fr-FR</v>
    <v>b127mw</v>
    <v>268435456</v>
    <v>1</v>
    <v>Avec Refinitiv</v>
    <v>0</v>
    <v>1</v>
    <v>Equinor ASA (XNYS:EQNR)</v>
    <v>3</v>
    <v>4</v>
    <v>Finance</v>
    <v>6</v>
    <v>XNYS</v>
    <v>2390749000</v>
    <v>1995</v>
    <v>40.954999999999998</v>
    <v>22.26</v>
    <v>7.9899999999999999E-2</v>
    <v>98833563660</v>
    <v>New York Stock Exchange</v>
    <v>42.27</v>
    <v>EQNR</v>
    <v>46294.996567789065</v>
    <v>Equinor ASA, anciennement Statoil ASA, est une société énergétique internationale basée en Norvège. L'objectif de la Société est de transformer les ressources naturelles en énergie. Equinor vend du pétrole brut et livre du gaz naturel sur le marché européen. Elle exerce également des activités de traitement, de raffinage, d'éolien offshore et de captage et de stockage du carbone. Equinor ASA dispose de cinq segments hiérarchiques : exploration &amp; production Norway (E&amp;P Norway), exploration &amp; production International (E&amp;P International), exploration &amp; production USA (E&amp;P USA), Marketing, Midstream &amp; Processing (MMP) et Renewables (REN). La société possède plusieurs filiales telles qu'Equinor Nigeria Energy Company Ltd, Equinor Wind Power AS, Equinor International Netherlands BV et Equinor Brasil Energia Ltda.</v>
    <v>USD</v>
    <v>24620</v>
    <v>XNYS</v>
    <v>41.814999999999998</v>
    <v>45.84</v>
    <v>Oil &amp; Gas</v>
    <v>376</v>
    <v>-2.2001E-2</v>
    <v>-0.93</v>
    <v>Equinor ASA</v>
    <v>Equinor ASA</v>
    <v>40.96</v>
    <v>11.271000000000001</v>
    <v>41.34</v>
    <v>Forusbeen 50, STAVANGER, ROGALAND, 4035 NO</v>
    <v>Bourse</v>
    <v>Equinor ASA (XNYS:EQNR)</v>
    <v>75606</v>
    <v>3420775</v>
  </rv>
  <rv s="2">
    <v>377</v>
  </rv>
  <rv s="0">
    <v>https://www.bing.com/financeapi/forcetrigger?t=a1xroc&amp;q=XNYS%3aMMM&amp;form=skydnc</v>
    <v>Learn more on Bing</v>
  </rv>
  <rv s="1">
    <v>fr-FR</v>
    <v>a1xroc</v>
    <v>268435456</v>
    <v>1</v>
    <v>Avec Refinitiv</v>
    <v>0</v>
    <v>1</v>
    <v>3M COMPANY (XNYS:MMM)</v>
    <v>3</v>
    <v>4</v>
    <v>Finance</v>
    <v>6</v>
    <v>XNYS</v>
    <v>515722400</v>
    <v>1929</v>
    <v>167.245</v>
    <v>139.34</v>
    <v>0.97760000000000002</v>
    <v>86894067176</v>
    <v>New York Stock Exchange</v>
    <v>169.48</v>
    <v>MMM</v>
    <v>46294.999313610941</v>
    <v>La société 3M est une entreprise technologique diversifiée. La Société est un fabricant et un distributeur d'une variété de produits et de services. Les segments de la Société comprennent la sécurité et l'industrie, le transport et l'électronique, et la consommation. Son segment sécurité et industrie comprend les abrasifs industriels et la finition pour les applications de métallurgie, les solutions de réparation de carrosseries automobiles, les produits industriels spécialisés, tels que les produits d'hygiène personnelle, les masques et les matériaux d'emballage, et autres. Son segment transport et électronique comprend des solutions céramiques avancées ; fixation/collage, films, gestion du son et de la température pour les véhicules de transport ; films graphiques grand format haut de gamme pour la publicité et la signalisation de flotte. Son segment grand public comprend des produits de nettoyage pour la maison, des produits de qualité de l'air pour les consommateurs et des accessoires pour accrocher des tableaux. Ses marques comprennent 3M Cubitron II abrasives, Scotch-Brite, Filtrete, Command, Scotchgard, Meguiar's, Nexcare, Post-it et d'autres.</v>
    <v>USD</v>
    <v>60500</v>
    <v>XNYS</v>
    <v>170.98</v>
    <v>184.89500000000001</v>
    <v>Consumer Goods Conglomerates</v>
    <v>379</v>
    <v>-5.8409999999999998E-3</v>
    <v>-0.99</v>
    <v>3M COMPANY</v>
    <v>3M COMPANY</v>
    <v>169.8</v>
    <v>29.915500000000002</v>
    <v>168.49</v>
    <v>3M Center, Bldg. 220-9E-02, SAINT PAUL, MN, 55144-1000 US</v>
    <v>Bourse</v>
    <v>3M COMPANY (XNYS:MMM)</v>
    <v>241</v>
    <v>2829267</v>
  </rv>
  <rv s="2">
    <v>380</v>
  </rv>
  <rv s="0">
    <v>https://www.bing.com/financeapi/forcetrigger?t=aqbrgh&amp;q=XWAR%3aBEP&amp;form=skydnc</v>
    <v>Learn more on Bing</v>
  </rv>
  <rv s="21">
    <v>fr-FR</v>
    <v>aqbrgh</v>
    <v>268435456</v>
    <v>1</v>
    <v>Avec Refinitiv</v>
    <v>89</v>
    <v>90</v>
    <v>BEP (XWAR:BEP)</v>
    <v>3</v>
    <v>91</v>
    <v>Finance</v>
    <v>46</v>
    <v>XWAR</v>
    <v>126453100</v>
    <v>2011</v>
    <v>9.8400000000000001E-2</v>
    <v>9.8400000000000001E-2</v>
    <v>0.60289999999999999</v>
    <v>12961440</v>
    <v>Warsaw Stock Exchange</v>
    <v>0.10199999999999999</v>
    <v>BEP</v>
    <v>46175.625000971871</v>
    <v>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v>
    <v>PLN</v>
    <v>4</v>
    <v>XWAR</v>
    <v>0.10349999999999999</v>
    <v>0.17899999999999999</v>
    <v>Food &amp; Tobacco</v>
    <v>382</v>
    <v>4.9020000000000001E-3</v>
    <v>5.0000000000000001E-4</v>
    <v>BEP</v>
    <v>BEP</v>
    <v>0.10199999999999999</v>
    <v>0.10249999999999999</v>
    <v>Bydgoszcz Szubinska 75-77, WOJ. KUJAWSKO - POMORSKIE, 85-312 PL</v>
    <v>Bourse</v>
    <v>BEP (XWAR:BEP)</v>
    <v>923087</v>
  </rv>
  <rv s="2">
    <v>383</v>
  </rv>
  <rv s="0">
    <v>https://www.bing.com/financeapi/forcetrigger?t=b1ao52&amp;q=XAMS%3aADYEN&amp;form=skydnc</v>
    <v>Learn more on Bing</v>
  </rv>
  <rv s="1">
    <v>fr-FR</v>
    <v>b1ao52</v>
    <v>268435456</v>
    <v>1</v>
    <v>Avec Refinitiv</v>
    <v>0</v>
    <v>1</v>
    <v>Adyen N.V. (XAMS:ADYEN)</v>
    <v>3</v>
    <v>9</v>
    <v>Finance</v>
    <v>8</v>
    <v>XAMS</v>
    <v>31683550</v>
    <v>2006</v>
    <v>870.9</v>
    <v>772.4</v>
    <v>2.2446999999999999</v>
    <v>27564690000</v>
    <v>Euronext Amsterdam</v>
    <v>870</v>
    <v>ADYEN</v>
    <v>46295.439710648148</v>
    <v>Adyen NV, anciennement Adyen BV, est un fournisseur de solutions de paiement mobiles, en ligne et de points de vente (POS) basées aux Pays-Bas. Il exploite une plateforme en ligne permettant aux commerçants d'accepter les paiements à l'échelle internationale et de tous les canaux de vente, tels que les boutiques en ligne, les paiements mobiles à partir d'applications et de sites Web, et POS, tels que les comptoirs, les terminaux mobiles, les tablettes et les caisses enregistreuses, entre autres. La plateforme couvre l'ensemble de la chaîne de paiement, y compris les processus techniques, contractuels, de rapprochement et de règlement. La plate-forme est disponible sous forme de pages de paiement prêtes à l'emploi (HPP), d'interface de programmation d'application (API) et de solution de chiffrement côté client (EE). Les clients de la Société comprennent Mango, KLM, Netflix, Superdry, Uber, Groupon et Crocs, entre autres. Elle possède des bureaux aux Pays-Bas, au Royaume-Uni, en France, en Allemagne, en Belgique, au Brésil, en Chine, en Australie, au Mexique, à Singapour, en Espagne, en Suède et aux États-Unis.</v>
    <v>EUR</v>
    <v>5020</v>
    <v>XAMS</v>
    <v>878.8</v>
    <v>1600.8</v>
    <v>Financial Technology (Fintech) &amp; Infrastructure</v>
    <v>385</v>
    <v>4.5979999999999997E-3</v>
    <v>4</v>
    <v>Adyen N.V.</v>
    <v>Adyen N.V.</v>
    <v>873.9</v>
    <v>24.490400000000001</v>
    <v>874</v>
    <v>Simon Carmiggeltstraat 6-50, AMSTERDAM, NOORD-HOLLAND, 1011DJ NL</v>
    <v>Bourse</v>
    <v>Adyen N.V. (XAMS:ADYEN)</v>
    <v>23281</v>
    <v>144250</v>
  </rv>
  <rv s="2">
    <v>386</v>
  </rv>
  <rv s="0">
    <v>https://www.bing.com/financeapi/forcetrigger?t=a1y1tc&amp;q=XNYS%3aMT&amp;form=skydnc</v>
    <v>Learn more on Bing</v>
  </rv>
  <rv s="1">
    <v>fr-FR</v>
    <v>a1y1tc</v>
    <v>268435456</v>
    <v>1</v>
    <v>Avec Refinitiv</v>
    <v>0</v>
    <v>1</v>
    <v>ArcelorMittal SA (XNYS:MT)</v>
    <v>3</v>
    <v>4</v>
    <v>Finance</v>
    <v>5</v>
    <v>XNYS</v>
    <v>775000000</v>
    <v>2001</v>
    <v>67.56</v>
    <v>35.71</v>
    <v>1.5275000000000001</v>
    <v>52668999999</v>
    <v>New York Stock Exchange</v>
    <v>69.849999999999994</v>
    <v>MT</v>
    <v>46294.979227245312</v>
    <v>ArcelorMittal SA est une société holding basée au Luxembourg. La Société, par l'intermédiaire de ses filiales, possède et exploite des installations de production d'acier, de minerai de fer et d'extraction de charbon en Europe, en Amérique du Nord et du Sud, en Asie et en Afrique. La Société est organisée en cinq segments opérationnels : ALENA, Brésil, Europe, Afrique et Communauté des États indépendants (CEI), et Exploitation minière. Les segments ALENA, Brésil, Europe et ACIS produisent des produits plats, longs et tubulaires, notamment des brames, des bobines laminées à chaud, des bobines laminées à froid, des produits en acier revêtus, entre autres. Le secteur minier fournit des opérations sidérurgiques et comprend toutes les mines détenues par la Société en Amérique, en Europe, en Afrique et dans les pays de la Communauté des États Indépendants (CEI).</v>
    <v>USD</v>
    <v>125554</v>
    <v>XNYS</v>
    <v>69.069999999999993</v>
    <v>79.680000000000007</v>
    <v>Metals &amp; Mining</v>
    <v>388</v>
    <v>-2.7057999999999999E-2</v>
    <v>-1.89</v>
    <v>ArcelorMittal SA</v>
    <v>ArcelorMittal SA</v>
    <v>68.45</v>
    <v>28.650400000000001</v>
    <v>67.959999999999994</v>
    <v>24-26 Boulevard d'Avranches, LUXEMBOURG, 1160 LU</v>
    <v>Bourse</v>
    <v>ArcelorMittal SA (XNYS:MT)</v>
    <v>4126</v>
    <v>1177568</v>
  </rv>
  <rv s="2">
    <v>389</v>
  </rv>
  <rv s="0">
    <v>https://www.bing.com/financeapi/forcetrigger?t=a1pi27&amp;q=XNAS%3aCEVA&amp;form=skydnc</v>
    <v>Learn more on Bing</v>
  </rv>
  <rv s="1">
    <v>fr-FR</v>
    <v>a1pi27</v>
    <v>268435456</v>
    <v>1</v>
    <v>Avec Refinitiv</v>
    <v>0</v>
    <v>1</v>
    <v>CEVA, INC (XNAS:CEVA)</v>
    <v>3</v>
    <v>4</v>
    <v>Finance</v>
    <v>5</v>
    <v>XNAS</v>
    <v>28154070</v>
    <v>2003</v>
    <v>34.049100000000003</v>
    <v>17.02</v>
    <v>1.9478</v>
    <v>970752333</v>
    <v>Nasdaq Stock Market</v>
    <v>34.69</v>
    <v>CEVA</v>
    <v>46294.979662314065</v>
    <v>CEVA, Inc. est un concédant de licence de propriété intellectuelle (PI) sur le silicium et les logiciels. La Société répond aux exigences des marchés grand public, industriel, des infrastructures, automobile, mobile et PC en concevant et en concédant des licences pour une gamme de processeurs, de plates-formes, de logiciels et de solutions qui rationalisent la conception de produits pour développer une variété de solutions spécifiques d'application qui traitent des cas d'utilisation de connexion, de détection et d'inférer des dispositifs de périphérie intelligents. Les produits Connect de la société comprennent la plate-forme bande de base 5G/5G-A (PentaG2), la plate-forme OpenRAN, l'Internet cellulaire des objets (IoT) (Ceva-Waves Dragonfly) et la plate-forme Ultra-Wideband (Ceva-Waves UWB). Ses produits SENSE incluent Vision/ai DSP, Audio and Control DSP, annulation du bruit basée sur le réseau neuronal et suivi audio spatial et tête. Ses produits d'infer incluent NPU IP pour l'IA générative, NPU IP pour l'IA embarquée et ai SDK. Il livre ses plateformes, IA et fusion de capteurs DSP et NPU sous la forme d'une définition de langage de description matérielle.</v>
    <v>USD</v>
    <v>424</v>
    <v>XNAS</v>
    <v>35.549999999999997</v>
    <v>51.6</v>
    <v>Semiconductors &amp; Semiconductor Equipment</v>
    <v>391</v>
    <v>-6.0540000000000004E-3</v>
    <v>-0.21</v>
    <v>CEVA, INC</v>
    <v>CEVA, INC</v>
    <v>35.549999999999997</v>
    <v>0</v>
    <v>34.479999999999997</v>
    <v>15245 Shady Grove Road, Suite 400, ROCKVILLE, MD, 20850 US</v>
    <v>Bourse</v>
    <v>CEVA, INC (XNAS:CEVA)</v>
    <v>996082</v>
    <v>630241</v>
  </rv>
  <rv s="2">
    <v>392</v>
  </rv>
  <rv s="0">
    <v>https://www.bing.com/financeapi/forcetrigger?t=afi6cw&amp;q=XFRA%3aPAH3&amp;form=skydnc</v>
    <v>Learn more on Bing</v>
  </rv>
  <rv s="1">
    <v>fr-FR</v>
    <v>afi6cw</v>
    <v>268435456</v>
    <v>1</v>
    <v>Avec Refinitiv</v>
    <v>0</v>
    <v>1</v>
    <v>Porsche Automobil Holding SE (XFRA:PAH3)</v>
    <v>3</v>
    <v>9</v>
    <v>Finance</v>
    <v>8</v>
    <v>XFRA</v>
    <v>153125000</v>
    <v>2007</v>
    <v>25.35</v>
    <v>25.01</v>
    <v>1.0087999999999999</v>
    <v>3887352000</v>
    <v>Deutsche Boerse AG</v>
    <v>25.45</v>
    <v>PAH3</v>
    <v>46295.439583333333</v>
    <v>Porsche Automobil Holding SE (Porsche SE) est une société holding basée en Allemagne, active dans l'industrie automobile, avec des investissements dans les domaines de la mobilité et de la technologie industrielle. Les activités commerciales de la Société comprennent l'acquisition, la détention et la gestion ainsi que la cession d'investissements. Ses investissements sont divisés en deux catégories : les investissements de base et les investissements de portefeuille. Elle est engagée dans la détention et la gestion de ses investissements dans Volkswagen AG, à travers laquelle la Société gère 10 marques automobiles de cinq pays européens : Volkswagen Passenger Cars, Audi, SEAT, Skoda, Bentley, Lamborghini, Porsche, Ducati, Scania, MAN et autres. Ces investissements à long terme dans Volkswagen AG et Porsche AG constituent la catégorie d'investissements de base. Dans la catégorie des investissements de portefeuille, elle détient des participations minoritaires dans plusieurs sociétés technologiques en Amérique du Nord, en Europe et en Israël, ainsi qu'en investissant dans des fonds de capital-investissement et de capital-risque.</v>
    <v>EUR</v>
    <v>47</v>
    <v>XFRA</v>
    <v>25.41</v>
    <v>102</v>
    <v>Automobiles &amp; Auto Parts</v>
    <v>394</v>
    <v>-3.9290000000000002E-3</v>
    <v>-0.1</v>
    <v>Porsche Automobil Holding SE</v>
    <v>Porsche Automobil Holding SE</v>
    <v>25.41</v>
    <v>81.774199999999993</v>
    <v>25.35</v>
    <v>Porscheplatz 1, STUTTGART, BADEN-WUERTTEMBERG, 70435 DE</v>
    <v>Bourse</v>
    <v>Porsche Automobil Holding SE (XFRA:PAH3)</v>
    <v>110</v>
    <v>975240</v>
  </rv>
  <rv s="2">
    <v>395</v>
  </rv>
  <rv s="22">
    <v>fr-FR</v>
    <v>cb699c</v>
    <v>268435456</v>
    <v>1</v>
    <v>Avec Refinitiv</v>
    <v>92</v>
    <v>93</v>
    <v>TDG Gold Corp. (XFRA:34M)</v>
    <v>27</v>
    <v>94</v>
    <v>Finance</v>
    <v>8</v>
    <v>XFRA</v>
    <v>281174000</v>
    <v>2018</v>
    <v>0.27200000000000002</v>
    <v>3.5091000000000001</v>
    <v>125122400</v>
    <v>Deutsche Boerse AG</v>
    <v>0.30399999999999999</v>
    <v>34M</v>
    <v>46295.27851851852</v>
    <v>TDG Gold Corp. est titulaire d'une tenure minière dans le district de Toodoggone, dans le centre-nord de la Colombie-Britannique, au Canada. Elle détient 100 % de propriété d'environ 50 000 hectares de friches industrielles et de terrains d'exploration de champs verts. Son projet phare est Greater Shasta-Newberry, qui est contigu à la découverte de porphyre de cuivre riche en or AuRORA1 de Freeport-Amarc. Le projet Oxide Peak de 8 437 hectares est situé dans la partie nord du district or-cuivre de Toodoggone, une région de minéralisation cuivre-or porphyre du Jurassique supérieur et or-argent épithermique. Ses autres projets dans le cadre du paquet immobilier comprennent les anciennes mines de production, or-argent Shasta et or-argent-cuivre Baker. Son bail minier mets est un bail minier de 200 hectares, accessible par la route à 23 km au nord-ouest de son ancienne mine Baker. Son projet BOT se compose de plus de 8 600 hectares situés à 40 kilomètres au nord de son projet or-argent Baker-Shasta détenu à 100%. Ses projets incluent également Anyox - Hidden Creek.</v>
    <v>EUR</v>
    <v>XFRA</v>
    <v>0.27200000000000002</v>
    <v>Metals &amp; Mining</v>
    <v>-0.10526300000000001</v>
    <v>-3.2000000000000001E-2</v>
    <v>TDG Gold Corp.</v>
    <v>TDG Gold Corp.</v>
    <v>0.27200000000000002</v>
    <v>0.27200000000000002</v>
    <v>Unit 1 - 15782 Marine Drive, BC, V4B 1E6 CA</v>
    <v>Bourse</v>
    <v>TDG Gold Corp. (XFRA:34M)</v>
    <v>5400</v>
    <v>225570</v>
  </rv>
  <rv s="2">
    <v>397</v>
  </rv>
  <rv s="0">
    <v>https://www.bing.com/financeapi/forcetrigger?t=af8477&amp;q=XFRA%3aDHR&amp;form=skydnc</v>
    <v>Learn more on Bing</v>
  </rv>
  <rv s="10">
    <v>fr-FR</v>
    <v>af8477</v>
    <v>268435456</v>
    <v>1</v>
    <v>Avec Refinitiv</v>
    <v>37</v>
    <v>44</v>
    <v>B&amp;G FOODS, INC. (XFRA:DHR)</v>
    <v>3</v>
    <v>95</v>
    <v>Finance</v>
    <v>8</v>
    <v>XFRA</v>
    <v>81275670</v>
    <v>1996</v>
    <v>2.6539999999999999</v>
    <v>2.5059999999999998</v>
    <v>0.56620000000000004</v>
    <v>249516300</v>
    <v>Deutsche Boerse AG</v>
    <v>2.5979999999999999</v>
    <v>DHR</v>
    <v>46295.416666666664</v>
    <v>B&amp;G Foods, Inc. fabrique, vend et distribue un portefeuille diversifié d'aliments et de produits ménagers de longue conservation et surgelés aux États-Unis, au Canada et à Porto Rico. Ses produits comprennent des légumes surgelés et en conserve, des légumes, du canola et d'autres huiles de cuisson, du shortening végétal, des aérosols de cuisson, des flocons d'avoine et d'autres céréales chaudes, des tartinades de fruits, des viandes et des haricots en conserve, des croustilles de bagel, des épices, des assaisonnements, des sauces piquantes, du vinaigre de vin, de l'huile d'érable sirop, mélasse, vinaigrettes, pâtes à pizza, sauces à la mexicaine, soupes sèches, coquilles et trousses à tacos, salsas, cornichons, poivrons, produits à base de tomates, biscuits et craquelins, levure chimique, bicarbonate de soude, amidon de maïs, grappes de noix et autres produits de spécialité. Elle vend et distribue également Static Guard, une marque de produits ménagers. Elle vend et distribue ses produits en direct et via un réseau de courtiers et de distributeurs indépendants auprès des enseignes de la grande distribution, de la restauration, de la grande distribution, des clubs-entrepôts, du non-alimentaire et de la distribution spécialisée.</v>
    <v>EUR</v>
    <v>2497</v>
    <v>XFRA</v>
    <v>2.6539999999999999</v>
    <v>39.020000000000003</v>
    <v>Food &amp; Tobacco</v>
    <v>399</v>
    <v>2.1555000000000001E-2</v>
    <v>5.6000000000000001E-2</v>
    <v>B&amp;G FOODS, INC.</v>
    <v>B&amp;G FOODS, INC.</v>
    <v>2.6539999999999999</v>
    <v>2.6539999999999999</v>
    <v>4 Gatehall Dr Ste 110, PARSIPPANY, NJ, 07054 US</v>
    <v>Bourse</v>
    <v>B&amp;G FOODS, INC. (XFRA:DHR)</v>
    <v>2220</v>
    <v>2214680</v>
  </rv>
  <rv s="2">
    <v>400</v>
  </rv>
  <rv s="23">
    <v>fr-FR</v>
    <v>cg9drw</v>
    <v>268435456</v>
    <v>1</v>
    <v>Avec Refinitiv</v>
    <v>96</v>
    <v>97</v>
    <v>PetroChina (OTCM:PTCCY)</v>
    <v>27</v>
    <v>98</v>
    <v>Finance</v>
    <v>99</v>
    <v>OTCM</v>
    <v>183021000000</v>
    <v>1999</v>
    <v>0.1487</v>
    <v>OTC Markets</v>
    <v>PTCCY</v>
    <v>1-01-02T00:00:00.0000000</v>
    <v>PetroChina Company Limited is a China-based company principally engaged in the production and distribution of oil and natural gas. The Company primarily operates through five segments. The Oil, Gas and New Energy segment is engaged in the exploration, development, production, transportation and marketing of crude oil and natural gas and new energy business. The Refining, Chemicals and New Materials segment is engaged in the refining of crude oil and petroleum products, the production and marketing of primary petrochemical products, derivative petrochemical products, other chemical products and new materials business. The Marketing segment is engaged in the marketing of refined products and non-oil products, and the trading business. The Natural Gas Sales segment is engaged in the transportation and sales of natural gas. The Head Office and Other segment is engaged in cash management and financing activities, the corporate center, research and development, and other business services.</v>
    <v>USD</v>
    <v>361426</v>
    <v>OTCM</v>
    <v>Oil &amp; Gas</v>
    <v>PetroChina</v>
    <v>PetroChina</v>
    <v>0</v>
    <v>No. 9 Dongzhimen North Avenue, Dongcheng District, Beijing, BEIJING, 100007 CN</v>
    <v>Bourse</v>
    <v>PetroChina (OTCM:PTCCY)</v>
    <v>123026410</v>
  </rv>
  <rv s="2">
    <v>402</v>
  </rv>
  <rv s="0">
    <v>https://www.bing.com/financeapi/forcetrigger?t=aoexim&amp;q=XLON%3aULVR&amp;form=skydnc</v>
    <v>Learn more on Bing</v>
  </rv>
  <rv s="1">
    <v>fr-FR</v>
    <v>aoexim</v>
    <v>268435456</v>
    <v>1</v>
    <v>Avec Refinitiv</v>
    <v>0</v>
    <v>1</v>
    <v>UNILEVER PLC (XLON:ULVR)</v>
    <v>3</v>
    <v>79</v>
    <v>Finance</v>
    <v>80</v>
    <v>XLON</v>
    <v>2154328000</v>
    <v>1894</v>
    <v>4616</v>
    <v>3644</v>
    <v>0.87309999999999999</v>
    <v>99344880000</v>
    <v>London Stock Exchange</v>
    <v>4615.5</v>
    <v>ULVR</v>
    <v>46295.439590231254</v>
    <v>Unilever PLC est une société britannique spécialisée dans les biens de consommation à évolution rapide. La Société opère dans cinq segments : beauté et bien-être, soins personnels, soins à domicile, aliments et crème glacée. Le segment beauté &amp; bien-être vend des soins capillaires (shampooing, après-shampooing, coiffant), des soins de la peau (hydratants visage, mains et corps) et comprend les produits beauté Prestige et santé &amp; bien-être. Le segment soins personnels vend des produits nettoyants pour la peau (savon, douche), déodorants et de soins buccaux (dentifrice, brosse à dents, rince-bouche). Le segment soins à domicile vend des produits d'entretien des tissus (poudres et liquides à laver, conditionneurs de rinçage) et une gamme de produits d'entretien. Le segment aliments vend des aides culinaires et des mini-repas (soupes, bouillons, assaisonnements), des condiments (mayonnaise, ketchup) et Unilever Food solutions. Le segment des crèmes glacées comprend des produits de crème glacée. Il propose K18, qui est une marque de soins capillaires biotech. Ses filiales comprennent Unilever de Argentina S.A., Unilever Australia Limited, Unilever Canada Inc et d'autres.</v>
    <v>GBp</v>
    <v>96092</v>
    <v>XLON</v>
    <v>4663.5</v>
    <v>5526</v>
    <v>Personal &amp; Household Products &amp; Services</v>
    <v>404</v>
    <v>8.182E-3</v>
    <v>37.764000000000003</v>
    <v>UNILEVER PLC</v>
    <v>UNILEVER PLC</v>
    <v>4618.5</v>
    <v>22.693300000000001</v>
    <v>4653.2640000000001</v>
    <v>Unilever House, Blackfriars, LONDON, EC4P 4BQ GB</v>
    <v>Bourse</v>
    <v>UNILEVER PLC (XLON:ULVR)</v>
    <v>319639</v>
    <v>3897140</v>
  </rv>
  <rv s="2">
    <v>405</v>
  </rv>
  <rv s="0">
    <v>https://www.bing.com/financeapi/forcetrigger?t=a23ism&amp;q=XNYS%3aSR&amp;form=skydnc</v>
    <v>Learn more on Bing</v>
  </rv>
  <rv s="1">
    <v>fr-FR</v>
    <v>a23ism</v>
    <v>268435456</v>
    <v>1</v>
    <v>Avec Refinitiv</v>
    <v>0</v>
    <v>1</v>
    <v>Spire Inc (XNYS:SR)</v>
    <v>3</v>
    <v>4</v>
    <v>Finance</v>
    <v>5</v>
    <v>XNYS</v>
    <v>59112810</v>
    <v>2000</v>
    <v>75.709999999999994</v>
    <v>75.709999999999994</v>
    <v>0.53669999999999995</v>
    <v>4538090423</v>
    <v>New York Stock Exchange</v>
    <v>76.84</v>
    <v>SR</v>
    <v>46294.979215832813</v>
    <v>Spire Inc. is a holding company for Spire Missouri Inc. (Spire Missouri), Spire Alabama Inc. (Spire Alabama), other gas utilities, and gas-related businesses. Spire Missouri is a public utility engaged in the purchase, retail distribution and sale of natural gas. Spire Alabama is a public utility engaged in the purchase, retail distribution and sale of natural gas principally in central and northern Alabama, serving residential and commercial customers. Its segments include Gas Utility, and Midstream. The Gas Utility segment includes the regulated operations of Spire Missouri, Spire Alabama, Spire Gulf Inc. and Spire Mississippi Inc. The Midstream segment includes Spire STL Pipeline LLC, Spire MoGas Pipeline LLC, and Spire Storage, which are subsidiaries engaged in the transportation and storage of natural gas. Spire Gulf and Spire Mississippi are utilities engaged in the purchase, retail distribution and sale of natural gas to the Alabama area and south-central Mississippi.</v>
    <v>USD</v>
    <v>3497</v>
    <v>XNYS</v>
    <v>77.215000000000003</v>
    <v>95.31</v>
    <v>Natural Gas Utilities</v>
    <v>407</v>
    <v>-9.1100000000000003E-4</v>
    <v>-7.0000000000000007E-2</v>
    <v>Spire Inc</v>
    <v>Spire Inc</v>
    <v>76.25</v>
    <v>21.4024</v>
    <v>76.77</v>
    <v>700 Market St Fl 6, ST. LOUIS, MO, 63101-1829 US</v>
    <v>Bourse</v>
    <v>Spire Inc (XNYS:SR)</v>
    <v>477546</v>
    <v>552338</v>
  </rv>
  <rv s="2">
    <v>408</v>
  </rv>
  <rv s="0">
    <v>https://www.bing.com/financeapi/forcetrigger?t=a226ar&amp;q=XNYS%3aROG&amp;form=skydnc</v>
    <v>Learn more on Bing</v>
  </rv>
  <rv s="1">
    <v>fr-FR</v>
    <v>a226ar</v>
    <v>268435456</v>
    <v>1</v>
    <v>Avec Refinitiv</v>
    <v>0</v>
    <v>1</v>
    <v>Roger (XNYS:ROG)</v>
    <v>3</v>
    <v>4</v>
    <v>Finance</v>
    <v>5</v>
    <v>XNYS</v>
    <v>17868330</v>
    <v>1927</v>
    <v>135.97</v>
    <v>75.14</v>
    <v>0.44950000000000001</v>
    <v>2468867156</v>
    <v>New York Stock Exchange</v>
    <v>136.63999999999999</v>
    <v>ROG</v>
    <v>46294.979230242971</v>
    <v>Rogers Corporation designs, develops, manufactures, and sells engineered materials and components. Its segments include Advanced Electronics Solutions (AES) and Elastomeric Material Solutions (EMS) and Other. The AES segment designs, develops, manufactures, and sells circuit materials, ceramic substrate materials, busbars, and cooling solutions for applications in the EV/HEV, automotive, aerospace and defense, renewable energy, wireless infrastructure, mass transit, industrial, connected devices and wired infrastructure markets. The EMS segment designs, develops, manufactures, and sells engineered material solutions for a variety of applications and markets. These include polyurethane and silicone materials used in cushioning, gasketing and sealing, and vibration management applications for EV/HEV, general industrial, portable electronics, automotive, mass transit, and other markets. The Other segment consists of elastomer components for applications in the general industrial market.</v>
    <v>USD</v>
    <v>3000</v>
    <v>XNYS</v>
    <v>139.41999999999999</v>
    <v>169</v>
    <v>Semiconductors &amp; Semiconductor Equipment</v>
    <v>410</v>
    <v>1.1196999999999999E-2</v>
    <v>1.53</v>
    <v>Roger</v>
    <v>Roger</v>
    <v>138.55000000000001</v>
    <v>79.450100000000006</v>
    <v>138.16999999999999</v>
    <v>2225 W Chandler Blvd, CHANDLER, AZ, 85224 US</v>
    <v>Bourse</v>
    <v>Roger (XNYS:ROG)</v>
    <v>9</v>
    <v>212528</v>
  </rv>
  <rv s="2">
    <v>411</v>
  </rv>
  <rv s="0">
    <v>https://www.bing.com/financeapi/forcetrigger?t=a1zsjc&amp;q=XNYS%3aPG&amp;form=skydnc</v>
    <v>Learn more on Bing</v>
  </rv>
  <rv s="1">
    <v>fr-FR</v>
    <v>a1zsjc</v>
    <v>268435456</v>
    <v>1</v>
    <v>Avec Refinitiv</v>
    <v>0</v>
    <v>1</v>
    <v>THE PROCTER &amp; GAMBLE COMPANY (XNYS:PG)</v>
    <v>3</v>
    <v>4</v>
    <v>Finance</v>
    <v>6</v>
    <v>XNYS</v>
    <v>2322672000</v>
    <v>1905</v>
    <v>146.84</v>
    <v>137.62</v>
    <v>0.37530000000000002</v>
    <v>344498711040</v>
    <v>New York Stock Exchange</v>
    <v>149.03</v>
    <v>PG</v>
    <v>46294.999661133596</v>
    <v>La Procter &amp; Gamble Company se concentre sur la fourniture de biens de consommation emballés de marque aux consommateurs du monde entier. Les segments de la société comprennent la beauté, le toilettage, les soins de santé, les tissus et les soins à domicile et les soins pour bébés, féminins et familiaux. Les produits de la Société sont vendus dans environ 180 pays et territoires principalement par le biais de marchands de masse, de commerce électronique, y compris les canaux de commerce social, les épiceries, les magasins de clubs de membres, les drugstores, les grands magasins, distributeurs, grossistes, magasins de beauté spécialisés, y compris les magasins hors taxes d'aéroport), magasins à haute fréquence, pharmacies, magasins d'électronique et canaux professionnels. Elle vend également directement aux consommateurs individuels. Elle est présente dans environ 70 pays. Il offre des produits sous des marques, telles que Head &amp; Shoulders, Herbal essences, Pantene, Rejoice, Olay, Old Spice, Safeguard, secret, SK-II, Braun, Gillette, Vénus, Crest, Oral-B, Ariel, Downy, gain, Tide, toujours, toujours discret, Tampax, Bounty et d'autres.</v>
    <v>USD</v>
    <v>104000</v>
    <v>XNYS</v>
    <v>148.84</v>
    <v>167.25</v>
    <v>Personal &amp; Household Products &amp; Services</v>
    <v>413</v>
    <v>-4.764E-3</v>
    <v>-0.71</v>
    <v>THE PROCTER &amp; GAMBLE COMPANY</v>
    <v>THE PROCTER &amp; GAMBLE COMPANY</v>
    <v>147.94999999999999</v>
    <v>22.4038</v>
    <v>148.32</v>
    <v>One Procter &amp; Gamble Plaza, CINCINNATI, OH, 45202 US</v>
    <v>Bourse</v>
    <v>THE PROCTER &amp; GAMBLE COMPANY (XNYS:PG)</v>
    <v>3997</v>
    <v>8087717</v>
  </rv>
  <rv s="2">
    <v>414</v>
  </rv>
  <rv s="7">
    <v>fr-FR</v>
    <v>cgvek2</v>
    <v>268435456</v>
    <v>1</v>
    <v>Avec Refinitiv</v>
    <v>25</v>
    <v>26</v>
    <v>Volvo AB (XWAR:VOLV)</v>
    <v>27</v>
    <v>100</v>
    <v>Finance</v>
    <v>46</v>
    <v>XWAR</v>
    <v>2033452000</v>
    <v>1915</v>
    <v>132.05000000000001</v>
    <v>97.5</v>
    <v>1.0769</v>
    <v>659350300000</v>
    <v>Warsaw Stock Exchange</v>
    <v>136.9</v>
    <v>VOLV</v>
    <v>46267.626388888886</v>
    <v>Volvo AB est une société basée en Suède principalement spécialisée dans la fourniture de solutions de transport et d'infrastructure. Le champ d'activité de la Société comprend la fabrication de camions, d'autobus, de matériel de construction ainsi que de moteurs marins et industriels. Outre les véhicules et les machines, l'offre de la Société comprend divers types de services tels que le financement, l'assurance, la location, les pièces de rechange, les réparations, maintenance préventive, contrats de service et services d'assistance. La majorité des clients de Volvo AB sont des entreprises du secteur des transports ou des infrastructures. Le groupe Volvo vend ses produits sous les marques Volvo, Volvo Penta, Rokbak, Renault Trucks, Prevost, marques Nova bus, Mack et Arquus.</v>
    <v>PLN</v>
    <v>89417</v>
    <v>XWAR</v>
    <v>132.05000000000001</v>
    <v>141.44999999999999</v>
    <v>Machinery, Equipment &amp; Components</v>
    <v>-3.5427E-2</v>
    <v>-4.8499999999999996</v>
    <v>Volvo AB</v>
    <v>Volvo AB</v>
    <v>132.05000000000001</v>
    <v>19.317399999999999</v>
    <v>132.05000000000001</v>
    <v>Gropegardsgatan 2, GOETEBORG, VASTRA GOTALANDS, 417 15 SE</v>
    <v>Bourse</v>
    <v>Volvo AB (XWAR:VOLV)</v>
    <v>1</v>
    <v>3208580</v>
  </rv>
  <rv s="2">
    <v>416</v>
  </rv>
  <rv s="0">
    <v>https://www.bing.com/financeapi/forcetrigger?t=a2k3mw&amp;q=OTCM%3aHTHIF&amp;form=skydnc</v>
    <v>Learn more on Bing</v>
  </rv>
  <rv s="1">
    <v>fr-FR</v>
    <v>a2k3mw</v>
    <v>268435456</v>
    <v>1</v>
    <v>Avec Refinitiv</v>
    <v>0</v>
    <v>1</v>
    <v>Hitachi, Ltd. (OTCM:HTHIF)</v>
    <v>3</v>
    <v>7</v>
    <v>Finance</v>
    <v>8</v>
    <v>OTCM</v>
    <v>4535561000</v>
    <v>1920</v>
    <v>33.65</v>
    <v>25.9375</v>
    <v>1.2027000000000001</v>
    <v>25027230000000</v>
    <v>OTC Markets</v>
    <v>35.395000000000003</v>
    <v>HTHIF</v>
    <v>46295.006944444445</v>
    <v>Hitachi Ltd est une société japonaise principalement engagée dans le développement, la fabrication et la vente de produits et la fourniture de services. La Société compte cinq secteurs d'activité. Le segment Digital Systems &amp; services fournit des services tels que l'intégration de systèmes, le conseil et les services cloud, les produits et logiciels de technologie de l'information (TI) et les guichets automatiques bancaires (DAB). Le segment Green Energy &amp; Mobility fournit des réseaux électriques, des énergies renouvelables, de l'énergie nucléaire et des systèmes ferroviaires. Le secteur Connective Industries fournit des ascenseurs et escaliers mécaniques, des appareils ménagers et de la climatisation, des systèmes de mesure et d'analyse pour les équipements de fabrication de semi-conducteurs et les équipements d'analyse médicale, des solutions industrielles et de distribution, des solutions pour l'eau et l'environnement, et des équipements industriels. Le segment Automotive Systems propose des groupes motopropulseurs, des châssis, une assistance avancée à la conduite et des systèmes pour les deux roues. Le segment autres est engagé dans la gestion, la vente et la location de biens immobiliers.</v>
    <v>USD</v>
    <v>287901</v>
    <v>OTCM</v>
    <v>36.093000000000004</v>
    <v>38.530999999999999</v>
    <v>Consumer Goods Conglomerates</v>
    <v>418</v>
    <v>0</v>
    <v>0</v>
    <v>Hitachi, Ltd.</v>
    <v>Hitachi, Ltd.</v>
    <v>36.093000000000004</v>
    <v>32.524999999999999</v>
    <v>35.395000000000003</v>
    <v>Nihon Seimei Marunouchi Bldg., 1-6-6, Marunouchi, CHIYODA-KU, TOKYO-TO, 100-8280 JP</v>
    <v>Bourse</v>
    <v>Hitachi, Ltd. (OTCM:HTHIF)</v>
    <v>4966</v>
    <v>10087300</v>
  </rv>
  <rv s="2">
    <v>419</v>
  </rv>
  <rv s="0">
    <v>https://www.bing.com/financeapi/forcetrigger?t=a24kjc&amp;q=XNYS%3aTSM&amp;form=skydnc</v>
    <v>Learn more on Bing</v>
  </rv>
  <rv s="1">
    <v>fr-FR</v>
    <v>a24kjc</v>
    <v>268435456</v>
    <v>1</v>
    <v>Avec Refinitiv</v>
    <v>0</v>
    <v>1</v>
    <v>Taiwan Semiconductor Manufacturing Company Limited (XNYS:TSM)</v>
    <v>3</v>
    <v>4</v>
    <v>Finance</v>
    <v>6</v>
    <v>XNYS</v>
    <v>5186474000</v>
    <v>1987</v>
    <v>447.07</v>
    <v>266.82</v>
    <v>1.3829</v>
    <v>2369907429560</v>
    <v>New York Stock Exchange</v>
    <v>452.88</v>
    <v>TSM</v>
    <v>46294.99990271953</v>
    <v>Taiwan Semiconductor Manufacturing Co Ltd est une société basée à Taiwan qui fournit principalement des services de fabrication de circuits intégrés. Les services de fabrication de circuits intégrés comprennent la technologie des procédés, la technologie des procédés spéciaux, la prise en charge de l'écosystème de conception, la technologie des masques, l'emballage avancé 3DFabricTM et les services technologiques d'empilement de silicium. La Société a achevé le transfert et la production de masse de la technologie 5 nm et est engagée dans la recherche et le développement de la technologie de traitement 3 nm et de la technologie de traitement 2 nm. La gamme d'applications de produits couvre l'ensemble de l'industrie des applications électroniques, y compris les ordinateurs personnels et les produits périphériques, les produits d'application d'information, les produits de systèmes de communication filaires et sans fil, les serveurs et les centres de données.</v>
    <v>USD</v>
    <v>52045</v>
    <v>XNYS</v>
    <v>459.43</v>
    <v>479</v>
    <v>Semiconductors &amp; Semiconductor Equipment</v>
    <v>421</v>
    <v>8.964999999999999E-3</v>
    <v>4.0599999999999996</v>
    <v>Taiwan Semiconductor Manufacturing Company Limited</v>
    <v>Taiwan Semiconductor Manufacturing Company Limited</v>
    <v>452.27</v>
    <v>33.2348</v>
    <v>456.94</v>
    <v>No.8, Li-Hsin 6th Road, Hsinchu Science Park, HSINCHU, HSINCHU, 300 TW</v>
    <v>Bourse</v>
    <v>Taiwan Semiconductor Manufacturing Company Limited (XNYS:TSM)</v>
    <v>44222</v>
    <v>9672849</v>
  </rv>
  <rv s="2">
    <v>422</v>
  </rv>
  <rv s="0">
    <v>https://www.bing.com/financeapi/forcetrigger?t=ae7bjc&amp;q=XPAR%3aAI&amp;form=skydnc</v>
    <v>Learn more on Bing</v>
  </rv>
  <rv s="1">
    <v>fr-FR</v>
    <v>ae7bjc</v>
    <v>268435456</v>
    <v>1</v>
    <v>Avec Refinitiv</v>
    <v>0</v>
    <v>1</v>
    <v>L'AIR LIQUIDE SOCIETE ANONYME POUR L'ETUDE ET L'EXPLOITATION DES PROCEDES GEORGES CLAUDE SA (XPAR:AI)</v>
    <v>3</v>
    <v>9</v>
    <v>Finance</v>
    <v>8</v>
    <v>XPAR</v>
    <v>638164000</v>
    <v>1955</v>
    <v>168.8</v>
    <v>140.78</v>
    <v>0.85240000000000005</v>
    <v>107773100000</v>
    <v>Euronext Paris</v>
    <v>168.88</v>
    <v>AI</v>
    <v>46295.439807615629</v>
    <v>L'Air Liquide Societe Anonyme pour l'Etude et l'Exploitation des Procedes Georges Claude SA, anciennement Air Liquide SA, est une société gazière basée en France, qui fournit des technologies et des services liés aux gaz. Elle opère sur deux segments: La Production de gaz industriels et médicaux qui comprennent l'oxygène, l'azote, l'hydrogène, le gaz de synthèse. En outre, le groupe fournit des équipements et des services pour le contrôle des systèmes de fluides, la gestion des gaz chimiques et des liquides, les services de soins à domicile et d'hygiène hospitalière et l'équipement de salle d'opération. Le Chiffre d'affaires par marché est ventilé entre les industries, la santé et l'électronique; et D'autres qui comprennent les activités d'ingénierie et de construction des usines de production de gaz et la fabrication de produits de technologie de pointe. La Société assiste à travers le monde de nombreuses industries, telles que l'aéronautique, l'automobile, les boissons, les produits chimiques, construction, fabrication électronique, alimentation et verre, entre autres.</v>
    <v>EUR</v>
    <v>65000</v>
    <v>XPAR</v>
    <v>171.26</v>
    <v>182.26</v>
    <v>Chemicals</v>
    <v>424</v>
    <v>7.3419999999999996E-3</v>
    <v>1.24</v>
    <v>L'AIR LIQUIDE SOCIETE ANONYME POUR L'ETUDE ET L'EXPLOITATION DES PROCEDES GEORGES CLAUDE SA</v>
    <v>L'AIR LIQUIDE SOCIETE ANONYME POUR L'ETUDE ET L'EXPLOITATION DES PROCEDES GEORGES CLAUDE SA</v>
    <v>168.8</v>
    <v>30.553699999999999</v>
    <v>170.12</v>
    <v>75 Quai D Orsay, PARIS, ILE-DE-FRANCE, 75007 FR</v>
    <v>Bourse</v>
    <v>L'AIR LIQUIDE SOCIETE ANONYME POUR L'ETUDE ET L'EXPLOITATION DES PROCEDES GEORGES CLAUDE SA (XPAR:AI)</v>
    <v>136736</v>
    <v>779980</v>
  </rv>
  <rv s="2">
    <v>425</v>
  </rv>
  <rv s="0">
    <v>https://www.bing.com/financeapi/forcetrigger?t=bhszr7&amp;q=XTSE%3aPME&amp;form=skydnc</v>
    <v>Learn more on Bing</v>
  </rv>
  <rv s="8">
    <v>fr-FR</v>
    <v>bhszr7</v>
    <v>268435456</v>
    <v>1</v>
    <v>Avec Refinitiv</v>
    <v>30</v>
    <v>31</v>
    <v>Sentry Select Primary Metals Corp. (XTSE:PME)</v>
    <v>3</v>
    <v>32</v>
    <v>Finance</v>
    <v>20</v>
    <v>XTSE</v>
    <v>4272980</v>
    <v>2007</v>
    <v>5.63</v>
    <v>3.54</v>
    <v>1.4281999999999999</v>
    <v>24099607</v>
    <v>Toronto Stock Exchange</v>
    <v>5.5750000000000002</v>
    <v>PME</v>
    <v>46294.735648148147</v>
    <v>Sentry Select Primary Metals Corp. (le Fonds) est une société de placement financier établie au Canada. L'objectif de placement du Fonds est d'offrir aux actionnaires une plus-value du capital à long terme. Le Fonds investit dans un portefeuille géré activement, composé principalement de titres d'émetteurs du secteur minier et du secteur de l'exploration, avec un accent particulier sur les émetteurs d'or. Ci Investments Inc est le gestionnaire du Fonds. Société Trust CIBC Mellon est le dépositaire (le dépositaire) du Fonds.</v>
    <v>CAD</v>
    <v>XTSE</v>
    <v>5.67</v>
    <v>6.32</v>
    <v>Banking Services</v>
    <v>427</v>
    <v>1.1658999999999999E-2</v>
    <v>6.5000000000000002E-2</v>
    <v>Sentry Select Primary Metals Corp.</v>
    <v>Sentry Select Primary Metals Corp.</v>
    <v>5.67</v>
    <v>2.7193000000000001</v>
    <v>5.64</v>
    <v>15 York Street, Second Floor, TORONTO, ON, M5J 0A3 CA</v>
    <v>Bourse</v>
    <v>Sentry Select Primary Metals Corp. (XTSE:PME)</v>
    <v>752</v>
    <v>730</v>
  </rv>
  <rv s="2">
    <v>428</v>
  </rv>
  <rv s="0">
    <v>https://www.bing.com/financeapi/forcetrigger?t=adao77&amp;q=XSHE%3a000333&amp;form=skydnc</v>
    <v>Learn more on Bing</v>
  </rv>
  <rv s="1">
    <v>fr-FR</v>
    <v>adao77</v>
    <v>268435456</v>
    <v>1</v>
    <v>Avec Refinitiv</v>
    <v>0</v>
    <v>1</v>
    <v>Midea Group (XSHE:000333)</v>
    <v>3</v>
    <v>51</v>
    <v>Finance</v>
    <v>52</v>
    <v>XSHE</v>
    <v>7613015000</v>
    <v>2000</v>
    <v>79.31</v>
    <v>71.02</v>
    <v>0.31119999999999998</v>
    <v>623980200000</v>
    <v>Shenzhen Stock Exchange</v>
    <v>81.66</v>
    <v>000333</v>
    <v>46295.3125</v>
    <v>Midea Group Co Ltd is a China-based company mainly engaged in the production and sales of home appliances. The Company operates four segments. The Smart Home Business segment manufactures and sells home appliances such as air conditioners, refrigerators, washing machines and kitchen appliances. The Smart Building Technology segment provides integrated smart solutions for infrastructure, industrial parks and agricultural facilities. The New Energy and Industrial Technology segment manufactures and sells green energy solutions and core industrial components, including compressors, motors, industrial control systems, energy storage, smart grids, distributed photovoltaic solutions and new energy vehicle parts. The Others segment provides one-stop automation solutions for industrial robots, processing units and fully automated systems, logistics automation systems, intelligent supply chain business integration solutions, financial services, and medical device products and related services.</v>
    <v>CNY</v>
    <v>198570</v>
    <v>XSHE</v>
    <v>81.8</v>
    <v>89.5</v>
    <v>Household Goods</v>
    <v>430</v>
    <v>-1.9103999999999999E-2</v>
    <v>-1.56</v>
    <v>Midea Group</v>
    <v>Midea Group</v>
    <v>81.66</v>
    <v>13.634</v>
    <v>80.099999999999994</v>
    <v>Midea Headquarter Building, No. 6 Midea Avenue, Beijiao Town, Shunde District, FOSHAN, GUANGDONG, 528311 CN</v>
    <v>Bourse</v>
    <v>Midea Group (XSHE:000333)</v>
    <v>40171160</v>
    <v>26792590</v>
  </rv>
  <rv s="2">
    <v>431</v>
  </rv>
  <rv s="0">
    <v>https://www.bing.com/financeapi/forcetrigger?t=aaq9pr&amp;q=XBRU%3aSOLB&amp;form=skydnc</v>
    <v>Learn more on Bing</v>
  </rv>
  <rv s="1">
    <v>fr-FR</v>
    <v>aaq9pr</v>
    <v>268435456</v>
    <v>1</v>
    <v>Avec Refinitiv</v>
    <v>0</v>
    <v>1</v>
    <v>SOLVAY SA (XBRU:SOLB)</v>
    <v>3</v>
    <v>9</v>
    <v>Finance</v>
    <v>8</v>
    <v>XBRU</v>
    <v>105876400</v>
    <v>1991</v>
    <v>24.5</v>
    <v>23.54</v>
    <v>0.67400000000000004</v>
    <v>2596090000</v>
    <v>Euronext Brussels</v>
    <v>24.52</v>
    <v>SOLB</v>
    <v>46295.439791666664</v>
    <v>Solvay SA est une société basée en Belgique. Son activité principale est la fourniture de produits chimiques et de produits intermédiaires. Elle propose ses services principalement à des clients sur un large éventail de marchés finaux, tant pour les consommateurs que pour l'industrie. Son portefeuille se concentre sur cinq divisions principales : Carbonate de soude et dérivés, Peroxydes, Silice, Chimie spéciale et Coatis. Elle bénéficie d'implantations régionales proches de ses clients et d'un positionnement compétitif en termes de coûts grâce à l'intégration verticale de ses principaux métiers, à sa technologie de procédés et à son savoir-faire produit. Son implantation mondiale est équilibrée avec 12 centres de R&amp;I et 45 sites industriels répartis dans 41 pays.</v>
    <v>EUR</v>
    <v>8400</v>
    <v>XBRU</v>
    <v>24.68</v>
    <v>29.86</v>
    <v>Chemicals</v>
    <v>433</v>
    <v>6.5249999999999996E-3</v>
    <v>0.16</v>
    <v>SOLVAY SA</v>
    <v>SOLVAY SA</v>
    <v>24.6</v>
    <v>1215.7635</v>
    <v>24.68</v>
    <v>Rue de Ransbeek 310, BRUXELLES, BRUXELLES-CAPITALE, 1120 BE</v>
    <v>Bourse</v>
    <v>SOLVAY SA (XBRU:SOLB)</v>
    <v>23259</v>
    <v>370600</v>
  </rv>
  <rv s="2">
    <v>434</v>
  </rv>
  <rv s="0">
    <v>https://www.bing.com/financeapi/forcetrigger?t=amz5z2&amp;q=XSWX%3aBRK%2fB&amp;form=skydnc</v>
    <v>Learn more on Bing</v>
  </rv>
  <rv s="1">
    <v>fr-FR</v>
    <v>amz5z2</v>
    <v>268435456</v>
    <v>1</v>
    <v>Avec Refinitiv</v>
    <v>0</v>
    <v>1</v>
    <v>BERKSHIRE HATHAWAY INC. (XSWX:BRK)</v>
    <v>3</v>
    <v>101</v>
    <v>Finance</v>
    <v>8</v>
    <v>XSWX</v>
    <v>1427140</v>
    <v>1998</v>
    <v>418.25</v>
    <v>360.53</v>
    <v>0.59409999999999996</v>
    <v>1075309000000</v>
    <v>SIX Swiss Exchange</v>
    <v>420.85</v>
    <v>BRK</v>
    <v>46294.647118055553</v>
    <v>Berkshire Hathaway Inc. et ses filiales exercent diverses activités commerciales, notamment l'assurance et la réassurance, les services publics et l'énergie, le transport ferroviaire de marchandises, la fabrication, les services et la vente au détail. Ses segments comprennent les assurances, Burlington Northern Santa Fe (BNSF), Berkshire Hathaway Energy (BHE), Pilot Travel Centers (Pilot), Manufacturing, McLane Company (McLane) et Service et vente au détail. Le segment assurance comprend GEICO, Berkshire Hathaway Primary Group et Berkshire Hathaway Reinsurance Group. Le segment BNSF comprend l'exploitation de systèmes ferroviaires en Amérique du Nord. Le segment BHE offre des services publics réglementés d'électricité et de gaz et des activités de courtage immobilier. Le secteur manufacturier fabrique divers produits, tels que des produits industriels, de consommation et de construction. Le segment McLane est engagé dans la distribution en gros de produits d'épicerie et d'articles non alimentaires. Le segment pilote est un exploitant de centres de voyages en Amérique du Nord et un distributeur de carburant en gros.</v>
    <v>CHF</v>
    <v>387800</v>
    <v>XSWX</v>
    <v>419.4</v>
    <v>420.85</v>
    <v>Consumer Goods Conglomerates</v>
    <v>436</v>
    <v>-6.1780000000000003E-3</v>
    <v>-2.6</v>
    <v>BERKSHIRE HATHAWAY INC.</v>
    <v>BERKSHIRE HATHAWAY INC.</v>
    <v>419.2</v>
    <v>13.013400000000001</v>
    <v>418.25</v>
    <v>3555 Farnam Street, OMAHA, NE, 68131 US</v>
    <v>Bourse</v>
    <v>BERKSHIRE HATHAWAY INC. (XSWX:BRK)</v>
    <v>74</v>
    <v>260</v>
  </rv>
  <rv s="2">
    <v>437</v>
  </rv>
  <rv s="0">
    <v>https://www.bing.com/financeapi/forcetrigger?t=a26rcw&amp;q=OTCM%3aACGBY&amp;form=skydnc</v>
    <v>Learn more on Bing</v>
  </rv>
  <rv s="1">
    <v>fr-FR</v>
    <v>a26rcw</v>
    <v>268435456</v>
    <v>1</v>
    <v>Avec Refinitiv</v>
    <v>0</v>
    <v>1</v>
    <v>Agbank China (OTCM:ACGBY)</v>
    <v>3</v>
    <v>102</v>
    <v>Finance</v>
    <v>8</v>
    <v>OTCM</v>
    <v>349983000000</v>
    <v>1986</v>
    <v>20.81</v>
    <v>15.85</v>
    <v>0.2021</v>
    <v>2362192000000</v>
    <v>OTC Markets</v>
    <v>20.95</v>
    <v>ACGBY</v>
    <v>46295.006944444445</v>
    <v>Agricultural Bank of China Ltd is a China-based commercial bank. The Bank mainly operates through four business segments. The Corporate Banking Business segment provides financial products and services to corporate customers, government agencies and financial institutions, including corporate loans, trade financing, corporate deposits, public wealth management and various corporate intermediary businesses. The Personal Banking segment provides financial products and services to individual customers, including personal loans, personal deposits, bank card services, personal financial management services and various types of personal intermediary businesses. The Fund Operation Business segment covers the Group’s money market transactions, repurchase transactions, debt instrument investments, precious metals business and proprietary or client-operated derivatives. Other Business segment includes asset management, online finance, cross-border finance, and treasury operations.</v>
    <v>USD</v>
    <v>446913</v>
    <v>OTCM</v>
    <v>20.97</v>
    <v>21.71</v>
    <v>Banking Services</v>
    <v>439</v>
    <v>0</v>
    <v>0</v>
    <v>Agbank China</v>
    <v>Agbank China</v>
    <v>20.81</v>
    <v>0</v>
    <v>20.95</v>
    <v>No. 69, Jianguomennei Avenue, Dongcheng District, BEIJING, BEIJING, 100005 CN</v>
    <v>Bourse</v>
    <v>Agbank China (OTCM:ACGBY)</v>
    <v>9440</v>
    <v>271996670</v>
  </rv>
  <rv s="2">
    <v>440</v>
  </rv>
  <rv s="0">
    <v>https://www.bing.com/financeapi/forcetrigger?t=a1o4ec&amp;q=XNYS%3aBA&amp;form=skydnc</v>
    <v>Learn more on Bing</v>
  </rv>
  <rv s="1">
    <v>fr-FR</v>
    <v>a1o4ec</v>
    <v>268435456</v>
    <v>1</v>
    <v>Avec Refinitiv</v>
    <v>0</v>
    <v>1</v>
    <v>THE BOEING COMPANY (XNYS:BA)</v>
    <v>3</v>
    <v>4</v>
    <v>Finance</v>
    <v>6</v>
    <v>XNYS</v>
    <v>790370000</v>
    <v>1934</v>
    <v>185</v>
    <v>176.77</v>
    <v>1.2552000000000001</v>
    <v>148336641600</v>
    <v>New York Stock Exchange</v>
    <v>184.39</v>
    <v>BA</v>
    <v>46294.999932568753</v>
    <v>The Boeing Company est une entreprise aérospatiale. Ses segments comprennent les avions commerciaux (BCA), la Défense, l'espace et la sécurité (BDS) et les services globaux (BGS). Son segment BCA développe, produit et commercialise des avions à réaction commerciaux principalement pour l'industrie du transport aérien commercial dans le monde entier. Sa famille d'avions à réaction commerciaux en production comprend le modèle 737 à carrosserie étroite et les modèles 767, 777 et 787 à carrosserie large. Son segment BDS est engagé dans la recherche, le développement, la production et la modification d'avions militaires habités et non habités et de systèmes d'armes pour la grève, la surveillance et la mobilité. Son segment BGS fournit des services à ses clients commerciaux et de défense dans le monde entier. Il soutient les plates-formes et systèmes aérospatiaux avec une gamme de produits et de services, y compris la gestion de la chaîne d'approvisionnement et de la logistique, l'ingénierie, la maintenance et les modifications, les mises à niveau et les conversions, les pièces de rechange, systèmes et services de formation aux pilotes et à la maintenance, documents techniques et de maintenance, et autres.</v>
    <v>USD</v>
    <v>182000</v>
    <v>XNYS</v>
    <v>190.905</v>
    <v>254.34989999999999</v>
    <v>Aerospace &amp; Defense</v>
    <v>442</v>
    <v>1.7843000000000001E-2</v>
    <v>3.29</v>
    <v>THE BOEING COMPANY</v>
    <v>THE BOEING COMPANY</v>
    <v>185.3</v>
    <v>74.414500000000004</v>
    <v>187.68</v>
    <v>929 Long Bridge Drive, ARLINGTON, VA, 22202 US</v>
    <v>Bourse</v>
    <v>THE BOEING COMPANY (XNYS:BA)</v>
    <v>90995</v>
    <v>6768269</v>
  </rv>
  <rv s="2">
    <v>443</v>
  </rv>
  <rv s="0">
    <v>http://en.wikipedia.org/wiki/IBM</v>
    <v>Wikipedia</v>
  </rv>
  <rv s="3">
    <v>24</v>
    <v>445</v>
  </rv>
  <rv s="4">
    <v>17</v>
    <v>https://www.bing.com/th?id=AMMS_41da901be1b295dc42c72dadb9c0f67d&amp;qlt=95</v>
    <v>446</v>
    <v>0</v>
    <v>https://www.bing.com/images/search?form=xlimg&amp;q=ibm</v>
    <v>Image of INTERNATIONAL BUSINESS MACHINES CORPORATION</v>
  </rv>
  <rv s="0">
    <v>https://www.bing.com/financeapi/forcetrigger?t=a1v6nm&amp;q=XNYS%3aIBM&amp;form=skydnc</v>
    <v>Learn more on Bing</v>
  </rv>
  <rv s="5">
    <v>fr-FR</v>
    <v>a1v6nm</v>
    <v>268435456</v>
    <v>1</v>
    <v>Avec Refinitiv</v>
    <v>12</v>
    <v>13</v>
    <v>INTERNATIONAL BUSINESS MACHINES CORPORATION (XNYS:IBM)</v>
    <v>15</v>
    <v>16</v>
    <v>Finance</v>
    <v>6</v>
    <v>XNYS</v>
    <v>942134400</v>
    <v>1911</v>
    <v>219.91</v>
    <v>199.19</v>
    <v>0.71550000000000002</v>
    <v>207260146656</v>
    <v>New York Stock Exchange</v>
    <v>220.67</v>
    <v>IBM</v>
    <v>46294.999146353905</v>
    <v>International Business machines Corporation est un fournisseur mondial de cloud hybride, d'intelligence artificielle (IA) et d'expertise en conseil. Les segments de la Société comprennent les logiciels, le conseil, l'infrastructure et le financement. Le segment des logiciels comprend le cloud hybride et les plateformes d'IA, qui permettent aux clients de réaliser leurs transformations numériques et d'IA à travers les applications, les données et les environnements dans lesquels ils opèrent. Le segment Consulting se concentre sur l'intégration des compétences en matière de stratégie, d'expérience, de technologie et d'opérations par domaine et industrie. Le segment infrastructure se concentre sur le marché des infrastructures de cloud hybride, fournissant des solutions de serveurs et de stockage sur site et dans le cloud. En outre, il offre un portefeuille de services tout au long du cycle de vie pour le déploiement d'infrastructures de cloud hybride. Le secteur du financement fournit du financement aux clients et aux entreprises, facilitant ainsi l'acquisition de matériel, de logiciels et de services par ses clients. Il aide des clients dans plus de 175 pays.</v>
    <v>USD</v>
    <v>286800</v>
    <v>XNYS</v>
    <v>223.12</v>
    <v>332.46</v>
    <v>447</v>
    <v>Software &amp; IT Services</v>
    <v>448</v>
    <v>-3.0819999999999997E-3</v>
    <v>-0.68</v>
    <v>INTERNATIONAL BUSINESS MACHINES CORPORATION</v>
    <v>INTERNATIONAL BUSINESS MACHINES CORPORATION</v>
    <v>220.86500000000001</v>
    <v>17.6661</v>
    <v>219.99</v>
    <v>One New Orchard Road, ARMONK, NY, 10504 US</v>
    <v>Bourse</v>
    <v>INTERNATIONAL BUSINESS MACHINES CORPORATION (XNYS:IBM)</v>
    <v>8607</v>
    <v>5327719</v>
  </rv>
  <rv s="2">
    <v>449</v>
  </rv>
  <rv s="0">
    <v>https://www.bing.com/financeapi/forcetrigger?t=af5rec&amp;q=XFRA%3aBPE5&amp;form=skydnc</v>
    <v>Learn more on Bing</v>
  </rv>
  <rv s="20">
    <v>fr-FR</v>
    <v>af5rec</v>
    <v>268435456</v>
    <v>1</v>
    <v>Avec Refinitiv</v>
    <v>85</v>
    <v>86</v>
    <v>BP P.L.C. (XFRA:BPE5)</v>
    <v>3</v>
    <v>103</v>
    <v>Finance</v>
    <v>8</v>
    <v>XFRA</v>
    <v>15704540000</v>
    <v>1909</v>
    <v>6.3419999999999996</v>
    <v>0.58340000000000003</v>
    <v>86636210000</v>
    <v>Deutsche Boerse AG</v>
    <v>6.4249999999999998</v>
    <v>BPE5</v>
    <v>46295.439583333333</v>
    <v>BP p.l.c. est une entreprise énergétique intégrée basée au Royaume-Uni. Les segments de la société comprennent le gaz et l'énergie à faible teneur en carbone, la production et les opérations pétrolières, les clients et produits, ainsi que d'autres activités et entreprises. Son activité gazière comprend des régions ayant des activités en amont qui produisent du gaz naturel, du gaz et de l'électricité intégrés, et du négoce de gaz. Ses activités à faibles émissions de carbone comprennent le solaire, l'éolien offshore et onshore, le captage et le stockage de l'hydrogène et du carbone et le négoce de l'électricité. Le segment production et opérations pétrolières comprend les régions dont les activités en amont produisent principalement du pétrole brut, y compris bpx Energy. Le segment clients et produits comprend ses activités axées sur le client, qui comprennent les carburants de commodité et de détail, la recharge de véhicules électriques, ainsi que Castrol, l'aviation et les entreprises et les entreprises intermédiaires. Elle comprend également ses activités de produits, de raffinage et de négoce de pétrole, ainsi que ses activités de bioénergie. Les autres activités et le segment des entreprises comprennent la technologie et bp ventures.</v>
    <v>EUR</v>
    <v>93700</v>
    <v>XFRA</v>
    <v>6.4550000000000001</v>
    <v>Oil &amp; Gas</v>
    <v>451</v>
    <v>-1.2918000000000001E-2</v>
    <v>-8.3000000000000004E-2</v>
    <v>BP P.L.C.</v>
    <v>BP P.L.C.</v>
    <v>6.4489999999999998</v>
    <v>20.458100000000002</v>
    <v>6.3419999999999996</v>
    <v>1 St James's Square, LONDON, SW1Y 4PD GB</v>
    <v>Bourse</v>
    <v>BP P.L.C. (XFRA:BPE5)</v>
    <v>2400</v>
    <v>56577470</v>
  </rv>
  <rv s="2">
    <v>452</v>
  </rv>
  <rv s="0">
    <v>https://www.bing.com/financeapi/forcetrigger?t=ah6zrw&amp;q=XHKG%3a941&amp;form=skydnc</v>
    <v>Learn more on Bing</v>
  </rv>
  <rv s="15">
    <v>fr-FR</v>
    <v>ah6zrw</v>
    <v>268435456</v>
    <v>1</v>
    <v>Avec Refinitiv</v>
    <v>57</v>
    <v>65</v>
    <v>China Mobile Limited (XHKG:941)</v>
    <v>3</v>
    <v>72</v>
    <v>Finance</v>
    <v>64</v>
    <v>XHKG</v>
    <v>21690940000</v>
    <v>1997</v>
    <v>78.7</v>
    <v>75.55</v>
    <v>0.27860000000000001</v>
    <v>1750534000000</v>
    <v>Hong Kong Stock Exchange</v>
    <v>-0.1</v>
    <v>-1.2590000000000001E-3</v>
    <v>79.349999999999994</v>
    <v>941</v>
    <v>46295.339189814818</v>
    <v>China Mobile Limited est une société holding d'investissement principalement active dans les télécommunications et les activités connexes. Ses principales activités comprennent les activités mobiles, les activités haut débit filaire et les activités Internet des objets (IoT). Les entreprises mobiles comprennent deux catégories de services. Les services vocaux comprennent les appels locaux, les appels interurbains nationaux et internationaux, les services d'itinérance et les services vocaux à valeur ajoutée. Les services de données comprennent les services de messages courts et de messages multimédias, les services de trafic de données sans fil et les services d'application et d'information, tels que la musique mobile, la lecture mobile et la vidéo mobile, entre autres. Les activités du haut débit filaire comprennent la fourniture de services haut débit filaires et des services connexes. La Société fournit également des services à la clientèle, y compris des demandes de factures téléphoniques, entre autres. La Société exploite principalement des entreprises en Chine continentale.</v>
    <v>HKD</v>
    <v>461345</v>
    <v>XHKG</v>
    <v>79.45</v>
    <v>88.9</v>
    <v>Telecommunications Services</v>
    <v>454</v>
    <v>1.2600000000000001E-3</v>
    <v>0.1</v>
    <v>China Mobile Limited</v>
    <v>China Mobile Limited</v>
    <v>79.349999999999994</v>
    <v>11.1181</v>
    <v>79.45</v>
    <v>79.349999999999994</v>
    <v>29 Jing Rong Avenue, Xi Cheng District, BEIJING, BEIJING, 100033 CN</v>
    <v>Bourse</v>
    <v>China Mobile Limited (XHKG:941)</v>
    <v>10846683</v>
    <v>9316250</v>
  </rv>
  <rv s="2">
    <v>455</v>
  </rv>
  <rv s="18">
    <v>fr-FR</v>
    <v>cdqacw</v>
    <v>268435456</v>
    <v>1</v>
    <v>Avec Refinitiv</v>
    <v>76</v>
    <v>77</v>
    <v>Evolution PowerX Corp. (NEOE:E)</v>
    <v>27</v>
    <v>104</v>
    <v>Finance</v>
    <v>40</v>
    <v>NEOE</v>
    <v>81211880</v>
    <v>2004</v>
    <v>1.57</v>
    <v>1.02</v>
    <v>0.6925</v>
    <v>129126889</v>
    <v>NEO Exchange</v>
    <v>1.61</v>
    <v>E</v>
    <v>46294.820096492971</v>
    <v>Enterprise Group, Inc est un regroupeur de services, y compris la location d'équipement spécialisé dans le secteur de l'énergie et des ressources. La Société travaille avec un accent particulier sur les systèmes et les technologies qui atténuent, réduisent ou éliminent les émissions de CO2 et de gaz à effet de serre pour elle-même et ses clients. Elle fournit de l'équipement et des services spécialisés dans la construction d'infrastructures pour les industries de l'énergie, des pipelines et de la construction. Ses filiales comprennent Artic Therm International Ltd (Artic Therm), Westar Oilfield Rentals, Inc (Westar), Hart Oilfield Rentals Ltd (Hart) et Evolution Power Projects, Inc (EPP). Artic Therm fournit une technologie de chauffage sans flamme aux industries de la construction et du pétrole et du gaz de l'Ouest canadien. Westar est une société d'infrastructure de services de sites pétrolifères. Hart est une entreprise d'infrastructure de services complets de sites pétrolifères qui offre des services et des locations à ses clients pétroliers et gaziers opérant dans le bassin sédimentaire de l'Ouest canadien.</v>
    <v>CAD</v>
    <v>100</v>
    <v>NEOE</v>
    <v>1.61</v>
    <v>1.85</v>
    <v>Professional &amp; Commercial Services</v>
    <v>-1.2421999999999999E-2</v>
    <v>-0.02</v>
    <v>Evolution PowerX Corp.</v>
    <v>Evolution PowerX Corp.</v>
    <v>1.61</v>
    <v>1.59</v>
    <v>Suite 2 64 Riel Drive, ST. ALBERT, AB, T8N 7L5 CA</v>
    <v>Bourse</v>
    <v>Evolution PowerX Corp. (NEOE:E)</v>
    <v>7700</v>
    <v>79550</v>
  </rv>
  <rv s="2">
    <v>457</v>
  </rv>
  <rv s="0">
    <v>https://www.bing.com/financeapi/forcetrigger?t=b9fqu2&amp;q=XFRA%3aXTP&amp;form=skydnc</v>
    <v>Learn more on Bing</v>
  </rv>
  <rv s="1">
    <v>fr-FR</v>
    <v>b9fqu2</v>
    <v>268435456</v>
    <v>1</v>
    <v>Avec Refinitiv</v>
    <v>0</v>
    <v>1</v>
    <v>sino AG (XFRA:XTP)</v>
    <v>3</v>
    <v>9</v>
    <v>Finance</v>
    <v>8</v>
    <v>XFRA</v>
    <v>2337500</v>
    <v>2001</v>
    <v>121</v>
    <v>3.02</v>
    <v>0.3977</v>
    <v>282837500</v>
    <v>Deutsche Boerse AG</v>
    <v>120.5</v>
    <v>XTP</v>
    <v>46295.363888888889</v>
    <v>sino Aktiengesellschaft est une société de courtage en ligne basée en Allemagne qui offre des services à travers son produit X-Trader. La Société offre une plateforme pour la négociation des actions en ligne ou par téléphone. En raison de négociation en ligne, la Société propose trois types d'outils de négociation qui permettent à ses clients de faire de négocier en temps réel sur un ordinateur personnel : le sino X-GO !, le sino X2GO et le sino MX-PRO. Le sino X2GO est une plateforme de négociation pour une utilisation sur smartphones. Le sino MX-PRO est utilisé pour un accès à plusieurs places boursières sur Internet. Le sino X-GO ! peut être utilisé sur tout ordinateur personnel avec accès à l'Internet et un navigateur. Les clients sont en mesure de négocier sur la Bourse allemande XETRA, EUWAX, Euronext, NASDAQ, NYSE et EUREX, entre autres, ainsi que de nombreuses Bourses européennes.</v>
    <v>EUR</v>
    <v>27</v>
    <v>XFRA</v>
    <v>121</v>
    <v>121.5</v>
    <v>Investment Banking &amp; Investment Services</v>
    <v>459</v>
    <v>4.1489999999999999E-3</v>
    <v>0.5</v>
    <v>sino AG</v>
    <v>sino AG</v>
    <v>121</v>
    <v>10.44</v>
    <v>121</v>
    <v>Ernst-Schneider-Platz 1, DUESSELDORF, NORDRHEIN-WESTFALEN, 40212 DE</v>
    <v>Bourse</v>
    <v>sino AG (XFRA:XTP)</v>
    <v>11</v>
    <v>270</v>
  </rv>
  <rv s="2">
    <v>460</v>
  </rv>
  <rv s="0">
    <v>https://www.bing.com/financeapi/forcetrigger?t=bwieoc&amp;q=XOSL%3aELABS&amp;form=skydnc</v>
    <v>Learn more on Bing</v>
  </rv>
  <rv s="1">
    <v>fr-FR</v>
    <v>bwieoc</v>
    <v>268435456</v>
    <v>1</v>
    <v>Avec Refinitiv</v>
    <v>0</v>
    <v>1</v>
    <v>Elliptic Laboratories ASA (XOSL:ELABS)</v>
    <v>3</v>
    <v>105</v>
    <v>Finance</v>
    <v>8</v>
    <v>XOSL</v>
    <v>126336800</v>
    <v>2006</v>
    <v>3.24</v>
    <v>2.35</v>
    <v>-0.15670000000000001</v>
    <v>419438000</v>
    <v>Oslo Bors Asa</v>
    <v>3.32</v>
    <v>ELABS</v>
    <v>46295.438414351855</v>
    <v>Elliptic Laboratories ASA est une société norvégienne qui développe des capteurs logiciels qui utilisent l'intelligence artificielle (IA) et les ultrasons pour détecter les personnes et leur environnement. L'entreprise cible les marchés des smartphones, des ordinateurs portables, de l'IoT et de l'automobile. Le logiciel d'intelligence artificielle (IA) de la société combine des algorithmes d'échographie et de fusion de capteurs pour offrir des expériences intuitives de gestes 3D et de détection de présence. Elliptic Laboratories ASA a des bureaux à San Francisco, Oslo et Shanghai.</v>
    <v>NOK</v>
    <v>89</v>
    <v>XOSL</v>
    <v>3.375</v>
    <v>10.24</v>
    <v>Software &amp; IT Services</v>
    <v>462</v>
    <v>-6.0240000000000007E-3</v>
    <v>-0.02</v>
    <v>Elliptic Laboratories ASA</v>
    <v>Elliptic Laboratories ASA</v>
    <v>3.32</v>
    <v>0</v>
    <v>3.3</v>
    <v>Hausmanns gate 21, OSLO, OSLO, 0182 NO</v>
    <v>Bourse</v>
    <v>Elliptic Laboratories ASA (XOSL:ELABS)</v>
    <v>620569</v>
    <v>331620</v>
  </rv>
  <rv s="2">
    <v>463</v>
  </rv>
  <rv s="0">
    <v>https://www.bing.com/financeapi/forcetrigger?t=a1wi77&amp;q=XNAS%3aKHC&amp;form=skydnc</v>
    <v>Learn more on Bing</v>
  </rv>
  <rv s="10">
    <v>fr-FR</v>
    <v>a1wi77</v>
    <v>268435456</v>
    <v>1</v>
    <v>Avec Refinitiv</v>
    <v>37</v>
    <v>44</v>
    <v>THE KRAFT HEINZ COMPANY (XNYS:KHC)</v>
    <v>3</v>
    <v>106</v>
    <v>Finance</v>
    <v>6</v>
    <v>XNYS</v>
    <v>1185824000</v>
    <v>2013</v>
    <v>23.24</v>
    <v>21.035</v>
    <v>0.10489999999999999</v>
    <v>27807572800</v>
    <v>New York Stock Exchange</v>
    <v>23.56</v>
    <v>KHC</v>
    <v>46294.999674606253</v>
    <v>The Kraft Heinz Company fabrique et commercialise des produits alimentaires et des boissons dans le monde entier grâce à ses huit plateformes de produits axées sur le consommateur : Taste Elevation, Easy ready Meals, collations substantielles, desserts, hydratation, fromage, café et viandes. La Société a deux secteurs isolables définis par région géographique : l'Amérique du Nord et les marchés développés internationaux. Ses autres segments, à savoir les marchés émergents de l'Ouest et de l'est (WEEM) et les marchés émergents de l'Asie (AEM), sont regroupés et présentés comme marchés émergents. Elle fabrique ses produits à partir d'une grande variété de matières premières. Ses marques incluent Kraft, Oscar Mayer, Heinz, Philadelphie, Lunchables, Velveeta, Ore-Ida, Capri Sun, Maxwell Apartment, Kool-Aid, Jell-O, Heinz, Golden Circle, Wattie's, plasmon, Heinz, ABC, Maître, Quero, Kraft, et Pudliszki, entre autres. Les produits de la Société sont vendus par l'intermédiaire de ses propres organismes de vente et par l'intermédiaire de courtiers, d'agents et de distributeurs indépendants.</v>
    <v>USD</v>
    <v>35000</v>
    <v>XNYS</v>
    <v>23.65</v>
    <v>28.09</v>
    <v>Food &amp; Tobacco</v>
    <v>465</v>
    <v>-4.6689999999999995E-3</v>
    <v>-0.11</v>
    <v>THE KRAFT HEINZ COMPANY</v>
    <v>THE KRAFT HEINZ COMPANY</v>
    <v>23.27</v>
    <v>23.45</v>
    <v>One Ppg Place, PITTSBURGH, PA, 15222 US</v>
    <v>Bourse</v>
    <v>THE KRAFT HEINZ COMPANY (XNYS:KHC)</v>
    <v>976</v>
    <v>21778662</v>
  </rv>
  <rv s="2">
    <v>466</v>
  </rv>
  <rv s="0">
    <v>https://www.bing.com/financeapi/forcetrigger?t=a2x3f2&amp;q=OTCM%3aSSUMF&amp;form=skydnc</v>
    <v>Learn more on Bing</v>
  </rv>
  <rv s="1">
    <v>fr-FR</v>
    <v>a2x3f2</v>
    <v>268435456</v>
    <v>1</v>
    <v>Avec Refinitiv</v>
    <v>0</v>
    <v>1</v>
    <v>SUMITOMO CORPORATION (OTCM:SSUMF)</v>
    <v>3</v>
    <v>7</v>
    <v>Finance</v>
    <v>8</v>
    <v>OTCM</v>
    <v>4780604000</v>
    <v>1919</v>
    <v>11</v>
    <v>6.8</v>
    <v>1.1695</v>
    <v>8547720000000</v>
    <v>OTC Markets</v>
    <v>11</v>
    <v>SSUMF</v>
    <v>46295.006944444445</v>
    <v>Sumitomo Corp est une société japonaise engagée dans des activités commerciales diversifiées en réponse aux divers besoins de ses clients. La Société exerce ses activités dans neuf secteurs. Le segment acier traite les tuyaux et les produits en acier. Le segment automobile échange les véhicules, les pneus et les articles connexes. Le segment systèmes de transport et de construction traite des navires, des aéronefs et des engins de construction. Le segment infrastructures et développement urbain couvre l'immobilier, les matériaux de construction, la logistique, les assurances et les infrastructures. Le segment Media &amp; Digital fournit des solutions numériques et une infrastructure télécom. Le segment Lifestyle comprend les secteurs de la vente au détail, de l'alimentation et de la santé. Le secteur des ressources minérales s'occupe du développement, de la production et du négoce de métaux et de dérivés. Le segment produits chimiques, électronique et agriculture traite les plastiques, les produits chimiques et les produits agrochimiques. Le segment transformation de l'énergie s'engage dans des activités d'infrastructure.</v>
    <v>USD</v>
    <v>82488</v>
    <v>OTCM</v>
    <v>11.192</v>
    <v>12.5825</v>
    <v>Diversified Industrial Goods Wholesale</v>
    <v>468</v>
    <v>0</v>
    <v>0</v>
    <v>SUMITOMO CORPORATION</v>
    <v>SUMITOMO CORPORATION</v>
    <v>11.032</v>
    <v>13.8139</v>
    <v>11</v>
    <v>Otemachi PLACE East Tower, 2-3-2, Ote-machi, CHIYODA-KU, TOKYO-TO, 100-8601 JP</v>
    <v>Bourse</v>
    <v>SUMITOMO CORPORATION (OTCM:SSUMF)</v>
    <v>1972</v>
    <v>10528130</v>
  </rv>
  <rv s="2">
    <v>469</v>
  </rv>
  <rv s="0">
    <v>https://www.bing.com/financeapi/forcetrigger?t=ae9ya2&amp;q=XPAR%3aSAN&amp;form=skydnc</v>
    <v>Learn more on Bing</v>
  </rv>
  <rv s="1">
    <v>fr-FR</v>
    <v>ae9ya2</v>
    <v>268435456</v>
    <v>1</v>
    <v>Avec Refinitiv</v>
    <v>0</v>
    <v>1</v>
    <v>SANOFI SA (XPAR:SAN)</v>
    <v>3</v>
    <v>9</v>
    <v>Finance</v>
    <v>8</v>
    <v>XPAR</v>
    <v>1207773000</v>
    <v>1994</v>
    <v>71.47</v>
    <v>70.959999999999994</v>
    <v>0.48599999999999999</v>
    <v>86319560000</v>
    <v>Euronext Paris</v>
    <v>71.47</v>
    <v>SAN</v>
    <v>46295.439837962964</v>
    <v>Sanofi sa est une société de santé basée en France. La Société se concentre sur les besoins des patients et participe à la recherche, au développement, à la fabrication et à la commercialisation de solutions thérapeutiques. Ses trois secteurs d'exploitation sont les suivants : produits pharmaceutiques, soins de santé grand public (CHC) et vaccins. Les produits pharmaceutiques comprennent : immunologie, sclérose en plaques / neurologie, oncologie, maladies rares, troubles sanguins rares, cardiovasculaire, diabète, produits d'ordonnance établis. Le segment vaccins comprend, pour l'ensemble des territoires géographiques, les activités commerciales de Sanofi Pasteur, ainsi que les activités de recherche, développement et production dédiées aux vaccins. Le segment CHC comprend les activités commerciales des produits de santé grand public de Sanofi, ainsi que les activités de recherche, développement et production dédiées à ces produits. Les produits de la Société développés en collaboration ou en franchise comprennent Dupixent, Aubagio, Lemtrada, Cerezyme, Lumizyme, Jevtana, Fabrazyme.</v>
    <v>EUR</v>
    <v>76493</v>
    <v>XPAR</v>
    <v>72.14</v>
    <v>91.15</v>
    <v>Pharmaceuticals</v>
    <v>471</v>
    <v>4.058E-3</v>
    <v>0.28999999999999998</v>
    <v>SANOFI SA</v>
    <v>SANOFI SA</v>
    <v>71.760000000000005</v>
    <v>21.895399999999999</v>
    <v>71.760000000000005</v>
    <v>46, avenue de la Grande Armee, PARIS, ILE-DE-FRANCE, 75017 FR</v>
    <v>Bourse</v>
    <v>SANOFI SA (XPAR:SAN)</v>
    <v>304402</v>
    <v>2225300</v>
  </rv>
  <rv s="2">
    <v>472</v>
  </rv>
  <rv s="0">
    <v>https://www.bing.com/financeapi/forcetrigger?t=a1q6k2&amp;q=XNAS%3aCOST&amp;form=skydnc</v>
    <v>Learn more on Bing</v>
  </rv>
  <rv s="1">
    <v>fr-FR</v>
    <v>a1q6k2</v>
    <v>268435456</v>
    <v>1</v>
    <v>Avec Refinitiv</v>
    <v>0</v>
    <v>1</v>
    <v>COSTCO WHOLESALE CORPORATION (XNAS:COST)</v>
    <v>3</v>
    <v>4</v>
    <v>Finance</v>
    <v>6</v>
    <v>XNAS</v>
    <v>443266000</v>
    <v>1987</v>
    <v>912.66</v>
    <v>844.06</v>
    <v>0.87529999999999997</v>
    <v>409839310940</v>
    <v>Nasdaq Stock Market</v>
    <v>922.92</v>
    <v>COST</v>
    <v>46294.999328089842</v>
    <v>Costco Wholesale Corporation (Costco) exploite des entrepôts d'adhésion et des sites de commerce électronique qui offrent une sélection de produits de marque nationale et de marque privée dans un large éventail de catégories. La Société achète la majorité de ses marchandises directement auprès de fournisseurs et les achemine vers des points de consolidation transbordement (dépôts) ou directement vers ses entrepôts. Elle exploite 891 entrepôts, dont 614 aux États-Unis et à Porto Rico, 108 au Canada, 40 au Mexique, 35 au Japon, 29 au Royaume-Uni, 19 en Corée, 15 en Australie, 14 à Taiwan, sept en Chine, cinq en Espagne, deux en France, un en Islande, une en Nouvelle-Zélande et une en Suède. Elle exploite également des sites de commerce électronique aux États-Unis, au Canada, au Royaume-Uni, au Mexique, en Corée, Taiwan, Japon et Australie. La Société offre une vaste sélection de marchandises, ainsi que la commodité de départements spécialisés et de services exclusifs aux membres.</v>
    <v>USD</v>
    <v>341000</v>
    <v>XNAS</v>
    <v>925.97</v>
    <v>1096.5</v>
    <v>Diversified Retail</v>
    <v>474</v>
    <v>1.8090000000000001E-3</v>
    <v>1.67</v>
    <v>COSTCO WHOLESALE CORPORATION</v>
    <v>COSTCO WHOLESALE CORPORATION</v>
    <v>916.8</v>
    <v>44.538600000000002</v>
    <v>924.59</v>
    <v>999 Lake Dr, ISSAQUAH, WA, 98027- US</v>
    <v>Bourse</v>
    <v>COSTCO WHOLESALE CORPORATION (XNAS:COST)</v>
    <v>1071</v>
    <v>2239195</v>
  </rv>
  <rv s="2">
    <v>475</v>
  </rv>
  <rv s="0">
    <v>https://www.bing.com/financeapi/forcetrigger?t=alt5vh&amp;q=XOSL%3aNHY&amp;form=skydnc</v>
    <v>Learn more on Bing</v>
  </rv>
  <rv s="1">
    <v>fr-FR</v>
    <v>alt5vh</v>
    <v>268435456</v>
    <v>1</v>
    <v>Avec Refinitiv</v>
    <v>0</v>
    <v>1</v>
    <v>Norsk Hydro ASA (XOSL:NHY)</v>
    <v>3</v>
    <v>105</v>
    <v>Finance</v>
    <v>8</v>
    <v>XOSL</v>
    <v>1978489000</v>
    <v>1995</v>
    <v>81.64</v>
    <v>66.44</v>
    <v>1.5255000000000001</v>
    <v>163027500000</v>
    <v>Oslo Bors Asa</v>
    <v>82.4</v>
    <v>NHY</v>
    <v>46295.439687500002</v>
    <v>Norsk Hydro ASA est une entreprise norvégienne spécialisée dans l'aluminium et l'énergie. La société est présente tout au long de la chaîne de valeur de l'aluminium, de l'énergie à l'extraction de bauxite et au raffinage de l'alumine, en passant par l'aluminium primaire, les extrusions d'aluminium et le recyclage de l'aluminium. Ses segments isolables sont les secteurs d'activité : Hydro bauxite &amp; alumine, les activités comprennent les activités d'extraction de bauxite, la production d'alumine et les activités commerciales connexes, principalement la vente d'alumine ; Hydro aluminium métal comprend la production d'aluminium primaire et les activités de moulage ; Hydro Metal Markets comprend toutes les activités de vente liées aux produits de nos usines de métaux primaires et la responsabilité opérationnelle des recycleurs autonomes ainsi que les activités physiques et financières de commerce de métaux ; Hydro extrusions fournit des produits dans les profilés d'extrusion, les systèmes de construction et tubes de précision; Hydro Energy comprend la responsabilité de l'exploitation et du commerce des centrales électriques d'Hydro en Norvège, une entreprise de négoce et de gros au Brésil.</v>
    <v>NOK</v>
    <v>31618</v>
    <v>XOSL</v>
    <v>82.7</v>
    <v>120.4</v>
    <v>Metals &amp; Mining</v>
    <v>477</v>
    <v>-5.8250000000000003E-3</v>
    <v>-0.48</v>
    <v>Norsk Hydro ASA</v>
    <v>Norsk Hydro ASA</v>
    <v>81.8</v>
    <v>16.459399999999999</v>
    <v>81.92</v>
    <v>Drammensveien 264, OSLO, OSLO, 0283 NO</v>
    <v>Bourse</v>
    <v>Norsk Hydro ASA (XOSL:NHY)</v>
    <v>412545</v>
    <v>2922730</v>
  </rv>
  <rv s="2">
    <v>478</v>
  </rv>
  <rv s="0">
    <v>https://www.bing.com/financeapi/forcetrigger?t=a2h7w7&amp;q=OTCM%3aFRCOF&amp;form=skydnc</v>
    <v>Learn more on Bing</v>
  </rv>
  <rv s="1">
    <v>fr-FR</v>
    <v>a2h7w7</v>
    <v>268435456</v>
    <v>1</v>
    <v>Avec Refinitiv</v>
    <v>0</v>
    <v>1</v>
    <v>FAST RETAILING CO., LTD. (OTCM:FRCOF)</v>
    <v>3</v>
    <v>7</v>
    <v>Finance</v>
    <v>8</v>
    <v>OTCM</v>
    <v>318221000</v>
    <v>1963</v>
    <v>415.93</v>
    <v>288.85000000000002</v>
    <v>1.2803</v>
    <v>21591290000000</v>
    <v>OTC Markets</v>
    <v>415.93</v>
    <v>FRCOF</v>
    <v>46295.006944444445</v>
    <v>Fast Retailing Co Ltd est une société holding basée au Japon, principalement spécialisée dans le secteur de l'habillement. La Société opère dans quatre secteurs d'activité. Le segment UNIQLO Japon est engagé dans la vente de vêtements décontractés sur le marché japonais sous la marque UNIQLO. Le segment UNIQLO outre-mer est engagé dans la vente de vêtements décontractés sur les marchés étrangers sous la marque UNIQLO. Le segment GU est engagé dans la vente de vêtements décontractés au Japon et sur les marchés étrangers sous la marque GU. Le segment Global Brand est engagé dans la planification, la fabrication et la vente de vêtements au Japon et à l'étranger, et exploite les activités Theory, PLST, COMPTOIR DES COTONNIERS et PRINCESSE TAM.TAM. La Société exerce également des activités dans le domaine de la location immobilière et d'autres activités.</v>
    <v>USD</v>
    <v>59522</v>
    <v>OTCM</v>
    <v>455.71</v>
    <v>566.34</v>
    <v>Specialty Retailers</v>
    <v>480</v>
    <v>0</v>
    <v>0</v>
    <v>FAST RETAILING CO., LTD.</v>
    <v>FAST RETAILING CO., LTD.</v>
    <v>455.71</v>
    <v>39.0871</v>
    <v>415.93</v>
    <v>10717-1, Sayama, YAMAGUCHI-SHI, YAMAGUCHI-KEN, 754-0894 JP</v>
    <v>Bourse</v>
    <v>FAST RETAILING CO., LTD. (OTCM:FRCOF)</v>
    <v>2</v>
    <v>1046950</v>
  </rv>
  <rv s="2">
    <v>481</v>
  </rv>
</rvData>
</file>

<file path=xl/richData/rdrichvaluestructure.xml><?xml version="1.0" encoding="utf-8"?>
<rvStructures xmlns="http://schemas.microsoft.com/office/spreadsheetml/2017/richdata" count="24">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xchangeID" t="s"/>
    <k n="Haut"/>
    <k n="Haut depuis 52 semaines"/>
    <k n="Industrie" t="s"/>
    <k n="LearnMoreOnLink" t="r"/>
    <k n="Modification (%)"/>
    <k n="Modifier"/>
    <k n="Nom" t="s"/>
    <k n="Nom officiel" t="s"/>
    <k n="Ouvrir"/>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êta"/>
    <k n="Capitalisation boursière"/>
    <k n="Change" t="s"/>
    <k n="Clôture précédente"/>
    <k n="Code mnémonique" t="s"/>
    <k n="Dernière heure d'échange"/>
    <k n="Description" t="s"/>
    <k n="Devise" t="s"/>
    <k n="Employés"/>
    <k n="ExchangeID" t="s"/>
    <k n="Haut"/>
    <k n="Industrie" t="s"/>
    <k n="Modification (%)"/>
    <k n="Modifier"/>
    <k n="Nom" t="s"/>
    <k n="Nom officiel" t="s"/>
    <k n="Ouvrir"/>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êta"/>
    <k n="Capitalisation boursière"/>
    <k n="Change" t="s"/>
    <k n="Clôture précédente"/>
    <k n="Code mnémonique" t="s"/>
    <k n="Dernière heure d'échange"/>
    <k n="Description" t="s"/>
    <k n="Devise" t="s"/>
    <k n="Employés"/>
    <k n="ExchangeID" t="s"/>
    <k n="Haut"/>
    <k n="Industrie" t="s"/>
    <k n="LearnMoreOnLink" t="r"/>
    <k n="Modification (%)"/>
    <k n="Modifier"/>
    <k n="Nom" t="s"/>
    <k n="Nom officiel" t="s"/>
    <k n="Ouvrir"/>
    <k n="Prix"/>
    <k n="Sièges sociaux" t="s"/>
    <k n="Type d'instrument" t="s"/>
    <k n="UniqueName" t="s"/>
    <k n="Volume"/>
    <k n="Volume moyen"/>
  </s>
  <s t="_linkedentitycore">
    <k n="%EntityCulture" t="s"/>
    <k n="%EntityId" t="s"/>
    <k n="%EntityServiceId"/>
    <k n="%IsRefreshable" t="b"/>
    <k n="%OutdatedReason" t="i"/>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Capitalisation boursière"/>
    <k n="Change" t="s"/>
    <k n="Changement (horaires prolongés)"/>
    <k n="Changement en % (horaires prolongés)"/>
    <k n="Clôture précédente"/>
    <k n="Code mnémonique" t="s"/>
    <k n="Dernière heure d'échange"/>
    <k n="Description" t="s"/>
    <k n="Devise" t="s"/>
    <k n="ExchangeID" t="s"/>
    <k n="Haut"/>
    <k n="Haut depuis 52 semaines"/>
    <k n="Industrie" t="s"/>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nnée de constitution"/>
    <k n="Bas"/>
    <k n="Bas depuis 52 semaines"/>
    <k n="Bêta"/>
    <k n="Change" t="s"/>
    <k n="Clôture précédente"/>
    <k n="Code mnémonique" t="s"/>
    <k n="Dernière heure d'échange"/>
    <k n="Description" t="s"/>
    <k n="Devise" t="s"/>
    <k n="ExchangeID" t="s"/>
    <k n="Haut"/>
    <k n="Haut depuis 52 semaines"/>
    <k n="Industrie" t="s"/>
    <k n="LearnMoreOnLink" t="r"/>
    <k n="Modification (%)"/>
    <k n="Modifier"/>
    <k n="Nom" t="s"/>
    <k n="Nom officiel" t="s"/>
    <k n="Ouvrir"/>
    <k n="P/E"/>
    <k n="Prix"/>
    <k n="Sièges sociaux" t="s"/>
    <k n="Type d'instrument" t="s"/>
    <k n="UniqueName" t="s"/>
    <k n="Volume"/>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Modification (%)"/>
    <k n="Modifier"/>
    <k n="Nom" t="s"/>
    <k n="Nom officiel" t="s"/>
    <k n="Ouvrir"/>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êta"/>
    <k n="Capitalisation boursière"/>
    <k n="Change" t="s"/>
    <k n="Clôture précédente"/>
    <k n="Code mnémonique" t="s"/>
    <k n="Dernière heure d'échange"/>
    <k n="Description" t="s"/>
    <k n="Devise" t="s"/>
    <k n="Employés"/>
    <k n="ExchangeID" t="s"/>
    <k n="Haut"/>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rix"/>
    <k n="Sièges sociaux" t="s"/>
    <k n="Type d'instrument" t="s"/>
    <k n="UniqueName" t="s"/>
    <k n="Volume"/>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êta"/>
    <k n="Capitalisation boursière"/>
    <k n="Change" t="s"/>
    <k n="Clôture précédente"/>
    <k n="Code mnémonique" t="s"/>
    <k n="Dernière heure d'échange"/>
    <k n="Description" t="s"/>
    <k n="Devise" t="s"/>
    <k n="ExchangeID" t="s"/>
    <k n="Haut"/>
    <k n="Industrie" t="s"/>
    <k n="Modification (%)"/>
    <k n="Modifier"/>
    <k n="Nom" t="s"/>
    <k n="Nom officiel" t="s"/>
    <k n="Ouvrir"/>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êta"/>
    <k n="Change" t="s"/>
    <k n="Code mnémonique" t="s"/>
    <k n="Dernière heure d'échange" t="s"/>
    <k n="Description" t="s"/>
    <k n="Devise" t="s"/>
    <k n="Employés"/>
    <k n="ExchangeID" t="s"/>
    <k n="Industrie" t="s"/>
    <k n="Nom" t="s"/>
    <k n="Nom officiel" t="s"/>
    <k n="P/E"/>
    <k n="Sièges sociaux" t="s"/>
    <k n="Type d'instrument" t="s"/>
    <k n="UniqueName" t="s"/>
    <k n="Volume moyen"/>
  </s>
</rvStructures>
</file>

<file path=xl/richData/rdsupportingpropertybag.xml><?xml version="1.0" encoding="utf-8"?>
<supportingPropertyBags xmlns="http://schemas.microsoft.com/office/spreadsheetml/2017/richdata2">
  <spbArrays count="21">
    <a count="43">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4">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Image</v>
      <v t="s">ExchangeID</v>
      <v t="s">%ProviderInfo</v>
    </a>
    <a count="42">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_Flags</v>
      <v t="s">UniqueName</v>
      <v t="s">_DisplayString</v>
      <v t="s">LearnMoreOnLink</v>
      <v t="s">ExchangeID</v>
      <v t="s">%ProviderInfo</v>
    </a>
    <a count="42">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ExchangeID</v>
      <v t="s">%ProviderInfo</v>
    </a>
    <a count="42">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Sièges sociaux</v>
      <v t="s">Industrie</v>
      <v t="s">Type d'instrument</v>
      <v t="s">Année de constitution</v>
      <v t="s">_Flags</v>
      <v t="s">UniqueName</v>
      <v t="s">_DisplayString</v>
      <v t="s">LearnMoreOnLink</v>
      <v t="s">ExchangeID</v>
      <v t="s">%ProviderInfo</v>
    </a>
    <a count="41">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Actions en circulation</v>
      <v t="s">Description</v>
      <v t="s">Sièges sociaux</v>
      <v t="s">Industrie</v>
      <v t="s">Type d'instrument</v>
      <v t="s">Année de constitution</v>
      <v t="s">_Flags</v>
      <v t="s">UniqueName</v>
      <v t="s">_DisplayString</v>
      <v t="s">LearnMoreOnLink</v>
      <v t="s">ExchangeID</v>
      <v t="s">%ProviderInfo</v>
    </a>
    <a count="42">
      <v t="s">%EntityServiceId</v>
      <v t="s">_Format</v>
      <v t="s">%IsRefreshable</v>
      <v t="s">_CanonicalPropertyNames</v>
      <v t="s">%EntityCulture</v>
      <v t="s">%EntityId</v>
      <v t="s">_Icon</v>
      <v t="s">_Display</v>
      <v t="s">Nom</v>
      <v t="s">Prix</v>
      <v t="s">Change</v>
      <v t="s">Nom officiel</v>
      <v t="s">_SubLabel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Actions en circulation</v>
      <v t="s">Description</v>
      <v t="s">Employés</v>
      <v t="s">Sièges sociaux</v>
      <v t="s">Industrie</v>
      <v t="s">Type d'instrument</v>
      <v t="s">Année de constitution</v>
      <v t="s">_Flags</v>
      <v t="s">UniqueName</v>
      <v t="s">_DisplayString</v>
      <v t="s">LearnMoreOnLink</v>
      <v t="s">ExchangeID</v>
      <v t="s">%ProviderInfo</v>
    </a>
    <a count="39">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Volume</v>
      <v t="s">Volume moyen</v>
      <v t="s">Capitalisation boursière</v>
      <v t="s">Bêta</v>
      <v t="s">Actions en circulation</v>
      <v t="s">Description</v>
      <v t="s">Employés</v>
      <v t="s">Sièges sociaux</v>
      <v t="s">Industrie</v>
      <v t="s">Type d'instrument</v>
      <v t="s">Année de constitution</v>
      <v t="s">_Flags</v>
      <v t="s">UniqueName</v>
      <v t="s">_DisplayString</v>
      <v t="s">ExchangeID</v>
      <v t="s">%ProviderInfo</v>
    </a>
    <a count="42">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Actions en circulation</v>
      <v t="s">Description</v>
      <v t="s">Employés</v>
      <v t="s">Sièges sociaux</v>
      <v t="s">Industrie</v>
      <v t="s">Type d'instrument</v>
      <v t="s">Année de constitution</v>
      <v t="s">_Flags</v>
      <v t="s">UniqueName</v>
      <v t="s">_DisplayString</v>
      <v t="s">LearnMoreOnLink</v>
      <v t="s">ExchangeID</v>
      <v t="s">%ProviderInfo</v>
    </a>
    <a count="40">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Volume</v>
      <v t="s">Volume moyen</v>
      <v t="s">Capitalisation boursière</v>
      <v t="s">Bêta</v>
      <v t="s">Actions en circulation</v>
      <v t="s">Description</v>
      <v t="s">Employés</v>
      <v t="s">Sièges sociaux</v>
      <v t="s">Industrie</v>
      <v t="s">Type d'instrument</v>
      <v t="s">Année de constitution</v>
      <v t="s">_Flags</v>
      <v t="s">UniqueName</v>
      <v t="s">_DisplayString</v>
      <v t="s">LearnMoreOnLink</v>
      <v t="s">ExchangeID</v>
      <v t="s">%ProviderInfo</v>
    </a>
    <a count="47">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v t="s">%OutdatedReason</v>
    </a>
    <a count="43">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P/E</v>
      <v t="s">Actions en circulation</v>
      <v t="s">Description</v>
      <v t="s">Sièges sociaux</v>
      <v t="s">Industrie</v>
      <v t="s">Type d'instrument</v>
      <v t="s">Année de constitution</v>
      <v t="s">_Flags</v>
      <v t="s">UniqueName</v>
      <v t="s">_DisplayString</v>
      <v t="s">ExchangeID</v>
      <v t="s">%ProviderInfo</v>
    </a>
    <a count="46">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39">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Bêta</v>
      <v t="s">P/E</v>
      <v t="s">Description</v>
      <v t="s">Sièges sociaux</v>
      <v t="s">Industrie</v>
      <v t="s">Type d'instrument</v>
      <v t="s">Année de constitution</v>
      <v t="s">_Flags</v>
      <v t="s">UniqueName</v>
      <v t="s">_DisplayString</v>
      <v t="s">LearnMoreOnLink</v>
      <v t="s">ExchangeID</v>
      <v t="s">%ProviderInfo</v>
    </a>
    <a count="43">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Actions en circulation</v>
      <v t="s">Description</v>
      <v t="s">Employés</v>
      <v t="s">Sièges sociaux</v>
      <v t="s">Industrie</v>
      <v t="s">Type d'instrument</v>
      <v t="s">Année de constitution</v>
      <v t="s">_Flags</v>
      <v t="s">UniqueName</v>
      <v t="s">_DisplayString</v>
      <v t="s">LearnMoreOnLink</v>
      <v t="s">Image</v>
      <v t="s">ExchangeID</v>
      <v t="s">%ProviderInfo</v>
    </a>
    <a count="41">
      <v t="s">%EntityServiceId</v>
      <v t="s">_Format</v>
      <v t="s">%IsRefreshable</v>
      <v t="s">_CanonicalPropertyNames</v>
      <v t="s">%EntityCulture</v>
      <v t="s">%EntityId</v>
      <v t="s">_Icon</v>
      <v t="s">_Display</v>
      <v t="s">Nom</v>
      <v t="s">Prix</v>
      <v t="s">Change</v>
      <v t="s">Nom officiel</v>
      <v t="s">_SubLabel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Actions en circulation</v>
      <v t="s">Description</v>
      <v t="s">Employés</v>
      <v t="s">Sièges sociaux</v>
      <v t="s">Industrie</v>
      <v t="s">Type d'instrument</v>
      <v t="s">Année de constitution</v>
      <v t="s">_Flags</v>
      <v t="s">UniqueName</v>
      <v t="s">_DisplayString</v>
      <v t="s">ExchangeID</v>
      <v t="s">%ProviderInfo</v>
    </a>
    <a count="45">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Actions en circulation</v>
      <v t="s">Description</v>
      <v t="s">Employés</v>
      <v t="s">Sièges sociaux</v>
      <v t="s">Industrie</v>
      <v t="s">Type d'instrument</v>
      <v t="s">Année de constitution</v>
      <v t="s">_Flags</v>
      <v t="s">UniqueName</v>
      <v t="s">_DisplayString</v>
      <v t="s">LearnMoreOnLink</v>
      <v t="s">ExchangeID</v>
      <v t="s">%ProviderInfo</v>
    </a>
    <a count="41">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1">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Capitalisation boursière</v>
      <v t="s">Bêta</v>
      <v t="s">Actions en circulation</v>
      <v t="s">Description</v>
      <v t="s">Employés</v>
      <v t="s">Sièges sociaux</v>
      <v t="s">Industrie</v>
      <v t="s">Type d'instrument</v>
      <v t="s">Année de constitution</v>
      <v t="s">_Flags</v>
      <v t="s">UniqueName</v>
      <v t="s">_DisplayString</v>
      <v t="s">LearnMoreOnLink</v>
      <v t="s">ExchangeID</v>
      <v t="s">%ProviderInfo</v>
    </a>
    <a count="38">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Volume</v>
      <v t="s">Volume moyen</v>
      <v t="s">Capitalisation boursière</v>
      <v t="s">Bêta</v>
      <v t="s">Actions en circulation</v>
      <v t="s">Description</v>
      <v t="s">Sièges sociaux</v>
      <v t="s">Industrie</v>
      <v t="s">Type d'instrument</v>
      <v t="s">Année de constitution</v>
      <v t="s">_Flags</v>
      <v t="s">UniqueName</v>
      <v t="s">_DisplayString</v>
      <v t="s">ExchangeID</v>
      <v t="s">%ProviderInfo</v>
    </a>
    <a count="31">
      <v t="s">%EntityServiceId</v>
      <v t="s">_Format</v>
      <v t="s">%IsRefreshable</v>
      <v t="s">_CanonicalPropertyNames</v>
      <v t="s">%EntityCulture</v>
      <v t="s">%EntityId</v>
      <v t="s">_Icon</v>
      <v t="s">_Display</v>
      <v t="s">Nom</v>
      <v t="s">Change</v>
      <v t="s">Nom officiel</v>
      <v t="s">_SubLabel</v>
      <v t="s">Dernière heure d'échange</v>
      <v t="s">Code mnémonique</v>
      <v t="s">Abréviation de change</v>
      <v t="s">Devise</v>
      <v t="s">Volume moyen</v>
      <v t="s">Bêta</v>
      <v t="s">P/E</v>
      <v t="s">Actions en circulation</v>
      <v t="s">Description</v>
      <v t="s">Employés</v>
      <v t="s">Sièges sociaux</v>
      <v t="s">Industrie</v>
      <v t="s">Type d'instrument</v>
      <v t="s">Année de constitution</v>
      <v t="s">_Flags</v>
      <v t="s">UniqueName</v>
      <v t="s">_DisplayString</v>
      <v t="s">ExchangeID</v>
      <v t="s">%ProviderInfo</v>
    </a>
  </spbArrays>
  <spbData count="107">
    <spb s="0">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0</v>
      <v>Name</v>
      <v>LearnMoreOnLink</v>
    </spb>
    <spb s="2">
      <v>0</v>
      <v>0</v>
      <v>0</v>
    </spb>
    <spb s="3">
      <v>2</v>
      <v>2</v>
      <v>2</v>
      <v>2</v>
    </spb>
    <spb s="4">
      <v>1</v>
      <v>2</v>
      <v>3</v>
      <v>3</v>
      <v>1</v>
      <v>1</v>
      <v>1</v>
      <v>4</v>
      <v>4</v>
      <v>1</v>
      <v>4</v>
      <v>5</v>
      <v>6</v>
      <v>1</v>
      <v>7</v>
      <v>4</v>
      <v>1</v>
      <v>1</v>
      <v>8</v>
      <v>9</v>
    </spb>
    <spb s="5">
      <v>Différé de 15 minutes</v>
      <v xml:space="preserve">depuis la clôture précédente </v>
      <v>Source: Nasdaq</v>
      <v xml:space="preserve">depuis la clôture précédente </v>
      <v>GMT</v>
    </spb>
    <spb s="5">
      <v>En temps réel  Nasdaq Dernière vente</v>
      <v xml:space="preserve">depuis la clôture précédente </v>
      <v>Source: Nasdaq Dernière vente</v>
      <v xml:space="preserve">depuis la clôture précédente </v>
      <v>GMT</v>
    </spb>
    <spb s="4">
      <v>1</v>
      <v>2</v>
      <v>3</v>
      <v>3</v>
      <v>1</v>
      <v>1</v>
      <v>1</v>
      <v>4</v>
      <v>4</v>
      <v>1</v>
      <v>4</v>
      <v>5</v>
      <v>6</v>
      <v>1</v>
      <v>7</v>
      <v>4</v>
      <v>1</v>
      <v>1</v>
      <v>10</v>
      <v>9</v>
    </spb>
    <spb s="6">
      <v>Différé de 15 minutes</v>
      <v xml:space="preserve">depuis la clôture précédente </v>
      <v xml:space="preserve">depuis la clôture précédente </v>
      <v>GMT</v>
    </spb>
    <spb s="4">
      <v>11</v>
      <v>2</v>
      <v>3</v>
      <v>3</v>
      <v>11</v>
      <v>11</v>
      <v>11</v>
      <v>4</v>
      <v>4</v>
      <v>11</v>
      <v>4</v>
      <v>5</v>
      <v>6</v>
      <v>11</v>
      <v>7</v>
      <v>4</v>
      <v>11</v>
      <v>11</v>
      <v>12</v>
      <v>9</v>
    </spb>
    <spb s="4">
      <v>13</v>
      <v>2</v>
      <v>3</v>
      <v>3</v>
      <v>13</v>
      <v>13</v>
      <v>13</v>
      <v>4</v>
      <v>4</v>
      <v>13</v>
      <v>4</v>
      <v>5</v>
      <v>6</v>
      <v>13</v>
      <v>7</v>
      <v>4</v>
      <v>13</v>
      <v>13</v>
      <v>14</v>
      <v>9</v>
    </spb>
    <spb s="5">
      <v>Différé de 20 minutes</v>
      <v xml:space="preserve">depuis la clôture précédente </v>
      <v>KSE</v>
      <v xml:space="preserve">depuis la clôture précédente </v>
      <v>GMT</v>
    </spb>
    <spb s="7">
      <v>Low</v>
      <v>Name</v>
      <v>P/E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1</v>
      <v>Name</v>
      <v>LearnMoreOnLink</v>
    </spb>
    <spb s="8">
      <v>0</v>
      <v>0</v>
    </spb>
    <spb s="9">
      <v>14</v>
      <v>2</v>
      <v>2</v>
      <v>2</v>
      <v>2</v>
    </spb>
    <spb s="10">
      <v>1</v>
      <v>2</v>
      <v>3</v>
      <v>3</v>
      <v>1</v>
      <v>1</v>
      <v>15</v>
      <v>1</v>
      <v>4</v>
      <v>4</v>
      <v>1</v>
      <v>4</v>
      <v>5</v>
      <v>6</v>
      <v>1</v>
      <v>7</v>
      <v>4</v>
      <v>1</v>
      <v>1</v>
      <v>8</v>
      <v>9</v>
    </spb>
    <spb s="11">
      <v>Avec Refinitiv</v>
    </spb>
    <spb s="4">
      <v>1</v>
      <v>2</v>
      <v>3</v>
      <v>3</v>
      <v>1</v>
      <v>1</v>
      <v>1</v>
      <v>4</v>
      <v>4</v>
      <v>1</v>
      <v>4</v>
      <v>5</v>
      <v>6</v>
      <v>1</v>
      <v>7</v>
      <v>4</v>
      <v>1</v>
      <v>1</v>
      <v>16</v>
      <v>9</v>
    </spb>
    <spb s="4">
      <v>17</v>
      <v>2</v>
      <v>3</v>
      <v>3</v>
      <v>17</v>
      <v>17</v>
      <v>17</v>
      <v>4</v>
      <v>4</v>
      <v>17</v>
      <v>4</v>
      <v>5</v>
      <v>6</v>
      <v>17</v>
      <v>7</v>
      <v>4</v>
      <v>17</v>
      <v>17</v>
      <v>18</v>
      <v>9</v>
    </spb>
    <spb s="6">
      <v>Différé de 20 minutes</v>
      <v xml:space="preserve">depuis la clôture précédente </v>
      <v xml:space="preserve">depuis la clôture précédente </v>
      <v>GMT</v>
    </spb>
    <spb s="12">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Shares outstanding</v>
      <v>52 week low</v>
      <v>52 week high</v>
      <v>Market cap</v>
      <v>Last trade time</v>
    </spb>
    <spb s="1">
      <v>2</v>
      <v>Name</v>
      <v>LearnMoreOnLink</v>
    </spb>
    <spb s="13">
      <v>11</v>
      <v>2</v>
      <v>3</v>
      <v>3</v>
      <v>11</v>
      <v>11</v>
      <v>11</v>
      <v>4</v>
      <v>4</v>
      <v>11</v>
      <v>4</v>
      <v>5</v>
      <v>6</v>
      <v>11</v>
      <v>4</v>
      <v>11</v>
      <v>11</v>
      <v>12</v>
      <v>9</v>
    </spb>
    <spb s="5">
      <v>Différé de 15 minutes</v>
      <v xml:space="preserve">depuis la clôture précédente </v>
      <v>Borsa Italia</v>
      <v xml:space="preserve">depuis la clôture précédente </v>
      <v>GMT</v>
    </spb>
    <spb s="14">
      <v>Low</v>
      <v>Name</v>
      <v>P/E</v>
      <v>Beta</v>
      <v>High</v>
      <v>Price</v>
      <v>Exchange</v>
      <v>Currency</v>
      <v>Open</v>
      <v>Volume</v>
      <v>Employees</v>
      <v>Change</v>
      <v>Industry</v>
      <v>ExchangeID</v>
      <v>UniqueName</v>
      <v>Description</v>
      <v>Official name</v>
      <v>Volume average</v>
      <v>%ProviderInfo</v>
      <v>Headquarters</v>
      <v>Ticker symbol</v>
      <v>Change (%)</v>
      <v>Instrument type</v>
      <v>Previous close</v>
      <v>Exchange abbreviation</v>
      <v>Year incorporated</v>
      <v>Shares outstanding</v>
      <v>52 week low</v>
      <v>52 week high</v>
      <v>Market cap</v>
      <v>Last trade time</v>
    </spb>
    <spb s="15">
      <v>3</v>
      <v>Name</v>
    </spb>
    <spb s="16">
      <v>2</v>
      <v>2</v>
      <v>2</v>
    </spb>
    <spb s="4">
      <v>11</v>
      <v>2</v>
      <v>3</v>
      <v>3</v>
      <v>11</v>
      <v>11</v>
      <v>11</v>
      <v>4</v>
      <v>4</v>
      <v>11</v>
      <v>4</v>
      <v>5</v>
      <v>6</v>
      <v>11</v>
      <v>7</v>
      <v>4</v>
      <v>11</v>
      <v>11</v>
      <v>8</v>
      <v>9</v>
    </spb>
    <spb s="4">
      <v>19</v>
      <v>2</v>
      <v>3</v>
      <v>3</v>
      <v>19</v>
      <v>19</v>
      <v>19</v>
      <v>4</v>
      <v>4</v>
      <v>19</v>
      <v>4</v>
      <v>5</v>
      <v>6</v>
      <v>19</v>
      <v>7</v>
      <v>4</v>
      <v>19</v>
      <v>19</v>
      <v>16</v>
      <v>9</v>
    </spb>
    <spb s="17">
      <v>Low</v>
      <v>Name</v>
      <v>P/E</v>
      <v>Beta</v>
      <v>High</v>
      <v>Price</v>
      <v>Exchange</v>
      <v>Currency</v>
      <v>Open</v>
      <v>Volume</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4</v>
      <v>Name</v>
      <v>LearnMoreOnLink</v>
    </spb>
    <spb s="18">
      <v>20</v>
      <v>2</v>
      <v>3</v>
      <v>3</v>
      <v>20</v>
      <v>20</v>
      <v>20</v>
      <v>4</v>
      <v>20</v>
      <v>4</v>
      <v>5</v>
      <v>6</v>
      <v>20</v>
      <v>7</v>
      <v>4</v>
      <v>20</v>
      <v>20</v>
      <v>21</v>
      <v>9</v>
    </spb>
    <spb s="19">
      <v>Low</v>
      <v>Name</v>
      <v>Beta</v>
      <v>High</v>
      <v>Price</v>
      <v>Exchange</v>
      <v>Currency</v>
      <v>Open</v>
      <v>Volume</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5</v>
      <v>Name</v>
      <v>LearnMoreOnLink</v>
    </spb>
    <spb s="20">
      <v>22</v>
      <v>2</v>
      <v>3</v>
      <v>22</v>
      <v>22</v>
      <v>22</v>
      <v>4</v>
      <v>22</v>
      <v>4</v>
      <v>5</v>
      <v>6</v>
      <v>22</v>
      <v>7</v>
      <v>4</v>
      <v>22</v>
      <v>22</v>
      <v>23</v>
      <v>9</v>
    </spb>
    <spb s="5">
      <v>Différé de 20 minutes</v>
      <v xml:space="preserve">depuis la clôture précédente </v>
      <v>Source: TWSE</v>
      <v xml:space="preserve">depuis la clôture précédente </v>
      <v>GMT</v>
    </spb>
    <spb s="21">
      <v>Low</v>
      <v>Name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6</v>
      <v>Name</v>
      <v>LearnMoreOnLink</v>
    </spb>
    <spb s="22">
      <v>20</v>
      <v>2</v>
      <v>3</v>
      <v>20</v>
      <v>20</v>
      <v>20</v>
      <v>4</v>
      <v>4</v>
      <v>20</v>
      <v>4</v>
      <v>5</v>
      <v>6</v>
      <v>20</v>
      <v>7</v>
      <v>4</v>
      <v>20</v>
      <v>20</v>
      <v>8</v>
      <v>9</v>
    </spb>
    <spb s="23">
      <v xml:space="preserve">depuis la clôture précédente </v>
      <v xml:space="preserve">depuis la clôture précédente </v>
      <v>GMT</v>
    </spb>
    <spb s="24">
      <v>Low</v>
      <v>Name</v>
      <v>Beta</v>
      <v>High</v>
      <v>Price</v>
      <v>Exchange</v>
      <v>Currency</v>
      <v>Open</v>
      <v>Volume</v>
      <v>Employees</v>
      <v>Change</v>
      <v>Industry</v>
      <v>ExchangeID</v>
      <v>UniqueName</v>
      <v>Description</v>
      <v>Official name</v>
      <v>Volume average</v>
      <v>%ProviderInfo</v>
      <v>Headquarters</v>
      <v>Ticker symbol</v>
      <v>Change (%)</v>
      <v>Instrument type</v>
      <v>Previous close</v>
      <v>Exchange abbreviation</v>
      <v>Year incorporated</v>
      <v>Shares outstanding</v>
      <v>Market cap</v>
      <v>Last trade time</v>
    </spb>
    <spb s="15">
      <v>7</v>
      <v>Name</v>
    </spb>
    <spb s="25">
      <v>11</v>
      <v>2</v>
      <v>3</v>
      <v>11</v>
      <v>11</v>
      <v>11</v>
      <v>4</v>
      <v>4</v>
      <v>11</v>
      <v>4</v>
      <v>5</v>
      <v>6</v>
      <v>11</v>
      <v>7</v>
      <v>4</v>
      <v>8</v>
      <v>9</v>
    </spb>
    <spb s="1">
      <v>8</v>
      <v>Name</v>
      <v>LearnMoreOnLink</v>
    </spb>
    <spb s="22">
      <v>24</v>
      <v>2</v>
      <v>3</v>
      <v>24</v>
      <v>24</v>
      <v>24</v>
      <v>4</v>
      <v>4</v>
      <v>24</v>
      <v>4</v>
      <v>5</v>
      <v>6</v>
      <v>24</v>
      <v>7</v>
      <v>4</v>
      <v>24</v>
      <v>24</v>
      <v>25</v>
      <v>9</v>
    </spb>
    <spb s="6">
      <v>Fin de la journée</v>
      <v xml:space="preserve">depuis la clôture précédente </v>
      <v xml:space="preserve">depuis la clôture précédente </v>
      <v>GMT</v>
    </spb>
    <spb s="22">
      <v>26</v>
      <v>2</v>
      <v>3</v>
      <v>26</v>
      <v>26</v>
      <v>26</v>
      <v>4</v>
      <v>4</v>
      <v>26</v>
      <v>4</v>
      <v>5</v>
      <v>6</v>
      <v>26</v>
      <v>7</v>
      <v>4</v>
      <v>26</v>
      <v>26</v>
      <v>27</v>
      <v>9</v>
    </spb>
    <spb s="5">
      <v>Différé de 15 minutes</v>
      <v xml:space="preserve">depuis la clôture précédente </v>
      <v>Source: Nasdaq Nordic</v>
      <v xml:space="preserve">depuis la clôture précédente </v>
      <v>GMT</v>
    </spb>
    <spb s="4">
      <v>11</v>
      <v>2</v>
      <v>3</v>
      <v>3</v>
      <v>11</v>
      <v>11</v>
      <v>11</v>
      <v>4</v>
      <v>4</v>
      <v>11</v>
      <v>4</v>
      <v>5</v>
      <v>6</v>
      <v>11</v>
      <v>7</v>
      <v>4</v>
      <v>11</v>
      <v>11</v>
      <v>10</v>
      <v>9</v>
    </spb>
    <spb s="4">
      <v>1</v>
      <v>2</v>
      <v>3</v>
      <v>3</v>
      <v>1</v>
      <v>1</v>
      <v>1</v>
      <v>4</v>
      <v>4</v>
      <v>1</v>
      <v>4</v>
      <v>5</v>
      <v>6</v>
      <v>1</v>
      <v>7</v>
      <v>4</v>
      <v>1</v>
      <v>1</v>
      <v>21</v>
      <v>9</v>
    </spb>
    <spb s="4">
      <v>19</v>
      <v>2</v>
      <v>3</v>
      <v>3</v>
      <v>19</v>
      <v>19</v>
      <v>19</v>
      <v>4</v>
      <v>4</v>
      <v>19</v>
      <v>4</v>
      <v>5</v>
      <v>6</v>
      <v>19</v>
      <v>7</v>
      <v>4</v>
      <v>19</v>
      <v>19</v>
      <v>28</v>
      <v>9</v>
    </spb>
    <spb s="6">
      <v>Différé de 30  minutes</v>
      <v xml:space="preserve">depuis la clôture précédente </v>
      <v xml:space="preserve">depuis la clôture précédente </v>
      <v>GMT</v>
    </spb>
    <spb s="4">
      <v>29</v>
      <v>2</v>
      <v>3</v>
      <v>3</v>
      <v>29</v>
      <v>29</v>
      <v>29</v>
      <v>4</v>
      <v>4</v>
      <v>29</v>
      <v>4</v>
      <v>5</v>
      <v>6</v>
      <v>29</v>
      <v>7</v>
      <v>4</v>
      <v>29</v>
      <v>29</v>
      <v>30</v>
      <v>9</v>
    </spb>
    <spb s="20">
      <v>17</v>
      <v>2</v>
      <v>3</v>
      <v>17</v>
      <v>17</v>
      <v>17</v>
      <v>4</v>
      <v>17</v>
      <v>4</v>
      <v>5</v>
      <v>6</v>
      <v>17</v>
      <v>7</v>
      <v>4</v>
      <v>17</v>
      <v>17</v>
      <v>18</v>
      <v>9</v>
    </spb>
    <spb s="26">
      <v>Low</v>
      <v>Name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Market cap</v>
      <v>Last trade time</v>
    </spb>
    <spb s="1">
      <v>9</v>
      <v>Name</v>
      <v>LearnMoreOnLink</v>
    </spb>
    <spb s="27">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10</v>
      <v>Name</v>
      <v>LearnMoreOnLink</v>
    </spb>
    <spb s="28">
      <v>1</v>
      <v>2</v>
      <v>3</v>
      <v>3</v>
      <v>1</v>
      <v>1</v>
      <v>1</v>
      <v>4</v>
      <v>4</v>
      <v>1</v>
      <v>4</v>
      <v>5</v>
      <v>6</v>
      <v>1</v>
      <v>7</v>
      <v>4</v>
      <v>1</v>
      <v>1</v>
      <v>8</v>
      <v>9</v>
      <v>1</v>
      <v>1</v>
      <v>5</v>
    </spb>
    <spb s="29">
      <v xml:space="preserve">à la clôture </v>
      <v xml:space="preserve">depuis la clôture précédente </v>
      <v>Source: Nasdaq Dernière vente</v>
      <v xml:space="preserve">depuis la clôture précédente </v>
      <v>GMT</v>
      <v>En temps réel  Nasdaq Dernière vente</v>
      <v xml:space="preserve">depuis la clôture </v>
      <v xml:space="preserve">depuis la clôture </v>
    </spb>
    <spb s="30">
      <v>Low</v>
      <v>Name</v>
      <v>P/E</v>
      <v>High</v>
      <v>Price</v>
      <v>Exchange</v>
      <v>Currency</v>
      <v>Open</v>
      <v>Volume</v>
      <v>Change</v>
      <v>Industry</v>
      <v>ExchangeID</v>
      <v>UniqueName</v>
      <v>Description</v>
      <v>Official name</v>
      <v>Volume average</v>
      <v>%ProviderInfo</v>
      <v>Headquarters</v>
      <v>Ticker symbol</v>
      <v>Change (%)</v>
      <v>Instrument type</v>
      <v>Previous close</v>
      <v>Exchange abbreviation</v>
      <v>Year incorporated</v>
      <v>Shares outstanding</v>
      <v>52 week low</v>
      <v>52 week high</v>
      <v>Market cap</v>
      <v>Last trade time</v>
      <v>Price (Extended hours)</v>
      <v>Change (Extended hours)</v>
      <v>Change % (Extended hours)</v>
    </spb>
    <spb s="15">
      <v>11</v>
      <v>Name</v>
    </spb>
    <spb s="31">
      <v>31</v>
      <v>2</v>
      <v>3</v>
      <v>31</v>
      <v>31</v>
      <v>31</v>
      <v>4</v>
      <v>31</v>
      <v>4</v>
      <v>5</v>
      <v>6</v>
      <v>31</v>
      <v>7</v>
      <v>4</v>
      <v>31</v>
      <v>31</v>
      <v>32</v>
      <v>9</v>
      <v>31</v>
      <v>31</v>
      <v>5</v>
    </spb>
    <spb s="32">
      <v xml:space="preserve">à la clôture </v>
      <v xml:space="preserve">depuis la clôture précédente </v>
      <v xml:space="preserve">depuis la clôture précédente </v>
      <v>GMT</v>
      <v>Différé de 15 minutes</v>
      <v xml:space="preserve">depuis la clôture </v>
      <v xml:space="preserve">depuis la clôture </v>
    </spb>
    <spb s="1">
      <v>12</v>
      <v>Name</v>
      <v>LearnMoreOnLink</v>
    </spb>
    <spb s="28">
      <v>31</v>
      <v>2</v>
      <v>3</v>
      <v>3</v>
      <v>31</v>
      <v>31</v>
      <v>31</v>
      <v>4</v>
      <v>4</v>
      <v>31</v>
      <v>4</v>
      <v>5</v>
      <v>6</v>
      <v>31</v>
      <v>7</v>
      <v>4</v>
      <v>31</v>
      <v>31</v>
      <v>32</v>
      <v>9</v>
      <v>31</v>
      <v>31</v>
      <v>5</v>
    </spb>
    <spb s="33">
      <v>Low</v>
      <v>Name</v>
      <v>P/E</v>
      <v>Beta</v>
      <v>High</v>
      <v>Price</v>
      <v>Exchange</v>
      <v>Currency</v>
      <v>Open</v>
      <v>Volume</v>
      <v>Change</v>
      <v>Industry</v>
      <v>ExchangeID</v>
      <v>UniqueName</v>
      <v>Description</v>
      <v>Official name</v>
      <v>%ProviderInfo</v>
      <v>Headquarters</v>
      <v>Ticker symbol</v>
      <v>LearnMoreOnLink</v>
      <v>Change (%)</v>
      <v>Instrument type</v>
      <v>Previous close</v>
      <v>Exchange abbreviation</v>
      <v>Year incorporated</v>
      <v>52 week low</v>
      <v>52 week high</v>
      <v>Last trade time</v>
    </spb>
    <spb s="1">
      <v>13</v>
      <v>Name</v>
      <v>LearnMoreOnLink</v>
    </spb>
    <spb s="34">
      <v>1</v>
      <v>2</v>
      <v>3</v>
      <v>3</v>
      <v>1</v>
      <v>1</v>
      <v>1</v>
      <v>4</v>
      <v>1</v>
      <v>5</v>
      <v>6</v>
      <v>1</v>
      <v>7</v>
      <v>1</v>
      <v>1</v>
      <v>9</v>
    </spb>
    <spb s="22">
      <v>33</v>
      <v>2</v>
      <v>3</v>
      <v>33</v>
      <v>33</v>
      <v>33</v>
      <v>4</v>
      <v>4</v>
      <v>33</v>
      <v>4</v>
      <v>5</v>
      <v>6</v>
      <v>33</v>
      <v>7</v>
      <v>4</v>
      <v>33</v>
      <v>33</v>
      <v>34</v>
      <v>9</v>
    </spb>
    <spb s="5">
      <v>Différé de 15 minutes</v>
      <v xml:space="preserve">depuis la clôture précédente </v>
      <v>PSE</v>
      <v xml:space="preserve">depuis la clôture précédente </v>
      <v>GMT</v>
    </spb>
    <spb s="28">
      <v>35</v>
      <v>2</v>
      <v>3</v>
      <v>3</v>
      <v>35</v>
      <v>35</v>
      <v>35</v>
      <v>4</v>
      <v>4</v>
      <v>35</v>
      <v>4</v>
      <v>5</v>
      <v>6</v>
      <v>35</v>
      <v>7</v>
      <v>4</v>
      <v>35</v>
      <v>35</v>
      <v>16</v>
      <v>9</v>
      <v>35</v>
      <v>35</v>
      <v>5</v>
    </spb>
    <spb s="35">
      <v>Low</v>
      <v>Name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14</v>
      <v>Name</v>
      <v>LearnMoreOnLink</v>
    </spb>
    <spb s="36">
      <v>1</v>
      <v>2</v>
      <v>3</v>
      <v>1</v>
      <v>1</v>
      <v>15</v>
      <v>1</v>
      <v>4</v>
      <v>4</v>
      <v>1</v>
      <v>4</v>
      <v>5</v>
      <v>6</v>
      <v>1</v>
      <v>7</v>
      <v>4</v>
      <v>1</v>
      <v>1</v>
      <v>8</v>
      <v>9</v>
    </spb>
    <spb s="37">
      <v>Low</v>
      <v>Name</v>
      <v>Beta</v>
      <v>High</v>
      <v>Price</v>
      <v>Exchange</v>
      <v>Currency</v>
      <v>Open</v>
      <v>Volume</v>
      <v>Employees</v>
      <v>Change</v>
      <v>Industry</v>
      <v>ExchangeID</v>
      <v>UniqueName</v>
      <v>Description</v>
      <v>Official name</v>
      <v>Volume average</v>
      <v>%ProviderInfo</v>
      <v>Headquarters</v>
      <v>Ticker symbol</v>
      <v>Change (%)</v>
      <v>Instrument type</v>
      <v>Previous close</v>
      <v>Exchange abbreviation</v>
      <v>Year incorporated</v>
      <v>Shares outstanding</v>
      <v>52 week low</v>
      <v>52 week high</v>
      <v>Market cap</v>
      <v>Last trade time</v>
    </spb>
    <spb s="15">
      <v>15</v>
      <v>Name</v>
    </spb>
    <spb s="4">
      <v>20</v>
      <v>2</v>
      <v>3</v>
      <v>3</v>
      <v>20</v>
      <v>20</v>
      <v>20</v>
      <v>4</v>
      <v>4</v>
      <v>20</v>
      <v>4</v>
      <v>5</v>
      <v>6</v>
      <v>20</v>
      <v>7</v>
      <v>4</v>
      <v>20</v>
      <v>20</v>
      <v>21</v>
      <v>9</v>
    </spb>
    <spb s="4">
      <v>36</v>
      <v>2</v>
      <v>3</v>
      <v>3</v>
      <v>36</v>
      <v>36</v>
      <v>36</v>
      <v>4</v>
      <v>4</v>
      <v>36</v>
      <v>4</v>
      <v>5</v>
      <v>6</v>
      <v>36</v>
      <v>7</v>
      <v>4</v>
      <v>36</v>
      <v>36</v>
      <v>37</v>
      <v>9</v>
    </spb>
    <spb s="5">
      <v>Différé de 15 minutes</v>
      <v xml:space="preserve">depuis la clôture précédente </v>
      <v>LSE</v>
      <v xml:space="preserve">depuis la clôture précédente </v>
      <v>GMT</v>
    </spb>
    <spb s="38">
      <v>Low</v>
      <v>Name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16</v>
      <v>Name</v>
      <v>LearnMoreOnLink</v>
    </spb>
    <spb s="39">
      <v>31</v>
      <v>2</v>
      <v>3</v>
      <v>31</v>
      <v>31</v>
      <v>31</v>
      <v>4</v>
      <v>4</v>
      <v>31</v>
      <v>4</v>
      <v>5</v>
      <v>6</v>
      <v>31</v>
      <v>7</v>
      <v>4</v>
      <v>31</v>
      <v>31</v>
      <v>32</v>
      <v>9</v>
      <v>31</v>
      <v>31</v>
      <v>5</v>
    </spb>
    <spb s="22">
      <v>11</v>
      <v>2</v>
      <v>3</v>
      <v>11</v>
      <v>11</v>
      <v>11</v>
      <v>4</v>
      <v>4</v>
      <v>11</v>
      <v>4</v>
      <v>5</v>
      <v>6</v>
      <v>11</v>
      <v>7</v>
      <v>4</v>
      <v>11</v>
      <v>11</v>
      <v>16</v>
      <v>9</v>
    </spb>
    <spb s="40">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Market cap</v>
      <v>Last trade time</v>
    </spb>
    <spb s="1">
      <v>17</v>
      <v>Name</v>
      <v>LearnMoreOnLink</v>
    </spb>
    <spb s="41">
      <v>11</v>
      <v>2</v>
      <v>3</v>
      <v>3</v>
      <v>11</v>
      <v>11</v>
      <v>11</v>
      <v>4</v>
      <v>4</v>
      <v>11</v>
      <v>4</v>
      <v>5</v>
      <v>6</v>
      <v>11</v>
      <v>7</v>
      <v>4</v>
      <v>27</v>
      <v>38</v>
    </spb>
    <spb s="10">
      <v>11</v>
      <v>2</v>
      <v>3</v>
      <v>3</v>
      <v>11</v>
      <v>11</v>
      <v>15</v>
      <v>11</v>
      <v>4</v>
      <v>4</v>
      <v>11</v>
      <v>4</v>
      <v>5</v>
      <v>6</v>
      <v>11</v>
      <v>7</v>
      <v>4</v>
      <v>11</v>
      <v>11</v>
      <v>12</v>
      <v>9</v>
    </spb>
    <spb s="42">
      <v>Low</v>
      <v>Name</v>
      <v>Beta</v>
      <v>High</v>
      <v>Price</v>
      <v>Exchange</v>
      <v>Currency</v>
      <v>Open</v>
      <v>Volume</v>
      <v>Employees</v>
      <v>Change</v>
      <v>Industry</v>
      <v>ExchangeID</v>
      <v>UniqueName</v>
      <v>Description</v>
      <v>Official name</v>
      <v>%ProviderInfo</v>
      <v>Headquarters</v>
      <v>Ticker symbol</v>
      <v>LearnMoreOnLink</v>
      <v>Change (%)</v>
      <v>Instrument type</v>
      <v>Previous close</v>
      <v>Exchange abbreviation</v>
      <v>Year incorporated</v>
      <v>Shares outstanding</v>
      <v>52 week low</v>
      <v>52 week high</v>
      <v>Market cap</v>
      <v>Last trade time</v>
    </spb>
    <spb s="1">
      <v>18</v>
      <v>Name</v>
      <v>LearnMoreOnLink</v>
    </spb>
    <spb s="43">
      <v>24</v>
      <v>2</v>
      <v>3</v>
      <v>24</v>
      <v>24</v>
      <v>24</v>
      <v>4</v>
      <v>4</v>
      <v>24</v>
      <v>5</v>
      <v>6</v>
      <v>24</v>
      <v>7</v>
      <v>4</v>
      <v>24</v>
      <v>24</v>
      <v>25</v>
      <v>9</v>
    </spb>
    <spb s="44">
      <v>Low</v>
      <v>Name</v>
      <v>Beta</v>
      <v>High</v>
      <v>Price</v>
      <v>Exchange</v>
      <v>Currency</v>
      <v>Open</v>
      <v>Volume</v>
      <v>Change</v>
      <v>Industry</v>
      <v>ExchangeID</v>
      <v>UniqueName</v>
      <v>Description</v>
      <v>Official name</v>
      <v>Volume average</v>
      <v>%ProviderInfo</v>
      <v>Headquarters</v>
      <v>Ticker symbol</v>
      <v>Change (%)</v>
      <v>Instrument type</v>
      <v>Previous close</v>
      <v>Exchange abbreviation</v>
      <v>Year incorporated</v>
      <v>Shares outstanding</v>
      <v>Market cap</v>
      <v>Last trade time</v>
    </spb>
    <spb s="15">
      <v>19</v>
      <v>Name</v>
    </spb>
    <spb s="45">
      <v>11</v>
      <v>2</v>
      <v>3</v>
      <v>11</v>
      <v>11</v>
      <v>11</v>
      <v>4</v>
      <v>11</v>
      <v>4</v>
      <v>5</v>
      <v>6</v>
      <v>11</v>
      <v>7</v>
      <v>4</v>
      <v>21</v>
      <v>9</v>
    </spb>
    <spb s="22">
      <v>11</v>
      <v>2</v>
      <v>3</v>
      <v>11</v>
      <v>11</v>
      <v>11</v>
      <v>4</v>
      <v>4</v>
      <v>11</v>
      <v>4</v>
      <v>5</v>
      <v>6</v>
      <v>11</v>
      <v>7</v>
      <v>4</v>
      <v>11</v>
      <v>11</v>
      <v>8</v>
      <v>9</v>
    </spb>
    <spb s="46">
      <v>Name</v>
      <v>P/E</v>
      <v>Beta</v>
      <v>Exchange</v>
      <v>Currency</v>
      <v>Employees</v>
      <v>Industry</v>
      <v>ExchangeID</v>
      <v>UniqueName</v>
      <v>Description</v>
      <v>Official name</v>
      <v>Volume average</v>
      <v>%ProviderInfo</v>
      <v>Headquarters</v>
      <v>Ticker symbol</v>
      <v>Instrument type</v>
      <v>Exchange abbreviation</v>
      <v>Year incorporated</v>
      <v>Shares outstanding</v>
      <v>Last trade time</v>
    </spb>
    <spb s="15">
      <v>20</v>
      <v>Name</v>
    </spb>
    <spb s="47">
      <v>2</v>
      <v>3</v>
      <v>3</v>
      <v>4</v>
      <v>4</v>
      <v>6</v>
      <v>7</v>
      <v>4</v>
    </spb>
    <spb s="48">
      <v>GMT</v>
    </spb>
    <spb s="4">
      <v>24</v>
      <v>2</v>
      <v>3</v>
      <v>3</v>
      <v>24</v>
      <v>24</v>
      <v>24</v>
      <v>4</v>
      <v>4</v>
      <v>24</v>
      <v>4</v>
      <v>5</v>
      <v>6</v>
      <v>24</v>
      <v>7</v>
      <v>4</v>
      <v>24</v>
      <v>24</v>
      <v>39</v>
      <v>9</v>
    </spb>
    <spb s="4">
      <v>29</v>
      <v>2</v>
      <v>3</v>
      <v>3</v>
      <v>29</v>
      <v>29</v>
      <v>29</v>
      <v>4</v>
      <v>4</v>
      <v>29</v>
      <v>4</v>
      <v>5</v>
      <v>6</v>
      <v>29</v>
      <v>7</v>
      <v>4</v>
      <v>29</v>
      <v>29</v>
      <v>8</v>
      <v>9</v>
    </spb>
    <spb s="4">
      <v>1</v>
      <v>2</v>
      <v>3</v>
      <v>3</v>
      <v>1</v>
      <v>1</v>
      <v>1</v>
      <v>4</v>
      <v>4</v>
      <v>1</v>
      <v>4</v>
      <v>5</v>
      <v>6</v>
      <v>1</v>
      <v>7</v>
      <v>4</v>
      <v>1</v>
      <v>1</v>
      <v>28</v>
      <v>9</v>
    </spb>
    <spb s="41">
      <v>11</v>
      <v>2</v>
      <v>3</v>
      <v>3</v>
      <v>11</v>
      <v>11</v>
      <v>11</v>
      <v>4</v>
      <v>4</v>
      <v>11</v>
      <v>4</v>
      <v>5</v>
      <v>6</v>
      <v>11</v>
      <v>7</v>
      <v>4</v>
      <v>37</v>
      <v>9</v>
    </spb>
    <spb s="22">
      <v>20</v>
      <v>2</v>
      <v>3</v>
      <v>20</v>
      <v>20</v>
      <v>20</v>
      <v>4</v>
      <v>4</v>
      <v>20</v>
      <v>4</v>
      <v>5</v>
      <v>6</v>
      <v>20</v>
      <v>7</v>
      <v>4</v>
      <v>20</v>
      <v>20</v>
      <v>21</v>
      <v>9</v>
    </spb>
    <spb s="4">
      <v>40</v>
      <v>2</v>
      <v>3</v>
      <v>3</v>
      <v>40</v>
      <v>40</v>
      <v>40</v>
      <v>4</v>
      <v>4</v>
      <v>40</v>
      <v>4</v>
      <v>5</v>
      <v>6</v>
      <v>40</v>
      <v>7</v>
      <v>4</v>
      <v>40</v>
      <v>40</v>
      <v>41</v>
      <v>9</v>
    </spb>
    <spb s="22">
      <v>1</v>
      <v>2</v>
      <v>3</v>
      <v>1</v>
      <v>1</v>
      <v>1</v>
      <v>4</v>
      <v>4</v>
      <v>1</v>
      <v>4</v>
      <v>5</v>
      <v>6</v>
      <v>1</v>
      <v>7</v>
      <v>4</v>
      <v>1</v>
      <v>1</v>
      <v>8</v>
      <v>9</v>
    </spb>
  </spbData>
</supportingPropertyBags>
</file>

<file path=xl/richData/rdsupportingpropertybagstructure.xml><?xml version="1.0" encoding="utf-8"?>
<spbStructures xmlns="http://schemas.microsoft.com/office/spreadsheetml/2017/richdata2" count="49">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Order" t="spba"/>
    <k n="TitleProperty" t="s"/>
    <k n="SubTitleProperty" t="s"/>
  </s>
  <s>
    <k n="ShowInCardView" t="b"/>
    <k n="ShowInDotNotation" t="b"/>
    <k n="ShowInAutoComplete" t="b"/>
  </s>
  <s>
    <k n="ExchangeID" t="spb"/>
    <k n="UniqueName" t="spb"/>
    <k n="`%ProviderInfo" t="spb"/>
    <k n="LearnMoreOnLink" t="spb"/>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Prix" t="s"/>
    <k n="Modifier" t="s"/>
    <k n="ExchangeID" t="s"/>
    <k n="Modification (%)" t="s"/>
    <k n="Dernière heure d'échange" t="s"/>
  </s>
  <s>
    <k n="Prix" t="s"/>
    <k n="Modifier" t="s"/>
    <k n="Modification (%)" t="s"/>
    <k n="Dernière heure d'échange" t="s"/>
  </s>
  <s>
    <k n="Bas" t="s"/>
    <k n="Nom" t="s"/>
    <k n="P/E"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ShowInDotNotation" t="b"/>
    <k n="ShowInAutoComplete" t="b"/>
  </s>
  <s>
    <k n="Image" t="spb"/>
    <k n="ExchangeID" t="spb"/>
    <k n="UniqueName" t="spb"/>
    <k n="`%ProviderInfo" t="spb"/>
    <k n="LearnMoreOnLink" t="spb"/>
  </s>
  <s>
    <k n="Bas" t="i"/>
    <k n="Nom" t="i"/>
    <k n="P/E"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name" t="s"/>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ctions en circulation" t="s"/>
    <k n="Bas depuis 52 semaines" t="s"/>
    <k n="Haut depuis 52 semaines" t="s"/>
    <k n="Capitalisation boursière" t="s"/>
    <k n="Dernière heure d'échange" t="s"/>
  </s>
  <s>
    <k n="Bas" t="i"/>
    <k n="Nom" t="i"/>
    <k n="P/E" t="i"/>
    <k n="Bêta" t="i"/>
    <k n="Haut" t="i"/>
    <k n="Prix" t="i"/>
    <k n="Ouvrir" t="i"/>
    <k n="Volume" t="i"/>
    <k n="Employés" t="i"/>
    <k n="Modifier" t="i"/>
    <k n="Volume moyen" t="i"/>
    <k n="Modification (%)" t="i"/>
    <k n="`%EntityServiceId" t="i"/>
    <k n="Clôture précédente" t="i"/>
    <k n="Actions en circulation" t="i"/>
    <k n="Bas depuis 52 semaines" t="i"/>
    <k n="Haut depuis 52 semaines" t="i"/>
    <k n="Capitalisation boursière" t="i"/>
    <k n="Dernière heure d'échange" t="i"/>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Order" t="spba"/>
    <k n="TitleProperty" t="s"/>
  </s>
  <s>
    <k n="ExchangeID" t="spb"/>
    <k n="UniqueName" t="spb"/>
    <k n="`%ProviderInfo" t="spb"/>
  </s>
  <s>
    <k n="Bas" t="s"/>
    <k n="Nom" t="s"/>
    <k n="P/E" t="s"/>
    <k n="Bêta" t="s"/>
    <k n="Haut" t="s"/>
    <k n="Prix" t="s"/>
    <k n="Change" t="s"/>
    <k n="Devise" t="s"/>
    <k n="Ouvrir" t="s"/>
    <k n="Volume"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P/E" t="i"/>
    <k n="Bêta" t="i"/>
    <k n="Haut" t="i"/>
    <k n="Prix" t="i"/>
    <k n="Ouvrir" t="i"/>
    <k n="Volume"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Bas" t="s"/>
    <k n="Nom" t="s"/>
    <k n="Bêta" t="s"/>
    <k n="Haut" t="s"/>
    <k n="Prix" t="s"/>
    <k n="Change" t="s"/>
    <k n="Devise" t="s"/>
    <k n="Ouvrir" t="s"/>
    <k n="Volume"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Bêta" t="i"/>
    <k n="Haut" t="i"/>
    <k n="Prix" t="i"/>
    <k n="Ouvrir" t="i"/>
    <k n="Volume"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Bas" t="s"/>
    <k n="Nom"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Modifier" t="s"/>
    <k n="Modification (%)" t="s"/>
    <k n="Dernière heure d'échange" t="s"/>
  </s>
  <s>
    <k n="Bas" t="s"/>
    <k n="Nom"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Capitalisation boursière" t="s"/>
    <k n="Dernière heure d'échange" t="s"/>
  </s>
  <s>
    <k n="Bas" t="i"/>
    <k n="Nom" t="i"/>
    <k n="Bêta" t="i"/>
    <k n="Haut" t="i"/>
    <k n="Prix" t="i"/>
    <k n="Ouvrir" t="i"/>
    <k n="Volume" t="i"/>
    <k n="Employés" t="i"/>
    <k n="Modifier" t="i"/>
    <k n="Volume moyen" t="i"/>
    <k n="Modification (%)" t="i"/>
    <k n="`%EntityServiceId" t="i"/>
    <k n="Clôture précédente" t="i"/>
    <k n="Année de constitution" t="i"/>
    <k n="Actions en circulation" t="i"/>
    <k n="Capitalisation boursière" t="i"/>
    <k n="Dernière heure d'échange" t="i"/>
  </s>
  <s>
    <k n="Bas" t="s"/>
    <k n="Nom"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Capitalisation boursière" t="s"/>
    <k n="Dernière heure d'échange" t="s"/>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Prix" t="s"/>
    <k n="Modifier" t="s"/>
    <k n="ExchangeID" t="s"/>
    <k n="Modification (%)" t="s"/>
    <k n="Dernière heure d'échange" t="s"/>
    <k n="Prix (horaires prolongés)" t="s"/>
    <k n="Changement (horaires prolongés)" t="s"/>
    <k n="Changement en % (horaires prolongés)" t="s"/>
  </s>
  <s>
    <k n="Bas" t="s"/>
    <k n="Nom" t="s"/>
    <k n="P/E" t="s"/>
    <k n="Haut" t="s"/>
    <k n="Prix" t="s"/>
    <k n="Change" t="s"/>
    <k n="Devise" t="s"/>
    <k n="Ouvrir" t="s"/>
    <k n="Volume"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P/E" t="i"/>
    <k n="Haut" t="i"/>
    <k n="Prix" t="i"/>
    <k n="Ouvrir" t="i"/>
    <k n="Volume"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Prix" t="s"/>
    <k n="Modifier" t="s"/>
    <k n="Modification (%)" t="s"/>
    <k n="Dernière heure d'échange" t="s"/>
    <k n="Prix (horaires prolongés)" t="s"/>
    <k n="Changement (horaires prolongés)" t="s"/>
    <k n="Changement en % (horaires prolongés)" t="s"/>
  </s>
  <s>
    <k n="Bas" t="s"/>
    <k n="Nom" t="s"/>
    <k n="P/E" t="s"/>
    <k n="Bêta" t="s"/>
    <k n="Haut" t="s"/>
    <k n="Prix" t="s"/>
    <k n="Change" t="s"/>
    <k n="Devise" t="s"/>
    <k n="Ouvrir" t="s"/>
    <k n="Volume" t="s"/>
    <k n="Modifier" t="s"/>
    <k n="Industrie" t="s"/>
    <k n="ExchangeID" t="s"/>
    <k n="UniqueName" t="s"/>
    <k n="Description" t="s"/>
    <k n="Nom officiel" t="s"/>
    <k n="%ProviderInfo" t="s"/>
    <k n="Sièges sociaux" t="s"/>
    <k n="Code mnémonique" t="s"/>
    <k n="LearnMoreOnLink" t="s"/>
    <k n="Modification (%)" t="s"/>
    <k n="Type d'instrument" t="s"/>
    <k n="Clôture précédente" t="s"/>
    <k n="Abréviation de change" t="s"/>
    <k n="Année de constitution" t="s"/>
    <k n="Bas depuis 52 semaines" t="s"/>
    <k n="Haut depuis 52 semaines" t="s"/>
    <k n="Dernière heure d'échange" t="s"/>
  </s>
  <s>
    <k n="Bas" t="i"/>
    <k n="Nom" t="i"/>
    <k n="P/E" t="i"/>
    <k n="Bêta" t="i"/>
    <k n="Haut" t="i"/>
    <k n="Prix" t="i"/>
    <k n="Ouvrir" t="i"/>
    <k n="Volume" t="i"/>
    <k n="Modifier" t="i"/>
    <k n="Modification (%)" t="i"/>
    <k n="`%EntityServiceId" t="i"/>
    <k n="Clôture précédente" t="i"/>
    <k n="Année de constitution" t="i"/>
    <k n="Bas depuis 52 semaines" t="i"/>
    <k n="Haut depuis 52 semaines" t="i"/>
    <k n="Dernière heure d'échange" t="i"/>
  </s>
  <s>
    <k n="Bas" t="s"/>
    <k n="Nom"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Bas" t="s"/>
    <k n="Nom"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s"/>
    <k n="Nom"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Capitalisation boursière" t="s"/>
    <k n="Dernière heure d'échange" t="s"/>
  </s>
  <s>
    <k n="Bas" t="i"/>
    <k n="Nom" t="i"/>
    <k n="P/E" t="i"/>
    <k n="Bêta" t="i"/>
    <k n="Haut" t="i"/>
    <k n="Prix" t="i"/>
    <k n="Ouvrir" t="i"/>
    <k n="Volume" t="i"/>
    <k n="Employés" t="i"/>
    <k n="Modifier" t="i"/>
    <k n="Volume moyen" t="i"/>
    <k n="Modification (%)" t="i"/>
    <k n="`%EntityServiceId" t="i"/>
    <k n="Clôture précédente" t="i"/>
    <k n="Année de constitution" t="i"/>
    <k n="Actions en circulation" t="i"/>
    <k n="Capitalisation boursière" t="i"/>
    <k n="Dernière heure d'échange" t="i"/>
  </s>
  <s>
    <k n="Bas" t="s"/>
    <k n="Nom" t="s"/>
    <k n="Bêta" t="s"/>
    <k n="Haut" t="s"/>
    <k n="Prix" t="s"/>
    <k n="Change" t="s"/>
    <k n="Devise" t="s"/>
    <k n="Ouvrir" t="s"/>
    <k n="Volume" t="s"/>
    <k n="Employés" t="s"/>
    <k n="Modifier" t="s"/>
    <k n="Industrie" t="s"/>
    <k n="ExchangeID" t="s"/>
    <k n="UniqueName" t="s"/>
    <k n="Description" t="s"/>
    <k n="Nom officiel"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Bêta" t="i"/>
    <k n="Haut" t="i"/>
    <k n="Prix" t="i"/>
    <k n="Ouvrir" t="i"/>
    <k n="Volume" t="i"/>
    <k n="Employés" t="i"/>
    <k n="Modifier" t="i"/>
    <k n="Modification (%)" t="i"/>
    <k n="`%EntityServiceId" t="i"/>
    <k n="Clôture précédente" t="i"/>
    <k n="Année de constitution" t="i"/>
    <k n="Actions en circulation" t="i"/>
    <k n="Bas depuis 52 semaines" t="i"/>
    <k n="Haut depuis 52 semaines" t="i"/>
    <k n="Capitalisation boursière" t="i"/>
    <k n="Dernière heure d'échange" t="i"/>
  </s>
  <s>
    <k n="Bas" t="s"/>
    <k n="Nom" t="s"/>
    <k n="Bêta" t="s"/>
    <k n="Haut" t="s"/>
    <k n="Prix" t="s"/>
    <k n="Change" t="s"/>
    <k n="Devise" t="s"/>
    <k n="Ouvrir" t="s"/>
    <k n="Volume"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Capitalisation boursière" t="s"/>
    <k n="Dernière heure d'échange" t="s"/>
  </s>
  <s>
    <k n="Bas" t="i"/>
    <k n="Nom" t="i"/>
    <k n="Bêta" t="i"/>
    <k n="Haut" t="i"/>
    <k n="Prix" t="i"/>
    <k n="Ouvrir" t="i"/>
    <k n="Volume" t="i"/>
    <k n="Modifier" t="i"/>
    <k n="Volume moyen" t="i"/>
    <k n="Modification (%)" t="i"/>
    <k n="`%EntityServiceId" t="i"/>
    <k n="Clôture précédente" t="i"/>
    <k n="Année de constitution" t="i"/>
    <k n="Actions en circulation" t="i"/>
    <k n="Capitalisation boursière" t="i"/>
    <k n="Dernière heure d'échange" t="i"/>
  </s>
  <s>
    <k n="Nom" t="s"/>
    <k n="P/E" t="s"/>
    <k n="Bêta" t="s"/>
    <k n="Change" t="s"/>
    <k n="Devise" t="s"/>
    <k n="Employés" t="s"/>
    <k n="Industrie" t="s"/>
    <k n="ExchangeID" t="s"/>
    <k n="UniqueName" t="s"/>
    <k n="Description" t="s"/>
    <k n="Nom officiel" t="s"/>
    <k n="Volume moyen" t="s"/>
    <k n="%ProviderInfo" t="s"/>
    <k n="Sièges sociaux" t="s"/>
    <k n="Code mnémonique" t="s"/>
    <k n="Type d'instrument" t="s"/>
    <k n="Abréviation de change" t="s"/>
    <k n="Année de constitution" t="s"/>
    <k n="Actions en circulation" t="s"/>
    <k n="Dernière heure d'échange" t="s"/>
  </s>
  <s>
    <k n="Nom" t="i"/>
    <k n="P/E" t="i"/>
    <k n="Bêta" t="i"/>
    <k n="Employés" t="i"/>
    <k n="Volume moyen" t="i"/>
    <k n="`%EntityServiceId" t="i"/>
    <k n="Année de constitution" t="i"/>
    <k n="Actions en circulation" t="i"/>
  </s>
  <s>
    <k n="Dernière heure d'échang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14" formatCode="0.00%"/>
    </x:dxf>
    <x:dxf>
      <x:numFmt numFmtId="3" formatCode="#,##0"/>
    </x:dxf>
    <x:dxf>
      <x:numFmt numFmtId="27" formatCode="dd/mm/yyyy\ hh:mm"/>
    </x:dxf>
    <x:dxf>
      <x:numFmt numFmtId="19" formatCode="dd/mm/yyyy"/>
    </x:dxf>
    <x:dxf>
      <x:numFmt numFmtId="4" formatCode="#,##0.00"/>
    </x:dxf>
    <x:dxf>
      <x:numFmt numFmtId="1" formatCode="0"/>
    </x:dxf>
    <x:dxf>
      <x:numFmt numFmtId="35" formatCode="_-* #,##0.00_-;\-* #,##0.00_-;_-* &quot;-&quot;??_-;_-@_-"/>
    </x:dxf>
  </dxfs>
  <richProperties>
    <rPr n="NumberFormat" t="s"/>
    <rPr n="IsTitleField" t="b"/>
    <rPr n="IsHeroField" t="b"/>
  </richProperties>
  <richStyles>
    <rSty dxfid="1">
      <rpv i="0">_([$$-en-US]* #,##0.00_);_([$$-en-US]* (#,##0.00);_([$$-en-US]* "-"??_);_(@_)</rpv>
    </rSty>
    <rSty>
      <rpv i="1">1</rpv>
    </rSty>
    <rSty dxfid="6">
      <rpv i="0">#,##0.00</rpv>
    </rSty>
    <rSty dxfid="3">
      <rpv i="0">#,##0</rpv>
    </rSty>
    <rSty dxfid="2"/>
    <rSty dxfid="0">
      <rpv i="0">0.00</rpv>
    </rSty>
    <rSty dxfid="7">
      <rpv i="0">0</rpv>
    </rSty>
    <rSty dxfid="1">
      <rpv i="0">_([$$-en-US]* #,##0_);_([$$-en-US]* (#,##0);_([$$-en-US]* "-"_);_(@_)</rpv>
    </rSty>
    <rSty dxfid="4"/>
    <rSty dxfid="1">
      <rpv i="0">_-[$¥-ja-JP]* #,##0_-;-[$¥-ja-JP]* #,##0_-;_-[$¥-ja-JP]* "-"_-;_-@_-</rpv>
    </rSty>
    <rSty dxfid="1">
      <rpv i="0">_([$€-x-euro2] * #,##0.00_);_([$€-x-euro2] * (#,##0.00);_([$€-x-euro2] * "-"??_);_(@_)</rpv>
    </rSty>
    <rSty dxfid="1">
      <rpv i="0">_([$€-x-euro2] * #,##0_);_([$€-x-euro2] * (#,##0);_([$€-x-euro2] * "-"_);_(@_)</rpv>
    </rSty>
    <rSty dxfid="1">
      <rpv i="0">_-[$₩-ko-KR]* #,##0.00_-;-[$₩-ko-KR]* #,##0.00_-;_-[$₩-ko-KR]* "-"??_-;_-@_-</rpv>
    </rSty>
    <rSty dxfid="1">
      <rpv i="0">_-[$₩-ko-KR]* #,##0_-;-[$₩-ko-KR]* #,##0_-;_-[$₩-ko-KR]* "-"_-;_-@_-</rpv>
    </rSty>
    <rSty>
      <rpv i="2">1</rpv>
    </rSty>
    <rSty dxfid="1">
      <rpv i="0">_-[$$-en-HK]* #,##0_-;-[$$-en-HK]* #,##0_-;_-[$$-en-HK]* "-"_-;_-@_-</rpv>
    </rSty>
    <rSty dxfid="1">
      <rpv i="0">_-[$$-en-AU]* #,##0.00_-;-[$$-en-AU]* #,##0.00_-;_-[$$-en-AU]* "-"??_-;_-@_-</rpv>
    </rSty>
    <rSty dxfid="1">
      <rpv i="0">_-[$$-en-AU]* #,##0_-;-[$$-en-AU]* #,##0_-;_-[$$-en-AU]* "-"_-;_-@_-</rpv>
    </rSty>
    <rSty dxfid="1">
      <rpv i="0" xml:space="preserve">_ [$¥-zh-CN]* #,##0.00_ ;_ [$¥-zh-CN]* -#,##0.00_ ;_ [$¥-zh-CN]* "-"??_ ;_ @_ </rpv>
    </rSty>
    <rSty dxfid="1">
      <rpv i="0">_-[$$-en-CA]* #,##0.00_-;-[$$-en-CA]* #,##0.00_-;_-[$$-en-CA]* "-"??_-;_-@_-</rpv>
    </rSty>
    <rSty dxfid="1">
      <rpv i="0">_-[$$-en-CA]* #,##0_-;-[$$-en-CA]* #,##0_-;_-[$$-en-CA]* "-"_-;_-@_-</rpv>
    </rSty>
    <rSty dxfid="1">
      <rpv i="0">_-[$NT$-zh-TW]* #,##0.00_-;-[$NT$-zh-TW]* #,##0.00_-;_-[$NT$-zh-TW]* "-"??_-;_-@_-</rpv>
    </rSty>
    <rSty dxfid="1">
      <rpv i="0">_-[$NT$-zh-TW]* #,##0_-;-[$NT$-zh-TW]* #,##0_-;_-[$NT$-zh-TW]* "-"_-;_-@_-</rpv>
    </rSty>
    <rSty dxfid="1">
      <rpv i="0">_-* #,##0.00 [$zł-pl-PL]_-;-* #,##0.00 [$zł-pl-PL]_-;_-* "-"?? [$zł-pl-PL]_-;_-@_-</rpv>
    </rSty>
    <rSty dxfid="1">
      <rpv i="0">_-* #,##0 [$zł-pl-PL]_-;-* #,##0 [$zł-pl-PL]_-;_-* "-" [$zł-pl-PL]_-;_-@_-</rpv>
    </rSty>
    <rSty dxfid="1">
      <rpv i="0">_-* #,##0.00 [$kr-fo-FO]_-;-* #,##0.00 [$kr-fo-FO]_-;_-* "-"?? [$kr-fo-FO]_-;_-@_-</rpv>
    </rSty>
    <rSty dxfid="1">
      <rpv i="0">_-* #,##0 [$kr-fo-FO]_-;-* #,##0 [$kr-fo-FO]_-;_-* "-" [$kr-fo-FO]_-;_-@_-</rpv>
    </rSty>
    <rSty dxfid="1">
      <rpv i="0" xml:space="preserve">_ [$¥-zh-CN]* #,##0_ ;_ [$¥-zh-CN]* -#,##0_ ;_ [$¥-zh-CN]* "-"_ ;_ @_ </rpv>
    </rSty>
    <rSty dxfid="1">
      <rpv i="0">_-* #,##0.00 [$CHF-fr-CH]_-;-* #,##0.00 [$CHF-fr-CH]_-;_-* "-"?? [$CHF-fr-CH]_-;_-@_-</rpv>
    </rSty>
    <rSty dxfid="1">
      <rpv i="0">_-* #,##0 [$CHF-fr-CH]_-;-* #,##0 [$CHF-fr-CH]_-;_-* "-" [$CHF-fr-CH]_-;_-@_-</rpv>
    </rSty>
    <rSty dxfid="1">
      <rpv i="0" xml:space="preserve">_ [$₹-as-IN] * #,##0.00_ ;_ [$₹-as-IN] * -#,##0.00_ ;_ [$₹-as-IN] * "-"??_ ;_ @_ </rpv>
    </rSty>
    <rSty dxfid="1">
      <rpv i="0" xml:space="preserve">_ [$₹-as-IN] * #,##0_ ;_ [$₹-as-IN] * -#,##0_ ;_ [$₹-as-IN] * "-"_ ;_ @_ </rpv>
    </rSty>
    <rSty dxfid="1">
      <rpv i="0">_-[$₱-en-PH]* #,##0.00_-;-[$₱-en-PH]* #,##0.00_-;_-[$₱-en-PH]* "-"??_-;_-@_-</rpv>
    </rSty>
    <rSty dxfid="1">
      <rpv i="0">_-[$₱-en-PH]* #,##0_-;-[$₱-en-PH]* #,##0_-;_-[$₱-en-PH]* "-"_-;_-@_-</rpv>
    </rSty>
    <rSty dxfid="1">
      <rpv i="0">_-[$$-en-HK]* #,##0.00_-;-[$$-en-HK]* #,##0.00_-;_-[$$-en-HK]* "-"??_-;_-@_-</rpv>
    </rSty>
    <rSty dxfid="8">
      <rpv i="0">_(* #,##0.00_);_(* (#,##0.00);_(* "-"??_);_(@_)</rpv>
    </rSty>
    <rSty dxfid="1">
      <rpv i="0">_-[$£-en-GB]* #,##0_-;-[$£-en-GB]* #,##0_-;_-[$£-en-GB]* "-"_-;_-@_-</rpv>
    </rSty>
    <rSty dxfid="5"/>
    <rSty dxfid="1">
      <rpv i="0">_-* #,##0 [$kr-smj-SE]_-;-* #,##0 [$kr-smj-SE]_-;_-* "-" [$kr-smj-SE]_-;_-@_-</rpv>
    </rSty>
    <rSty dxfid="1">
      <rpv i="0" xml:space="preserve">_ [$kr-smj-NO] * #,##0.00_ ;_ [$kr-smj-NO] * -#,##0.00_ ;_ [$kr-smj-NO] * "-"??_ ;_ @_ </rpv>
    </rSty>
    <rSty dxfid="1">
      <rpv i="0" xml:space="preserve">_ [$kr-smj-NO] * #,##0_ ;_ [$kr-smj-NO] * -#,##0_ ;_ [$kr-smj-NO] * "-"_ ;_ @_ </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FC7A63-7A96-44D1-9378-0AB7EEA9548F}" name="Tableau11" displayName="Tableau11" ref="A1:FJ166" totalsRowShown="0" headerRowDxfId="400" dataDxfId="399" tableBorderDxfId="398">
  <autoFilter ref="A1:FJ166" xr:uid="{14FC7A63-7A96-44D1-9378-0AB7EEA9548F}"/>
  <tableColumns count="166">
    <tableColumn id="1" xr3:uid="{5476DAD4-62F9-40C1-8567-E01227762526}" name="Ticker" dataDxfId="397" totalsRowDxfId="396"/>
    <tableColumn id="2" xr3:uid="{8F91DAD0-95A8-4FEE-BCB7-008DB3E8EA6B}" name="MSCI World " dataDxfId="395" totalsRowDxfId="394"/>
    <tableColumn id="3" xr3:uid="{BEBD0526-75C3-408E-A162-E5D5CE1BD338}" name="UCB.BR" dataDxfId="393" totalsRowDxfId="392"/>
    <tableColumn id="4" xr3:uid="{361C52E0-644A-487A-BE24-BF9318055D00}" name="EBAY" dataDxfId="391" totalsRowDxfId="390"/>
    <tableColumn id="5" xr3:uid="{729CDDEB-AD80-4AE2-9337-84FFADED25D4}" name="BHP.AX" dataDxfId="389" totalsRowDxfId="388"/>
    <tableColumn id="6" xr3:uid="{A762732D-4455-4779-B198-04B03EC559FF}" name="7203.T" dataDxfId="387" totalsRowDxfId="386"/>
    <tableColumn id="7" xr3:uid="{05EF18B0-87FB-4599-A88E-E7728A07F6AF}" name="PLTR" dataDxfId="385" totalsRowDxfId="384"/>
    <tableColumn id="8" xr3:uid="{C1F3B15B-7EEB-42C3-9F88-DC9D02F44837}" name="SOF.BR" dataDxfId="383" totalsRowDxfId="382"/>
    <tableColumn id="9" xr3:uid="{C090B3ED-0824-4F6F-ACA0-075CCC564517}" name="005380.KS" dataDxfId="381" totalsRowDxfId="380"/>
    <tableColumn id="10" xr3:uid="{C784788F-FEBA-4DA8-B801-490377BA3131}" name="HOOD" dataDxfId="379" totalsRowDxfId="378"/>
    <tableColumn id="11" xr3:uid="{CB78567C-1556-4CFE-83A9-A4FCA968C533}" name="MSFT" dataDxfId="377" totalsRowDxfId="376"/>
    <tableColumn id="12" xr3:uid="{83144F7C-B904-4607-8F1D-E086464F7450}" name="BMW.DE" dataDxfId="375" totalsRowDxfId="374"/>
    <tableColumn id="13" xr3:uid="{73F8C27C-6946-4C00-929E-8F165E5BAB2A}" name="YZCFF" dataDxfId="373" totalsRowDxfId="372"/>
    <tableColumn id="14" xr3:uid="{A6409745-0336-44DD-8829-93AEBE992F4F}" name="NAB.AX" dataDxfId="371" totalsRowDxfId="370"/>
    <tableColumn id="15" xr3:uid="{E4D08E03-FAA8-4C0C-BC35-A1A46E018EB2}" name="BKNG" dataDxfId="369" totalsRowDxfId="368"/>
    <tableColumn id="16" xr3:uid="{64039F04-F56A-4B2E-B59B-AD38A95EC210}" name="ISP.MI" dataDxfId="367" totalsRowDxfId="366"/>
    <tableColumn id="17" xr3:uid="{4A5C7BBB-53AF-4FB2-B168-14CDA2A83A07}" name="MELI" dataDxfId="365" totalsRowDxfId="364"/>
    <tableColumn id="18" xr3:uid="{BB43DF75-F7A8-4E21-BB10-6B70E3443FE7}" name="1810.HK" dataDxfId="363" totalsRowDxfId="362"/>
    <tableColumn id="19" xr3:uid="{34ABD01A-F949-410B-8321-66E99B4085A5}" name="AAPL" dataDxfId="361" totalsRowDxfId="360"/>
    <tableColumn id="20" xr3:uid="{A609DBF1-140D-40F3-BBEA-519A6D4F4B93}" name="VOW3.DE" dataDxfId="359" totalsRowDxfId="358"/>
    <tableColumn id="21" xr3:uid="{36451DF5-41A7-4A10-A581-72D16F6B8179}" name="005930.KS" dataDxfId="357" totalsRowDxfId="356"/>
    <tableColumn id="22" xr3:uid="{7F6E7893-46A8-4CD1-8463-6CD43C08679F}" name="6033.KL" dataDxfId="355" totalsRowDxfId="354"/>
    <tableColumn id="23" xr3:uid="{8572BA0A-4F45-4E7C-8E0C-3A0B42363715}" name="NVDA" dataDxfId="353" totalsRowDxfId="352"/>
    <tableColumn id="24" xr3:uid="{1D318723-A21F-4762-A599-B9452D8823BF}" name="BBVA" dataDxfId="351" totalsRowDxfId="350"/>
    <tableColumn id="25" xr3:uid="{349B57DB-C916-4467-8D83-516A6CAF9639}" name="UNH" dataDxfId="349" totalsRowDxfId="348"/>
    <tableColumn id="26" xr3:uid="{5FB51172-0925-431C-9C42-ACD75899F67B}" name="BABA" dataDxfId="347" totalsRowDxfId="346"/>
    <tableColumn id="27" xr3:uid="{500B350F-C551-4364-A2D6-5266C1082096}" name="TSLA" dataDxfId="345" totalsRowDxfId="344"/>
    <tableColumn id="28" xr3:uid="{C90C0F36-7874-4E66-AC25-8A5E50F6AB65}" name="BBD" dataDxfId="343" totalsRowDxfId="342"/>
    <tableColumn id="29" xr3:uid="{955DD112-EF6C-4596-A17C-12629868FDDF}" name="SNAP" dataDxfId="341" totalsRowDxfId="340"/>
    <tableColumn id="30" xr3:uid="{950148F8-442F-440D-AE13-241C2F2C40AE}" name="SONY" dataDxfId="339" totalsRowDxfId="338"/>
    <tableColumn id="31" xr3:uid="{7D67B8EF-1A2D-495F-9D69-3601E7498B8E}" name="AMZN" dataDxfId="337" totalsRowDxfId="336"/>
    <tableColumn id="32" xr3:uid="{245CC9A4-0C73-4E5C-A9AC-E46DEBAC2011}" name="MC.PA" dataDxfId="335" totalsRowDxfId="334"/>
    <tableColumn id="33" xr3:uid="{72F70176-4B74-4A88-9EF1-9B1E69E17E9D}" name="KO" dataDxfId="333" totalsRowDxfId="332"/>
    <tableColumn id="34" xr3:uid="{0EDF5604-45A7-4FC3-A92E-6BA5A9FB4681}" name="HFG.DE" dataDxfId="331" totalsRowDxfId="330"/>
    <tableColumn id="35" xr3:uid="{5112A1AB-5A12-49A7-96CC-A3D49C808953}" name="TM" dataDxfId="329" totalsRowDxfId="328"/>
    <tableColumn id="36" xr3:uid="{7511ABAE-87FF-42EF-8603-5D35DB50E715}" name="PFE" dataDxfId="327" totalsRowDxfId="326"/>
    <tableColumn id="37" xr3:uid="{15AF2547-F463-450D-A4D5-D8764E2D9FC2}" name="ORSTED.CO" dataDxfId="325" totalsRowDxfId="324"/>
    <tableColumn id="38" xr3:uid="{207BCD3D-6F29-4CFD-A902-CC58CADA7EFA}" name="RACE" dataDxfId="323" totalsRowDxfId="322"/>
    <tableColumn id="39" xr3:uid="{6FE96ADD-BA01-4972-BB5E-454AE0DEB8D0}" name="INTC" dataDxfId="321" totalsRowDxfId="320"/>
    <tableColumn id="40" xr3:uid="{E87BBA3E-FEDB-4DED-B72C-839D3C62F16A}" name="NTDOY" dataDxfId="319" totalsRowDxfId="318"/>
    <tableColumn id="41" xr3:uid="{4A2CD012-4ABE-4546-9C51-60CDA8EBB4DF}" name="AIR.PA" dataDxfId="317" totalsRowDxfId="316"/>
    <tableColumn id="42" xr3:uid="{5E293025-F6DD-4127-B1BE-0F09AE345FD9}" name="JPM " dataDxfId="315" totalsRowDxfId="314"/>
    <tableColumn id="43" xr3:uid="{B18FBA70-29E4-4E69-AD17-A859F1815F5C}" name="ENGI.PA" dataDxfId="313" totalsRowDxfId="312"/>
    <tableColumn id="44" xr3:uid="{D089BBB3-E292-429C-8CAB-09867D3CC304}" name="000065.SZ" dataDxfId="311" totalsRowDxfId="310"/>
    <tableColumn id="45" xr3:uid="{CF4F3506-698B-4FFB-B1F6-21F6BE7BF2BF}" name="NESN.SW" dataDxfId="309" totalsRowDxfId="308"/>
    <tableColumn id="46" xr3:uid="{BEFCBFBD-14AB-437B-91F3-52CD0E980EC0}" name="FWONK" dataDxfId="307" totalsRowDxfId="306"/>
    <tableColumn id="47" xr3:uid="{5AF050A5-E568-42BE-A991-598C96DB5876}" name="PAG" dataDxfId="305" totalsRowDxfId="304"/>
    <tableColumn id="48" xr3:uid="{A8202D34-650A-4C5C-ACEE-1D1281A68966}" name="HMC" dataDxfId="303" totalsRowDxfId="302"/>
    <tableColumn id="49" xr3:uid="{7FA0C8C5-4CF4-4A5A-B2B6-EE31568768CF}" name="MBG.DE" dataDxfId="301" totalsRowDxfId="300"/>
    <tableColumn id="50" xr3:uid="{15DCA819-C986-4B5D-BBAB-A19C6E3A22CC}" name="NOK" dataDxfId="299" totalsRowDxfId="298"/>
    <tableColumn id="51" xr3:uid="{3541CFA3-E1AB-47BA-8015-174E24A53EAD}" name="HPQ" dataDxfId="297" totalsRowDxfId="296"/>
    <tableColumn id="52" xr3:uid="{6CD0A221-DBED-40FF-AF3C-BA0F942FCC20}" name="PINS" dataDxfId="295" totalsRowDxfId="294"/>
    <tableColumn id="53" xr3:uid="{630482B1-BCA1-4D4D-8B5C-C14A08491845}" name="9984.T" dataDxfId="293" totalsRowDxfId="292"/>
    <tableColumn id="54" xr3:uid="{4A5C4760-C2C0-4041-B3EE-C89A1E5CB20C}" name="ASML.AS" dataDxfId="291" totalsRowDxfId="290"/>
    <tableColumn id="55" xr3:uid="{F80D95CD-812B-4964-B24F-8AE33B058AED}" name="MVST" dataDxfId="289" totalsRowDxfId="288"/>
    <tableColumn id="56" xr3:uid="{20EDB268-E274-4172-ACCD-ACAAA760ACCC}" name="603080.SS" dataDxfId="287" totalsRowDxfId="286"/>
    <tableColumn id="57" xr3:uid="{6FC36995-272D-477D-89E7-40A46A8593FF}" name="ADBE" dataDxfId="285" totalsRowDxfId="284"/>
    <tableColumn id="58" xr3:uid="{4B9B09C7-053B-4159-832D-B6F1FDC56EF2}" name="NFLX" dataDxfId="283" totalsRowDxfId="282"/>
    <tableColumn id="59" xr3:uid="{4FF84103-ED88-4324-8A62-01A8D1E0A13C}" name="SIE.DE" dataDxfId="281" totalsRowDxfId="280"/>
    <tableColumn id="60" xr3:uid="{C2C06CED-287A-4043-B31D-35A5EAF40DDC}" name="SHEL" dataDxfId="279" totalsRowDxfId="278"/>
    <tableColumn id="61" xr3:uid="{E676B3C7-FFC6-4129-B2F3-EAB313972BB8}" name="CAT" dataDxfId="277" totalsRowDxfId="276"/>
    <tableColumn id="62" xr3:uid="{7C0DB745-9B48-41A4-AB41-94B64E3EF7A8}" name="SAN.MC" dataDxfId="275" totalsRowDxfId="274"/>
    <tableColumn id="63" xr3:uid="{B6028E9E-E66C-4D91-A597-B264344A5E1A}" name="6752.T" dataDxfId="273" totalsRowDxfId="272"/>
    <tableColumn id="64" xr3:uid="{E63406B0-1DC6-473D-A7F0-81DB899C1118}" name="EA" dataDxfId="271" totalsRowDxfId="270"/>
    <tableColumn id="65" xr3:uid="{D16B9B7A-EC03-427E-9734-E34CE67570D5}" name="GE" dataDxfId="269" totalsRowDxfId="268"/>
    <tableColumn id="66" xr3:uid="{FEBF8668-230E-4033-997E-8CAFC088B705}" name="GLEN.L" dataDxfId="267" totalsRowDxfId="266"/>
    <tableColumn id="67" xr3:uid="{FDEF4725-6D81-422C-98C8-652C0C085167}" name="TCS.NS" dataDxfId="265" totalsRowDxfId="264"/>
    <tableColumn id="68" xr3:uid="{78D0A788-FAA9-405D-BE95-ED34B4F53319}" name="MQBKY" dataDxfId="263" totalsRowDxfId="262"/>
    <tableColumn id="69" xr3:uid="{B9DFEE4B-A566-48DB-903C-41F8FAC883E9}" name="BLK" dataDxfId="261" totalsRowDxfId="260"/>
    <tableColumn id="70" xr3:uid="{7C264A75-6398-4D2E-AFCC-FCE87B4C258A}" name="DIS " dataDxfId="259" totalsRowDxfId="258"/>
    <tableColumn id="71" xr3:uid="{B4EE2921-D1F2-4A6B-95DA-3208D4669400}" name="OR.PA" dataDxfId="257" totalsRowDxfId="256"/>
    <tableColumn id="72" xr3:uid="{243FFB74-FEEA-4B14-95A7-F42FD35BA254}" name="1211.HK" dataDxfId="255" totalsRowDxfId="254"/>
    <tableColumn id="73" xr3:uid="{6A1A3E30-7943-4614-8757-209C81474F11}" name="TTE.PA" dataDxfId="253" totalsRowDxfId="252"/>
    <tableColumn id="74" xr3:uid="{6A76472D-5D46-49FD-9772-8033166CEEF1}" name="F" dataDxfId="251" totalsRowDxfId="250"/>
    <tableColumn id="75" xr3:uid="{6E920B31-637C-4912-BF34-9B6C7DF35B5E}" name="WMT" dataDxfId="249" totalsRowDxfId="248"/>
    <tableColumn id="76" xr3:uid="{C9DC5C10-A43F-46C9-ACF2-0B0F474EA725}" name="META" dataDxfId="247" totalsRowDxfId="246"/>
    <tableColumn id="77" xr3:uid="{52EA6DF8-25BB-464D-A5D8-A129EF06339F}" name="JNJ " dataDxfId="245" totalsRowDxfId="244"/>
    <tableColumn id="78" xr3:uid="{C33C24F5-E78B-421E-A695-82E45450BB56}" name="SHOP" dataDxfId="243" totalsRowDxfId="242"/>
    <tableColumn id="79" xr3:uid="{B5A615A0-115E-487C-87BC-02D275858857}" name="PEP" dataDxfId="241" totalsRowDxfId="240"/>
    <tableColumn id="80" xr3:uid="{295E33DD-3CDC-4A5D-9A46-7798B242170B}" name="BNP.PA" dataDxfId="239" totalsRowDxfId="238"/>
    <tableColumn id="81" xr3:uid="{D658399F-F6C1-44C9-BC54-3453805275FC}" name="000270.KS" dataDxfId="237" totalsRowDxfId="236"/>
    <tableColumn id="82" xr3:uid="{9F5A6C56-112D-47E2-98C6-263C5F476F1E}" name="ADS.DE" dataDxfId="235" totalsRowDxfId="234"/>
    <tableColumn id="83" xr3:uid="{99D55E78-6B0C-49D3-8852-98D5A5453C38}" name="ZM" dataDxfId="233" totalsRowDxfId="232"/>
    <tableColumn id="84" xr3:uid="{5E9E158A-E15A-4B59-A151-F12F273515AD}" name="LOTB.BR" dataDxfId="231" totalsRowDxfId="230"/>
    <tableColumn id="85" xr3:uid="{BBEF3E27-2B17-4281-BCB9-45408E099125}" name="TNDM" dataDxfId="229" totalsRowDxfId="228"/>
    <tableColumn id="86" xr3:uid="{80CC5FBD-B539-41C1-A1FA-A320A8058892}" name="F9D.SI" dataDxfId="227" totalsRowDxfId="226"/>
    <tableColumn id="87" xr3:uid="{803222EA-FF61-4BA7-97EF-151511855372}" name="DIE.BR" dataDxfId="225" totalsRowDxfId="224"/>
    <tableColumn id="88" xr3:uid="{9B0E3A89-DB23-4E72-B69E-E609FAC3527A}" name="AMD" dataDxfId="223" totalsRowDxfId="222"/>
    <tableColumn id="89" xr3:uid="{2CB1C92D-3349-40D8-835B-BACDBE878FEB}" name="NVO" dataDxfId="221" totalsRowDxfId="220"/>
    <tableColumn id="90" xr3:uid="{551C6042-EF36-4D57-9C16-BF5C09F2647C}" name="B4F.F" dataDxfId="219" totalsRowDxfId="218"/>
    <tableColumn id="91" xr3:uid="{63431ABE-5EAD-41CD-BBD7-0E72D7BF4318}" name="KAEPY" dataDxfId="217" totalsRowDxfId="216"/>
    <tableColumn id="92" xr3:uid="{7793D4EF-A2F6-4D16-BC22-AB037A041935}" name="0992.HK" dataDxfId="215" totalsRowDxfId="214"/>
    <tableColumn id="93" xr3:uid="{186D28CC-DB5E-4DCF-B813-DCDCA8705754}" name="QUBT" dataDxfId="213" totalsRowDxfId="212"/>
    <tableColumn id="94" xr3:uid="{03E689E5-475F-4E12-B9D5-A311A2894614}" name="BA.L" dataDxfId="211" totalsRowDxfId="210"/>
    <tableColumn id="95" xr3:uid="{7CF1A6F5-4AEA-44B5-8359-FD6E72EF6E2A}" name="ABBV" dataDxfId="209" totalsRowDxfId="208"/>
    <tableColumn id="96" xr3:uid="{2028651E-A247-4315-A9BB-5586AD881D35}" name="ALIZF" dataDxfId="207" totalsRowDxfId="206"/>
    <tableColumn id="97" xr3:uid="{5FB0C423-1E11-4936-B2A8-49828FA0C7CF}" name="SAP  " dataDxfId="205" totalsRowDxfId="204"/>
    <tableColumn id="98" xr3:uid="{204E0C10-839C-4500-9AF3-5EA05BF239C7}" name="V" dataDxfId="203" totalsRowDxfId="202"/>
    <tableColumn id="99" xr3:uid="{2E466562-243F-46EA-B65F-CD3A5B310E81}" name="TATAMOTORS.NS" dataDxfId="201" totalsRowDxfId="200"/>
    <tableColumn id="100" xr3:uid="{4BEC2A41-1B13-43AE-9175-14E1B3B701C6}" name="ORCL" dataDxfId="199" totalsRowDxfId="198"/>
    <tableColumn id="101" xr3:uid="{5632C091-2DDB-4616-838E-92487EFC3203}" name="MA" dataDxfId="197" totalsRowDxfId="196"/>
    <tableColumn id="102" xr3:uid="{E15D3FA9-8473-4EED-8A59-6FBDEB1956AA}" name="CA.PA" dataDxfId="195" totalsRowDxfId="194"/>
    <tableColumn id="103" xr3:uid="{34D8C0C6-85C6-4132-84FF-440D0E5F4928}" name="0700.HK" dataDxfId="193" totalsRowDxfId="192"/>
    <tableColumn id="104" xr3:uid="{A60C3B09-D652-44AA-931A-91207DFC4DCE}" name="2318.HK" dataDxfId="191" totalsRowDxfId="190"/>
    <tableColumn id="105" xr3:uid="{F69B9C52-7F28-4F90-B274-0B37D43511BB}" name="MAERSK-B.CO" dataDxfId="189" totalsRowDxfId="188"/>
    <tableColumn id="106" xr3:uid="{92D03C0A-BD23-4631-ADBD-A1443A31BF03}" name="JPM" dataDxfId="187" totalsRowDxfId="186"/>
    <tableColumn id="107" xr3:uid="{D8F223AD-58E4-46CF-8D58-22BB385EF947}" name="MG" dataDxfId="185" totalsRowDxfId="184"/>
    <tableColumn id="108" xr3:uid="{9B6394B2-4837-4E85-9A55-A0CB2DDD79E5}" name="COLR.BR" dataDxfId="183" totalsRowDxfId="182"/>
    <tableColumn id="109" xr3:uid="{A6B1B135-AD82-4FD1-A4C0-B846F0314629}" name="7269.T" dataDxfId="181" totalsRowDxfId="180"/>
    <tableColumn id="110" xr3:uid="{9A2C04EB-7689-4D61-BFFD-1F18D56C9E52}" name="SAF.PA" dataDxfId="179" totalsRowDxfId="178"/>
    <tableColumn id="111" xr3:uid="{62A2121F-6455-426D-9A39-AF80BD1F2A78}" name="JNJ" dataDxfId="177" totalsRowDxfId="176"/>
    <tableColumn id="112" xr3:uid="{8BEDAF97-4D7F-49E7-9256-63DC0ECE8A45}" name="IBE.MC" dataDxfId="175" totalsRowDxfId="174"/>
    <tableColumn id="113" xr3:uid="{153199B1-FD26-414B-BD41-DD6A6B6EA4F4}" name="FUJHY " dataDxfId="173" totalsRowDxfId="172"/>
    <tableColumn id="114" xr3:uid="{C47DDD3B-62D9-44B6-B61C-A7369C8C3AB3}" name="ANZ.AX " dataDxfId="171" totalsRowDxfId="170"/>
    <tableColumn id="115" xr3:uid="{019A25E7-81D9-4084-BEA0-A3FF88FE25AD}" name="NKE" dataDxfId="169" totalsRowDxfId="168"/>
    <tableColumn id="116" xr3:uid="{79AD4B8B-F974-42AD-810E-9AC722874848}" name="9601.T" dataDxfId="167" totalsRowDxfId="166"/>
    <tableColumn id="117" xr3:uid="{584A3662-42A9-4888-9B7A-143DE2F5A3E9}" name="CS.PA" dataDxfId="165" totalsRowDxfId="164"/>
    <tableColumn id="118" xr3:uid="{787526DE-0275-415A-9E33-98E4EA01B7A6}" name="UL" dataDxfId="163" totalsRowDxfId="162"/>
    <tableColumn id="119" xr3:uid="{070A9B52-6279-4871-8E7E-52A97D8CDC12}" name="HEIA.AS" dataDxfId="161" totalsRowDxfId="160"/>
    <tableColumn id="120" xr3:uid="{D03B439E-B37E-4D84-8B19-0046C7A7C2A9}" name="SBUX" dataDxfId="159" totalsRowDxfId="158"/>
    <tableColumn id="121" xr3:uid="{B5604993-CB0E-4230-BF95-9CD6C8E929F2}" name="006400.KS" dataDxfId="157" totalsRowDxfId="156"/>
    <tableColumn id="122" xr3:uid="{5A6F3BB7-3BE9-4339-9C4C-E9563882BC5E}" name="SPOT" dataDxfId="155" totalsRowDxfId="154"/>
    <tableColumn id="123" xr3:uid="{4485A53D-B25B-48B3-8B27-659A32C23D4B}" name="0001.HK" dataDxfId="153" totalsRowDxfId="152"/>
    <tableColumn id="124" xr3:uid="{91937642-C11B-45A0-9A05-7E44889406BD}" name="SMCI" dataDxfId="151" totalsRowDxfId="150"/>
    <tableColumn id="125" xr3:uid="{4ED7A1E0-C94A-409C-B502-F720439876B1}" name="UPST" dataDxfId="149" totalsRowDxfId="148"/>
    <tableColumn id="126" xr3:uid="{A71B7CD1-7AE6-4EC3-B0D6-89F23065FF86}" name="CRSR" dataDxfId="147" totalsRowDxfId="146"/>
    <tableColumn id="127" xr3:uid="{34AB6F26-823C-414B-853A-7E1D1B977150}" name="BLNK" dataDxfId="145" totalsRowDxfId="144"/>
    <tableColumn id="128" xr3:uid="{14F8DF92-3EA3-42BB-A8E2-F966F83BC3B0}" name="PATH" dataDxfId="143" totalsRowDxfId="142"/>
    <tableColumn id="129" xr3:uid="{9C52913B-C832-4888-A6F0-C91CCC5455F2}" name="VALE" dataDxfId="141" totalsRowDxfId="140"/>
    <tableColumn id="130" xr3:uid="{85CAA406-FBCE-442E-9B1B-0A9C054CF825}" name="EQNR.OL" dataDxfId="139" totalsRowDxfId="138"/>
    <tableColumn id="131" xr3:uid="{C8AE31F3-EDD2-4A4B-911C-8E9FCA10838A}" name="MMM" dataDxfId="137" totalsRowDxfId="136"/>
    <tableColumn id="132" xr3:uid="{0A8F3EA8-B06C-4F99-92C4-1B05204FA7C9}" name="BEP" dataDxfId="135" totalsRowDxfId="134"/>
    <tableColumn id="133" xr3:uid="{6B29F9AB-FCF5-4664-82D3-E5005A1EE779}" name="ADYEN.AS" dataDxfId="133" totalsRowDxfId="132"/>
    <tableColumn id="134" xr3:uid="{74210FF2-8F5A-4017-A817-446B16476339}" name="MT" dataDxfId="131" totalsRowDxfId="130"/>
    <tableColumn id="135" xr3:uid="{5FBFF7F1-419E-45CA-A772-1C1FFCCC3CC4}" name="CEVA" dataDxfId="129" totalsRowDxfId="128"/>
    <tableColumn id="136" xr3:uid="{F9949DFD-7BE6-49B0-852B-95D9468B44FD}" name="INFY" dataDxfId="127" totalsRowDxfId="126"/>
    <tableColumn id="137" xr3:uid="{F654FEB7-9594-4A1D-BC41-8DCAC0A53471}" name="PAH3.DE" dataDxfId="125" totalsRowDxfId="124"/>
    <tableColumn id="138" xr3:uid="{77399B68-788A-426F-8825-3DA5752ED014}" name="TDG" dataDxfId="123" totalsRowDxfId="122"/>
    <tableColumn id="139" xr3:uid="{41FDEA27-2B85-4092-B5D2-B024AF58D35B}" name="DHR" dataDxfId="121" totalsRowDxfId="120"/>
    <tableColumn id="140" xr3:uid="{F72F3931-E675-4F3D-BBC9-71F6FE3EFF6F}" name="0857.HK" dataDxfId="119" totalsRowDxfId="118"/>
    <tableColumn id="141" xr3:uid="{9C456E9E-F369-4754-9CD2-533E0359AB98}" name="ULVR.L" dataDxfId="117" totalsRowDxfId="116"/>
    <tableColumn id="142" xr3:uid="{0A337D68-0E4F-4BAA-91F0-CCAF3D592DAB}" name="2222.SR" dataDxfId="115" totalsRowDxfId="114"/>
    <tableColumn id="143" xr3:uid="{AB941911-376E-4CB7-9471-E8BDD5527794}" name="ROG.SW" dataDxfId="113" totalsRowDxfId="112"/>
    <tableColumn id="144" xr3:uid="{CAF8B189-32EF-4853-862F-728C32E3323A}" name="PG" dataDxfId="111" totalsRowDxfId="110"/>
    <tableColumn id="145" xr3:uid="{119BE488-7CCB-480F-B33F-0E3AAF3724E4}" name="VOLV-B.ST" dataDxfId="109" totalsRowDxfId="108"/>
    <tableColumn id="146" xr3:uid="{3CA42999-4B3D-44E1-AFAF-3C66F8BAA801}" name="6501.T" dataDxfId="107" totalsRowDxfId="106"/>
    <tableColumn id="147" xr3:uid="{9791D34A-C742-4EAD-8703-3BC23F76A747}" name="TSM" dataDxfId="105" totalsRowDxfId="104"/>
    <tableColumn id="148" xr3:uid="{FEBD357F-A4C6-427C-A70C-7A8A243510EF}" name="AI.PA" dataDxfId="103" totalsRowDxfId="102"/>
    <tableColumn id="149" xr3:uid="{05A41BBD-189F-4FE8-87C6-921CE5093C3C}" name="PME.AX" dataDxfId="101" totalsRowDxfId="100"/>
    <tableColumn id="150" xr3:uid="{CFC1829D-3EA4-411A-8B8C-585BBFCC23C9}" name="000333.SZ" dataDxfId="99" totalsRowDxfId="98"/>
    <tableColumn id="151" xr3:uid="{0A376956-5603-4E72-B5A3-E668BACE910E}" name="SOLB.BR" dataDxfId="97" totalsRowDxfId="96"/>
    <tableColumn id="152" xr3:uid="{DC8D657B-3C33-4236-A5CF-337C12AFDA65}" name="BRK-B" dataDxfId="95" totalsRowDxfId="94"/>
    <tableColumn id="153" xr3:uid="{8A40B21D-ACE1-4AC4-B902-C9FC2422A1E9}" name="ACGBY" dataDxfId="93" totalsRowDxfId="92"/>
    <tableColumn id="154" xr3:uid="{453AF19B-CA79-4E05-8FB4-34047FFB3660}" name="BA" dataDxfId="91" totalsRowDxfId="90"/>
    <tableColumn id="155" xr3:uid="{D9DB5E45-D2C1-4794-9E83-3A549701D9BF}" name="IBM" dataDxfId="89" totalsRowDxfId="88"/>
    <tableColumn id="156" xr3:uid="{8A65E632-7977-4B68-A74A-75FF78A0C0C7}" name="BP " dataDxfId="87" totalsRowDxfId="86"/>
    <tableColumn id="157" xr3:uid="{CBEAF8F4-5A6C-42E7-9BF4-2B04BCDB9B1D}" name="0941.HK" dataDxfId="85" totalsRowDxfId="84"/>
    <tableColumn id="158" xr3:uid="{7814B794-AB4A-4895-A76C-F7CA978CAA11}" name="E" dataDxfId="83" totalsRowDxfId="82"/>
    <tableColumn id="159" xr3:uid="{5DD0B830-1E4B-425D-8683-F116A4DB734A}" name="XTP.WA" dataDxfId="81" totalsRowDxfId="80"/>
    <tableColumn id="160" xr3:uid="{6FE4D6EB-39EE-41E2-BC89-5079874AFE19}" name="ELABS.OL" dataDxfId="79" totalsRowDxfId="78"/>
    <tableColumn id="161" xr3:uid="{AEF31386-49C6-462C-81E6-CFB4B826BAED}" name="KHC" dataDxfId="77" totalsRowDxfId="76"/>
    <tableColumn id="162" xr3:uid="{73283FAB-1C9E-4056-A397-89D2268F0B58}" name="1821.T" dataDxfId="75" totalsRowDxfId="74"/>
    <tableColumn id="163" xr3:uid="{AE802C08-32FA-433D-A5FD-99DA66B7E456}" name="SAN.PA" dataDxfId="73" totalsRowDxfId="72"/>
    <tableColumn id="164" xr3:uid="{2B051E89-B095-40D6-8BEA-BFAFDCCA5AF0}" name="COST" dataDxfId="71" totalsRowDxfId="70"/>
    <tableColumn id="165" xr3:uid="{5D1AE50C-5252-42B7-9B24-151D9AEFEDF8}" name="NHY.OL" dataDxfId="69" totalsRowDxfId="68"/>
    <tableColumn id="166" xr3:uid="{994FF999-0797-49E7-AE1B-02F7D29F3978}" name="9983.T" dataDxfId="67" totalsRow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F945D3-7CF1-4E33-8A5E-7C5EB92F7544}" name="Table1" displayName="Table1" ref="B2:G5" totalsRowShown="0">
  <autoFilter ref="B2:G5" xr:uid="{23F945D3-7CF1-4E33-8A5E-7C5EB92F7544}"/>
  <tableColumns count="6">
    <tableColumn id="1" xr3:uid="{93D4002A-C0F0-4961-9311-505CBD010D9F}" name="Column1"/>
    <tableColumn id="2" xr3:uid="{C3674387-91D4-42F4-9AAF-75D7D39AB4B5}" name="Week 1"/>
    <tableColumn id="3" xr3:uid="{15C47FAB-CE3B-4AE1-800E-53734CB4B1A2}" name="Week 2"/>
    <tableColumn id="4" xr3:uid="{86E86FAC-05D5-4637-B39A-7784B205085D}" name="Week 3"/>
    <tableColumn id="5" xr3:uid="{B6F61655-FFFD-487D-BEFF-9022AFD578FA}" name="Week 4"/>
    <tableColumn id="6" xr3:uid="{F81346B9-0D4A-4023-92DD-D984AB605242}" name="Week 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6760-FB81-4D72-BC48-A29DBF562D30}">
  <sheetPr codeName="Sheet4"/>
  <dimension ref="A1:LV234"/>
  <sheetViews>
    <sheetView showGridLines="0" zoomScale="17" zoomScaleNormal="43" workbookViewId="0">
      <pane ySplit="1" topLeftCell="A85" activePane="bottomLeft" state="frozen"/>
      <selection activeCell="DM1" sqref="DM1"/>
      <selection pane="bottomLeft" activeCell="H1" sqref="H1"/>
    </sheetView>
  </sheetViews>
  <sheetFormatPr defaultRowHeight="14.4"/>
  <cols>
    <col min="1" max="98" width="20.6640625" customWidth="1"/>
    <col min="99" max="99" width="23" customWidth="1"/>
    <col min="100" max="166" width="20.6640625" customWidth="1"/>
    <col min="167" max="167" width="22.88671875" bestFit="1" customWidth="1"/>
    <col min="168" max="168" width="13.44140625" bestFit="1" customWidth="1"/>
    <col min="169" max="169" width="9" bestFit="1" customWidth="1"/>
    <col min="170" max="170" width="23.33203125" customWidth="1"/>
    <col min="171" max="171" width="19.6640625" bestFit="1" customWidth="1"/>
    <col min="172" max="172" width="20.6640625" bestFit="1" customWidth="1"/>
    <col min="173" max="173" width="19.6640625" bestFit="1" customWidth="1"/>
    <col min="174" max="174" width="19.33203125" bestFit="1" customWidth="1"/>
    <col min="175" max="177" width="20.6640625" bestFit="1" customWidth="1"/>
    <col min="178" max="178" width="21.33203125" bestFit="1" customWidth="1"/>
    <col min="179" max="179" width="19.33203125" bestFit="1" customWidth="1"/>
    <col min="180" max="180" width="19.6640625" bestFit="1" customWidth="1"/>
    <col min="181" max="181" width="21.33203125" bestFit="1" customWidth="1"/>
    <col min="182" max="188" width="20.6640625" bestFit="1" customWidth="1"/>
    <col min="189" max="190" width="19.33203125" bestFit="1" customWidth="1"/>
    <col min="191" max="192" width="20.6640625" bestFit="1" customWidth="1"/>
    <col min="193" max="193" width="21.33203125" bestFit="1" customWidth="1"/>
    <col min="194" max="195" width="20.6640625" bestFit="1" customWidth="1"/>
    <col min="196" max="197" width="21.33203125" bestFit="1" customWidth="1"/>
    <col min="198" max="199" width="20.6640625" bestFit="1" customWidth="1"/>
    <col min="200" max="201" width="19.33203125" bestFit="1" customWidth="1"/>
    <col min="202" max="202" width="21.33203125" bestFit="1" customWidth="1"/>
    <col min="203" max="203" width="19.6640625" bestFit="1" customWidth="1"/>
    <col min="204" max="204" width="19.33203125" bestFit="1" customWidth="1"/>
    <col min="205" max="205" width="21.33203125" bestFit="1" customWidth="1"/>
    <col min="206" max="207" width="20.6640625" bestFit="1" customWidth="1"/>
    <col min="208" max="208" width="19.33203125" bestFit="1" customWidth="1"/>
    <col min="209" max="209" width="20.6640625" bestFit="1" customWidth="1"/>
    <col min="210" max="210" width="19.6640625" bestFit="1" customWidth="1"/>
    <col min="211" max="211" width="19.33203125" bestFit="1" customWidth="1"/>
    <col min="212" max="212" width="20.6640625" bestFit="1" customWidth="1"/>
    <col min="213" max="214" width="19.33203125" bestFit="1" customWidth="1"/>
    <col min="215" max="215" width="20.6640625" bestFit="1" customWidth="1"/>
    <col min="216" max="217" width="19.6640625" bestFit="1" customWidth="1"/>
    <col min="218" max="219" width="20.6640625" bestFit="1" customWidth="1"/>
    <col min="220" max="220" width="21.33203125" bestFit="1" customWidth="1"/>
    <col min="221" max="222" width="20.6640625" bestFit="1" customWidth="1"/>
    <col min="223" max="223" width="21.6640625" bestFit="1" customWidth="1"/>
    <col min="224" max="225" width="20.6640625" bestFit="1" customWidth="1"/>
    <col min="226" max="226" width="21.33203125" bestFit="1" customWidth="1"/>
    <col min="227" max="228" width="20.6640625" bestFit="1" customWidth="1"/>
    <col min="229" max="229" width="19.6640625" bestFit="1" customWidth="1"/>
    <col min="230" max="230" width="20.6640625" bestFit="1" customWidth="1"/>
    <col min="231" max="231" width="19.6640625" bestFit="1" customWidth="1"/>
    <col min="232" max="234" width="20.6640625" bestFit="1" customWidth="1"/>
    <col min="235" max="235" width="19.33203125" bestFit="1" customWidth="1"/>
    <col min="236" max="236" width="20.6640625" bestFit="1" customWidth="1"/>
    <col min="237" max="238" width="19.6640625" bestFit="1" customWidth="1"/>
    <col min="239" max="239" width="19.33203125" bestFit="1" customWidth="1"/>
    <col min="240" max="240" width="20.6640625" bestFit="1" customWidth="1"/>
    <col min="241" max="241" width="19.33203125" bestFit="1" customWidth="1"/>
    <col min="242" max="242" width="20.6640625" bestFit="1" customWidth="1"/>
    <col min="243" max="243" width="19.33203125" bestFit="1" customWidth="1"/>
    <col min="244" max="244" width="21.33203125" bestFit="1" customWidth="1"/>
    <col min="245" max="245" width="19.33203125" bestFit="1" customWidth="1"/>
    <col min="246" max="246" width="21.33203125" bestFit="1" customWidth="1"/>
    <col min="247" max="247" width="19.33203125" bestFit="1" customWidth="1"/>
    <col min="248" max="248" width="20.6640625" bestFit="1" customWidth="1"/>
    <col min="249" max="249" width="19.6640625" bestFit="1" customWidth="1"/>
    <col min="250" max="252" width="20.6640625" bestFit="1" customWidth="1"/>
    <col min="253" max="253" width="21.33203125" bestFit="1" customWidth="1"/>
    <col min="254" max="254" width="19.33203125" bestFit="1" customWidth="1"/>
    <col min="255" max="256" width="20.6640625" bestFit="1" customWidth="1"/>
    <col min="257" max="259" width="21.33203125" bestFit="1" customWidth="1"/>
    <col min="260" max="260" width="20.6640625" bestFit="1" customWidth="1"/>
    <col min="261" max="261" width="21.33203125" bestFit="1" customWidth="1"/>
    <col min="262" max="262" width="19.6640625" bestFit="1" customWidth="1"/>
    <col min="263" max="263" width="20.6640625" bestFit="1" customWidth="1"/>
    <col min="264" max="266" width="19.33203125" bestFit="1" customWidth="1"/>
    <col min="267" max="267" width="20.6640625" bestFit="1" customWidth="1"/>
    <col min="268" max="268" width="19.6640625" bestFit="1" customWidth="1"/>
    <col min="269" max="270" width="19.33203125" bestFit="1" customWidth="1"/>
    <col min="271" max="273" width="20.6640625" bestFit="1" customWidth="1"/>
    <col min="274" max="274" width="19.6640625" bestFit="1" customWidth="1"/>
    <col min="275" max="275" width="21.33203125" bestFit="1" customWidth="1"/>
    <col min="276" max="276" width="20.6640625" bestFit="1" customWidth="1"/>
    <col min="277" max="277" width="19.33203125" bestFit="1" customWidth="1"/>
    <col min="278" max="278" width="28" bestFit="1" customWidth="1"/>
    <col min="279" max="280" width="19.33203125" bestFit="1" customWidth="1"/>
    <col min="281" max="281" width="19.6640625" bestFit="1" customWidth="1"/>
    <col min="282" max="282" width="19.33203125" bestFit="1" customWidth="1"/>
    <col min="283" max="284" width="20.6640625" bestFit="1" customWidth="1"/>
    <col min="285" max="285" width="21.5546875" bestFit="1" customWidth="1"/>
    <col min="286" max="286" width="19.5546875" bestFit="1" customWidth="1"/>
    <col min="287" max="287" width="20.44140625" bestFit="1" customWidth="1"/>
    <col min="288" max="288" width="21.44140625" bestFit="1" customWidth="1"/>
    <col min="289" max="289" width="28" bestFit="1" customWidth="1"/>
    <col min="290" max="290" width="21.44140625" bestFit="1" customWidth="1"/>
    <col min="291" max="291" width="19.5546875" bestFit="1" customWidth="1"/>
    <col min="292" max="297" width="21.44140625" bestFit="1" customWidth="1"/>
    <col min="298" max="298" width="19.5546875" bestFit="1" customWidth="1"/>
    <col min="299" max="301" width="21.44140625" bestFit="1" customWidth="1"/>
    <col min="302" max="302" width="20.44140625" bestFit="1" customWidth="1"/>
    <col min="303" max="308" width="21.44140625" bestFit="1" customWidth="1"/>
    <col min="309" max="312" width="19.5546875" bestFit="1" customWidth="1"/>
    <col min="313" max="315" width="21.44140625" bestFit="1" customWidth="1"/>
    <col min="316" max="316" width="20.44140625" bestFit="1" customWidth="1"/>
    <col min="317" max="319" width="21.44140625" bestFit="1" customWidth="1"/>
    <col min="320" max="320" width="28.109375" bestFit="1" customWidth="1"/>
    <col min="321" max="321" width="21.44140625" bestFit="1" customWidth="1"/>
    <col min="322" max="322" width="15.33203125" customWidth="1"/>
    <col min="323" max="323" width="17.109375" customWidth="1"/>
    <col min="324" max="326" width="19.5546875" bestFit="1" customWidth="1"/>
    <col min="327" max="328" width="21.44140625" bestFit="1" customWidth="1"/>
    <col min="329" max="330" width="19.5546875" bestFit="1" customWidth="1"/>
    <col min="331" max="331" width="17.5546875" bestFit="1" customWidth="1"/>
    <col min="332" max="333" width="17.109375" bestFit="1" customWidth="1"/>
    <col min="334" max="334" width="17.5546875" bestFit="1" customWidth="1"/>
  </cols>
  <sheetData>
    <row r="1" spans="1:334" ht="26.4" customHeight="1">
      <c r="A1" s="8" t="s">
        <v>0</v>
      </c>
      <c r="B1" s="8" t="s">
        <v>1</v>
      </c>
      <c r="C1" s="8" t="s">
        <v>2</v>
      </c>
      <c r="D1" s="8" t="s">
        <v>3</v>
      </c>
      <c r="E1" s="8" t="s">
        <v>4</v>
      </c>
      <c r="F1" s="8" t="s">
        <v>5</v>
      </c>
      <c r="G1" s="8" t="s">
        <v>6</v>
      </c>
      <c r="H1" s="8" t="s">
        <v>7</v>
      </c>
      <c r="I1" s="8" t="s">
        <v>8</v>
      </c>
      <c r="J1" s="8" t="s">
        <v>9</v>
      </c>
      <c r="K1" s="8" t="s">
        <v>10</v>
      </c>
      <c r="L1" s="8" t="s">
        <v>11</v>
      </c>
      <c r="M1" s="9"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8" t="s">
        <v>117</v>
      </c>
      <c r="DO1" s="8" t="s">
        <v>118</v>
      </c>
      <c r="DP1" s="8" t="s">
        <v>119</v>
      </c>
      <c r="DQ1" s="8" t="s">
        <v>120</v>
      </c>
      <c r="DR1" s="8" t="s">
        <v>121</v>
      </c>
      <c r="DS1" s="8" t="s">
        <v>122</v>
      </c>
      <c r="DT1" s="8" t="s">
        <v>123</v>
      </c>
      <c r="DU1" s="8" t="s">
        <v>124</v>
      </c>
      <c r="DV1" s="8" t="s">
        <v>125</v>
      </c>
      <c r="DW1" s="8" t="s">
        <v>126</v>
      </c>
      <c r="DX1" s="8" t="s">
        <v>127</v>
      </c>
      <c r="DY1" s="8" t="s">
        <v>128</v>
      </c>
      <c r="DZ1" s="8" t="s">
        <v>129</v>
      </c>
      <c r="EA1" s="8" t="s">
        <v>130</v>
      </c>
      <c r="EB1" s="8" t="s">
        <v>131</v>
      </c>
      <c r="EC1" s="8" t="s">
        <v>132</v>
      </c>
      <c r="ED1" s="8" t="s">
        <v>133</v>
      </c>
      <c r="EE1" s="8" t="s">
        <v>134</v>
      </c>
      <c r="EF1" s="8" t="s">
        <v>135</v>
      </c>
      <c r="EG1" s="8" t="s">
        <v>136</v>
      </c>
      <c r="EH1" s="8" t="s">
        <v>137</v>
      </c>
      <c r="EI1" s="8" t="s">
        <v>138</v>
      </c>
      <c r="EJ1" s="8" t="s">
        <v>139</v>
      </c>
      <c r="EK1" s="8" t="s">
        <v>140</v>
      </c>
      <c r="EL1" s="8" t="s">
        <v>141</v>
      </c>
      <c r="EM1" s="8" t="s">
        <v>142</v>
      </c>
      <c r="EN1" s="8" t="s">
        <v>143</v>
      </c>
      <c r="EO1" s="8" t="s">
        <v>144</v>
      </c>
      <c r="EP1" s="8" t="s">
        <v>145</v>
      </c>
      <c r="EQ1" s="8" t="s">
        <v>146</v>
      </c>
      <c r="ER1" s="8" t="s">
        <v>147</v>
      </c>
      <c r="ES1" s="8" t="s">
        <v>148</v>
      </c>
      <c r="ET1" s="8" t="s">
        <v>149</v>
      </c>
      <c r="EU1" s="8" t="s">
        <v>150</v>
      </c>
      <c r="EV1" s="8" t="s">
        <v>151</v>
      </c>
      <c r="EW1" s="8" t="s">
        <v>152</v>
      </c>
      <c r="EX1" s="8" t="s">
        <v>153</v>
      </c>
      <c r="EY1" s="8" t="s">
        <v>154</v>
      </c>
      <c r="EZ1" s="8" t="s">
        <v>155</v>
      </c>
      <c r="FA1" s="8" t="s">
        <v>156</v>
      </c>
      <c r="FB1" s="8" t="s">
        <v>157</v>
      </c>
      <c r="FC1" s="8" t="s">
        <v>158</v>
      </c>
      <c r="FD1" s="8" t="s">
        <v>159</v>
      </c>
      <c r="FE1" s="8" t="s">
        <v>160</v>
      </c>
      <c r="FF1" s="8" t="s">
        <v>161</v>
      </c>
      <c r="FG1" s="8" t="s">
        <v>162</v>
      </c>
      <c r="FH1" s="8" t="s">
        <v>163</v>
      </c>
      <c r="FI1" s="8" t="s">
        <v>164</v>
      </c>
      <c r="FJ1" s="8" t="s">
        <v>165</v>
      </c>
      <c r="FN1" t="s">
        <v>166</v>
      </c>
      <c r="FO1" t="s">
        <v>2</v>
      </c>
      <c r="FP1" t="s">
        <v>3</v>
      </c>
      <c r="FQ1" t="s">
        <v>4</v>
      </c>
      <c r="FR1" t="s">
        <v>5</v>
      </c>
      <c r="FS1" t="s">
        <v>6</v>
      </c>
      <c r="FT1" t="s">
        <v>7</v>
      </c>
      <c r="FU1" t="s">
        <v>8</v>
      </c>
      <c r="FV1" t="s">
        <v>9</v>
      </c>
      <c r="FW1" t="s">
        <v>10</v>
      </c>
      <c r="FX1" t="s">
        <v>11</v>
      </c>
      <c r="FY1" s="418" t="s">
        <v>12</v>
      </c>
      <c r="FZ1" t="s">
        <v>13</v>
      </c>
      <c r="GA1" t="s">
        <v>14</v>
      </c>
      <c r="GB1" t="s">
        <v>15</v>
      </c>
      <c r="GC1" t="s">
        <v>16</v>
      </c>
      <c r="GD1" t="s">
        <v>17</v>
      </c>
      <c r="GE1" t="s">
        <v>18</v>
      </c>
      <c r="GF1" t="s">
        <v>19</v>
      </c>
      <c r="GG1" t="s">
        <v>20</v>
      </c>
      <c r="GH1" t="s">
        <v>21</v>
      </c>
      <c r="GI1" t="s">
        <v>22</v>
      </c>
      <c r="GJ1" t="s">
        <v>23</v>
      </c>
      <c r="GK1" t="s">
        <v>24</v>
      </c>
      <c r="GL1" t="s">
        <v>25</v>
      </c>
      <c r="GM1" t="s">
        <v>26</v>
      </c>
      <c r="GN1" t="s">
        <v>27</v>
      </c>
      <c r="GO1" t="s">
        <v>28</v>
      </c>
      <c r="GP1" t="s">
        <v>29</v>
      </c>
      <c r="GQ1" t="s">
        <v>30</v>
      </c>
      <c r="GR1" t="s">
        <v>31</v>
      </c>
      <c r="GS1" t="s">
        <v>32</v>
      </c>
      <c r="GT1" t="s">
        <v>33</v>
      </c>
      <c r="GU1" t="s">
        <v>34</v>
      </c>
      <c r="GV1" t="s">
        <v>35</v>
      </c>
      <c r="GW1" t="s">
        <v>36</v>
      </c>
      <c r="GX1" t="s">
        <v>37</v>
      </c>
      <c r="GY1" t="s">
        <v>38</v>
      </c>
      <c r="GZ1" t="s">
        <v>39</v>
      </c>
      <c r="HA1" t="s">
        <v>40</v>
      </c>
      <c r="HB1" t="s">
        <v>41</v>
      </c>
      <c r="HC1" t="s">
        <v>42</v>
      </c>
      <c r="HD1" t="s">
        <v>43</v>
      </c>
      <c r="HE1" t="s">
        <v>44</v>
      </c>
      <c r="HF1" t="s">
        <v>45</v>
      </c>
      <c r="HG1" t="s">
        <v>46</v>
      </c>
      <c r="HH1" t="s">
        <v>47</v>
      </c>
      <c r="HI1" t="s">
        <v>48</v>
      </c>
      <c r="HJ1" t="s">
        <v>49</v>
      </c>
      <c r="HK1" t="s">
        <v>50</v>
      </c>
      <c r="HL1" t="s">
        <v>51</v>
      </c>
      <c r="HM1" t="s">
        <v>52</v>
      </c>
      <c r="HN1" t="s">
        <v>53</v>
      </c>
      <c r="HO1" t="s">
        <v>54</v>
      </c>
      <c r="HP1" t="s">
        <v>55</v>
      </c>
      <c r="HQ1" t="s">
        <v>56</v>
      </c>
      <c r="HR1" t="s">
        <v>57</v>
      </c>
      <c r="HS1" t="s">
        <v>58</v>
      </c>
      <c r="HT1" t="s">
        <v>59</v>
      </c>
      <c r="HU1" t="s">
        <v>60</v>
      </c>
      <c r="HV1" t="s">
        <v>61</v>
      </c>
      <c r="HW1" t="s">
        <v>62</v>
      </c>
      <c r="HX1" t="s">
        <v>63</v>
      </c>
      <c r="HY1" t="s">
        <v>64</v>
      </c>
      <c r="HZ1" t="s">
        <v>65</v>
      </c>
      <c r="IA1" t="s">
        <v>66</v>
      </c>
      <c r="IB1" t="s">
        <v>67</v>
      </c>
      <c r="IC1" t="s">
        <v>68</v>
      </c>
      <c r="ID1" t="s">
        <v>69</v>
      </c>
      <c r="IE1" t="s">
        <v>70</v>
      </c>
      <c r="IF1" t="s">
        <v>71</v>
      </c>
      <c r="IG1" t="s">
        <v>72</v>
      </c>
      <c r="IH1" t="s">
        <v>73</v>
      </c>
      <c r="II1" t="s">
        <v>74</v>
      </c>
      <c r="IJ1" t="s">
        <v>75</v>
      </c>
      <c r="IK1" t="s">
        <v>76</v>
      </c>
      <c r="IL1" t="s">
        <v>77</v>
      </c>
      <c r="IM1" t="s">
        <v>78</v>
      </c>
      <c r="IN1" t="s">
        <v>79</v>
      </c>
      <c r="IO1" t="s">
        <v>80</v>
      </c>
      <c r="IP1" t="s">
        <v>81</v>
      </c>
      <c r="IQ1" t="s">
        <v>82</v>
      </c>
      <c r="IR1" t="s">
        <v>83</v>
      </c>
      <c r="IS1" t="s">
        <v>84</v>
      </c>
      <c r="IT1" t="s">
        <v>85</v>
      </c>
      <c r="IU1" t="s">
        <v>86</v>
      </c>
      <c r="IV1" t="s">
        <v>87</v>
      </c>
      <c r="IW1" t="s">
        <v>88</v>
      </c>
      <c r="IX1" t="s">
        <v>89</v>
      </c>
      <c r="IY1" t="s">
        <v>90</v>
      </c>
      <c r="IZ1" t="s">
        <v>91</v>
      </c>
      <c r="JA1" t="s">
        <v>92</v>
      </c>
      <c r="JB1" t="s">
        <v>93</v>
      </c>
      <c r="JC1" t="s">
        <v>94</v>
      </c>
      <c r="JD1" t="s">
        <v>95</v>
      </c>
      <c r="JE1" t="s">
        <v>96</v>
      </c>
      <c r="JF1" t="s">
        <v>97</v>
      </c>
      <c r="JG1" t="s">
        <v>98</v>
      </c>
      <c r="JH1" t="s">
        <v>99</v>
      </c>
      <c r="JI1" t="s">
        <v>100</v>
      </c>
      <c r="JJ1" t="s">
        <v>101</v>
      </c>
      <c r="JK1" t="s">
        <v>102</v>
      </c>
      <c r="JL1" t="s">
        <v>103</v>
      </c>
      <c r="JM1" t="s">
        <v>104</v>
      </c>
      <c r="JN1" t="s">
        <v>105</v>
      </c>
      <c r="JO1" t="s">
        <v>106</v>
      </c>
      <c r="JP1" t="s">
        <v>107</v>
      </c>
      <c r="JQ1" t="s">
        <v>108</v>
      </c>
      <c r="JR1" t="s">
        <v>109</v>
      </c>
      <c r="JS1" t="s">
        <v>110</v>
      </c>
      <c r="JT1" t="s">
        <v>111</v>
      </c>
      <c r="JU1" t="s">
        <v>112</v>
      </c>
      <c r="JV1" t="s">
        <v>113</v>
      </c>
      <c r="JW1" t="s">
        <v>114</v>
      </c>
      <c r="JX1" t="s">
        <v>115</v>
      </c>
      <c r="JY1" t="s">
        <v>116</v>
      </c>
      <c r="JZ1" t="s">
        <v>117</v>
      </c>
      <c r="KA1" t="s">
        <v>118</v>
      </c>
      <c r="KB1" t="s">
        <v>119</v>
      </c>
      <c r="KC1" t="s">
        <v>120</v>
      </c>
      <c r="KD1" t="s">
        <v>121</v>
      </c>
      <c r="KE1" t="s">
        <v>122</v>
      </c>
      <c r="KF1" t="s">
        <v>123</v>
      </c>
      <c r="KG1" t="s">
        <v>124</v>
      </c>
      <c r="KH1" t="s">
        <v>125</v>
      </c>
      <c r="KI1" t="s">
        <v>126</v>
      </c>
      <c r="KJ1" t="s">
        <v>127</v>
      </c>
      <c r="KK1" t="s">
        <v>128</v>
      </c>
      <c r="KL1" t="s">
        <v>129</v>
      </c>
      <c r="KM1" t="s">
        <v>130</v>
      </c>
      <c r="KN1" t="s">
        <v>131</v>
      </c>
      <c r="KO1" t="s">
        <v>132</v>
      </c>
      <c r="KP1" t="s">
        <v>133</v>
      </c>
      <c r="KQ1" t="s">
        <v>134</v>
      </c>
      <c r="KR1" t="s">
        <v>135</v>
      </c>
      <c r="KS1" t="s">
        <v>136</v>
      </c>
      <c r="KT1" t="s">
        <v>137</v>
      </c>
      <c r="KU1" t="s">
        <v>138</v>
      </c>
      <c r="KV1" t="s">
        <v>139</v>
      </c>
      <c r="KW1" t="s">
        <v>140</v>
      </c>
      <c r="KX1" t="s">
        <v>141</v>
      </c>
      <c r="KY1" t="s">
        <v>142</v>
      </c>
      <c r="KZ1" t="s">
        <v>143</v>
      </c>
      <c r="LA1" t="s">
        <v>144</v>
      </c>
      <c r="LB1" t="s">
        <v>145</v>
      </c>
      <c r="LC1" t="s">
        <v>146</v>
      </c>
      <c r="LD1" t="s">
        <v>147</v>
      </c>
      <c r="LE1" t="s">
        <v>148</v>
      </c>
      <c r="LF1" t="s">
        <v>149</v>
      </c>
      <c r="LG1" t="s">
        <v>150</v>
      </c>
      <c r="LH1" t="s">
        <v>151</v>
      </c>
      <c r="LI1" t="s">
        <v>152</v>
      </c>
      <c r="LJ1" t="s">
        <v>153</v>
      </c>
      <c r="LK1" t="s">
        <v>154</v>
      </c>
      <c r="LL1" t="s">
        <v>155</v>
      </c>
      <c r="LM1" t="s">
        <v>156</v>
      </c>
      <c r="LN1" t="s">
        <v>157</v>
      </c>
      <c r="LO1" t="s">
        <v>158</v>
      </c>
      <c r="LP1" t="s">
        <v>159</v>
      </c>
      <c r="LQ1" t="s">
        <v>160</v>
      </c>
      <c r="LR1" t="s">
        <v>161</v>
      </c>
      <c r="LS1" t="s">
        <v>162</v>
      </c>
      <c r="LT1" t="s">
        <v>163</v>
      </c>
      <c r="LU1" t="s">
        <v>164</v>
      </c>
      <c r="LV1" t="s">
        <v>165</v>
      </c>
    </row>
    <row r="2" spans="1:334">
      <c r="A2" s="264">
        <v>44788</v>
      </c>
      <c r="B2" s="272">
        <v>2787.71</v>
      </c>
      <c r="C2" s="273">
        <v>70.78</v>
      </c>
      <c r="D2" s="273">
        <v>44.15</v>
      </c>
      <c r="E2" s="273">
        <v>33.43</v>
      </c>
      <c r="F2" s="273">
        <v>1940.41</v>
      </c>
      <c r="G2" s="273">
        <v>8.51</v>
      </c>
      <c r="H2" s="273">
        <v>201.27</v>
      </c>
      <c r="I2" s="273">
        <v>160734.12</v>
      </c>
      <c r="J2" s="273">
        <v>9.26</v>
      </c>
      <c r="K2" s="273">
        <v>278.61</v>
      </c>
      <c r="L2" s="273">
        <v>62.42</v>
      </c>
      <c r="M2" s="274">
        <v>7.0000000000000007E-2</v>
      </c>
      <c r="N2" s="273">
        <v>26.48</v>
      </c>
      <c r="O2" s="273">
        <v>2057.25</v>
      </c>
      <c r="P2" s="273">
        <v>1.38</v>
      </c>
      <c r="Q2" s="273">
        <v>909.76</v>
      </c>
      <c r="R2" s="273">
        <v>11.66</v>
      </c>
      <c r="S2" s="273">
        <v>168.85</v>
      </c>
      <c r="T2" s="273">
        <v>101.31</v>
      </c>
      <c r="U2" s="273">
        <v>56942.82</v>
      </c>
      <c r="V2" s="273">
        <v>15.05</v>
      </c>
      <c r="W2" s="273">
        <v>17.82</v>
      </c>
      <c r="X2" s="273">
        <v>3.82</v>
      </c>
      <c r="Y2" s="273">
        <v>519.33000000000004</v>
      </c>
      <c r="Z2" s="273">
        <v>85.12</v>
      </c>
      <c r="AA2" s="273">
        <v>296.67</v>
      </c>
      <c r="AB2" s="273">
        <v>2.95</v>
      </c>
      <c r="AC2" s="273">
        <v>11.56</v>
      </c>
      <c r="AD2" s="273">
        <v>17</v>
      </c>
      <c r="AE2" s="273">
        <v>138.22999999999999</v>
      </c>
      <c r="AF2" s="273">
        <v>660.02</v>
      </c>
      <c r="AG2" s="273">
        <v>59.11</v>
      </c>
      <c r="AH2" s="273">
        <v>28.14</v>
      </c>
      <c r="AI2" s="273">
        <v>143.4</v>
      </c>
      <c r="AJ2" s="273">
        <v>41.69</v>
      </c>
      <c r="AK2" s="273">
        <v>774.92</v>
      </c>
      <c r="AL2" s="273">
        <v>202.63</v>
      </c>
      <c r="AM2" s="273">
        <v>33.659999999999997</v>
      </c>
      <c r="AN2" s="273">
        <v>10.79</v>
      </c>
      <c r="AO2" s="273">
        <v>100.69</v>
      </c>
      <c r="AP2" s="273">
        <v>109.2</v>
      </c>
      <c r="AQ2" s="273">
        <v>9.8800000000000008</v>
      </c>
      <c r="AR2" s="273">
        <v>8.14</v>
      </c>
      <c r="AS2" s="273">
        <v>106.54</v>
      </c>
      <c r="AT2" s="273">
        <v>66.569999999999993</v>
      </c>
      <c r="AU2" s="273">
        <v>111.29</v>
      </c>
      <c r="AV2" s="273">
        <v>24.02</v>
      </c>
      <c r="AW2" s="273">
        <v>45.93</v>
      </c>
      <c r="AX2" s="273">
        <v>4.5599999999999996</v>
      </c>
      <c r="AY2" s="273">
        <v>30.4</v>
      </c>
      <c r="AZ2" s="273">
        <v>21.77</v>
      </c>
      <c r="BA2" s="273">
        <v>5644.38</v>
      </c>
      <c r="BB2" s="273">
        <v>529.61</v>
      </c>
      <c r="BC2" s="273">
        <v>2.61</v>
      </c>
      <c r="BD2" s="273">
        <v>14.74</v>
      </c>
      <c r="BE2" s="273">
        <v>425.06</v>
      </c>
      <c r="BF2" s="273">
        <v>241.16</v>
      </c>
      <c r="BG2" s="273">
        <v>99.88</v>
      </c>
      <c r="BH2" s="273">
        <v>46.88</v>
      </c>
      <c r="BI2" s="273">
        <v>185.14</v>
      </c>
      <c r="BJ2" s="273">
        <v>2.2400000000000002</v>
      </c>
      <c r="BK2" s="273">
        <v>1042.3499999999999</v>
      </c>
      <c r="BL2" s="273">
        <v>128.13</v>
      </c>
      <c r="BM2" s="273">
        <v>47.64</v>
      </c>
      <c r="BN2" s="273">
        <v>486.23</v>
      </c>
      <c r="BO2" s="273">
        <v>3091.91</v>
      </c>
      <c r="BP2" s="273">
        <v>111.76</v>
      </c>
      <c r="BQ2" s="273">
        <v>657.8</v>
      </c>
      <c r="BR2" s="273">
        <v>118.17</v>
      </c>
      <c r="BS2" s="273">
        <v>345.46</v>
      </c>
      <c r="BT2" s="273">
        <v>90.29</v>
      </c>
      <c r="BU2" s="273">
        <v>43.52</v>
      </c>
      <c r="BV2" s="273">
        <v>12.52</v>
      </c>
      <c r="BW2" s="273">
        <v>43.96</v>
      </c>
      <c r="BX2" s="273">
        <v>166.93</v>
      </c>
      <c r="BY2" s="273">
        <v>153.5</v>
      </c>
      <c r="BZ2" s="273">
        <v>34.200000000000003</v>
      </c>
      <c r="CA2" s="273">
        <v>162.66999999999999</v>
      </c>
      <c r="CB2" s="273">
        <v>37.93</v>
      </c>
      <c r="CC2" s="273">
        <v>65200.08</v>
      </c>
      <c r="CD2" s="273">
        <v>162.9</v>
      </c>
      <c r="CE2" s="273">
        <v>99.5</v>
      </c>
      <c r="CF2" s="273">
        <v>5683.87</v>
      </c>
      <c r="CG2" s="273">
        <v>48.82</v>
      </c>
      <c r="CH2" s="273">
        <v>0.78</v>
      </c>
      <c r="CI2" s="273">
        <v>97.24</v>
      </c>
      <c r="CJ2" s="273">
        <v>95.95</v>
      </c>
      <c r="CK2" s="273">
        <v>50.24</v>
      </c>
      <c r="CL2" s="273">
        <v>41.9</v>
      </c>
      <c r="CM2" s="273">
        <v>4.49</v>
      </c>
      <c r="CN2" s="273">
        <v>6.34</v>
      </c>
      <c r="CO2" s="273">
        <v>3.25</v>
      </c>
      <c r="CP2" s="273">
        <v>802.4</v>
      </c>
      <c r="CQ2" s="273">
        <v>124.47</v>
      </c>
      <c r="CR2" s="273">
        <v>151.61000000000001</v>
      </c>
      <c r="CS2" s="273">
        <v>88.21</v>
      </c>
      <c r="CT2" s="273">
        <v>208.01</v>
      </c>
      <c r="CU2" s="273">
        <v>462.67</v>
      </c>
      <c r="CV2" s="273">
        <v>75.41</v>
      </c>
      <c r="CW2" s="273">
        <v>347.55</v>
      </c>
      <c r="CX2" s="273">
        <v>14.66</v>
      </c>
      <c r="CY2" s="273">
        <v>291.97000000000003</v>
      </c>
      <c r="CZ2" s="273">
        <v>35.6</v>
      </c>
      <c r="DA2" s="273">
        <v>12197.22</v>
      </c>
      <c r="DB2" s="273">
        <v>109.2</v>
      </c>
      <c r="DC2" s="273">
        <v>5.75</v>
      </c>
      <c r="DD2" s="273">
        <v>23.84</v>
      </c>
      <c r="DE2" s="273">
        <v>1134.75</v>
      </c>
      <c r="DF2" s="273">
        <v>106.56</v>
      </c>
      <c r="DG2" s="273">
        <v>153.5</v>
      </c>
      <c r="DH2" s="273">
        <v>9.57</v>
      </c>
      <c r="DI2" s="273">
        <v>8.6199999999999992</v>
      </c>
      <c r="DJ2" s="273">
        <v>19.2</v>
      </c>
      <c r="DK2" s="273">
        <v>107.36</v>
      </c>
      <c r="DL2" s="273">
        <v>12776.79</v>
      </c>
      <c r="DM2" s="273">
        <v>20.420000000000002</v>
      </c>
      <c r="DN2" s="273">
        <v>42.76</v>
      </c>
      <c r="DO2" s="273">
        <v>90.03</v>
      </c>
      <c r="DP2" s="273">
        <v>80.94</v>
      </c>
      <c r="DQ2" s="273">
        <v>613219</v>
      </c>
      <c r="DR2" s="273">
        <v>111.43</v>
      </c>
      <c r="DS2" s="273">
        <v>43.48</v>
      </c>
      <c r="DT2" s="273">
        <v>6.98</v>
      </c>
      <c r="DU2" s="273">
        <v>28.46</v>
      </c>
      <c r="DV2" s="273">
        <v>15.91</v>
      </c>
      <c r="DW2" s="273">
        <v>22.79</v>
      </c>
      <c r="DX2" s="273">
        <v>18</v>
      </c>
      <c r="DY2" s="273">
        <v>10.06</v>
      </c>
      <c r="DZ2" s="273">
        <v>296.93</v>
      </c>
      <c r="EA2" s="273">
        <v>106.71</v>
      </c>
      <c r="EB2" s="273">
        <v>33.07</v>
      </c>
      <c r="EC2" s="273">
        <v>1617.8</v>
      </c>
      <c r="ED2" s="273">
        <v>22.35</v>
      </c>
      <c r="EE2" s="273">
        <v>32.24</v>
      </c>
      <c r="EF2" s="273">
        <v>18.21</v>
      </c>
      <c r="EG2" s="273">
        <v>58.05</v>
      </c>
      <c r="EH2" s="273">
        <v>536.91999999999996</v>
      </c>
      <c r="EI2" s="273">
        <v>255.24</v>
      </c>
      <c r="EJ2" s="273">
        <v>2.56</v>
      </c>
      <c r="EK2" s="273">
        <v>3999.84</v>
      </c>
      <c r="EL2" s="273">
        <v>30.08</v>
      </c>
      <c r="EM2" s="273">
        <v>289.77</v>
      </c>
      <c r="EN2" s="273">
        <v>138.79</v>
      </c>
      <c r="EO2" s="273">
        <v>147.62</v>
      </c>
      <c r="EP2" s="273">
        <v>1333.25</v>
      </c>
      <c r="EQ2" s="273">
        <v>82.77</v>
      </c>
      <c r="ER2" s="273">
        <v>117.64</v>
      </c>
      <c r="ES2" s="273">
        <v>53.53</v>
      </c>
      <c r="ET2" s="273">
        <v>46.18</v>
      </c>
      <c r="EU2" s="273">
        <v>11.45</v>
      </c>
      <c r="EV2" s="273">
        <v>297.27999999999997</v>
      </c>
      <c r="EW2" s="273">
        <v>6.47</v>
      </c>
      <c r="EX2" s="273">
        <v>162.91999999999999</v>
      </c>
      <c r="EY2" s="273">
        <v>123.23</v>
      </c>
      <c r="EZ2" s="273">
        <v>27</v>
      </c>
      <c r="FA2" s="273">
        <v>41.34</v>
      </c>
      <c r="FB2" s="273">
        <v>19.39</v>
      </c>
      <c r="FC2" s="273">
        <v>60.6</v>
      </c>
      <c r="FD2" s="273">
        <v>18.22</v>
      </c>
      <c r="FE2" s="273">
        <v>33.020000000000003</v>
      </c>
      <c r="FF2" s="273">
        <v>414.59</v>
      </c>
      <c r="FG2" s="273">
        <v>72.400000000000006</v>
      </c>
      <c r="FH2" s="273">
        <v>532.02</v>
      </c>
      <c r="FI2" s="273">
        <v>55.69</v>
      </c>
      <c r="FJ2" s="275">
        <v>27579.57</v>
      </c>
    </row>
    <row r="3" spans="1:334">
      <c r="A3" s="265">
        <v>44795</v>
      </c>
      <c r="B3" s="268">
        <v>2694.62</v>
      </c>
      <c r="C3" s="269">
        <v>69.16</v>
      </c>
      <c r="D3" s="269">
        <v>41.77</v>
      </c>
      <c r="E3" s="269">
        <v>34.450000000000003</v>
      </c>
      <c r="F3" s="269">
        <v>1902.5</v>
      </c>
      <c r="G3" s="269">
        <v>7.94</v>
      </c>
      <c r="H3" s="269">
        <v>191.51</v>
      </c>
      <c r="I3" s="269">
        <v>163695.03</v>
      </c>
      <c r="J3" s="269">
        <v>9.3800000000000008</v>
      </c>
      <c r="K3" s="269">
        <v>261.58</v>
      </c>
      <c r="L3" s="269">
        <v>60.21</v>
      </c>
      <c r="M3" s="270">
        <v>7.0000000000000007E-2</v>
      </c>
      <c r="N3" s="269">
        <v>26.21</v>
      </c>
      <c r="O3" s="269">
        <v>1883.79</v>
      </c>
      <c r="P3" s="269">
        <v>1.32</v>
      </c>
      <c r="Q3" s="269">
        <v>877.8</v>
      </c>
      <c r="R3" s="269">
        <v>11.78</v>
      </c>
      <c r="S3" s="269">
        <v>161.08000000000001</v>
      </c>
      <c r="T3" s="269">
        <v>97.96</v>
      </c>
      <c r="U3" s="269">
        <v>56101.3</v>
      </c>
      <c r="V3" s="269">
        <v>15.33</v>
      </c>
      <c r="W3" s="269">
        <v>16.239999999999998</v>
      </c>
      <c r="X3" s="269">
        <v>3.59</v>
      </c>
      <c r="Y3" s="269">
        <v>501.27</v>
      </c>
      <c r="Z3" s="269">
        <v>93.07</v>
      </c>
      <c r="AA3" s="269">
        <v>288.08999999999997</v>
      </c>
      <c r="AB3" s="269">
        <v>2.97</v>
      </c>
      <c r="AC3" s="269">
        <v>10.67</v>
      </c>
      <c r="AD3" s="269">
        <v>16.02</v>
      </c>
      <c r="AE3" s="269">
        <v>130.75</v>
      </c>
      <c r="AF3" s="269">
        <v>632.33000000000004</v>
      </c>
      <c r="AG3" s="269">
        <v>57.24</v>
      </c>
      <c r="AH3" s="269">
        <v>24.58</v>
      </c>
      <c r="AI3" s="269">
        <v>139.1</v>
      </c>
      <c r="AJ3" s="269">
        <v>39.71</v>
      </c>
      <c r="AK3" s="269">
        <v>760.4</v>
      </c>
      <c r="AL3" s="269">
        <v>193.58</v>
      </c>
      <c r="AM3" s="269">
        <v>31.74</v>
      </c>
      <c r="AN3" s="269">
        <v>10.31</v>
      </c>
      <c r="AO3" s="269">
        <v>96.6</v>
      </c>
      <c r="AP3" s="269">
        <v>105.55</v>
      </c>
      <c r="AQ3" s="269">
        <v>9.74</v>
      </c>
      <c r="AR3" s="269">
        <v>10.11</v>
      </c>
      <c r="AS3" s="269">
        <v>105.24</v>
      </c>
      <c r="AT3" s="269">
        <v>66.209999999999994</v>
      </c>
      <c r="AU3" s="269">
        <v>112.86</v>
      </c>
      <c r="AV3" s="269">
        <v>23.39</v>
      </c>
      <c r="AW3" s="269">
        <v>43.48</v>
      </c>
      <c r="AX3" s="269">
        <v>4.41</v>
      </c>
      <c r="AY3" s="269">
        <v>27.88</v>
      </c>
      <c r="AZ3" s="269">
        <v>23.08</v>
      </c>
      <c r="BA3" s="269">
        <v>5586.6</v>
      </c>
      <c r="BB3" s="269">
        <v>506.59</v>
      </c>
      <c r="BC3" s="269">
        <v>2.46</v>
      </c>
      <c r="BD3" s="269">
        <v>14.65</v>
      </c>
      <c r="BE3" s="269">
        <v>381.02</v>
      </c>
      <c r="BF3" s="269">
        <v>223.28</v>
      </c>
      <c r="BG3" s="269">
        <v>94.98</v>
      </c>
      <c r="BH3" s="269">
        <v>48.67</v>
      </c>
      <c r="BI3" s="269">
        <v>181.66</v>
      </c>
      <c r="BJ3" s="269">
        <v>2.13</v>
      </c>
      <c r="BK3" s="269">
        <v>1027.31</v>
      </c>
      <c r="BL3" s="269">
        <v>129.79</v>
      </c>
      <c r="BM3" s="269">
        <v>46.13</v>
      </c>
      <c r="BN3" s="269">
        <v>497.96</v>
      </c>
      <c r="BO3" s="269">
        <v>2942.56</v>
      </c>
      <c r="BP3" s="269">
        <v>108.03</v>
      </c>
      <c r="BQ3" s="269">
        <v>623.33000000000004</v>
      </c>
      <c r="BR3" s="269">
        <v>112.2</v>
      </c>
      <c r="BS3" s="269">
        <v>336.49</v>
      </c>
      <c r="BT3" s="269">
        <v>85.64</v>
      </c>
      <c r="BU3" s="269">
        <v>44.57</v>
      </c>
      <c r="BV3" s="269">
        <v>12.15</v>
      </c>
      <c r="BW3" s="269">
        <v>42.22</v>
      </c>
      <c r="BX3" s="269">
        <v>160.79</v>
      </c>
      <c r="BY3" s="269">
        <v>148.93</v>
      </c>
      <c r="BZ3" s="269">
        <v>32.42</v>
      </c>
      <c r="CA3" s="269">
        <v>158.04</v>
      </c>
      <c r="CB3" s="269">
        <v>36.49</v>
      </c>
      <c r="CC3" s="269">
        <v>66635.83</v>
      </c>
      <c r="CD3" s="269">
        <v>149.07</v>
      </c>
      <c r="CE3" s="269">
        <v>81.41</v>
      </c>
      <c r="CF3" s="269">
        <v>5654.52</v>
      </c>
      <c r="CG3" s="269">
        <v>46.68</v>
      </c>
      <c r="CH3" s="269">
        <v>0.78</v>
      </c>
      <c r="CI3" s="269">
        <v>93.09</v>
      </c>
      <c r="CJ3" s="269">
        <v>91.18</v>
      </c>
      <c r="CK3" s="269">
        <v>52.23</v>
      </c>
      <c r="CL3" s="269">
        <v>39.6</v>
      </c>
      <c r="CM3" s="269">
        <v>4.49</v>
      </c>
      <c r="CN3" s="269">
        <v>6.07</v>
      </c>
      <c r="CO3" s="269">
        <v>3.15</v>
      </c>
      <c r="CP3" s="269">
        <v>812.39</v>
      </c>
      <c r="CQ3" s="269">
        <v>120.36</v>
      </c>
      <c r="CR3" s="269">
        <v>146.69999999999999</v>
      </c>
      <c r="CS3" s="269">
        <v>81.099999999999994</v>
      </c>
      <c r="CT3" s="269">
        <v>198.31</v>
      </c>
      <c r="CU3" s="269">
        <v>456.82</v>
      </c>
      <c r="CV3" s="269">
        <v>71.56</v>
      </c>
      <c r="CW3" s="269">
        <v>325.64999999999998</v>
      </c>
      <c r="CX3" s="269">
        <v>14.23</v>
      </c>
      <c r="CY3" s="269">
        <v>300.5</v>
      </c>
      <c r="CZ3" s="269">
        <v>38.130000000000003</v>
      </c>
      <c r="DA3" s="269">
        <v>11397.1</v>
      </c>
      <c r="DB3" s="269">
        <v>105.55</v>
      </c>
      <c r="DC3" s="269">
        <v>5.57</v>
      </c>
      <c r="DD3" s="269">
        <v>23.17</v>
      </c>
      <c r="DE3" s="269">
        <v>1122.9000000000001</v>
      </c>
      <c r="DF3" s="269">
        <v>101.59</v>
      </c>
      <c r="DG3" s="269">
        <v>148.93</v>
      </c>
      <c r="DH3" s="269">
        <v>9.56</v>
      </c>
      <c r="DI3" s="269">
        <v>8.3000000000000007</v>
      </c>
      <c r="DJ3" s="269">
        <v>19.079999999999998</v>
      </c>
      <c r="DK3" s="269">
        <v>102.73</v>
      </c>
      <c r="DL3" s="269">
        <v>12528.79</v>
      </c>
      <c r="DM3" s="269">
        <v>19.72</v>
      </c>
      <c r="DN3" s="269">
        <v>41.5</v>
      </c>
      <c r="DO3" s="269">
        <v>85.8</v>
      </c>
      <c r="DP3" s="269">
        <v>78.28</v>
      </c>
      <c r="DQ3" s="269">
        <v>581466.56000000006</v>
      </c>
      <c r="DR3" s="269">
        <v>109.31</v>
      </c>
      <c r="DS3" s="269">
        <v>43.39</v>
      </c>
      <c r="DT3" s="269">
        <v>6.98</v>
      </c>
      <c r="DU3" s="269">
        <v>25.21</v>
      </c>
      <c r="DV3" s="269">
        <v>15.84</v>
      </c>
      <c r="DW3" s="269">
        <v>21.38</v>
      </c>
      <c r="DX3" s="269">
        <v>16.95</v>
      </c>
      <c r="DY3" s="269">
        <v>10.5</v>
      </c>
      <c r="DZ3" s="269">
        <v>321.64</v>
      </c>
      <c r="EA3" s="269">
        <v>95.88</v>
      </c>
      <c r="EB3" s="269">
        <v>31.99</v>
      </c>
      <c r="EC3" s="269">
        <v>1602</v>
      </c>
      <c r="ED3" s="269">
        <v>22.24</v>
      </c>
      <c r="EE3" s="269">
        <v>30.47</v>
      </c>
      <c r="EF3" s="269">
        <v>17.16</v>
      </c>
      <c r="EG3" s="269">
        <v>57.55</v>
      </c>
      <c r="EH3" s="269">
        <v>539.39</v>
      </c>
      <c r="EI3" s="269">
        <v>244.67</v>
      </c>
      <c r="EJ3" s="269">
        <v>2.81</v>
      </c>
      <c r="EK3" s="269">
        <v>3930.91</v>
      </c>
      <c r="EL3" s="269">
        <v>29.7</v>
      </c>
      <c r="EM3" s="269">
        <v>283.86</v>
      </c>
      <c r="EN3" s="269">
        <v>131.9</v>
      </c>
      <c r="EO3" s="269">
        <v>141.54</v>
      </c>
      <c r="EP3" s="269">
        <v>1337.79</v>
      </c>
      <c r="EQ3" s="269">
        <v>80.44</v>
      </c>
      <c r="ER3" s="269">
        <v>111.72</v>
      </c>
      <c r="ES3" s="269">
        <v>53.06</v>
      </c>
      <c r="ET3" s="269">
        <v>45.71</v>
      </c>
      <c r="EU3" s="269">
        <v>11.03</v>
      </c>
      <c r="EV3" s="269">
        <v>289.95999999999998</v>
      </c>
      <c r="EW3" s="269">
        <v>6.56</v>
      </c>
      <c r="EX3" s="269">
        <v>164.53</v>
      </c>
      <c r="EY3" s="269">
        <v>116.12</v>
      </c>
      <c r="EZ3" s="269">
        <v>27.7</v>
      </c>
      <c r="FA3" s="269">
        <v>41.34</v>
      </c>
      <c r="FB3" s="269">
        <v>19.96</v>
      </c>
      <c r="FC3" s="269">
        <v>62.4</v>
      </c>
      <c r="FD3" s="269">
        <v>18.02</v>
      </c>
      <c r="FE3" s="269">
        <v>32.659999999999997</v>
      </c>
      <c r="FF3" s="269">
        <v>420.01</v>
      </c>
      <c r="FG3" s="269">
        <v>72.599999999999994</v>
      </c>
      <c r="FH3" s="269">
        <v>510.23</v>
      </c>
      <c r="FI3" s="269">
        <v>58.98</v>
      </c>
      <c r="FJ3" s="271">
        <v>27379.7</v>
      </c>
      <c r="FN3" s="323">
        <f t="shared" ref="FN3:FN34" si="0">(B3-B2)/B2</f>
        <v>-3.3392999989238531E-2</v>
      </c>
      <c r="FO3" s="324">
        <f t="shared" ref="FO3:FO34" si="1">(C3-C2)/C2</f>
        <v>-2.2887821418479861E-2</v>
      </c>
      <c r="FP3" s="324">
        <f t="shared" ref="FP3:FP34" si="2">(D3-D2)/D2</f>
        <v>-5.3907134767836817E-2</v>
      </c>
      <c r="FQ3" s="324">
        <f t="shared" ref="FQ3:FQ34" si="3">(E3-E2)/E2</f>
        <v>3.0511516601854714E-2</v>
      </c>
      <c r="FR3" s="324">
        <f t="shared" ref="FR3:FR34" si="4">(F3-F2)/F2</f>
        <v>-1.9537108136940172E-2</v>
      </c>
      <c r="FS3" s="324">
        <f t="shared" ref="FS3:FS34" si="5">(G3-G2)/G2</f>
        <v>-6.6980023501762562E-2</v>
      </c>
      <c r="FT3" s="324">
        <f t="shared" ref="FT3:FT34" si="6">(H3-H2)/H2</f>
        <v>-4.8492075321707254E-2</v>
      </c>
      <c r="FU3" s="324">
        <f t="shared" ref="FU3:FU34" si="7">(I3-I2)/I2</f>
        <v>1.8421166582428195E-2</v>
      </c>
      <c r="FV3" s="324">
        <f t="shared" ref="FV3:FV34" si="8">(J3-J2)/J2</f>
        <v>1.2958963282937472E-2</v>
      </c>
      <c r="FW3" s="324">
        <f t="shared" ref="FW3:FW34" si="9">(K3-K2)/K2</f>
        <v>-6.1124869889810231E-2</v>
      </c>
      <c r="FX3" s="324">
        <f t="shared" ref="FX3:FX34" si="10">(L3-L2)/L2</f>
        <v>-3.5405318808074349E-2</v>
      </c>
      <c r="FY3" s="324">
        <f t="shared" ref="FY3:FY34" si="11">(M3-M2)/M2</f>
        <v>0</v>
      </c>
      <c r="FZ3" s="324">
        <f t="shared" ref="FZ3:FZ34" si="12">(N3-N2)/N2</f>
        <v>-1.019637462235648E-2</v>
      </c>
      <c r="GA3" s="324">
        <f t="shared" ref="GA3:GA34" si="13">(O3-O2)/O2</f>
        <v>-8.431644185198689E-2</v>
      </c>
      <c r="GB3" s="324">
        <f t="shared" ref="GB3:GB34" si="14">(P3-P2)/P2</f>
        <v>-4.3478260869565098E-2</v>
      </c>
      <c r="GC3" s="324">
        <f t="shared" ref="GC3:GC34" si="15">(Q3-Q2)/Q2</f>
        <v>-3.5130144213858641E-2</v>
      </c>
      <c r="GD3" s="324">
        <f t="shared" ref="GD3:GD34" si="16">(R3-R2)/R2</f>
        <v>1.0291595197255508E-2</v>
      </c>
      <c r="GE3" s="324">
        <f t="shared" ref="GE3:GE34" si="17">(S3-S2)/S2</f>
        <v>-4.6017175007402912E-2</v>
      </c>
      <c r="GF3" s="324">
        <f t="shared" ref="GF3:GF34" si="18">(T3-T2)/T2</f>
        <v>-3.3066824597769308E-2</v>
      </c>
      <c r="GG3" s="324">
        <f t="shared" ref="GG3:GG34" si="19">(U3-U2)/U2</f>
        <v>-1.4778333774126339E-2</v>
      </c>
      <c r="GH3" s="324">
        <f t="shared" ref="GH3:GH34" si="20">(V3-V2)/V2</f>
        <v>1.8604651162790656E-2</v>
      </c>
      <c r="GI3" s="324">
        <f t="shared" ref="GI3:GI34" si="21">(W3-W2)/W2</f>
        <v>-8.8664421997755427E-2</v>
      </c>
      <c r="GJ3" s="324">
        <f t="shared" ref="GJ3:GJ34" si="22">(X3-X2)/X2</f>
        <v>-6.0209424083769635E-2</v>
      </c>
      <c r="GK3" s="324">
        <f t="shared" ref="GK3:GK34" si="23">(Y3-Y2)/Y2</f>
        <v>-3.4775576223210786E-2</v>
      </c>
      <c r="GL3" s="324">
        <f t="shared" ref="GL3:GL34" si="24">(Z3-Z2)/Z2</f>
        <v>9.3397556390977299E-2</v>
      </c>
      <c r="GM3" s="324">
        <f t="shared" ref="GM3:GM34" si="25">(AA3-AA2)/AA2</f>
        <v>-2.8921023359288235E-2</v>
      </c>
      <c r="GN3" s="324">
        <f t="shared" ref="GN3:GN34" si="26">(AB3-AB2)/AB2</f>
        <v>6.7796610169491584E-3</v>
      </c>
      <c r="GO3" s="324">
        <f t="shared" ref="GO3:GO34" si="27">(AC3-AC2)/AC2</f>
        <v>-7.6989619377162671E-2</v>
      </c>
      <c r="GP3" s="324">
        <f t="shared" ref="GP3:GP34" si="28">(AD3-AD2)/AD2</f>
        <v>-5.764705882352944E-2</v>
      </c>
      <c r="GQ3" s="324">
        <f t="shared" ref="GQ3:GQ34" si="29">(AE3-AE2)/AE2</f>
        <v>-5.4112710699558635E-2</v>
      </c>
      <c r="GR3" s="324">
        <f t="shared" ref="GR3:GR34" si="30">(AF3-AF2)/AF2</f>
        <v>-4.1953274143207694E-2</v>
      </c>
      <c r="GS3" s="324">
        <f t="shared" ref="GS3:GS34" si="31">(AG3-AG2)/AG2</f>
        <v>-3.163593300625947E-2</v>
      </c>
      <c r="GT3" s="324">
        <f t="shared" ref="GT3:GT34" si="32">(AH3-AH2)/AH2</f>
        <v>-0.1265103056147833</v>
      </c>
      <c r="GU3" s="324">
        <f t="shared" ref="GU3:GU34" si="33">(AI3-AI2)/AI2</f>
        <v>-2.9986052998605378E-2</v>
      </c>
      <c r="GV3" s="324">
        <f t="shared" ref="GV3:GV34" si="34">(AJ3-AJ2)/AJ2</f>
        <v>-4.7493403693931326E-2</v>
      </c>
      <c r="GW3" s="324">
        <f t="shared" ref="GW3:GW34" si="35">(AK3-AK2)/AK2</f>
        <v>-1.8737418056057376E-2</v>
      </c>
      <c r="GX3" s="324">
        <f t="shared" ref="GX3:GX34" si="36">(AL3-AL2)/AL2</f>
        <v>-4.466268568326498E-2</v>
      </c>
      <c r="GY3" s="324">
        <f t="shared" ref="GY3:GY34" si="37">(AM3-AM2)/AM2</f>
        <v>-5.7040998217468754E-2</v>
      </c>
      <c r="GZ3" s="324">
        <f t="shared" ref="GZ3:GZ34" si="38">(AN3-AN2)/AN2</f>
        <v>-4.4485634847080506E-2</v>
      </c>
      <c r="HA3" s="324">
        <f t="shared" ref="HA3:HA34" si="39">(AO3-AO2)/AO2</f>
        <v>-4.0619723905055152E-2</v>
      </c>
      <c r="HB3" s="324">
        <f t="shared" ref="HB3:HB34" si="40">(AP3-AP2)/AP2</f>
        <v>-3.3424908424908473E-2</v>
      </c>
      <c r="HC3" s="324">
        <f t="shared" ref="HC3:HC34" si="41">(AQ3-AQ2)/AQ2</f>
        <v>-1.4170040485830015E-2</v>
      </c>
      <c r="HD3" s="324">
        <f t="shared" ref="HD3:HD34" si="42">(AR3-AR2)/AR2</f>
        <v>0.24201474201474185</v>
      </c>
      <c r="HE3" s="324">
        <f t="shared" ref="HE3:HE34" si="43">(AS3-AS2)/AS2</f>
        <v>-1.2201989862962373E-2</v>
      </c>
      <c r="HF3" s="324">
        <f t="shared" ref="HF3:HF34" si="44">(AT3-AT2)/AT2</f>
        <v>-5.4078413699864721E-3</v>
      </c>
      <c r="HG3" s="324">
        <f t="shared" ref="HG3:HG34" si="45">(AU3-AU2)/AU2</f>
        <v>1.4107287267499264E-2</v>
      </c>
      <c r="HH3" s="324">
        <f t="shared" ref="HH3:HH34" si="46">(AV3-AV2)/AV2</f>
        <v>-2.6228143213988302E-2</v>
      </c>
      <c r="HI3" s="324">
        <f t="shared" ref="HI3:HI34" si="47">(AW3-AW2)/AW2</f>
        <v>-5.3342042238188607E-2</v>
      </c>
      <c r="HJ3" s="324">
        <f t="shared" ref="HJ3:HJ34" si="48">(AX3-AX2)/AX2</f>
        <v>-3.289473684210515E-2</v>
      </c>
      <c r="HK3" s="324">
        <f t="shared" ref="HK3:HK34" si="49">(AY3-AY2)/AY2</f>
        <v>-8.2894736842105257E-2</v>
      </c>
      <c r="HL3" s="324">
        <f t="shared" ref="HL3:HL34" si="50">(AZ3-AZ2)/AZ2</f>
        <v>6.0174552135966869E-2</v>
      </c>
      <c r="HM3" s="324">
        <f t="shared" ref="HM3:HM34" si="51">(BA3-BA2)/BA2</f>
        <v>-1.0236731049291462E-2</v>
      </c>
      <c r="HN3" s="324">
        <f t="shared" ref="HN3:HN34" si="52">(BB3-BB2)/BB2</f>
        <v>-4.3465946639980435E-2</v>
      </c>
      <c r="HO3" s="324">
        <f t="shared" ref="HO3:HO34" si="53">(BC3-BC2)/BC2</f>
        <v>-5.7471264367816063E-2</v>
      </c>
      <c r="HP3" s="324">
        <f t="shared" ref="HP3:HP34" si="54">(BD3-BD2)/BD2</f>
        <v>-6.1058344640434097E-3</v>
      </c>
      <c r="HQ3" s="324">
        <f t="shared" ref="HQ3:HQ34" si="55">(BE3-BE2)/BE2</f>
        <v>-0.10360890227262039</v>
      </c>
      <c r="HR3" s="324">
        <f t="shared" ref="HR3:HR34" si="56">(BF3-BF2)/BF2</f>
        <v>-7.4141648697959847E-2</v>
      </c>
      <c r="HS3" s="324">
        <f t="shared" ref="HS3:HS34" si="57">(BG3-BG2)/BG2</f>
        <v>-4.9058870644773649E-2</v>
      </c>
      <c r="HT3" s="324">
        <f t="shared" ref="HT3:HT34" si="58">(BH3-BH2)/BH2</f>
        <v>3.8182593856655268E-2</v>
      </c>
      <c r="HU3" s="324">
        <f t="shared" ref="HU3:HU34" si="59">(BI3-BI2)/BI2</f>
        <v>-1.8796586367073511E-2</v>
      </c>
      <c r="HV3" s="324">
        <f t="shared" ref="HV3:HV34" si="60">(BJ3-BJ2)/BJ2</f>
        <v>-4.9107142857142995E-2</v>
      </c>
      <c r="HW3" s="324">
        <f t="shared" ref="HW3:HW34" si="61">(BK3-BK2)/BK2</f>
        <v>-1.4428934618889975E-2</v>
      </c>
      <c r="HX3" s="324">
        <f t="shared" ref="HX3:HX34" si="62">(BL3-BL2)/BL2</f>
        <v>1.2955591976898436E-2</v>
      </c>
      <c r="HY3" s="324">
        <f t="shared" ref="HY3:HY34" si="63">(BM3-BM2)/BM2</f>
        <v>-3.1696053736355964E-2</v>
      </c>
      <c r="HZ3" s="324">
        <f t="shared" ref="HZ3:HZ34" si="64">(BN3-BN2)/BN2</f>
        <v>2.4124385578841209E-2</v>
      </c>
      <c r="IA3" s="324">
        <f t="shared" ref="IA3:IA34" si="65">(BO3-BO2)/BO2</f>
        <v>-4.8303475845027803E-2</v>
      </c>
      <c r="IB3" s="324">
        <f t="shared" ref="IB3:IB34" si="66">(BP3-BP2)/BP2</f>
        <v>-3.3375089477451714E-2</v>
      </c>
      <c r="IC3" s="324">
        <f t="shared" ref="IC3:IC34" si="67">(BQ3-BQ2)/BQ2</f>
        <v>-5.2401945880206621E-2</v>
      </c>
      <c r="ID3" s="324">
        <f t="shared" ref="ID3:ID34" si="68">(BR3-BR2)/BR2</f>
        <v>-5.0520436659050511E-2</v>
      </c>
      <c r="IE3" s="324">
        <f t="shared" ref="IE3:IE34" si="69">(BS3-BS2)/BS2</f>
        <v>-2.5965379494007904E-2</v>
      </c>
      <c r="IF3" s="324">
        <f t="shared" ref="IF3:IF34" si="70">(BT3-BT2)/BT2</f>
        <v>-5.1500719902536331E-2</v>
      </c>
      <c r="IG3" s="324">
        <f t="shared" ref="IG3:IG34" si="71">(BU3-BU2)/BU2</f>
        <v>2.4126838235294049E-2</v>
      </c>
      <c r="IH3" s="324">
        <f t="shared" ref="IH3:IH34" si="72">(BV3-BV2)/BV2</f>
        <v>-2.9552715654952016E-2</v>
      </c>
      <c r="II3" s="324">
        <f t="shared" ref="II3:II34" si="73">(BW3-BW2)/BW2</f>
        <v>-3.958143767060969E-2</v>
      </c>
      <c r="IJ3" s="324">
        <f t="shared" ref="IJ3:IJ34" si="74">(BX3-BX2)/BX2</f>
        <v>-3.6781884622296861E-2</v>
      </c>
      <c r="IK3" s="324">
        <f t="shared" ref="IK3:IK34" si="75">(BY3-BY2)/BY2</f>
        <v>-2.9771986970683995E-2</v>
      </c>
      <c r="IL3" s="324">
        <f t="shared" ref="IL3:IL34" si="76">(BZ3-BZ2)/BZ2</f>
        <v>-5.2046783625731022E-2</v>
      </c>
      <c r="IM3" s="324">
        <f t="shared" ref="IM3:IM34" si="77">(CA3-CA2)/CA2</f>
        <v>-2.846253150550191E-2</v>
      </c>
      <c r="IN3" s="324">
        <f t="shared" ref="IN3:IN34" si="78">(CB3-CB2)/CB2</f>
        <v>-3.7964671763775319E-2</v>
      </c>
      <c r="IO3" s="324">
        <f t="shared" ref="IO3:IO34" si="79">(CC3-CC2)/CC2</f>
        <v>2.2020678502234967E-2</v>
      </c>
      <c r="IP3" s="324">
        <f t="shared" ref="IP3:IP34" si="80">(CD3-CD2)/CD2</f>
        <v>-8.4898710865561763E-2</v>
      </c>
      <c r="IQ3" s="324">
        <f t="shared" ref="IQ3:IQ34" si="81">(CE3-CE2)/CE2</f>
        <v>-0.1818090452261307</v>
      </c>
      <c r="IR3" s="324">
        <f t="shared" ref="IR3:IR34" si="82">(CF3-CF2)/CF2</f>
        <v>-5.1637352719185086E-3</v>
      </c>
      <c r="IS3" s="324">
        <f t="shared" ref="IS3:IS34" si="83">(CG3-CG2)/CG2</f>
        <v>-4.3834494059811567E-2</v>
      </c>
      <c r="IT3" s="324">
        <f t="shared" ref="IT3:IT34" si="84">(CH3-CH2)/CH2</f>
        <v>0</v>
      </c>
      <c r="IU3" s="324">
        <f t="shared" ref="IU3:IU34" si="85">(CI3-CI2)/CI2</f>
        <v>-4.2677910324969065E-2</v>
      </c>
      <c r="IV3" s="324">
        <f t="shared" ref="IV3:IV34" si="86">(CJ3-CJ2)/CJ2</f>
        <v>-4.9713392391870725E-2</v>
      </c>
      <c r="IW3" s="324">
        <f t="shared" ref="IW3:IW34" si="87">(CK3-CK2)/CK2</f>
        <v>3.9609872611464862E-2</v>
      </c>
      <c r="IX3" s="324">
        <f t="shared" ref="IX3:IX34" si="88">(CL3-CL2)/CL2</f>
        <v>-5.4892601431980839E-2</v>
      </c>
      <c r="IY3" s="324">
        <f t="shared" ref="IY3:IY34" si="89">(CM3-CM2)/CM2</f>
        <v>0</v>
      </c>
      <c r="IZ3" s="324">
        <f t="shared" ref="IZ3:IZ34" si="90">(CN3-CN2)/CN2</f>
        <v>-4.258675078864347E-2</v>
      </c>
      <c r="JA3" s="324">
        <f t="shared" ref="JA3:JA34" si="91">(CO3-CO2)/CO2</f>
        <v>-3.0769230769230795E-2</v>
      </c>
      <c r="JB3" s="324">
        <f t="shared" ref="JB3:JB34" si="92">(CP3-CP2)/CP2</f>
        <v>1.2450149551345973E-2</v>
      </c>
      <c r="JC3" s="324">
        <f t="shared" ref="JC3:JC34" si="93">(CQ3-CQ2)/CQ2</f>
        <v>-3.3020004820438653E-2</v>
      </c>
      <c r="JD3" s="324">
        <f t="shared" ref="JD3:JD34" si="94">(CR3-CR2)/CR2</f>
        <v>-3.2385726535189133E-2</v>
      </c>
      <c r="JE3" s="324">
        <f t="shared" ref="JE3:JE34" si="95">(CS3-CS2)/CS2</f>
        <v>-8.0603106223784152E-2</v>
      </c>
      <c r="JF3" s="324">
        <f t="shared" ref="JF3:JF34" si="96">(CT3-CT2)/CT2</f>
        <v>-4.6632373443584389E-2</v>
      </c>
      <c r="JG3" s="324">
        <f t="shared" ref="JG3:JG34" si="97">(CU3-CU2)/CU2</f>
        <v>-1.264400112391126E-2</v>
      </c>
      <c r="JH3" s="324">
        <f t="shared" ref="JH3:JH34" si="98">(CV3-CV2)/CV2</f>
        <v>-5.1054236838615492E-2</v>
      </c>
      <c r="JI3" s="324">
        <f t="shared" ref="JI3:JI34" si="99">(CW3-CW2)/CW2</f>
        <v>-6.3012516184721715E-2</v>
      </c>
      <c r="JJ3" s="324">
        <f t="shared" ref="JJ3:JJ34" si="100">(CX3-CX2)/CX2</f>
        <v>-2.9331514324693022E-2</v>
      </c>
      <c r="JK3" s="324">
        <f t="shared" ref="JK3:JK34" si="101">(CY3-CY2)/CY2</f>
        <v>2.9215330342158344E-2</v>
      </c>
      <c r="JL3" s="324">
        <f t="shared" ref="JL3:JL34" si="102">(CZ3-CZ2)/CZ2</f>
        <v>7.1067415730337105E-2</v>
      </c>
      <c r="JM3" s="324">
        <f t="shared" ref="JM3:JM34" si="103">(DA3-DA2)/DA2</f>
        <v>-6.5598554424696698E-2</v>
      </c>
      <c r="JN3" s="324">
        <f t="shared" ref="JN3:JN34" si="104">(DB3-DB2)/DB2</f>
        <v>-3.3424908424908473E-2</v>
      </c>
      <c r="JO3" s="324">
        <f t="shared" ref="JO3:JO34" si="105">(DC3-DC2)/DC2</f>
        <v>-3.130434782608691E-2</v>
      </c>
      <c r="JP3" s="324">
        <f t="shared" ref="JP3:JP34" si="106">(DD3-DD2)/DD2</f>
        <v>-2.8104026845637505E-2</v>
      </c>
      <c r="JQ3" s="324">
        <f t="shared" ref="JQ3:JQ34" si="107">(DE3-DE2)/DE2</f>
        <v>-1.0442828816919946E-2</v>
      </c>
      <c r="JR3" s="324">
        <f t="shared" ref="JR3:JR34" si="108">(DF3-DF2)/DF2</f>
        <v>-4.6640390390390377E-2</v>
      </c>
      <c r="JS3" s="324">
        <f t="shared" ref="JS3:JS34" si="109">(DG3-DG2)/DG2</f>
        <v>-2.9771986970683995E-2</v>
      </c>
      <c r="JT3" s="324">
        <f t="shared" ref="JT3:JT34" si="110">(DH3-DH2)/DH2</f>
        <v>-1.0449320794148158E-3</v>
      </c>
      <c r="JU3" s="324">
        <f t="shared" ref="JU3:JU34" si="111">(DI3-DI2)/DI2</f>
        <v>-3.7122969837586839E-2</v>
      </c>
      <c r="JV3" s="324">
        <f t="shared" ref="JV3:JV34" si="112">(DJ3-DJ2)/DJ2</f>
        <v>-6.2500000000000524E-3</v>
      </c>
      <c r="JW3" s="324">
        <f t="shared" ref="JW3:JW34" si="113">(DK3-DK2)/DK2</f>
        <v>-4.3125931445603533E-2</v>
      </c>
      <c r="JX3" s="324">
        <f t="shared" ref="JX3:JX34" si="114">(DL3-DL2)/DL2</f>
        <v>-1.9410196144728057E-2</v>
      </c>
      <c r="JY3" s="324">
        <f t="shared" ref="JY3:JY34" si="115">(DM3-DM2)/DM2</f>
        <v>-3.4280117531831675E-2</v>
      </c>
      <c r="JZ3" s="324">
        <f t="shared" ref="JZ3:JZ34" si="116">(DN3-DN2)/DN2</f>
        <v>-2.9466791393825961E-2</v>
      </c>
      <c r="KA3" s="324">
        <f t="shared" ref="KA3:KA34" si="117">(DO3-DO2)/DO2</f>
        <v>-4.6984338553815438E-2</v>
      </c>
      <c r="KB3" s="324">
        <f t="shared" ref="KB3:KB34" si="118">(DP3-DP2)/DP2</f>
        <v>-3.2863849765258177E-2</v>
      </c>
      <c r="KC3" s="324">
        <f t="shared" ref="KC3:KC34" si="119">(DQ3-DQ2)/DQ2</f>
        <v>-5.1779935063981944E-2</v>
      </c>
      <c r="KD3" s="324">
        <f t="shared" ref="KD3:KD34" si="120">(DR3-DR2)/DR2</f>
        <v>-1.9025397110293496E-2</v>
      </c>
      <c r="KE3" s="324">
        <f t="shared" ref="KE3:KE34" si="121">(DS3-DS2)/DS2</f>
        <v>-2.0699172033117829E-3</v>
      </c>
      <c r="KF3" s="324">
        <f t="shared" ref="KF3:KF34" si="122">(DT3-DT2)/DT2</f>
        <v>0</v>
      </c>
      <c r="KG3" s="324">
        <f t="shared" ref="KG3:KG34" si="123">(DU3-DU2)/DU2</f>
        <v>-0.11419536191145467</v>
      </c>
      <c r="KH3" s="324">
        <f t="shared" ref="KH3:KH34" si="124">(DV3-DV2)/DV2</f>
        <v>-4.3997485857951149E-3</v>
      </c>
      <c r="KI3" s="324">
        <f t="shared" ref="KI3:KI34" si="125">(DW3-DW2)/DW2</f>
        <v>-6.1869240895129449E-2</v>
      </c>
      <c r="KJ3" s="324">
        <f t="shared" ref="KJ3:KJ34" si="126">(DX3-DX2)/DX2</f>
        <v>-5.8333333333333376E-2</v>
      </c>
      <c r="KK3" s="324">
        <f t="shared" ref="KK3:KK34" si="127">(DY3-DY2)/DY2</f>
        <v>4.3737574552683844E-2</v>
      </c>
      <c r="KL3" s="324">
        <f t="shared" ref="KL3:KL34" si="128">(DZ3-DZ2)/DZ2</f>
        <v>8.3218266931599963E-2</v>
      </c>
      <c r="KM3" s="324">
        <f t="shared" ref="KM3:KM34" si="129">(EA3-EA2)/EA2</f>
        <v>-0.10149001967950519</v>
      </c>
      <c r="KN3" s="324">
        <f t="shared" ref="KN3:KN34" si="130">(EB3-EB2)/EB2</f>
        <v>-3.2657998185666823E-2</v>
      </c>
      <c r="KO3" s="324">
        <f t="shared" ref="KO3:KO34" si="131">(EC3-EC2)/EC2</f>
        <v>-9.7663493633328938E-3</v>
      </c>
      <c r="KP3" s="324">
        <f t="shared" ref="KP3:KP34" si="132">(ED3-ED2)/ED2</f>
        <v>-4.9217002237137795E-3</v>
      </c>
      <c r="KQ3" s="324">
        <f t="shared" ref="KQ3:KQ34" si="133">(EE3-EE2)/EE2</f>
        <v>-5.4900744416873544E-2</v>
      </c>
      <c r="KR3" s="324">
        <f t="shared" ref="KR3:KR34" si="134">(EF3-EF2)/EF2</f>
        <v>-5.766062602965407E-2</v>
      </c>
      <c r="KS3" s="324">
        <f t="shared" ref="KS3:KS34" si="135">(EG3-EG2)/EG2</f>
        <v>-8.6132644272179162E-3</v>
      </c>
      <c r="KT3" s="324">
        <f t="shared" ref="KT3:KT34" si="136">(EH3-EH2)/EH2</f>
        <v>4.6003128957759582E-3</v>
      </c>
      <c r="KU3" s="324">
        <f t="shared" ref="KU3:KU34" si="137">(EI3-EI2)/EI2</f>
        <v>-4.1412004388027036E-2</v>
      </c>
      <c r="KV3" s="324">
        <f t="shared" ref="KV3:KV34" si="138">(EJ3-EJ2)/EJ2</f>
        <v>9.765625E-2</v>
      </c>
      <c r="KW3" s="324">
        <f t="shared" ref="KW3:KW34" si="139">(EK3-EK2)/EK2</f>
        <v>-1.7233189327573176E-2</v>
      </c>
      <c r="KX3" s="324">
        <f t="shared" ref="KX3:KX34" si="140">(EL3-EL2)/EL2</f>
        <v>-1.2632978723404223E-2</v>
      </c>
      <c r="KY3" s="324">
        <f t="shared" ref="KY3:KY34" si="141">(EM3-EM2)/EM2</f>
        <v>-2.0395486075162953E-2</v>
      </c>
      <c r="KZ3" s="324">
        <f t="shared" ref="KZ3:KZ34" si="142">(EN3-EN2)/EN2</f>
        <v>-4.9643346062396329E-2</v>
      </c>
      <c r="LA3" s="324">
        <f t="shared" ref="LA3:LA34" si="143">(EO3-EO2)/EO2</f>
        <v>-4.1186831052702967E-2</v>
      </c>
      <c r="LB3" s="324">
        <f t="shared" ref="LB3:LB34" si="144">(EP3-EP2)/EP2</f>
        <v>3.4052128258015854E-3</v>
      </c>
      <c r="LC3" s="324">
        <f t="shared" ref="LC3:LC34" si="145">(EQ3-EQ2)/EQ2</f>
        <v>-2.8150296000966513E-2</v>
      </c>
      <c r="LD3" s="324">
        <f t="shared" ref="LD3:LD34" si="146">(ER3-ER2)/ER2</f>
        <v>-5.0323019381162883E-2</v>
      </c>
      <c r="LE3" s="324">
        <f t="shared" ref="LE3:LE34" si="147">(ES3-ES2)/ES2</f>
        <v>-8.780123295348382E-3</v>
      </c>
      <c r="LF3" s="324">
        <f t="shared" ref="LF3:LF34" si="148">(ET3-ET2)/ET2</f>
        <v>-1.0177566045907294E-2</v>
      </c>
      <c r="LG3" s="324">
        <f t="shared" ref="LG3:LG34" si="149">(EU3-EU2)/EU2</f>
        <v>-3.6681222707423577E-2</v>
      </c>
      <c r="LH3" s="324">
        <f t="shared" ref="LH3:LH34" si="150">(EV3-EV2)/EV2</f>
        <v>-2.4623250807319679E-2</v>
      </c>
      <c r="LI3" s="324">
        <f t="shared" ref="LI3:LI34" si="151">(EW3-EW2)/EW2</f>
        <v>1.3910355486862421E-2</v>
      </c>
      <c r="LJ3" s="324">
        <f t="shared" ref="LJ3:LJ34" si="152">(EX3-EX2)/EX2</f>
        <v>9.8821507488338674E-3</v>
      </c>
      <c r="LK3" s="324">
        <f t="shared" ref="LK3:LK34" si="153">(EY3-EY2)/EY2</f>
        <v>-5.7696989369471714E-2</v>
      </c>
      <c r="LL3" s="324">
        <f t="shared" ref="LL3:LL34" si="154">(EZ3-EZ2)/EZ2</f>
        <v>2.5925925925925901E-2</v>
      </c>
      <c r="LM3" s="324">
        <f t="shared" ref="LM3:LM34" si="155">(FA3-FA2)/FA2</f>
        <v>0</v>
      </c>
      <c r="LN3" s="324">
        <f t="shared" ref="LN3:LN34" si="156">(FB3-FB2)/FB2</f>
        <v>2.9396596183599806E-2</v>
      </c>
      <c r="LO3" s="324">
        <f t="shared" ref="LO3:LO34" si="157">(FC3-FC2)/FC2</f>
        <v>2.9702970297029656E-2</v>
      </c>
      <c r="LP3" s="324">
        <f t="shared" ref="LP3:LP34" si="158">(FD3-FD2)/FD2</f>
        <v>-1.0976948408342442E-2</v>
      </c>
      <c r="LQ3" s="324">
        <f t="shared" ref="LQ3:LQ34" si="159">(FE3-FE2)/FE2</f>
        <v>-1.0902483343428422E-2</v>
      </c>
      <c r="LR3" s="324">
        <f t="shared" ref="LR3:LR34" si="160">(FF3-FF2)/FF2</f>
        <v>1.3073156612557023E-2</v>
      </c>
      <c r="LS3" s="324">
        <f t="shared" ref="LS3:LS34" si="161">(FG3-FG2)/FG2</f>
        <v>2.7624309392263622E-3</v>
      </c>
      <c r="LT3" s="324">
        <f t="shared" ref="LT3:LT34" si="162">(FH3-FH2)/FH2</f>
        <v>-4.0957106875681298E-2</v>
      </c>
      <c r="LU3" s="324">
        <f t="shared" ref="LU3:LU34" si="163">(FI3-FI2)/FI2</f>
        <v>5.9077033578739439E-2</v>
      </c>
      <c r="LV3" s="325">
        <f t="shared" ref="LV3:LV34" si="164">(FJ3-FJ2)/FJ2</f>
        <v>-7.247031045081522E-3</v>
      </c>
    </row>
    <row r="4" spans="1:334">
      <c r="A4" s="265">
        <v>44802</v>
      </c>
      <c r="B4" s="230">
        <v>2605.21</v>
      </c>
      <c r="C4" s="231">
        <v>67.67</v>
      </c>
      <c r="D4" s="231">
        <v>41.37</v>
      </c>
      <c r="E4" s="231">
        <v>29.56</v>
      </c>
      <c r="F4" s="231">
        <v>1849.25</v>
      </c>
      <c r="G4" s="231">
        <v>7.4</v>
      </c>
      <c r="H4" s="231">
        <v>191.23</v>
      </c>
      <c r="I4" s="231">
        <v>166232.91</v>
      </c>
      <c r="J4" s="231">
        <v>9.4499999999999993</v>
      </c>
      <c r="K4" s="231">
        <v>249.84</v>
      </c>
      <c r="L4" s="231">
        <v>61.85</v>
      </c>
      <c r="M4" s="232">
        <v>7.0000000000000007E-2</v>
      </c>
      <c r="N4" s="231">
        <v>26.15</v>
      </c>
      <c r="O4" s="231">
        <v>1811.78</v>
      </c>
      <c r="P4" s="231">
        <v>1.36</v>
      </c>
      <c r="Q4" s="231">
        <v>855.91</v>
      </c>
      <c r="R4" s="231">
        <v>11.16</v>
      </c>
      <c r="S4" s="231">
        <v>153.38999999999999</v>
      </c>
      <c r="T4" s="231">
        <v>103.53</v>
      </c>
      <c r="U4" s="231">
        <v>53763.74</v>
      </c>
      <c r="V4" s="231">
        <v>15.1</v>
      </c>
      <c r="W4" s="231">
        <v>13.63</v>
      </c>
      <c r="X4" s="231">
        <v>3.6</v>
      </c>
      <c r="Y4" s="231">
        <v>489.05</v>
      </c>
      <c r="Z4" s="231">
        <v>87.18</v>
      </c>
      <c r="AA4" s="231">
        <v>270.20999999999998</v>
      </c>
      <c r="AB4" s="231">
        <v>2.89</v>
      </c>
      <c r="AC4" s="231">
        <v>11.22</v>
      </c>
      <c r="AD4" s="231">
        <v>15.14</v>
      </c>
      <c r="AE4" s="231">
        <v>127.51</v>
      </c>
      <c r="AF4" s="231">
        <v>609.26</v>
      </c>
      <c r="AG4" s="231">
        <v>55.47</v>
      </c>
      <c r="AH4" s="231">
        <v>24.29</v>
      </c>
      <c r="AI4" s="231">
        <v>133.41</v>
      </c>
      <c r="AJ4" s="231">
        <v>38.76</v>
      </c>
      <c r="AK4" s="231">
        <v>717.23</v>
      </c>
      <c r="AL4" s="231">
        <v>187.11</v>
      </c>
      <c r="AM4" s="231">
        <v>29.7</v>
      </c>
      <c r="AN4" s="231">
        <v>9.93</v>
      </c>
      <c r="AO4" s="231">
        <v>93.79</v>
      </c>
      <c r="AP4" s="231">
        <v>104.67</v>
      </c>
      <c r="AQ4" s="231">
        <v>9.2899999999999991</v>
      </c>
      <c r="AR4" s="231">
        <v>10.26</v>
      </c>
      <c r="AS4" s="231">
        <v>103.35</v>
      </c>
      <c r="AT4" s="231">
        <v>61.68</v>
      </c>
      <c r="AU4" s="231">
        <v>106.65</v>
      </c>
      <c r="AV4" s="231">
        <v>23.24</v>
      </c>
      <c r="AW4" s="231">
        <v>45.52</v>
      </c>
      <c r="AX4" s="231">
        <v>4.46</v>
      </c>
      <c r="AY4" s="231">
        <v>24.55</v>
      </c>
      <c r="AZ4" s="231">
        <v>22.07</v>
      </c>
      <c r="BA4" s="231">
        <v>5379</v>
      </c>
      <c r="BB4" s="231">
        <v>470.4</v>
      </c>
      <c r="BC4" s="231">
        <v>2.36</v>
      </c>
      <c r="BD4" s="231">
        <v>14.79</v>
      </c>
      <c r="BE4" s="231">
        <v>368.14</v>
      </c>
      <c r="BF4" s="231">
        <v>226.11</v>
      </c>
      <c r="BG4" s="231">
        <v>96.81</v>
      </c>
      <c r="BH4" s="231">
        <v>47.21</v>
      </c>
      <c r="BI4" s="231">
        <v>171.16</v>
      </c>
      <c r="BJ4" s="231">
        <v>2.15</v>
      </c>
      <c r="BK4" s="231">
        <v>1021.84</v>
      </c>
      <c r="BL4" s="231">
        <v>123.07</v>
      </c>
      <c r="BM4" s="231">
        <v>44.39</v>
      </c>
      <c r="BN4" s="231">
        <v>452.4</v>
      </c>
      <c r="BO4" s="231">
        <v>2858.72</v>
      </c>
      <c r="BP4" s="231">
        <v>107.44</v>
      </c>
      <c r="BQ4" s="231">
        <v>606.39</v>
      </c>
      <c r="BR4" s="231">
        <v>109.38</v>
      </c>
      <c r="BS4" s="231">
        <v>328.91</v>
      </c>
      <c r="BT4" s="231">
        <v>73.81</v>
      </c>
      <c r="BU4" s="231">
        <v>42.59</v>
      </c>
      <c r="BV4" s="231">
        <v>11.95</v>
      </c>
      <c r="BW4" s="231">
        <v>42.67</v>
      </c>
      <c r="BX4" s="231">
        <v>159.34</v>
      </c>
      <c r="BY4" s="231">
        <v>148.54</v>
      </c>
      <c r="BZ4" s="231">
        <v>30.11</v>
      </c>
      <c r="CA4" s="231">
        <v>154.08000000000001</v>
      </c>
      <c r="CB4" s="231">
        <v>37.79</v>
      </c>
      <c r="CC4" s="231">
        <v>68240.5</v>
      </c>
      <c r="CD4" s="231">
        <v>145.87</v>
      </c>
      <c r="CE4" s="231">
        <v>80.790000000000006</v>
      </c>
      <c r="CF4" s="231">
        <v>5527.35</v>
      </c>
      <c r="CG4" s="231">
        <v>44.75</v>
      </c>
      <c r="CH4" s="231">
        <v>0.78</v>
      </c>
      <c r="CI4" s="231">
        <v>90.87</v>
      </c>
      <c r="CJ4" s="231">
        <v>80.239999999999995</v>
      </c>
      <c r="CK4" s="231">
        <v>49.13</v>
      </c>
      <c r="CL4" s="231">
        <v>35.78</v>
      </c>
      <c r="CM4" s="231">
        <v>4.49</v>
      </c>
      <c r="CN4" s="231">
        <v>5.5</v>
      </c>
      <c r="CO4" s="231">
        <v>2.96</v>
      </c>
      <c r="CP4" s="231">
        <v>763.83</v>
      </c>
      <c r="CQ4" s="231">
        <v>120.87</v>
      </c>
      <c r="CR4" s="231">
        <v>151.53</v>
      </c>
      <c r="CS4" s="231">
        <v>80.17</v>
      </c>
      <c r="CT4" s="231">
        <v>193.29</v>
      </c>
      <c r="CU4" s="231">
        <v>453.58</v>
      </c>
      <c r="CV4" s="231">
        <v>71.59</v>
      </c>
      <c r="CW4" s="231">
        <v>316.43</v>
      </c>
      <c r="CX4" s="231">
        <v>13.94</v>
      </c>
      <c r="CY4" s="231">
        <v>304.58</v>
      </c>
      <c r="CZ4" s="231">
        <v>37.35</v>
      </c>
      <c r="DA4" s="231">
        <v>10640.39</v>
      </c>
      <c r="DB4" s="231">
        <v>104.67</v>
      </c>
      <c r="DC4" s="231">
        <v>5.41</v>
      </c>
      <c r="DD4" s="231">
        <v>23.09</v>
      </c>
      <c r="DE4" s="231">
        <v>1149.8599999999999</v>
      </c>
      <c r="DF4" s="231">
        <v>99.23</v>
      </c>
      <c r="DG4" s="231">
        <v>148.54</v>
      </c>
      <c r="DH4" s="231">
        <v>9.24</v>
      </c>
      <c r="DI4" s="231">
        <v>8.4700000000000006</v>
      </c>
      <c r="DJ4" s="231">
        <v>18.91</v>
      </c>
      <c r="DK4" s="231">
        <v>100.32</v>
      </c>
      <c r="DL4" s="231">
        <v>11913.76</v>
      </c>
      <c r="DM4" s="231">
        <v>20.100000000000001</v>
      </c>
      <c r="DN4" s="231">
        <v>40.22</v>
      </c>
      <c r="DO4" s="231">
        <v>83.73</v>
      </c>
      <c r="DP4" s="231">
        <v>77.239999999999995</v>
      </c>
      <c r="DQ4" s="231">
        <v>571543.88</v>
      </c>
      <c r="DR4" s="231">
        <v>104.42</v>
      </c>
      <c r="DS4" s="231">
        <v>41.6</v>
      </c>
      <c r="DT4" s="231">
        <v>6.45</v>
      </c>
      <c r="DU4" s="231">
        <v>24.38</v>
      </c>
      <c r="DV4" s="231">
        <v>14.07</v>
      </c>
      <c r="DW4" s="231">
        <v>19.55</v>
      </c>
      <c r="DX4" s="231">
        <v>16.100000000000001</v>
      </c>
      <c r="DY4" s="231">
        <v>9.5</v>
      </c>
      <c r="DZ4" s="231">
        <v>300.77</v>
      </c>
      <c r="EA4" s="231">
        <v>90.32</v>
      </c>
      <c r="EB4" s="231">
        <v>31.63</v>
      </c>
      <c r="EC4" s="231">
        <v>1520.6</v>
      </c>
      <c r="ED4" s="231">
        <v>21.48</v>
      </c>
      <c r="EE4" s="231">
        <v>27.67</v>
      </c>
      <c r="EF4" s="231">
        <v>16.649999999999999</v>
      </c>
      <c r="EG4" s="231">
        <v>62.36</v>
      </c>
      <c r="EH4" s="231">
        <v>513.9</v>
      </c>
      <c r="EI4" s="231">
        <v>235.15</v>
      </c>
      <c r="EJ4" s="231">
        <v>2.74</v>
      </c>
      <c r="EK4" s="231">
        <v>3901.94</v>
      </c>
      <c r="EL4" s="231">
        <v>29.13</v>
      </c>
      <c r="EM4" s="231">
        <v>285.60000000000002</v>
      </c>
      <c r="EN4" s="231">
        <v>127.14</v>
      </c>
      <c r="EO4" s="231">
        <v>140.08000000000001</v>
      </c>
      <c r="EP4" s="231">
        <v>1308.23</v>
      </c>
      <c r="EQ4" s="231">
        <v>76.790000000000006</v>
      </c>
      <c r="ER4" s="231">
        <v>107.66</v>
      </c>
      <c r="ES4" s="231">
        <v>53</v>
      </c>
      <c r="ET4" s="231">
        <v>45.38</v>
      </c>
      <c r="EU4" s="231">
        <v>11.3</v>
      </c>
      <c r="EV4" s="231">
        <v>277.67</v>
      </c>
      <c r="EW4" s="231">
        <v>6.42</v>
      </c>
      <c r="EX4" s="231">
        <v>151.82</v>
      </c>
      <c r="EY4" s="231">
        <v>113.81</v>
      </c>
      <c r="EZ4" s="231">
        <v>26.67</v>
      </c>
      <c r="FA4" s="231">
        <v>40.75</v>
      </c>
      <c r="FB4" s="231">
        <v>19.420000000000002</v>
      </c>
      <c r="FC4" s="231">
        <v>59</v>
      </c>
      <c r="FD4" s="231">
        <v>18.02</v>
      </c>
      <c r="FE4" s="231">
        <v>32.31</v>
      </c>
      <c r="FF4" s="231">
        <v>406.46</v>
      </c>
      <c r="FG4" s="231">
        <v>72.2</v>
      </c>
      <c r="FH4" s="231">
        <v>498.03</v>
      </c>
      <c r="FI4" s="231">
        <v>54.38</v>
      </c>
      <c r="FJ4" s="233">
        <v>26212.68</v>
      </c>
      <c r="FN4" s="326">
        <f t="shared" si="0"/>
        <v>-3.3180930891925337E-2</v>
      </c>
      <c r="FO4" s="322">
        <f t="shared" si="1"/>
        <v>-2.1544245228455682E-2</v>
      </c>
      <c r="FP4" s="322">
        <f t="shared" si="2"/>
        <v>-9.5762508977736572E-3</v>
      </c>
      <c r="FQ4" s="322">
        <f t="shared" si="3"/>
        <v>-0.14194484760522508</v>
      </c>
      <c r="FR4" s="322">
        <f t="shared" si="4"/>
        <v>-2.7989487516425757E-2</v>
      </c>
      <c r="FS4" s="322">
        <f t="shared" si="5"/>
        <v>-6.8010075566750636E-2</v>
      </c>
      <c r="FT4" s="322">
        <f t="shared" si="6"/>
        <v>-1.462064644143915E-3</v>
      </c>
      <c r="FU4" s="322">
        <f t="shared" si="7"/>
        <v>1.5503708328835668E-2</v>
      </c>
      <c r="FV4" s="322">
        <f t="shared" si="8"/>
        <v>7.4626865671640194E-3</v>
      </c>
      <c r="FW4" s="322">
        <f t="shared" si="9"/>
        <v>-4.4881107118281145E-2</v>
      </c>
      <c r="FX4" s="322">
        <f t="shared" si="10"/>
        <v>2.7238000332170744E-2</v>
      </c>
      <c r="FY4" s="322">
        <f t="shared" si="11"/>
        <v>0</v>
      </c>
      <c r="FZ4" s="322">
        <f t="shared" si="12"/>
        <v>-2.2892025944296936E-3</v>
      </c>
      <c r="GA4" s="322">
        <f t="shared" si="13"/>
        <v>-3.8226129239458749E-2</v>
      </c>
      <c r="GB4" s="322">
        <f t="shared" si="14"/>
        <v>3.0303030303030328E-2</v>
      </c>
      <c r="GC4" s="322">
        <f t="shared" si="15"/>
        <v>-2.4937343358395977E-2</v>
      </c>
      <c r="GD4" s="322">
        <f t="shared" si="16"/>
        <v>-5.2631578947368356E-2</v>
      </c>
      <c r="GE4" s="322">
        <f t="shared" si="17"/>
        <v>-4.7740253290290698E-2</v>
      </c>
      <c r="GF4" s="322">
        <f t="shared" si="18"/>
        <v>5.6859942833809796E-2</v>
      </c>
      <c r="GG4" s="322">
        <f t="shared" si="19"/>
        <v>-4.16667706452436E-2</v>
      </c>
      <c r="GH4" s="322">
        <f t="shared" si="20"/>
        <v>-1.5003261578604071E-2</v>
      </c>
      <c r="GI4" s="322">
        <f t="shared" si="21"/>
        <v>-0.16071428571428559</v>
      </c>
      <c r="GJ4" s="322">
        <f t="shared" si="22"/>
        <v>2.7855153203343265E-3</v>
      </c>
      <c r="GK4" s="322">
        <f t="shared" si="23"/>
        <v>-2.4378079677618791E-2</v>
      </c>
      <c r="GL4" s="322">
        <f t="shared" si="24"/>
        <v>-6.3285698936284371E-2</v>
      </c>
      <c r="GM4" s="322">
        <f t="shared" si="25"/>
        <v>-6.2063938352598137E-2</v>
      </c>
      <c r="GN4" s="322">
        <f t="shared" si="26"/>
        <v>-2.6936026936026959E-2</v>
      </c>
      <c r="GO4" s="322">
        <f t="shared" si="27"/>
        <v>5.1546391752577386E-2</v>
      </c>
      <c r="GP4" s="322">
        <f t="shared" si="28"/>
        <v>-5.4931335830212175E-2</v>
      </c>
      <c r="GQ4" s="322">
        <f t="shared" si="29"/>
        <v>-2.4780114722753308E-2</v>
      </c>
      <c r="GR4" s="322">
        <f t="shared" si="30"/>
        <v>-3.6484114307402858E-2</v>
      </c>
      <c r="GS4" s="322">
        <f t="shared" si="31"/>
        <v>-3.0922431865828146E-2</v>
      </c>
      <c r="GT4" s="322">
        <f t="shared" si="32"/>
        <v>-1.1798209926769698E-2</v>
      </c>
      <c r="GU4" s="322">
        <f t="shared" si="33"/>
        <v>-4.0905823148813789E-2</v>
      </c>
      <c r="GV4" s="322">
        <f t="shared" si="34"/>
        <v>-2.3923444976076628E-2</v>
      </c>
      <c r="GW4" s="322">
        <f t="shared" si="35"/>
        <v>-5.677275118358753E-2</v>
      </c>
      <c r="GX4" s="322">
        <f t="shared" si="36"/>
        <v>-3.3422874263870229E-2</v>
      </c>
      <c r="GY4" s="322">
        <f t="shared" si="37"/>
        <v>-6.4272211720226818E-2</v>
      </c>
      <c r="GZ4" s="322">
        <f t="shared" si="38"/>
        <v>-3.6857419980601429E-2</v>
      </c>
      <c r="HA4" s="322">
        <f t="shared" si="39"/>
        <v>-2.9089026915113749E-2</v>
      </c>
      <c r="HB4" s="322">
        <f t="shared" si="40"/>
        <v>-8.3372809095215109E-3</v>
      </c>
      <c r="HC4" s="322">
        <f t="shared" si="41"/>
        <v>-4.6201232032854318E-2</v>
      </c>
      <c r="HD4" s="322">
        <f t="shared" si="42"/>
        <v>1.4836795252225555E-2</v>
      </c>
      <c r="HE4" s="322">
        <f t="shared" si="43"/>
        <v>-1.7958950969213232E-2</v>
      </c>
      <c r="HF4" s="322">
        <f t="shared" si="44"/>
        <v>-6.8418667874943273E-2</v>
      </c>
      <c r="HG4" s="322">
        <f t="shared" si="45"/>
        <v>-5.5023923444976024E-2</v>
      </c>
      <c r="HH4" s="322">
        <f t="shared" si="46"/>
        <v>-6.4129970072681541E-3</v>
      </c>
      <c r="HI4" s="322">
        <f t="shared" si="47"/>
        <v>4.6918123275069147E-2</v>
      </c>
      <c r="HJ4" s="322">
        <f t="shared" si="48"/>
        <v>1.1337868480725584E-2</v>
      </c>
      <c r="HK4" s="322">
        <f t="shared" si="49"/>
        <v>-0.11944045911047341</v>
      </c>
      <c r="HL4" s="322">
        <f t="shared" si="50"/>
        <v>-4.3760831889081371E-2</v>
      </c>
      <c r="HM4" s="322">
        <f t="shared" si="51"/>
        <v>-3.7160347975512896E-2</v>
      </c>
      <c r="HN4" s="322">
        <f t="shared" si="52"/>
        <v>-7.1438441343097972E-2</v>
      </c>
      <c r="HO4" s="322">
        <f t="shared" si="53"/>
        <v>-4.0650406504065074E-2</v>
      </c>
      <c r="HP4" s="322">
        <f t="shared" si="54"/>
        <v>9.5563139931739791E-3</v>
      </c>
      <c r="HQ4" s="322">
        <f t="shared" si="55"/>
        <v>-3.3803999790037259E-2</v>
      </c>
      <c r="HR4" s="322">
        <f t="shared" si="56"/>
        <v>1.2674668577570819E-2</v>
      </c>
      <c r="HS4" s="322">
        <f t="shared" si="57"/>
        <v>1.9267214150347423E-2</v>
      </c>
      <c r="HT4" s="322">
        <f t="shared" si="58"/>
        <v>-2.9997945346209181E-2</v>
      </c>
      <c r="HU4" s="322">
        <f t="shared" si="59"/>
        <v>-5.7800286249036666E-2</v>
      </c>
      <c r="HV4" s="322">
        <f t="shared" si="60"/>
        <v>9.3896713615023563E-3</v>
      </c>
      <c r="HW4" s="322">
        <f t="shared" si="61"/>
        <v>-5.3245855681341697E-3</v>
      </c>
      <c r="HX4" s="322">
        <f t="shared" si="62"/>
        <v>-5.1775945758533011E-2</v>
      </c>
      <c r="HY4" s="322">
        <f t="shared" si="63"/>
        <v>-3.7719488402341253E-2</v>
      </c>
      <c r="HZ4" s="322">
        <f t="shared" si="64"/>
        <v>-9.149329263394651E-2</v>
      </c>
      <c r="IA4" s="322">
        <f t="shared" si="65"/>
        <v>-2.8492197270404054E-2</v>
      </c>
      <c r="IB4" s="322">
        <f t="shared" si="66"/>
        <v>-5.4614458946589221E-3</v>
      </c>
      <c r="IC4" s="322">
        <f t="shared" si="67"/>
        <v>-2.7176615917732266E-2</v>
      </c>
      <c r="ID4" s="322">
        <f t="shared" si="68"/>
        <v>-2.5133689839572256E-2</v>
      </c>
      <c r="IE4" s="322">
        <f t="shared" si="69"/>
        <v>-2.2526672412255887E-2</v>
      </c>
      <c r="IF4" s="322">
        <f t="shared" si="70"/>
        <v>-0.13813638486688462</v>
      </c>
      <c r="IG4" s="322">
        <f t="shared" si="71"/>
        <v>-4.4424500785281512E-2</v>
      </c>
      <c r="IH4" s="322">
        <f t="shared" si="72"/>
        <v>-1.6460905349794327E-2</v>
      </c>
      <c r="II4" s="322">
        <f t="shared" si="73"/>
        <v>1.0658455708195236E-2</v>
      </c>
      <c r="IJ4" s="322">
        <f t="shared" si="74"/>
        <v>-9.0179737545866574E-3</v>
      </c>
      <c r="IK4" s="322">
        <f t="shared" si="75"/>
        <v>-2.6186799167395068E-3</v>
      </c>
      <c r="IL4" s="322">
        <f t="shared" si="76"/>
        <v>-7.1252313386798341E-2</v>
      </c>
      <c r="IM4" s="322">
        <f t="shared" si="77"/>
        <v>-2.5056947608200326E-2</v>
      </c>
      <c r="IN4" s="322">
        <f t="shared" si="78"/>
        <v>3.5626198958618717E-2</v>
      </c>
      <c r="IO4" s="322">
        <f t="shared" si="79"/>
        <v>2.408118875385807E-2</v>
      </c>
      <c r="IP4" s="322">
        <f t="shared" si="80"/>
        <v>-2.1466425169383435E-2</v>
      </c>
      <c r="IQ4" s="322">
        <f t="shared" si="81"/>
        <v>-7.6157720181794664E-3</v>
      </c>
      <c r="IR4" s="322">
        <f t="shared" si="82"/>
        <v>-2.2489972623670987E-2</v>
      </c>
      <c r="IS4" s="322">
        <f t="shared" si="83"/>
        <v>-4.1345329905741211E-2</v>
      </c>
      <c r="IT4" s="322">
        <f t="shared" si="84"/>
        <v>0</v>
      </c>
      <c r="IU4" s="322">
        <f t="shared" si="85"/>
        <v>-2.3847889139542364E-2</v>
      </c>
      <c r="IV4" s="322">
        <f t="shared" si="86"/>
        <v>-0.11998245229216946</v>
      </c>
      <c r="IW4" s="322">
        <f t="shared" si="87"/>
        <v>-5.9352862339651438E-2</v>
      </c>
      <c r="IX4" s="322">
        <f t="shared" si="88"/>
        <v>-9.6464646464646475E-2</v>
      </c>
      <c r="IY4" s="322">
        <f t="shared" si="89"/>
        <v>0</v>
      </c>
      <c r="IZ4" s="322">
        <f t="shared" si="90"/>
        <v>-9.3904448105436619E-2</v>
      </c>
      <c r="JA4" s="322">
        <f t="shared" si="91"/>
        <v>-6.0317460317460304E-2</v>
      </c>
      <c r="JB4" s="322">
        <f t="shared" si="92"/>
        <v>-5.9774246359507066E-2</v>
      </c>
      <c r="JC4" s="322">
        <f t="shared" si="93"/>
        <v>4.2372881355932628E-3</v>
      </c>
      <c r="JD4" s="322">
        <f t="shared" si="94"/>
        <v>3.2924335378323198E-2</v>
      </c>
      <c r="JE4" s="322">
        <f t="shared" si="95"/>
        <v>-1.1467324290998678E-2</v>
      </c>
      <c r="JF4" s="322">
        <f t="shared" si="96"/>
        <v>-2.531390247592159E-2</v>
      </c>
      <c r="JG4" s="322">
        <f t="shared" si="97"/>
        <v>-7.092509084540977E-3</v>
      </c>
      <c r="JH4" s="322">
        <f t="shared" si="98"/>
        <v>4.1922861934042953E-4</v>
      </c>
      <c r="JI4" s="322">
        <f t="shared" si="99"/>
        <v>-2.8312605558114452E-2</v>
      </c>
      <c r="JJ4" s="322">
        <f t="shared" si="100"/>
        <v>-2.0379479971890435E-2</v>
      </c>
      <c r="JK4" s="322">
        <f t="shared" si="101"/>
        <v>1.357737104825286E-2</v>
      </c>
      <c r="JL4" s="322">
        <f t="shared" si="102"/>
        <v>-2.045633359559405E-2</v>
      </c>
      <c r="JM4" s="322">
        <f t="shared" si="103"/>
        <v>-6.6394960121434476E-2</v>
      </c>
      <c r="JN4" s="322">
        <f t="shared" si="104"/>
        <v>-8.3372809095215109E-3</v>
      </c>
      <c r="JO4" s="322">
        <f t="shared" si="105"/>
        <v>-2.8725314183123903E-2</v>
      </c>
      <c r="JP4" s="322">
        <f t="shared" si="106"/>
        <v>-3.4527406128615381E-3</v>
      </c>
      <c r="JQ4" s="322">
        <f t="shared" si="107"/>
        <v>2.4009261733012564E-2</v>
      </c>
      <c r="JR4" s="322">
        <f t="shared" si="108"/>
        <v>-2.3230632936312622E-2</v>
      </c>
      <c r="JS4" s="322">
        <f t="shared" si="109"/>
        <v>-2.6186799167395068E-3</v>
      </c>
      <c r="JT4" s="322">
        <f t="shared" si="110"/>
        <v>-3.347280334728036E-2</v>
      </c>
      <c r="JU4" s="322">
        <f t="shared" si="111"/>
        <v>2.0481927710843364E-2</v>
      </c>
      <c r="JV4" s="322">
        <f t="shared" si="112"/>
        <v>-8.9098532494757948E-3</v>
      </c>
      <c r="JW4" s="322">
        <f t="shared" si="113"/>
        <v>-2.3459554171128303E-2</v>
      </c>
      <c r="JX4" s="322">
        <f t="shared" si="114"/>
        <v>-4.9089337438012817E-2</v>
      </c>
      <c r="JY4" s="322">
        <f t="shared" si="115"/>
        <v>1.926977687626788E-2</v>
      </c>
      <c r="JZ4" s="322">
        <f t="shared" si="116"/>
        <v>-3.084337349397593E-2</v>
      </c>
      <c r="KA4" s="322">
        <f t="shared" si="117"/>
        <v>-2.4125874125874046E-2</v>
      </c>
      <c r="KB4" s="322">
        <f t="shared" si="118"/>
        <v>-1.3285641287685312E-2</v>
      </c>
      <c r="KC4" s="322">
        <f t="shared" si="119"/>
        <v>-1.706491943406006E-2</v>
      </c>
      <c r="KD4" s="322">
        <f t="shared" si="120"/>
        <v>-4.4735156893239418E-2</v>
      </c>
      <c r="KE4" s="322">
        <f t="shared" si="121"/>
        <v>-4.1253745102558172E-2</v>
      </c>
      <c r="KF4" s="322">
        <f t="shared" si="122"/>
        <v>-7.5931232091690573E-2</v>
      </c>
      <c r="KG4" s="322">
        <f t="shared" si="123"/>
        <v>-3.2923443078143669E-2</v>
      </c>
      <c r="KH4" s="322">
        <f t="shared" si="124"/>
        <v>-0.11174242424242421</v>
      </c>
      <c r="KI4" s="322">
        <f t="shared" si="125"/>
        <v>-8.5594013096351659E-2</v>
      </c>
      <c r="KJ4" s="322">
        <f t="shared" si="126"/>
        <v>-5.0147492625368606E-2</v>
      </c>
      <c r="KK4" s="322">
        <f t="shared" si="127"/>
        <v>-9.5238095238095233E-2</v>
      </c>
      <c r="KL4" s="322">
        <f t="shared" si="128"/>
        <v>-6.488620818306183E-2</v>
      </c>
      <c r="KM4" s="322">
        <f t="shared" si="129"/>
        <v>-5.7989153108051757E-2</v>
      </c>
      <c r="KN4" s="322">
        <f t="shared" si="130"/>
        <v>-1.1253516723976226E-2</v>
      </c>
      <c r="KO4" s="322">
        <f t="shared" si="131"/>
        <v>-5.0811485642946373E-2</v>
      </c>
      <c r="KP4" s="322">
        <f t="shared" si="132"/>
        <v>-3.417266187050351E-2</v>
      </c>
      <c r="KQ4" s="322">
        <f t="shared" si="133"/>
        <v>-9.1893665900886032E-2</v>
      </c>
      <c r="KR4" s="322">
        <f t="shared" si="134"/>
        <v>-2.972027972027981E-2</v>
      </c>
      <c r="KS4" s="322">
        <f t="shared" si="135"/>
        <v>8.3579496090356253E-2</v>
      </c>
      <c r="KT4" s="322">
        <f t="shared" si="136"/>
        <v>-4.7257086709060252E-2</v>
      </c>
      <c r="KU4" s="322">
        <f t="shared" si="137"/>
        <v>-3.8909551640985744E-2</v>
      </c>
      <c r="KV4" s="322">
        <f t="shared" si="138"/>
        <v>-2.4911032028469695E-2</v>
      </c>
      <c r="KW4" s="322">
        <f t="shared" si="139"/>
        <v>-7.3697947803434321E-3</v>
      </c>
      <c r="KX4" s="322">
        <f t="shared" si="140"/>
        <v>-1.9191919191919201E-2</v>
      </c>
      <c r="KY4" s="322">
        <f t="shared" si="141"/>
        <v>6.1297822870429401E-3</v>
      </c>
      <c r="KZ4" s="322">
        <f t="shared" si="142"/>
        <v>-3.6087945413191852E-2</v>
      </c>
      <c r="LA4" s="322">
        <f t="shared" si="143"/>
        <v>-1.0315105270594741E-2</v>
      </c>
      <c r="LB4" s="322">
        <f t="shared" si="144"/>
        <v>-2.2096143639883648E-2</v>
      </c>
      <c r="LC4" s="322">
        <f t="shared" si="145"/>
        <v>-4.5375435106911881E-2</v>
      </c>
      <c r="LD4" s="322">
        <f t="shared" si="146"/>
        <v>-3.6340852130325833E-2</v>
      </c>
      <c r="LE4" s="322">
        <f t="shared" si="147"/>
        <v>-1.1307953260460285E-3</v>
      </c>
      <c r="LF4" s="322">
        <f t="shared" si="148"/>
        <v>-7.2194268212644559E-3</v>
      </c>
      <c r="LG4" s="322">
        <f t="shared" si="149"/>
        <v>2.4478694469628411E-2</v>
      </c>
      <c r="LH4" s="322">
        <f t="shared" si="150"/>
        <v>-4.2385156573320336E-2</v>
      </c>
      <c r="LI4" s="322">
        <f t="shared" si="151"/>
        <v>-2.1341463414634099E-2</v>
      </c>
      <c r="LJ4" s="322">
        <f t="shared" si="152"/>
        <v>-7.7250349480337974E-2</v>
      </c>
      <c r="LK4" s="322">
        <f t="shared" si="153"/>
        <v>-1.9893213916637981E-2</v>
      </c>
      <c r="LL4" s="322">
        <f t="shared" si="154"/>
        <v>-3.7184115523465615E-2</v>
      </c>
      <c r="LM4" s="322">
        <f t="shared" si="155"/>
        <v>-1.4271891630382278E-2</v>
      </c>
      <c r="LN4" s="322">
        <f t="shared" si="156"/>
        <v>-2.7054108216432823E-2</v>
      </c>
      <c r="LO4" s="322">
        <f t="shared" si="157"/>
        <v>-5.4487179487179467E-2</v>
      </c>
      <c r="LP4" s="322">
        <f t="shared" si="158"/>
        <v>0</v>
      </c>
      <c r="LQ4" s="322">
        <f t="shared" si="159"/>
        <v>-1.0716472749540549E-2</v>
      </c>
      <c r="LR4" s="322">
        <f t="shared" si="160"/>
        <v>-3.2261136639603845E-2</v>
      </c>
      <c r="LS4" s="322">
        <f t="shared" si="161"/>
        <v>-5.50964187327812E-3</v>
      </c>
      <c r="LT4" s="322">
        <f t="shared" si="162"/>
        <v>-2.3910785332105219E-2</v>
      </c>
      <c r="LU4" s="322">
        <f t="shared" si="163"/>
        <v>-7.799253984401483E-2</v>
      </c>
      <c r="LV4" s="327">
        <f t="shared" si="164"/>
        <v>-4.2623549564093123E-2</v>
      </c>
    </row>
    <row r="5" spans="1:334">
      <c r="A5" s="265">
        <v>44809</v>
      </c>
      <c r="B5" s="230">
        <v>2682.9</v>
      </c>
      <c r="C5" s="231">
        <v>68.58</v>
      </c>
      <c r="D5" s="231">
        <v>42.51</v>
      </c>
      <c r="E5" s="231">
        <v>32.71</v>
      </c>
      <c r="F5" s="231">
        <v>1875.88</v>
      </c>
      <c r="G5" s="231">
        <v>7.79</v>
      </c>
      <c r="H5" s="231">
        <v>193.43</v>
      </c>
      <c r="I5" s="231">
        <v>169193.81</v>
      </c>
      <c r="J5" s="231">
        <v>10.6</v>
      </c>
      <c r="K5" s="231">
        <v>258.04000000000002</v>
      </c>
      <c r="L5" s="231">
        <v>60.53</v>
      </c>
      <c r="M5" s="232">
        <v>7.0000000000000007E-2</v>
      </c>
      <c r="N5" s="231">
        <v>25.56</v>
      </c>
      <c r="O5" s="231">
        <v>1952.87</v>
      </c>
      <c r="P5" s="231">
        <v>1.43</v>
      </c>
      <c r="Q5" s="231">
        <v>970.99</v>
      </c>
      <c r="R5" s="231">
        <v>10.8</v>
      </c>
      <c r="S5" s="231">
        <v>154.91999999999999</v>
      </c>
      <c r="T5" s="231">
        <v>102.16</v>
      </c>
      <c r="U5" s="231">
        <v>51987.21</v>
      </c>
      <c r="V5" s="231">
        <v>14.96</v>
      </c>
      <c r="W5" s="231">
        <v>14.37</v>
      </c>
      <c r="X5" s="231">
        <v>3.95</v>
      </c>
      <c r="Y5" s="231">
        <v>496.62</v>
      </c>
      <c r="Z5" s="231">
        <v>87.5</v>
      </c>
      <c r="AA5" s="231">
        <v>299.68</v>
      </c>
      <c r="AB5" s="231">
        <v>2.94</v>
      </c>
      <c r="AC5" s="231">
        <v>12.65</v>
      </c>
      <c r="AD5" s="231">
        <v>14.78</v>
      </c>
      <c r="AE5" s="231">
        <v>133.27000000000001</v>
      </c>
      <c r="AF5" s="231">
        <v>616.54</v>
      </c>
      <c r="AG5" s="231">
        <v>56.53</v>
      </c>
      <c r="AH5" s="231">
        <v>26.44</v>
      </c>
      <c r="AI5" s="231">
        <v>133.43</v>
      </c>
      <c r="AJ5" s="231">
        <v>40.58</v>
      </c>
      <c r="AK5" s="231">
        <v>718.51</v>
      </c>
      <c r="AL5" s="231">
        <v>191.63</v>
      </c>
      <c r="AM5" s="231">
        <v>29.93</v>
      </c>
      <c r="AN5" s="231">
        <v>10.09</v>
      </c>
      <c r="AO5" s="231">
        <v>90.99</v>
      </c>
      <c r="AP5" s="231">
        <v>109.7</v>
      </c>
      <c r="AQ5" s="231">
        <v>9.76</v>
      </c>
      <c r="AR5" s="231">
        <v>10.210000000000001</v>
      </c>
      <c r="AS5" s="231">
        <v>101.71</v>
      </c>
      <c r="AT5" s="231">
        <v>63.3</v>
      </c>
      <c r="AU5" s="231">
        <v>103.09</v>
      </c>
      <c r="AV5" s="231">
        <v>23.04</v>
      </c>
      <c r="AW5" s="231">
        <v>44.57</v>
      </c>
      <c r="AX5" s="231">
        <v>4.59</v>
      </c>
      <c r="AY5" s="231">
        <v>25.1</v>
      </c>
      <c r="AZ5" s="231">
        <v>25.55</v>
      </c>
      <c r="BA5" s="231">
        <v>5385.85</v>
      </c>
      <c r="BB5" s="231">
        <v>483.76</v>
      </c>
      <c r="BC5" s="231">
        <v>2.5299999999999998</v>
      </c>
      <c r="BD5" s="231">
        <v>14.22</v>
      </c>
      <c r="BE5" s="231">
        <v>394.78</v>
      </c>
      <c r="BF5" s="231">
        <v>233.57</v>
      </c>
      <c r="BG5" s="231">
        <v>96.92</v>
      </c>
      <c r="BH5" s="231">
        <v>47.58</v>
      </c>
      <c r="BI5" s="231">
        <v>179.36</v>
      </c>
      <c r="BJ5" s="231">
        <v>2.2400000000000002</v>
      </c>
      <c r="BK5" s="231">
        <v>1027.77</v>
      </c>
      <c r="BL5" s="231">
        <v>126.8</v>
      </c>
      <c r="BM5" s="231">
        <v>45.38</v>
      </c>
      <c r="BN5" s="231">
        <v>487.7</v>
      </c>
      <c r="BO5" s="231">
        <v>2938.4</v>
      </c>
      <c r="BP5" s="231">
        <v>110.39</v>
      </c>
      <c r="BQ5" s="231">
        <v>640.85</v>
      </c>
      <c r="BR5" s="231">
        <v>113.29</v>
      </c>
      <c r="BS5" s="231">
        <v>329.38</v>
      </c>
      <c r="BT5" s="231">
        <v>71.61</v>
      </c>
      <c r="BU5" s="231">
        <v>41.16</v>
      </c>
      <c r="BV5" s="231">
        <v>12.16</v>
      </c>
      <c r="BW5" s="231">
        <v>43.9</v>
      </c>
      <c r="BX5" s="231">
        <v>168.11</v>
      </c>
      <c r="BY5" s="231">
        <v>151.25</v>
      </c>
      <c r="BZ5" s="231">
        <v>34.81</v>
      </c>
      <c r="CA5" s="231">
        <v>157.44</v>
      </c>
      <c r="CB5" s="231">
        <v>38.74</v>
      </c>
      <c r="CC5" s="231">
        <v>68324.95</v>
      </c>
      <c r="CD5" s="231">
        <v>142.99</v>
      </c>
      <c r="CE5" s="231">
        <v>82.62</v>
      </c>
      <c r="CF5" s="231">
        <v>5370.82</v>
      </c>
      <c r="CG5" s="231">
        <v>55.98</v>
      </c>
      <c r="CH5" s="231">
        <v>0.77</v>
      </c>
      <c r="CI5" s="231">
        <v>93.57</v>
      </c>
      <c r="CJ5" s="231">
        <v>85.45</v>
      </c>
      <c r="CK5" s="231">
        <v>52.15</v>
      </c>
      <c r="CL5" s="231">
        <v>34.26</v>
      </c>
      <c r="CM5" s="231">
        <v>4.49</v>
      </c>
      <c r="CN5" s="231">
        <v>5.38</v>
      </c>
      <c r="CO5" s="231">
        <v>2.96</v>
      </c>
      <c r="CP5" s="231">
        <v>783.81</v>
      </c>
      <c r="CQ5" s="231">
        <v>126.16</v>
      </c>
      <c r="CR5" s="231">
        <v>141.76</v>
      </c>
      <c r="CS5" s="231">
        <v>83.83</v>
      </c>
      <c r="CT5" s="231">
        <v>200.56</v>
      </c>
      <c r="CU5" s="231">
        <v>438.01</v>
      </c>
      <c r="CV5" s="231">
        <v>72.77</v>
      </c>
      <c r="CW5" s="231">
        <v>329.47</v>
      </c>
      <c r="CX5" s="231">
        <v>13.91</v>
      </c>
      <c r="CY5" s="231">
        <v>284.56</v>
      </c>
      <c r="CZ5" s="231">
        <v>38.82</v>
      </c>
      <c r="DA5" s="231">
        <v>10066.66</v>
      </c>
      <c r="DB5" s="231">
        <v>109.7</v>
      </c>
      <c r="DC5" s="231">
        <v>5.07</v>
      </c>
      <c r="DD5" s="231">
        <v>25.36</v>
      </c>
      <c r="DE5" s="231">
        <v>1157.76</v>
      </c>
      <c r="DF5" s="231">
        <v>100.62</v>
      </c>
      <c r="DG5" s="231">
        <v>151.25</v>
      </c>
      <c r="DH5" s="231">
        <v>9.3699999999999992</v>
      </c>
      <c r="DI5" s="231">
        <v>8.82</v>
      </c>
      <c r="DJ5" s="231">
        <v>19.13</v>
      </c>
      <c r="DK5" s="231">
        <v>105.58</v>
      </c>
      <c r="DL5" s="231">
        <v>11834.4</v>
      </c>
      <c r="DM5" s="231">
        <v>20.94</v>
      </c>
      <c r="DN5" s="231">
        <v>41.49</v>
      </c>
      <c r="DO5" s="231">
        <v>85.72</v>
      </c>
      <c r="DP5" s="231">
        <v>82.59</v>
      </c>
      <c r="DQ5" s="231">
        <v>566582.56000000006</v>
      </c>
      <c r="DR5" s="231">
        <v>110.28</v>
      </c>
      <c r="DS5" s="231">
        <v>39.78</v>
      </c>
      <c r="DT5" s="231">
        <v>6.69</v>
      </c>
      <c r="DU5" s="231">
        <v>27.53</v>
      </c>
      <c r="DV5" s="231">
        <v>14.88</v>
      </c>
      <c r="DW5" s="231">
        <v>21.83</v>
      </c>
      <c r="DX5" s="231">
        <v>14.64</v>
      </c>
      <c r="DY5" s="231">
        <v>10.55</v>
      </c>
      <c r="DZ5" s="231">
        <v>282.08</v>
      </c>
      <c r="EA5" s="231">
        <v>91.39</v>
      </c>
      <c r="EB5" s="231">
        <v>32.51</v>
      </c>
      <c r="EC5" s="231">
        <v>1487.6</v>
      </c>
      <c r="ED5" s="231">
        <v>22.31</v>
      </c>
      <c r="EE5" s="231">
        <v>28.9</v>
      </c>
      <c r="EF5" s="231">
        <v>17.55</v>
      </c>
      <c r="EG5" s="231">
        <v>57.26</v>
      </c>
      <c r="EH5" s="231">
        <v>529.9</v>
      </c>
      <c r="EI5" s="231">
        <v>253.48</v>
      </c>
      <c r="EJ5" s="231">
        <v>2.61</v>
      </c>
      <c r="EK5" s="231">
        <v>3948.89</v>
      </c>
      <c r="EL5" s="231">
        <v>28.7</v>
      </c>
      <c r="EM5" s="231">
        <v>290.58</v>
      </c>
      <c r="EN5" s="231">
        <v>129.74</v>
      </c>
      <c r="EO5" s="231">
        <v>139.77000000000001</v>
      </c>
      <c r="EP5" s="231">
        <v>1319.98</v>
      </c>
      <c r="EQ5" s="231">
        <v>77.39</v>
      </c>
      <c r="ER5" s="231">
        <v>105.86</v>
      </c>
      <c r="ES5" s="231">
        <v>54.21</v>
      </c>
      <c r="ET5" s="231">
        <v>46.61</v>
      </c>
      <c r="EU5" s="231">
        <v>11.33</v>
      </c>
      <c r="EV5" s="231">
        <v>285.77</v>
      </c>
      <c r="EW5" s="231">
        <v>6.37</v>
      </c>
      <c r="EX5" s="231">
        <v>157.52000000000001</v>
      </c>
      <c r="EY5" s="231">
        <v>115.06</v>
      </c>
      <c r="EZ5" s="231">
        <v>27.15</v>
      </c>
      <c r="FA5" s="231">
        <v>40.32</v>
      </c>
      <c r="FB5" s="231">
        <v>19.239999999999998</v>
      </c>
      <c r="FC5" s="231">
        <v>57.4</v>
      </c>
      <c r="FD5" s="231">
        <v>17.899999999999999</v>
      </c>
      <c r="FE5" s="231">
        <v>31.57</v>
      </c>
      <c r="FF5" s="231">
        <v>405.56</v>
      </c>
      <c r="FG5" s="231">
        <v>71.989999999999995</v>
      </c>
      <c r="FH5" s="231">
        <v>514.79</v>
      </c>
      <c r="FI5" s="231">
        <v>55.92</v>
      </c>
      <c r="FJ5" s="233">
        <v>26958.799999999999</v>
      </c>
      <c r="FN5" s="326">
        <f t="shared" si="0"/>
        <v>2.9821012509548196E-2</v>
      </c>
      <c r="FO5" s="322">
        <f t="shared" si="1"/>
        <v>1.3447613418058174E-2</v>
      </c>
      <c r="FP5" s="322">
        <f t="shared" si="2"/>
        <v>2.7556200145032649E-2</v>
      </c>
      <c r="FQ5" s="322">
        <f t="shared" si="3"/>
        <v>0.10656292286874162</v>
      </c>
      <c r="FR5" s="322">
        <f t="shared" si="4"/>
        <v>1.4400432607814038E-2</v>
      </c>
      <c r="FS5" s="322">
        <f t="shared" si="5"/>
        <v>5.2702702702702657E-2</v>
      </c>
      <c r="FT5" s="322">
        <f t="shared" si="6"/>
        <v>1.1504471055796774E-2</v>
      </c>
      <c r="FU5" s="322">
        <f t="shared" si="7"/>
        <v>1.7811755806957805E-2</v>
      </c>
      <c r="FV5" s="322">
        <f t="shared" si="8"/>
        <v>0.12169312169312174</v>
      </c>
      <c r="FW5" s="322">
        <f t="shared" si="9"/>
        <v>3.2821005443483896E-2</v>
      </c>
      <c r="FX5" s="322">
        <f t="shared" si="10"/>
        <v>-2.1341956345998388E-2</v>
      </c>
      <c r="FY5" s="322">
        <f t="shared" si="11"/>
        <v>0</v>
      </c>
      <c r="FZ5" s="322">
        <f t="shared" si="12"/>
        <v>-2.2562141491395789E-2</v>
      </c>
      <c r="GA5" s="322">
        <f t="shared" si="13"/>
        <v>7.7873693274017775E-2</v>
      </c>
      <c r="GB5" s="322">
        <f t="shared" si="14"/>
        <v>5.1470588235293997E-2</v>
      </c>
      <c r="GC5" s="322">
        <f t="shared" si="15"/>
        <v>0.13445338879087759</v>
      </c>
      <c r="GD5" s="322">
        <f t="shared" si="16"/>
        <v>-3.2258064516128983E-2</v>
      </c>
      <c r="GE5" s="322">
        <f t="shared" si="17"/>
        <v>9.9745746137297163E-3</v>
      </c>
      <c r="GF5" s="322">
        <f t="shared" si="18"/>
        <v>-1.3232879358640051E-2</v>
      </c>
      <c r="GG5" s="322">
        <f t="shared" si="19"/>
        <v>-3.3043274147222627E-2</v>
      </c>
      <c r="GH5" s="322">
        <f t="shared" si="20"/>
        <v>-9.2715231788078681E-3</v>
      </c>
      <c r="GI5" s="322">
        <f t="shared" si="21"/>
        <v>5.4292002934702745E-2</v>
      </c>
      <c r="GJ5" s="322">
        <f t="shared" si="22"/>
        <v>9.7222222222222238E-2</v>
      </c>
      <c r="GK5" s="322">
        <f t="shared" si="23"/>
        <v>1.5478989878335535E-2</v>
      </c>
      <c r="GL5" s="322">
        <f t="shared" si="24"/>
        <v>3.6705666437255465E-3</v>
      </c>
      <c r="GM5" s="322">
        <f t="shared" si="25"/>
        <v>0.10906332112061</v>
      </c>
      <c r="GN5" s="322">
        <f t="shared" si="26"/>
        <v>1.7301038062283676E-2</v>
      </c>
      <c r="GO5" s="322">
        <f t="shared" si="27"/>
        <v>0.12745098039215683</v>
      </c>
      <c r="GP5" s="322">
        <f t="shared" si="28"/>
        <v>-2.3778071334214081E-2</v>
      </c>
      <c r="GQ5" s="322">
        <f t="shared" si="29"/>
        <v>4.5172927613520548E-2</v>
      </c>
      <c r="GR5" s="322">
        <f t="shared" si="30"/>
        <v>1.1948921642648415E-2</v>
      </c>
      <c r="GS5" s="322">
        <f t="shared" si="31"/>
        <v>1.9109428519920719E-2</v>
      </c>
      <c r="GT5" s="322">
        <f t="shared" si="32"/>
        <v>8.8513791683820592E-2</v>
      </c>
      <c r="GU5" s="322">
        <f t="shared" si="33"/>
        <v>1.4991379956532668E-4</v>
      </c>
      <c r="GV5" s="322">
        <f t="shared" si="34"/>
        <v>4.6955624355005172E-2</v>
      </c>
      <c r="GW5" s="322">
        <f t="shared" si="35"/>
        <v>1.7846436986740273E-3</v>
      </c>
      <c r="GX5" s="322">
        <f t="shared" si="36"/>
        <v>2.4156913045801837E-2</v>
      </c>
      <c r="GY5" s="322">
        <f t="shared" si="37"/>
        <v>7.744107744107759E-3</v>
      </c>
      <c r="GZ5" s="322">
        <f t="shared" si="38"/>
        <v>1.6112789526686822E-2</v>
      </c>
      <c r="HA5" s="322">
        <f t="shared" si="39"/>
        <v>-2.9853928990297592E-2</v>
      </c>
      <c r="HB5" s="322">
        <f t="shared" si="40"/>
        <v>4.805579440145219E-2</v>
      </c>
      <c r="HC5" s="322">
        <f t="shared" si="41"/>
        <v>5.0592034445640546E-2</v>
      </c>
      <c r="HD5" s="322">
        <f t="shared" si="42"/>
        <v>-4.873294346978454E-3</v>
      </c>
      <c r="HE5" s="322">
        <f t="shared" si="43"/>
        <v>-1.5868408321238515E-2</v>
      </c>
      <c r="HF5" s="322">
        <f t="shared" si="44"/>
        <v>2.6264591439688675E-2</v>
      </c>
      <c r="HG5" s="322">
        <f t="shared" si="45"/>
        <v>-3.3380215658696692E-2</v>
      </c>
      <c r="HH5" s="322">
        <f t="shared" si="46"/>
        <v>-8.605851979345925E-3</v>
      </c>
      <c r="HI5" s="322">
        <f t="shared" si="47"/>
        <v>-2.0869947275922732E-2</v>
      </c>
      <c r="HJ5" s="322">
        <f t="shared" si="48"/>
        <v>2.9147982062780246E-2</v>
      </c>
      <c r="HK5" s="322">
        <f t="shared" si="49"/>
        <v>2.240325865580451E-2</v>
      </c>
      <c r="HL5" s="322">
        <f t="shared" si="50"/>
        <v>0.1576801087449026</v>
      </c>
      <c r="HM5" s="322">
        <f t="shared" si="51"/>
        <v>1.2734709053728135E-3</v>
      </c>
      <c r="HN5" s="322">
        <f t="shared" si="52"/>
        <v>2.8401360544217717E-2</v>
      </c>
      <c r="HO5" s="322">
        <f t="shared" si="53"/>
        <v>7.203389830508472E-2</v>
      </c>
      <c r="HP5" s="322">
        <f t="shared" si="54"/>
        <v>-3.8539553752535399E-2</v>
      </c>
      <c r="HQ5" s="322">
        <f t="shared" si="55"/>
        <v>7.2363774650947968E-2</v>
      </c>
      <c r="HR5" s="322">
        <f t="shared" si="56"/>
        <v>3.2992791119366587E-2</v>
      </c>
      <c r="HS5" s="322">
        <f t="shared" si="57"/>
        <v>1.1362462555521064E-3</v>
      </c>
      <c r="HT5" s="322">
        <f t="shared" si="58"/>
        <v>7.8373226011437709E-3</v>
      </c>
      <c r="HU5" s="322">
        <f t="shared" si="59"/>
        <v>4.7908389810703535E-2</v>
      </c>
      <c r="HV5" s="322">
        <f t="shared" si="60"/>
        <v>4.1860465116279215E-2</v>
      </c>
      <c r="HW5" s="322">
        <f t="shared" si="61"/>
        <v>5.803256869960023E-3</v>
      </c>
      <c r="HX5" s="322">
        <f t="shared" si="62"/>
        <v>3.0307954822458797E-2</v>
      </c>
      <c r="HY5" s="322">
        <f t="shared" si="63"/>
        <v>2.230232034241951E-2</v>
      </c>
      <c r="HZ5" s="322">
        <f t="shared" si="64"/>
        <v>7.8028293545534949E-2</v>
      </c>
      <c r="IA5" s="322">
        <f t="shared" si="65"/>
        <v>2.7872614316897176E-2</v>
      </c>
      <c r="IB5" s="322">
        <f t="shared" si="66"/>
        <v>2.7457185405807921E-2</v>
      </c>
      <c r="IC5" s="322">
        <f t="shared" si="67"/>
        <v>5.6828113920084494E-2</v>
      </c>
      <c r="ID5" s="322">
        <f t="shared" si="68"/>
        <v>3.5746937282867167E-2</v>
      </c>
      <c r="IE5" s="322">
        <f t="shared" si="69"/>
        <v>1.4289623301206118E-3</v>
      </c>
      <c r="IF5" s="322">
        <f t="shared" si="70"/>
        <v>-2.9806259314456074E-2</v>
      </c>
      <c r="IG5" s="322">
        <f t="shared" si="71"/>
        <v>-3.3575956797370431E-2</v>
      </c>
      <c r="IH5" s="322">
        <f t="shared" si="72"/>
        <v>1.7573221757322247E-2</v>
      </c>
      <c r="II5" s="322">
        <f t="shared" si="73"/>
        <v>2.8825872978673468E-2</v>
      </c>
      <c r="IJ5" s="322">
        <f t="shared" si="74"/>
        <v>5.5039538094640454E-2</v>
      </c>
      <c r="IK5" s="322">
        <f t="shared" si="75"/>
        <v>1.8244243974687008E-2</v>
      </c>
      <c r="IL5" s="322">
        <f t="shared" si="76"/>
        <v>0.15609432082364672</v>
      </c>
      <c r="IM5" s="322">
        <f t="shared" si="77"/>
        <v>2.1806853582554419E-2</v>
      </c>
      <c r="IN5" s="322">
        <f t="shared" si="78"/>
        <v>2.5138925641704231E-2</v>
      </c>
      <c r="IO5" s="322">
        <f t="shared" si="79"/>
        <v>1.2375348949670224E-3</v>
      </c>
      <c r="IP5" s="322">
        <f t="shared" si="80"/>
        <v>-1.9743607321587683E-2</v>
      </c>
      <c r="IQ5" s="322">
        <f t="shared" si="81"/>
        <v>2.265131823245449E-2</v>
      </c>
      <c r="IR5" s="322">
        <f t="shared" si="82"/>
        <v>-2.8319176458881858E-2</v>
      </c>
      <c r="IS5" s="322">
        <f t="shared" si="83"/>
        <v>0.25094972067039101</v>
      </c>
      <c r="IT5" s="322">
        <f t="shared" si="84"/>
        <v>-1.2820512820512832E-2</v>
      </c>
      <c r="IU5" s="322">
        <f t="shared" si="85"/>
        <v>2.9712776493892246E-2</v>
      </c>
      <c r="IV5" s="322">
        <f t="shared" si="86"/>
        <v>6.4930209371884456E-2</v>
      </c>
      <c r="IW5" s="322">
        <f t="shared" si="87"/>
        <v>6.1469570527172723E-2</v>
      </c>
      <c r="IX5" s="322">
        <f t="shared" si="88"/>
        <v>-4.2481833426495336E-2</v>
      </c>
      <c r="IY5" s="322">
        <f t="shared" si="89"/>
        <v>0</v>
      </c>
      <c r="IZ5" s="322">
        <f t="shared" si="90"/>
        <v>-2.1818181818181837E-2</v>
      </c>
      <c r="JA5" s="322">
        <f t="shared" si="91"/>
        <v>0</v>
      </c>
      <c r="JB5" s="322">
        <f t="shared" si="92"/>
        <v>2.6157652880876507E-2</v>
      </c>
      <c r="JC5" s="322">
        <f t="shared" si="93"/>
        <v>4.3766029618598427E-2</v>
      </c>
      <c r="JD5" s="322">
        <f t="shared" si="94"/>
        <v>-6.4475681383224515E-2</v>
      </c>
      <c r="JE5" s="322">
        <f t="shared" si="95"/>
        <v>4.5652987401771192E-2</v>
      </c>
      <c r="JF5" s="322">
        <f t="shared" si="96"/>
        <v>3.7611878524496926E-2</v>
      </c>
      <c r="JG5" s="322">
        <f t="shared" si="97"/>
        <v>-3.4326910357599529E-2</v>
      </c>
      <c r="JH5" s="322">
        <f t="shared" si="98"/>
        <v>1.6482748987288624E-2</v>
      </c>
      <c r="JI5" s="322">
        <f t="shared" si="99"/>
        <v>4.1209746231394055E-2</v>
      </c>
      <c r="JJ5" s="322">
        <f t="shared" si="100"/>
        <v>-2.1520803443328095E-3</v>
      </c>
      <c r="JK5" s="322">
        <f t="shared" si="101"/>
        <v>-6.5729857508700446E-2</v>
      </c>
      <c r="JL5" s="322">
        <f t="shared" si="102"/>
        <v>3.9357429718875472E-2</v>
      </c>
      <c r="JM5" s="322">
        <f t="shared" si="103"/>
        <v>-5.3920016089635772E-2</v>
      </c>
      <c r="JN5" s="322">
        <f t="shared" si="104"/>
        <v>4.805579440145219E-2</v>
      </c>
      <c r="JO5" s="322">
        <f t="shared" si="105"/>
        <v>-6.284658040665432E-2</v>
      </c>
      <c r="JP5" s="322">
        <f t="shared" si="106"/>
        <v>9.8310957124296217E-2</v>
      </c>
      <c r="JQ5" s="322">
        <f t="shared" si="107"/>
        <v>6.8704016141096233E-3</v>
      </c>
      <c r="JR5" s="322">
        <f t="shared" si="108"/>
        <v>1.4007860526050594E-2</v>
      </c>
      <c r="JS5" s="322">
        <f t="shared" si="109"/>
        <v>1.8244243974687008E-2</v>
      </c>
      <c r="JT5" s="322">
        <f t="shared" si="110"/>
        <v>1.4069264069263961E-2</v>
      </c>
      <c r="JU5" s="322">
        <f t="shared" si="111"/>
        <v>4.1322314049586729E-2</v>
      </c>
      <c r="JV5" s="322">
        <f t="shared" si="112"/>
        <v>1.1634056054997295E-2</v>
      </c>
      <c r="JW5" s="322">
        <f t="shared" si="113"/>
        <v>5.243221690590117E-2</v>
      </c>
      <c r="JX5" s="322">
        <f t="shared" si="114"/>
        <v>-6.6612051946657123E-3</v>
      </c>
      <c r="JY5" s="322">
        <f t="shared" si="115"/>
        <v>4.179104477611939E-2</v>
      </c>
      <c r="JZ5" s="322">
        <f t="shared" si="116"/>
        <v>3.1576330183988144E-2</v>
      </c>
      <c r="KA5" s="322">
        <f t="shared" si="117"/>
        <v>2.3766869700226859E-2</v>
      </c>
      <c r="KB5" s="322">
        <f t="shared" si="118"/>
        <v>6.9264629725530921E-2</v>
      </c>
      <c r="KC5" s="322">
        <f t="shared" si="119"/>
        <v>-8.6805583501304382E-3</v>
      </c>
      <c r="KD5" s="322">
        <f t="shared" si="120"/>
        <v>5.6119517333844085E-2</v>
      </c>
      <c r="KE5" s="322">
        <f t="shared" si="121"/>
        <v>-4.3750000000000004E-2</v>
      </c>
      <c r="KF5" s="322">
        <f t="shared" si="122"/>
        <v>3.720930232558143E-2</v>
      </c>
      <c r="KG5" s="322">
        <f t="shared" si="123"/>
        <v>0.12920426579163258</v>
      </c>
      <c r="KH5" s="322">
        <f t="shared" si="124"/>
        <v>5.756929637526656E-2</v>
      </c>
      <c r="KI5" s="322">
        <f t="shared" si="125"/>
        <v>0.11662404092071599</v>
      </c>
      <c r="KJ5" s="322">
        <f t="shared" si="126"/>
        <v>-9.068322981366464E-2</v>
      </c>
      <c r="KK5" s="322">
        <f t="shared" si="127"/>
        <v>0.11052631578947376</v>
      </c>
      <c r="KL5" s="322">
        <f t="shared" si="128"/>
        <v>-6.214050603451142E-2</v>
      </c>
      <c r="KM5" s="322">
        <f t="shared" si="129"/>
        <v>1.1846767050487239E-2</v>
      </c>
      <c r="KN5" s="322">
        <f t="shared" si="130"/>
        <v>2.782168827062912E-2</v>
      </c>
      <c r="KO5" s="322">
        <f t="shared" si="131"/>
        <v>-2.1701959752729188E-2</v>
      </c>
      <c r="KP5" s="322">
        <f t="shared" si="132"/>
        <v>3.8640595903165653E-2</v>
      </c>
      <c r="KQ5" s="322">
        <f t="shared" si="133"/>
        <v>4.4452475605348638E-2</v>
      </c>
      <c r="KR5" s="322">
        <f t="shared" si="134"/>
        <v>5.4054054054054189E-2</v>
      </c>
      <c r="KS5" s="322">
        <f t="shared" si="135"/>
        <v>-8.1783194355356026E-2</v>
      </c>
      <c r="KT5" s="322">
        <f t="shared" si="136"/>
        <v>3.1134461957579296E-2</v>
      </c>
      <c r="KU5" s="322">
        <f t="shared" si="137"/>
        <v>7.7950244524771353E-2</v>
      </c>
      <c r="KV5" s="322">
        <f t="shared" si="138"/>
        <v>-4.7445255474452677E-2</v>
      </c>
      <c r="KW5" s="322">
        <f t="shared" si="139"/>
        <v>1.2032476152888005E-2</v>
      </c>
      <c r="KX5" s="322">
        <f t="shared" si="140"/>
        <v>-1.4761414349467893E-2</v>
      </c>
      <c r="KY5" s="322">
        <f t="shared" si="141"/>
        <v>1.7436974789915828E-2</v>
      </c>
      <c r="KZ5" s="322">
        <f t="shared" si="142"/>
        <v>2.0449897750511314E-2</v>
      </c>
      <c r="LA5" s="322">
        <f t="shared" si="143"/>
        <v>-2.213021130782426E-3</v>
      </c>
      <c r="LB5" s="322">
        <f t="shared" si="144"/>
        <v>8.9816010946087467E-3</v>
      </c>
      <c r="LC5" s="322">
        <f t="shared" si="145"/>
        <v>7.8135173850761071E-3</v>
      </c>
      <c r="LD5" s="322">
        <f t="shared" si="146"/>
        <v>-1.6719301504737109E-2</v>
      </c>
      <c r="LE5" s="322">
        <f t="shared" si="147"/>
        <v>2.28301886792453E-2</v>
      </c>
      <c r="LF5" s="322">
        <f t="shared" si="148"/>
        <v>2.7104451300132146E-2</v>
      </c>
      <c r="LG5" s="322">
        <f t="shared" si="149"/>
        <v>2.6548672566371113E-3</v>
      </c>
      <c r="LH5" s="322">
        <f t="shared" si="150"/>
        <v>2.9171318471566843E-2</v>
      </c>
      <c r="LI5" s="322">
        <f t="shared" si="151"/>
        <v>-7.7881619937694426E-3</v>
      </c>
      <c r="LJ5" s="322">
        <f t="shared" si="152"/>
        <v>3.7544460545382803E-2</v>
      </c>
      <c r="LK5" s="322">
        <f t="shared" si="153"/>
        <v>1.0983217643440821E-2</v>
      </c>
      <c r="LL5" s="322">
        <f t="shared" si="154"/>
        <v>1.7997750281214728E-2</v>
      </c>
      <c r="LM5" s="322">
        <f t="shared" si="155"/>
        <v>-1.0552147239263796E-2</v>
      </c>
      <c r="LN5" s="322">
        <f t="shared" si="156"/>
        <v>-9.2687950566428031E-3</v>
      </c>
      <c r="LO5" s="322">
        <f t="shared" si="157"/>
        <v>-2.7118644067796634E-2</v>
      </c>
      <c r="LP5" s="322">
        <f t="shared" si="158"/>
        <v>-6.6592674805771917E-3</v>
      </c>
      <c r="LQ5" s="322">
        <f t="shared" si="159"/>
        <v>-2.2903125967192881E-2</v>
      </c>
      <c r="LR5" s="322">
        <f t="shared" si="160"/>
        <v>-2.2142400236185044E-3</v>
      </c>
      <c r="LS5" s="322">
        <f t="shared" si="161"/>
        <v>-2.9085872576178388E-3</v>
      </c>
      <c r="LT5" s="322">
        <f t="shared" si="162"/>
        <v>3.3652591209364882E-2</v>
      </c>
      <c r="LU5" s="322">
        <f t="shared" si="163"/>
        <v>2.8319235012872361E-2</v>
      </c>
      <c r="LV5" s="327">
        <f t="shared" si="164"/>
        <v>2.8464086846518515E-2</v>
      </c>
    </row>
    <row r="6" spans="1:334">
      <c r="A6" s="265">
        <v>44816</v>
      </c>
      <c r="B6" s="230">
        <v>2569.29</v>
      </c>
      <c r="C6" s="231">
        <v>66.44</v>
      </c>
      <c r="D6" s="231">
        <v>39.590000000000003</v>
      </c>
      <c r="E6" s="231">
        <v>32.659999999999997</v>
      </c>
      <c r="F6" s="231">
        <v>1832.56</v>
      </c>
      <c r="G6" s="231">
        <v>7.78</v>
      </c>
      <c r="H6" s="231">
        <v>174.29</v>
      </c>
      <c r="I6" s="231">
        <v>170039.78</v>
      </c>
      <c r="J6" s="231">
        <v>10.25</v>
      </c>
      <c r="K6" s="231">
        <v>238.8</v>
      </c>
      <c r="L6" s="231">
        <v>61.25</v>
      </c>
      <c r="M6" s="232">
        <v>7.0000000000000007E-2</v>
      </c>
      <c r="N6" s="231">
        <v>25.65</v>
      </c>
      <c r="O6" s="231">
        <v>1849.77</v>
      </c>
      <c r="P6" s="231">
        <v>1.49</v>
      </c>
      <c r="Q6" s="231">
        <v>919.11</v>
      </c>
      <c r="R6" s="231">
        <v>10.24</v>
      </c>
      <c r="S6" s="231">
        <v>148.36000000000001</v>
      </c>
      <c r="T6" s="231">
        <v>101.1</v>
      </c>
      <c r="U6" s="231">
        <v>52548.22</v>
      </c>
      <c r="V6" s="231">
        <v>14.43</v>
      </c>
      <c r="W6" s="231">
        <v>13.18</v>
      </c>
      <c r="X6" s="231">
        <v>4.03</v>
      </c>
      <c r="Y6" s="231">
        <v>495.02</v>
      </c>
      <c r="Z6" s="231">
        <v>82.08</v>
      </c>
      <c r="AA6" s="231">
        <v>303.35000000000002</v>
      </c>
      <c r="AB6" s="231">
        <v>2.81</v>
      </c>
      <c r="AC6" s="231">
        <v>11.3</v>
      </c>
      <c r="AD6" s="231">
        <v>14.09</v>
      </c>
      <c r="AE6" s="231">
        <v>123.53</v>
      </c>
      <c r="AF6" s="231">
        <v>604.44000000000005</v>
      </c>
      <c r="AG6" s="231">
        <v>54.01</v>
      </c>
      <c r="AH6" s="231">
        <v>25.23</v>
      </c>
      <c r="AI6" s="231">
        <v>128.99</v>
      </c>
      <c r="AJ6" s="231">
        <v>39.04</v>
      </c>
      <c r="AK6" s="231">
        <v>699.75</v>
      </c>
      <c r="AL6" s="231">
        <v>192.71</v>
      </c>
      <c r="AM6" s="231">
        <v>27.82</v>
      </c>
      <c r="AN6" s="231">
        <v>10.53</v>
      </c>
      <c r="AO6" s="231">
        <v>86.95</v>
      </c>
      <c r="AP6" s="231">
        <v>107.77</v>
      </c>
      <c r="AQ6" s="231">
        <v>9.81</v>
      </c>
      <c r="AR6" s="231">
        <v>10.4</v>
      </c>
      <c r="AS6" s="231">
        <v>97.34</v>
      </c>
      <c r="AT6" s="231">
        <v>60.68</v>
      </c>
      <c r="AU6" s="231">
        <v>97.36</v>
      </c>
      <c r="AV6" s="231">
        <v>21.82</v>
      </c>
      <c r="AW6" s="231">
        <v>45.08</v>
      </c>
      <c r="AX6" s="231">
        <v>4.1900000000000004</v>
      </c>
      <c r="AY6" s="231">
        <v>24.18</v>
      </c>
      <c r="AZ6" s="231">
        <v>24.92</v>
      </c>
      <c r="BA6" s="231">
        <v>5344.73</v>
      </c>
      <c r="BB6" s="231">
        <v>451.79</v>
      </c>
      <c r="BC6" s="231">
        <v>2.2400000000000002</v>
      </c>
      <c r="BD6" s="231">
        <v>15.52</v>
      </c>
      <c r="BE6" s="231">
        <v>299.5</v>
      </c>
      <c r="BF6" s="231">
        <v>240.13</v>
      </c>
      <c r="BG6" s="231">
        <v>92.44</v>
      </c>
      <c r="BH6" s="231">
        <v>46.6</v>
      </c>
      <c r="BI6" s="231">
        <v>169.87</v>
      </c>
      <c r="BJ6" s="231">
        <v>2.34</v>
      </c>
      <c r="BK6" s="231">
        <v>1025.49</v>
      </c>
      <c r="BL6" s="231">
        <v>119.72</v>
      </c>
      <c r="BM6" s="231">
        <v>40.69</v>
      </c>
      <c r="BN6" s="231">
        <v>488.59</v>
      </c>
      <c r="BO6" s="231">
        <v>2747.59</v>
      </c>
      <c r="BP6" s="231">
        <v>103.53</v>
      </c>
      <c r="BQ6" s="231">
        <v>581.84</v>
      </c>
      <c r="BR6" s="231">
        <v>106.47</v>
      </c>
      <c r="BS6" s="231">
        <v>323.42</v>
      </c>
      <c r="BT6" s="231">
        <v>69.540000000000006</v>
      </c>
      <c r="BU6" s="231">
        <v>41.11</v>
      </c>
      <c r="BV6" s="231">
        <v>11.6</v>
      </c>
      <c r="BW6" s="231">
        <v>42.73</v>
      </c>
      <c r="BX6" s="231">
        <v>145.38999999999999</v>
      </c>
      <c r="BY6" s="231">
        <v>152.97</v>
      </c>
      <c r="BZ6" s="231">
        <v>31.73</v>
      </c>
      <c r="CA6" s="231">
        <v>151.76</v>
      </c>
      <c r="CB6" s="231">
        <v>39.25</v>
      </c>
      <c r="CC6" s="231">
        <v>68493.86</v>
      </c>
      <c r="CD6" s="231">
        <v>132.94</v>
      </c>
      <c r="CE6" s="231">
        <v>78.680000000000007</v>
      </c>
      <c r="CF6" s="231">
        <v>5439.3</v>
      </c>
      <c r="CG6" s="231">
        <v>57.26</v>
      </c>
      <c r="CH6" s="231">
        <v>0.76</v>
      </c>
      <c r="CI6" s="231">
        <v>90.39</v>
      </c>
      <c r="CJ6" s="231">
        <v>76.510000000000005</v>
      </c>
      <c r="CK6" s="231">
        <v>48.74</v>
      </c>
      <c r="CL6" s="231">
        <v>35.159999999999997</v>
      </c>
      <c r="CM6" s="231">
        <v>4.49</v>
      </c>
      <c r="CN6" s="231">
        <v>5.35</v>
      </c>
      <c r="CO6" s="231">
        <v>2.75</v>
      </c>
      <c r="CP6" s="231">
        <v>764.23</v>
      </c>
      <c r="CQ6" s="231">
        <v>126.53</v>
      </c>
      <c r="CR6" s="231">
        <v>147.26</v>
      </c>
      <c r="CS6" s="231">
        <v>80.81</v>
      </c>
      <c r="CT6" s="231">
        <v>188.93</v>
      </c>
      <c r="CU6" s="231">
        <v>424.85</v>
      </c>
      <c r="CV6" s="231">
        <v>65.98</v>
      </c>
      <c r="CW6" s="231">
        <v>309.14</v>
      </c>
      <c r="CX6" s="231">
        <v>13.81</v>
      </c>
      <c r="CY6" s="231">
        <v>271.77</v>
      </c>
      <c r="CZ6" s="231">
        <v>37.39</v>
      </c>
      <c r="DA6" s="231">
        <v>9077.36</v>
      </c>
      <c r="DB6" s="231">
        <v>107.77</v>
      </c>
      <c r="DC6" s="231">
        <v>4.7699999999999996</v>
      </c>
      <c r="DD6" s="231">
        <v>25.68</v>
      </c>
      <c r="DE6" s="231">
        <v>1152.6500000000001</v>
      </c>
      <c r="DF6" s="231">
        <v>95.52</v>
      </c>
      <c r="DG6" s="231">
        <v>152.97</v>
      </c>
      <c r="DH6" s="231">
        <v>9.25</v>
      </c>
      <c r="DI6" s="231">
        <v>8.41</v>
      </c>
      <c r="DJ6" s="231">
        <v>19.57</v>
      </c>
      <c r="DK6" s="231">
        <v>99.06</v>
      </c>
      <c r="DL6" s="231">
        <v>11913.76</v>
      </c>
      <c r="DM6" s="231">
        <v>21.21</v>
      </c>
      <c r="DN6" s="231">
        <v>40.74</v>
      </c>
      <c r="DO6" s="231">
        <v>84.26</v>
      </c>
      <c r="DP6" s="231">
        <v>85.03</v>
      </c>
      <c r="DQ6" s="231">
        <v>597342.75</v>
      </c>
      <c r="DR6" s="231">
        <v>100.34</v>
      </c>
      <c r="DS6" s="231">
        <v>41.39</v>
      </c>
      <c r="DT6" s="231">
        <v>6.23</v>
      </c>
      <c r="DU6" s="231">
        <v>24.47</v>
      </c>
      <c r="DV6" s="231">
        <v>13.87</v>
      </c>
      <c r="DW6" s="231">
        <v>22.05</v>
      </c>
      <c r="DX6" s="231">
        <v>14.03</v>
      </c>
      <c r="DY6" s="231">
        <v>10.130000000000001</v>
      </c>
      <c r="DZ6" s="231">
        <v>282.83</v>
      </c>
      <c r="EA6" s="231">
        <v>86.58</v>
      </c>
      <c r="EB6" s="231">
        <v>33.01</v>
      </c>
      <c r="EC6" s="231">
        <v>1319.6</v>
      </c>
      <c r="ED6" s="231">
        <v>21.08</v>
      </c>
      <c r="EE6" s="231">
        <v>27.56</v>
      </c>
      <c r="EF6" s="231">
        <v>16</v>
      </c>
      <c r="EG6" s="231">
        <v>57.27</v>
      </c>
      <c r="EH6" s="231">
        <v>497.42</v>
      </c>
      <c r="EI6" s="231">
        <v>241.82</v>
      </c>
      <c r="EJ6" s="231">
        <v>2.73</v>
      </c>
      <c r="EK6" s="231">
        <v>3939.9</v>
      </c>
      <c r="EL6" s="231">
        <v>28.05</v>
      </c>
      <c r="EM6" s="231">
        <v>292.41000000000003</v>
      </c>
      <c r="EN6" s="231">
        <v>128.18</v>
      </c>
      <c r="EO6" s="231">
        <v>137.01</v>
      </c>
      <c r="EP6" s="231">
        <v>1274.1300000000001</v>
      </c>
      <c r="EQ6" s="231">
        <v>73.930000000000007</v>
      </c>
      <c r="ER6" s="231">
        <v>104.97</v>
      </c>
      <c r="ES6" s="231">
        <v>53.44</v>
      </c>
      <c r="ET6" s="231">
        <v>48.16</v>
      </c>
      <c r="EU6" s="231">
        <v>11</v>
      </c>
      <c r="EV6" s="231">
        <v>274.81</v>
      </c>
      <c r="EW6" s="231">
        <v>6.3</v>
      </c>
      <c r="EX6" s="231">
        <v>144.29</v>
      </c>
      <c r="EY6" s="231">
        <v>113.35</v>
      </c>
      <c r="EZ6" s="231">
        <v>26.57</v>
      </c>
      <c r="FA6" s="231">
        <v>42.27</v>
      </c>
      <c r="FB6" s="231">
        <v>18.670000000000002</v>
      </c>
      <c r="FC6" s="231">
        <v>55.8</v>
      </c>
      <c r="FD6" s="231">
        <v>17.52</v>
      </c>
      <c r="FE6" s="231">
        <v>30.05</v>
      </c>
      <c r="FF6" s="231">
        <v>408.27</v>
      </c>
      <c r="FG6" s="231">
        <v>72.569999999999993</v>
      </c>
      <c r="FH6" s="231">
        <v>483.67</v>
      </c>
      <c r="FI6" s="231">
        <v>53.67</v>
      </c>
      <c r="FJ6" s="233">
        <v>26340.51</v>
      </c>
      <c r="FK6" s="2"/>
      <c r="FL6" s="2"/>
      <c r="FM6" s="2"/>
      <c r="FN6" s="326">
        <f t="shared" si="0"/>
        <v>-4.2345968914234644E-2</v>
      </c>
      <c r="FO6" s="322">
        <f t="shared" si="1"/>
        <v>-3.1204432779235937E-2</v>
      </c>
      <c r="FP6" s="322">
        <f t="shared" si="2"/>
        <v>-6.8689720065866725E-2</v>
      </c>
      <c r="FQ6" s="322">
        <f t="shared" si="3"/>
        <v>-1.5285845307246794E-3</v>
      </c>
      <c r="FR6" s="322">
        <f t="shared" si="4"/>
        <v>-2.30931616094847E-2</v>
      </c>
      <c r="FS6" s="322">
        <f t="shared" si="5"/>
        <v>-1.2836970474967633E-3</v>
      </c>
      <c r="FT6" s="322">
        <f t="shared" si="6"/>
        <v>-9.895052473763126E-2</v>
      </c>
      <c r="FU6" s="322">
        <f t="shared" si="7"/>
        <v>5.0000056148626314E-3</v>
      </c>
      <c r="FV6" s="322">
        <f t="shared" si="8"/>
        <v>-3.3018867924528267E-2</v>
      </c>
      <c r="FW6" s="322">
        <f t="shared" si="9"/>
        <v>-7.4562083397922835E-2</v>
      </c>
      <c r="FX6" s="322">
        <f t="shared" si="10"/>
        <v>1.1894928134809166E-2</v>
      </c>
      <c r="FY6" s="322">
        <f t="shared" si="11"/>
        <v>0</v>
      </c>
      <c r="FZ6" s="322">
        <f t="shared" si="12"/>
        <v>3.5211267605633747E-3</v>
      </c>
      <c r="GA6" s="322">
        <f t="shared" si="13"/>
        <v>-5.2794092796755503E-2</v>
      </c>
      <c r="GB6" s="322">
        <f t="shared" si="14"/>
        <v>4.1958041958041994E-2</v>
      </c>
      <c r="GC6" s="322">
        <f t="shared" si="15"/>
        <v>-5.3430004428469909E-2</v>
      </c>
      <c r="GD6" s="322">
        <f t="shared" si="16"/>
        <v>-5.1851851851851892E-2</v>
      </c>
      <c r="GE6" s="322">
        <f t="shared" si="17"/>
        <v>-4.2344435837851628E-2</v>
      </c>
      <c r="GF6" s="322">
        <f t="shared" si="18"/>
        <v>-1.0375880971025864E-2</v>
      </c>
      <c r="GG6" s="322">
        <f t="shared" si="19"/>
        <v>1.0791308092894426E-2</v>
      </c>
      <c r="GH6" s="322">
        <f t="shared" si="20"/>
        <v>-3.5427807486631088E-2</v>
      </c>
      <c r="GI6" s="322">
        <f t="shared" si="21"/>
        <v>-8.281141266527485E-2</v>
      </c>
      <c r="GJ6" s="322">
        <f t="shared" si="22"/>
        <v>2.0253164556962043E-2</v>
      </c>
      <c r="GK6" s="322">
        <f t="shared" si="23"/>
        <v>-3.2217792275784757E-3</v>
      </c>
      <c r="GL6" s="322">
        <f t="shared" si="24"/>
        <v>-6.1942857142857161E-2</v>
      </c>
      <c r="GM6" s="322">
        <f t="shared" si="25"/>
        <v>1.2246396155899678E-2</v>
      </c>
      <c r="GN6" s="322">
        <f t="shared" si="26"/>
        <v>-4.4217687074829898E-2</v>
      </c>
      <c r="GO6" s="322">
        <f t="shared" si="27"/>
        <v>-0.10671936758893277</v>
      </c>
      <c r="GP6" s="322">
        <f t="shared" si="28"/>
        <v>-4.6684709066305785E-2</v>
      </c>
      <c r="GQ6" s="322">
        <f t="shared" si="29"/>
        <v>-7.3084715239738945E-2</v>
      </c>
      <c r="GR6" s="322">
        <f t="shared" si="30"/>
        <v>-1.9625652836798763E-2</v>
      </c>
      <c r="GS6" s="322">
        <f t="shared" si="31"/>
        <v>-4.457810012382811E-2</v>
      </c>
      <c r="GT6" s="322">
        <f t="shared" si="32"/>
        <v>-4.5763993948562814E-2</v>
      </c>
      <c r="GU6" s="322">
        <f t="shared" si="33"/>
        <v>-3.3275874990631775E-2</v>
      </c>
      <c r="GV6" s="322">
        <f t="shared" si="34"/>
        <v>-3.7949728930507617E-2</v>
      </c>
      <c r="GW6" s="322">
        <f t="shared" si="35"/>
        <v>-2.6109587897176087E-2</v>
      </c>
      <c r="GX6" s="322">
        <f t="shared" si="36"/>
        <v>5.6358607733654051E-3</v>
      </c>
      <c r="GY6" s="322">
        <f t="shared" si="37"/>
        <v>-7.0497828265953869E-2</v>
      </c>
      <c r="GZ6" s="322">
        <f t="shared" si="38"/>
        <v>4.3607532210108969E-2</v>
      </c>
      <c r="HA6" s="322">
        <f t="shared" si="39"/>
        <v>-4.4400483569622951E-2</v>
      </c>
      <c r="HB6" s="322">
        <f t="shared" si="40"/>
        <v>-1.7593436645396598E-2</v>
      </c>
      <c r="HC6" s="322">
        <f t="shared" si="41"/>
        <v>5.1229508196722045E-3</v>
      </c>
      <c r="HD6" s="322">
        <f t="shared" si="42"/>
        <v>1.860920666013707E-2</v>
      </c>
      <c r="HE6" s="322">
        <f t="shared" si="43"/>
        <v>-4.2965293481466826E-2</v>
      </c>
      <c r="HF6" s="322">
        <f t="shared" si="44"/>
        <v>-4.139020537124799E-2</v>
      </c>
      <c r="HG6" s="322">
        <f t="shared" si="45"/>
        <v>-5.5582500727519676E-2</v>
      </c>
      <c r="HH6" s="322">
        <f t="shared" si="46"/>
        <v>-5.295138888888884E-2</v>
      </c>
      <c r="HI6" s="322">
        <f t="shared" si="47"/>
        <v>1.1442674444693695E-2</v>
      </c>
      <c r="HJ6" s="322">
        <f t="shared" si="48"/>
        <v>-8.7145969498910555E-2</v>
      </c>
      <c r="HK6" s="322">
        <f t="shared" si="49"/>
        <v>-3.6653386454183333E-2</v>
      </c>
      <c r="HL6" s="322">
        <f t="shared" si="50"/>
        <v>-2.4657534246575304E-2</v>
      </c>
      <c r="HM6" s="322">
        <f t="shared" si="51"/>
        <v>-7.6348208732142184E-3</v>
      </c>
      <c r="HN6" s="322">
        <f t="shared" si="52"/>
        <v>-6.6086489168182508E-2</v>
      </c>
      <c r="HO6" s="322">
        <f t="shared" si="53"/>
        <v>-0.11462450592885361</v>
      </c>
      <c r="HP6" s="322">
        <f t="shared" si="54"/>
        <v>9.1420534458509062E-2</v>
      </c>
      <c r="HQ6" s="322">
        <f t="shared" si="55"/>
        <v>-0.24134961244237291</v>
      </c>
      <c r="HR6" s="322">
        <f t="shared" si="56"/>
        <v>2.8085798689900254E-2</v>
      </c>
      <c r="HS6" s="322">
        <f t="shared" si="57"/>
        <v>-4.6223689640941021E-2</v>
      </c>
      <c r="HT6" s="322">
        <f t="shared" si="58"/>
        <v>-2.0596889449348402E-2</v>
      </c>
      <c r="HU6" s="322">
        <f t="shared" si="59"/>
        <v>-5.2910347903657493E-2</v>
      </c>
      <c r="HV6" s="322">
        <f t="shared" si="60"/>
        <v>4.4642857142856977E-2</v>
      </c>
      <c r="HW6" s="322">
        <f t="shared" si="61"/>
        <v>-2.2183951662336637E-3</v>
      </c>
      <c r="HX6" s="322">
        <f t="shared" si="62"/>
        <v>-5.5835962145110399E-2</v>
      </c>
      <c r="HY6" s="322">
        <f t="shared" si="63"/>
        <v>-0.10334949316879692</v>
      </c>
      <c r="HZ6" s="322">
        <f t="shared" si="64"/>
        <v>1.8248923518556211E-3</v>
      </c>
      <c r="IA6" s="322">
        <f t="shared" si="65"/>
        <v>-6.4936700245031287E-2</v>
      </c>
      <c r="IB6" s="322">
        <f t="shared" si="66"/>
        <v>-6.2143310082434997E-2</v>
      </c>
      <c r="IC6" s="322">
        <f t="shared" si="67"/>
        <v>-9.2080830147460394E-2</v>
      </c>
      <c r="ID6" s="322">
        <f t="shared" si="68"/>
        <v>-6.0199488039544592E-2</v>
      </c>
      <c r="IE6" s="322">
        <f t="shared" si="69"/>
        <v>-1.8094601979476529E-2</v>
      </c>
      <c r="IF6" s="322">
        <f t="shared" si="70"/>
        <v>-2.8906577293673973E-2</v>
      </c>
      <c r="IG6" s="322">
        <f t="shared" si="71"/>
        <v>-1.2147716229348193E-3</v>
      </c>
      <c r="IH6" s="322">
        <f t="shared" si="72"/>
        <v>-4.6052631578947407E-2</v>
      </c>
      <c r="II6" s="322">
        <f t="shared" si="73"/>
        <v>-2.6651480637813252E-2</v>
      </c>
      <c r="IJ6" s="322">
        <f t="shared" si="74"/>
        <v>-0.13514960442567381</v>
      </c>
      <c r="IK6" s="322">
        <f t="shared" si="75"/>
        <v>1.1371900826446273E-2</v>
      </c>
      <c r="IL6" s="322">
        <f t="shared" si="76"/>
        <v>-8.8480321746624582E-2</v>
      </c>
      <c r="IM6" s="322">
        <f t="shared" si="77"/>
        <v>-3.6077235772357767E-2</v>
      </c>
      <c r="IN6" s="322">
        <f t="shared" si="78"/>
        <v>1.3164687661331904E-2</v>
      </c>
      <c r="IO6" s="322">
        <f t="shared" si="79"/>
        <v>2.4721569499868423E-3</v>
      </c>
      <c r="IP6" s="322">
        <f t="shared" si="80"/>
        <v>-7.0284635289181135E-2</v>
      </c>
      <c r="IQ6" s="322">
        <f t="shared" si="81"/>
        <v>-4.7688211086903867E-2</v>
      </c>
      <c r="IR6" s="322">
        <f t="shared" si="82"/>
        <v>1.2750380761224632E-2</v>
      </c>
      <c r="IS6" s="322">
        <f t="shared" si="83"/>
        <v>2.2865309038942502E-2</v>
      </c>
      <c r="IT6" s="322">
        <f t="shared" si="84"/>
        <v>-1.2987012987012998E-2</v>
      </c>
      <c r="IU6" s="322">
        <f t="shared" si="85"/>
        <v>-3.3985251683231729E-2</v>
      </c>
      <c r="IV6" s="322">
        <f t="shared" si="86"/>
        <v>-0.1046225863077823</v>
      </c>
      <c r="IW6" s="322">
        <f t="shared" si="87"/>
        <v>-6.5388302972195528E-2</v>
      </c>
      <c r="IX6" s="322">
        <f t="shared" si="88"/>
        <v>2.6269702276707489E-2</v>
      </c>
      <c r="IY6" s="322">
        <f t="shared" si="89"/>
        <v>0</v>
      </c>
      <c r="IZ6" s="322">
        <f t="shared" si="90"/>
        <v>-5.5762081784387083E-3</v>
      </c>
      <c r="JA6" s="322">
        <f t="shared" si="91"/>
        <v>-7.0945945945945929E-2</v>
      </c>
      <c r="JB6" s="322">
        <f t="shared" si="92"/>
        <v>-2.4980543754226061E-2</v>
      </c>
      <c r="JC6" s="322">
        <f t="shared" si="93"/>
        <v>2.9327837666455656E-3</v>
      </c>
      <c r="JD6" s="322">
        <f t="shared" si="94"/>
        <v>3.8797968397291202E-2</v>
      </c>
      <c r="JE6" s="322">
        <f t="shared" si="95"/>
        <v>-3.6025289275915494E-2</v>
      </c>
      <c r="JF6" s="322">
        <f t="shared" si="96"/>
        <v>-5.7987634623055423E-2</v>
      </c>
      <c r="JG6" s="322">
        <f t="shared" si="97"/>
        <v>-3.0044976142097141E-2</v>
      </c>
      <c r="JH6" s="322">
        <f t="shared" si="98"/>
        <v>-9.3307681736979425E-2</v>
      </c>
      <c r="JI6" s="322">
        <f t="shared" si="99"/>
        <v>-6.1705162837284243E-2</v>
      </c>
      <c r="JJ6" s="322">
        <f t="shared" si="100"/>
        <v>-7.189072609633332E-3</v>
      </c>
      <c r="JK6" s="322">
        <f t="shared" si="101"/>
        <v>-4.4946584200168754E-2</v>
      </c>
      <c r="JL6" s="322">
        <f t="shared" si="102"/>
        <v>-3.6836682122617197E-2</v>
      </c>
      <c r="JM6" s="322">
        <f t="shared" si="103"/>
        <v>-9.8274899519800937E-2</v>
      </c>
      <c r="JN6" s="322">
        <f t="shared" si="104"/>
        <v>-1.7593436645396598E-2</v>
      </c>
      <c r="JO6" s="322">
        <f t="shared" si="105"/>
        <v>-5.917159763313623E-2</v>
      </c>
      <c r="JP6" s="322">
        <f t="shared" si="106"/>
        <v>1.2618296529968466E-2</v>
      </c>
      <c r="JQ6" s="322">
        <f t="shared" si="107"/>
        <v>-4.4136954118296542E-3</v>
      </c>
      <c r="JR6" s="322">
        <f t="shared" si="108"/>
        <v>-5.0685748360167045E-2</v>
      </c>
      <c r="JS6" s="322">
        <f t="shared" si="109"/>
        <v>1.1371900826446273E-2</v>
      </c>
      <c r="JT6" s="322">
        <f t="shared" si="110"/>
        <v>-1.2806830309498318E-2</v>
      </c>
      <c r="JU6" s="322">
        <f t="shared" si="111"/>
        <v>-4.6485260770975069E-2</v>
      </c>
      <c r="JV6" s="322">
        <f t="shared" si="112"/>
        <v>2.3000522739153231E-2</v>
      </c>
      <c r="JW6" s="322">
        <f t="shared" si="113"/>
        <v>-6.1754120098503465E-2</v>
      </c>
      <c r="JX6" s="322">
        <f t="shared" si="114"/>
        <v>6.7058744000541293E-3</v>
      </c>
      <c r="JY6" s="322">
        <f t="shared" si="115"/>
        <v>1.2893982808022902E-2</v>
      </c>
      <c r="JZ6" s="322">
        <f t="shared" si="116"/>
        <v>-1.8076644974692697E-2</v>
      </c>
      <c r="KA6" s="322">
        <f t="shared" si="117"/>
        <v>-1.7032197853476361E-2</v>
      </c>
      <c r="KB6" s="322">
        <f t="shared" si="118"/>
        <v>2.9543528272187886E-2</v>
      </c>
      <c r="KC6" s="322">
        <f t="shared" si="119"/>
        <v>5.4290746259468239E-2</v>
      </c>
      <c r="KD6" s="322">
        <f t="shared" si="120"/>
        <v>-9.0134203844758773E-2</v>
      </c>
      <c r="KE6" s="322">
        <f t="shared" si="121"/>
        <v>4.0472599296128689E-2</v>
      </c>
      <c r="KF6" s="322">
        <f t="shared" si="122"/>
        <v>-6.8759342301943194E-2</v>
      </c>
      <c r="KG6" s="322">
        <f t="shared" si="123"/>
        <v>-0.111151471122412</v>
      </c>
      <c r="KH6" s="322">
        <f t="shared" si="124"/>
        <v>-6.7876344086021612E-2</v>
      </c>
      <c r="KI6" s="322">
        <f t="shared" si="125"/>
        <v>1.0077874484654257E-2</v>
      </c>
      <c r="KJ6" s="322">
        <f t="shared" si="126"/>
        <v>-4.1666666666666748E-2</v>
      </c>
      <c r="KK6" s="322">
        <f t="shared" si="127"/>
        <v>-3.9810426540284348E-2</v>
      </c>
      <c r="KL6" s="322">
        <f t="shared" si="128"/>
        <v>2.6588201928530917E-3</v>
      </c>
      <c r="KM6" s="322">
        <f t="shared" si="129"/>
        <v>-5.2631578947368446E-2</v>
      </c>
      <c r="KN6" s="322">
        <f t="shared" si="130"/>
        <v>1.5379883112888343E-2</v>
      </c>
      <c r="KO6" s="322">
        <f t="shared" si="131"/>
        <v>-0.112933584296854</v>
      </c>
      <c r="KP6" s="322">
        <f t="shared" si="132"/>
        <v>-5.5132227700582723E-2</v>
      </c>
      <c r="KQ6" s="322">
        <f t="shared" si="133"/>
        <v>-4.6366782006920411E-2</v>
      </c>
      <c r="KR6" s="322">
        <f t="shared" si="134"/>
        <v>-8.8319088319088357E-2</v>
      </c>
      <c r="KS6" s="322">
        <f t="shared" si="135"/>
        <v>1.7464198393302684E-4</v>
      </c>
      <c r="KT6" s="322">
        <f t="shared" si="136"/>
        <v>-6.1294583883751579E-2</v>
      </c>
      <c r="KU6" s="322">
        <f t="shared" si="137"/>
        <v>-4.5999684393246004E-2</v>
      </c>
      <c r="KV6" s="322">
        <f t="shared" si="138"/>
        <v>4.5977011494252915E-2</v>
      </c>
      <c r="KW6" s="322">
        <f t="shared" si="139"/>
        <v>-2.2765891174481392E-3</v>
      </c>
      <c r="KX6" s="322">
        <f t="shared" si="140"/>
        <v>-2.2648083623693333E-2</v>
      </c>
      <c r="KY6" s="322">
        <f t="shared" si="141"/>
        <v>6.2977493289284913E-3</v>
      </c>
      <c r="KZ6" s="322">
        <f t="shared" si="142"/>
        <v>-1.2024048096192402E-2</v>
      </c>
      <c r="LA6" s="322">
        <f t="shared" si="143"/>
        <v>-1.9746726765400437E-2</v>
      </c>
      <c r="LB6" s="322">
        <f t="shared" si="144"/>
        <v>-3.4735374778405666E-2</v>
      </c>
      <c r="LC6" s="322">
        <f t="shared" si="145"/>
        <v>-4.4708618684584492E-2</v>
      </c>
      <c r="LD6" s="322">
        <f t="shared" si="146"/>
        <v>-8.4073304364254732E-3</v>
      </c>
      <c r="LE6" s="322">
        <f t="shared" si="147"/>
        <v>-1.420402139826606E-2</v>
      </c>
      <c r="LF6" s="322">
        <f t="shared" si="148"/>
        <v>3.3254666380604959E-2</v>
      </c>
      <c r="LG6" s="322">
        <f t="shared" si="149"/>
        <v>-2.9126213592233014E-2</v>
      </c>
      <c r="LH6" s="322">
        <f t="shared" si="150"/>
        <v>-3.8352521258354554E-2</v>
      </c>
      <c r="LI6" s="322">
        <f t="shared" si="151"/>
        <v>-1.0989010989011033E-2</v>
      </c>
      <c r="LJ6" s="322">
        <f t="shared" si="152"/>
        <v>-8.3989334687658818E-2</v>
      </c>
      <c r="LK6" s="322">
        <f t="shared" si="153"/>
        <v>-1.4861811228924108E-2</v>
      </c>
      <c r="LL6" s="322">
        <f t="shared" si="154"/>
        <v>-2.1362799263351689E-2</v>
      </c>
      <c r="LM6" s="322">
        <f t="shared" si="155"/>
        <v>4.8363095238095309E-2</v>
      </c>
      <c r="LN6" s="322">
        <f t="shared" si="156"/>
        <v>-2.9625779625779457E-2</v>
      </c>
      <c r="LO6" s="322">
        <f t="shared" si="157"/>
        <v>-2.7874564459930338E-2</v>
      </c>
      <c r="LP6" s="322">
        <f t="shared" si="158"/>
        <v>-2.1229050279329555E-2</v>
      </c>
      <c r="LQ6" s="322">
        <f t="shared" si="159"/>
        <v>-4.8146974976243255E-2</v>
      </c>
      <c r="LR6" s="322">
        <f t="shared" si="160"/>
        <v>6.6821185521254061E-3</v>
      </c>
      <c r="LS6" s="322">
        <f t="shared" si="161"/>
        <v>8.0566745381302728E-3</v>
      </c>
      <c r="LT6" s="322">
        <f t="shared" si="162"/>
        <v>-6.0451834728724237E-2</v>
      </c>
      <c r="LU6" s="322">
        <f t="shared" si="163"/>
        <v>-4.0236051502145924E-2</v>
      </c>
      <c r="LV6" s="327">
        <f t="shared" si="164"/>
        <v>-2.293462617030435E-2</v>
      </c>
    </row>
    <row r="7" spans="1:334">
      <c r="A7" s="265">
        <v>44823</v>
      </c>
      <c r="B7" s="230">
        <v>2438.5</v>
      </c>
      <c r="C7" s="231">
        <v>66.98</v>
      </c>
      <c r="D7" s="231">
        <v>36</v>
      </c>
      <c r="E7" s="231">
        <v>32.78</v>
      </c>
      <c r="F7" s="231">
        <v>1830.3</v>
      </c>
      <c r="G7" s="231">
        <v>7.4</v>
      </c>
      <c r="H7" s="231">
        <v>169.8</v>
      </c>
      <c r="I7" s="231">
        <v>161157.07999999999</v>
      </c>
      <c r="J7" s="231">
        <v>9.44</v>
      </c>
      <c r="K7" s="231">
        <v>232.15</v>
      </c>
      <c r="L7" s="231">
        <v>58.78</v>
      </c>
      <c r="M7" s="232">
        <v>7.0000000000000007E-2</v>
      </c>
      <c r="N7" s="231">
        <v>25.13</v>
      </c>
      <c r="O7" s="231">
        <v>1646.14</v>
      </c>
      <c r="P7" s="231">
        <v>1.38</v>
      </c>
      <c r="Q7" s="231">
        <v>815.01</v>
      </c>
      <c r="R7" s="231">
        <v>9.4600000000000009</v>
      </c>
      <c r="S7" s="231">
        <v>148.09</v>
      </c>
      <c r="T7" s="231">
        <v>97.42</v>
      </c>
      <c r="U7" s="231">
        <v>50958.68</v>
      </c>
      <c r="V7" s="231">
        <v>14.5</v>
      </c>
      <c r="W7" s="231">
        <v>12.5</v>
      </c>
      <c r="X7" s="231">
        <v>3.75</v>
      </c>
      <c r="Y7" s="231">
        <v>487.98</v>
      </c>
      <c r="Z7" s="231">
        <v>74.84</v>
      </c>
      <c r="AA7" s="231">
        <v>275.33</v>
      </c>
      <c r="AB7" s="231">
        <v>3</v>
      </c>
      <c r="AC7" s="231">
        <v>10.32</v>
      </c>
      <c r="AD7" s="231">
        <v>13.42</v>
      </c>
      <c r="AE7" s="231">
        <v>113.78</v>
      </c>
      <c r="AF7" s="231">
        <v>570.13</v>
      </c>
      <c r="AG7" s="231">
        <v>53.54</v>
      </c>
      <c r="AH7" s="231">
        <v>22</v>
      </c>
      <c r="AI7" s="231">
        <v>125.82</v>
      </c>
      <c r="AJ7" s="231">
        <v>37.39</v>
      </c>
      <c r="AK7" s="231">
        <v>664.98</v>
      </c>
      <c r="AL7" s="231">
        <v>182.29</v>
      </c>
      <c r="AM7" s="231">
        <v>26.18</v>
      </c>
      <c r="AN7" s="231">
        <v>10.39</v>
      </c>
      <c r="AO7" s="231">
        <v>87.18</v>
      </c>
      <c r="AP7" s="231">
        <v>100.46</v>
      </c>
      <c r="AQ7" s="231">
        <v>9.5399999999999991</v>
      </c>
      <c r="AR7" s="231">
        <v>9.57</v>
      </c>
      <c r="AS7" s="231">
        <v>97.57</v>
      </c>
      <c r="AT7" s="231">
        <v>55.99</v>
      </c>
      <c r="AU7" s="231">
        <v>93.39</v>
      </c>
      <c r="AV7" s="231">
        <v>20.88</v>
      </c>
      <c r="AW7" s="231">
        <v>42.62</v>
      </c>
      <c r="AX7" s="231">
        <v>3.86</v>
      </c>
      <c r="AY7" s="231">
        <v>22.71</v>
      </c>
      <c r="AZ7" s="231">
        <v>22.59</v>
      </c>
      <c r="BA7" s="231">
        <v>5232.1099999999997</v>
      </c>
      <c r="BB7" s="231">
        <v>429.59</v>
      </c>
      <c r="BC7" s="231">
        <v>1.9</v>
      </c>
      <c r="BD7" s="231">
        <v>14.48</v>
      </c>
      <c r="BE7" s="231">
        <v>284.56</v>
      </c>
      <c r="BF7" s="231">
        <v>226.41</v>
      </c>
      <c r="BG7" s="231">
        <v>91.04</v>
      </c>
      <c r="BH7" s="231">
        <v>42.67</v>
      </c>
      <c r="BI7" s="231">
        <v>155.46</v>
      </c>
      <c r="BJ7" s="231">
        <v>2.23</v>
      </c>
      <c r="BK7" s="231">
        <v>998.14</v>
      </c>
      <c r="BL7" s="231">
        <v>113.73</v>
      </c>
      <c r="BM7" s="231">
        <v>39.56</v>
      </c>
      <c r="BN7" s="231">
        <v>460.88</v>
      </c>
      <c r="BO7" s="231">
        <v>2723.25</v>
      </c>
      <c r="BP7" s="231">
        <v>95.48</v>
      </c>
      <c r="BQ7" s="231">
        <v>549.03</v>
      </c>
      <c r="BR7" s="231">
        <v>97.87</v>
      </c>
      <c r="BS7" s="231">
        <v>310.77999999999997</v>
      </c>
      <c r="BT7" s="231">
        <v>68.06</v>
      </c>
      <c r="BU7" s="231">
        <v>38.42</v>
      </c>
      <c r="BV7" s="231">
        <v>9.6999999999999993</v>
      </c>
      <c r="BW7" s="231">
        <v>41.72</v>
      </c>
      <c r="BX7" s="231">
        <v>139.55000000000001</v>
      </c>
      <c r="BY7" s="231">
        <v>152.16999999999999</v>
      </c>
      <c r="BZ7" s="231">
        <v>28.76</v>
      </c>
      <c r="CA7" s="231">
        <v>153.16999999999999</v>
      </c>
      <c r="CB7" s="231">
        <v>37.33</v>
      </c>
      <c r="CC7" s="231">
        <v>65537.899999999994</v>
      </c>
      <c r="CD7" s="231">
        <v>128.83000000000001</v>
      </c>
      <c r="CE7" s="231">
        <v>74.45</v>
      </c>
      <c r="CF7" s="231">
        <v>5018.63</v>
      </c>
      <c r="CG7" s="231">
        <v>47.42</v>
      </c>
      <c r="CH7" s="231">
        <v>0.74</v>
      </c>
      <c r="CI7" s="231">
        <v>83.6</v>
      </c>
      <c r="CJ7" s="231">
        <v>67.959999999999994</v>
      </c>
      <c r="CK7" s="231">
        <v>47.06</v>
      </c>
      <c r="CL7" s="231">
        <v>33.68</v>
      </c>
      <c r="CM7" s="231">
        <v>4.49</v>
      </c>
      <c r="CN7" s="231">
        <v>5.18</v>
      </c>
      <c r="CO7" s="231">
        <v>2.27</v>
      </c>
      <c r="CP7" s="231">
        <v>795.2</v>
      </c>
      <c r="CQ7" s="231">
        <v>125.24</v>
      </c>
      <c r="CR7" s="231">
        <v>142.80000000000001</v>
      </c>
      <c r="CS7" s="231">
        <v>76.510000000000005</v>
      </c>
      <c r="CT7" s="231">
        <v>179.8</v>
      </c>
      <c r="CU7" s="231">
        <v>415.62</v>
      </c>
      <c r="CV7" s="231">
        <v>61.88</v>
      </c>
      <c r="CW7" s="231">
        <v>288</v>
      </c>
      <c r="CX7" s="231">
        <v>12.47</v>
      </c>
      <c r="CY7" s="231">
        <v>254.9</v>
      </c>
      <c r="CZ7" s="231">
        <v>34.33</v>
      </c>
      <c r="DA7" s="231">
        <v>8581.16</v>
      </c>
      <c r="DB7" s="231">
        <v>100.46</v>
      </c>
      <c r="DC7" s="231">
        <v>4.82</v>
      </c>
      <c r="DD7" s="231">
        <v>24.47</v>
      </c>
      <c r="DE7" s="231">
        <v>1128.94</v>
      </c>
      <c r="DF7" s="231">
        <v>89.72</v>
      </c>
      <c r="DG7" s="231">
        <v>152.16999999999999</v>
      </c>
      <c r="DH7" s="231">
        <v>8.92</v>
      </c>
      <c r="DI7" s="231">
        <v>8.16</v>
      </c>
      <c r="DJ7" s="231">
        <v>19.43</v>
      </c>
      <c r="DK7" s="231">
        <v>92.31</v>
      </c>
      <c r="DL7" s="231">
        <v>11675.69</v>
      </c>
      <c r="DM7" s="231">
        <v>20.22</v>
      </c>
      <c r="DN7" s="231">
        <v>39.54</v>
      </c>
      <c r="DO7" s="231">
        <v>83.13</v>
      </c>
      <c r="DP7" s="231">
        <v>78.38</v>
      </c>
      <c r="DQ7" s="231">
        <v>605280.88</v>
      </c>
      <c r="DR7" s="231">
        <v>89.34</v>
      </c>
      <c r="DS7" s="231">
        <v>39.86</v>
      </c>
      <c r="DT7" s="231">
        <v>5.34</v>
      </c>
      <c r="DU7" s="231">
        <v>21.5</v>
      </c>
      <c r="DV7" s="231">
        <v>11.93</v>
      </c>
      <c r="DW7" s="231">
        <v>18.010000000000002</v>
      </c>
      <c r="DX7" s="231">
        <v>12.87</v>
      </c>
      <c r="DY7" s="231">
        <v>10.18</v>
      </c>
      <c r="DZ7" s="231">
        <v>267.83</v>
      </c>
      <c r="EA7" s="231">
        <v>83.89</v>
      </c>
      <c r="EB7" s="231">
        <v>29.71</v>
      </c>
      <c r="EC7" s="231">
        <v>1265.4000000000001</v>
      </c>
      <c r="ED7" s="231">
        <v>19.399999999999999</v>
      </c>
      <c r="EE7" s="231">
        <v>26.54</v>
      </c>
      <c r="EF7" s="231">
        <v>15.29</v>
      </c>
      <c r="EG7" s="231">
        <v>60.15</v>
      </c>
      <c r="EH7" s="231">
        <v>462.02</v>
      </c>
      <c r="EI7" s="231">
        <v>231.53</v>
      </c>
      <c r="EJ7" s="231">
        <v>2.74</v>
      </c>
      <c r="EK7" s="231">
        <v>4022.31</v>
      </c>
      <c r="EL7" s="231">
        <v>27.12</v>
      </c>
      <c r="EM7" s="231">
        <v>277.18</v>
      </c>
      <c r="EN7" s="231">
        <v>125.68</v>
      </c>
      <c r="EO7" s="231">
        <v>131.01</v>
      </c>
      <c r="EP7" s="231">
        <v>1244.3800000000001</v>
      </c>
      <c r="EQ7" s="231">
        <v>70.510000000000005</v>
      </c>
      <c r="ER7" s="231">
        <v>101.8</v>
      </c>
      <c r="ES7" s="231">
        <v>51.8</v>
      </c>
      <c r="ET7" s="231">
        <v>47.89</v>
      </c>
      <c r="EU7" s="231">
        <v>10.93</v>
      </c>
      <c r="EV7" s="231">
        <v>267.77</v>
      </c>
      <c r="EW7" s="231">
        <v>6.18</v>
      </c>
      <c r="EX7" s="231">
        <v>131.26</v>
      </c>
      <c r="EY7" s="231">
        <v>109.29</v>
      </c>
      <c r="EZ7" s="231">
        <v>24.06</v>
      </c>
      <c r="FA7" s="231">
        <v>42.51</v>
      </c>
      <c r="FB7" s="231">
        <v>17</v>
      </c>
      <c r="FC7" s="231">
        <v>57.8</v>
      </c>
      <c r="FD7" s="231">
        <v>17.239999999999998</v>
      </c>
      <c r="FE7" s="231">
        <v>29.37</v>
      </c>
      <c r="FF7" s="231">
        <v>403.75</v>
      </c>
      <c r="FG7" s="231">
        <v>69.87</v>
      </c>
      <c r="FH7" s="231">
        <v>447.46</v>
      </c>
      <c r="FI7" s="231">
        <v>46.8</v>
      </c>
      <c r="FJ7" s="233">
        <v>26311.38</v>
      </c>
      <c r="FN7" s="326">
        <f t="shared" si="0"/>
        <v>-5.0905113864141441E-2</v>
      </c>
      <c r="FO7" s="322">
        <f t="shared" si="1"/>
        <v>8.12763395544862E-3</v>
      </c>
      <c r="FP7" s="322">
        <f t="shared" si="2"/>
        <v>-9.0679464511240288E-2</v>
      </c>
      <c r="FQ7" s="322">
        <f t="shared" si="3"/>
        <v>3.6742192284141017E-3</v>
      </c>
      <c r="FR7" s="322">
        <f t="shared" si="4"/>
        <v>-1.2332474789365647E-3</v>
      </c>
      <c r="FS7" s="322">
        <f t="shared" si="5"/>
        <v>-4.8843187660668363E-2</v>
      </c>
      <c r="FT7" s="322">
        <f t="shared" si="6"/>
        <v>-2.5761661598485173E-2</v>
      </c>
      <c r="FU7" s="322">
        <f t="shared" si="7"/>
        <v>-5.223895255569027E-2</v>
      </c>
      <c r="FV7" s="322">
        <f t="shared" si="8"/>
        <v>-7.9024390243902481E-2</v>
      </c>
      <c r="FW7" s="322">
        <f t="shared" si="9"/>
        <v>-2.7847571189279753E-2</v>
      </c>
      <c r="FX7" s="322">
        <f t="shared" si="10"/>
        <v>-4.0326530612244879E-2</v>
      </c>
      <c r="FY7" s="322">
        <f t="shared" si="11"/>
        <v>0</v>
      </c>
      <c r="FZ7" s="322">
        <f t="shared" si="12"/>
        <v>-2.0272904483430783E-2</v>
      </c>
      <c r="GA7" s="322">
        <f t="shared" si="13"/>
        <v>-0.11008395638376657</v>
      </c>
      <c r="GB7" s="322">
        <f t="shared" si="14"/>
        <v>-7.3825503355704758E-2</v>
      </c>
      <c r="GC7" s="322">
        <f t="shared" si="15"/>
        <v>-0.11326174233769627</v>
      </c>
      <c r="GD7" s="322">
        <f t="shared" si="16"/>
        <v>-7.6171874999999931E-2</v>
      </c>
      <c r="GE7" s="322">
        <f t="shared" si="17"/>
        <v>-1.8198975465085617E-3</v>
      </c>
      <c r="GF7" s="322">
        <f t="shared" si="18"/>
        <v>-3.6399604352126538E-2</v>
      </c>
      <c r="GG7" s="322">
        <f t="shared" si="19"/>
        <v>-3.0249169239224483E-2</v>
      </c>
      <c r="GH7" s="322">
        <f t="shared" si="20"/>
        <v>4.8510048510048706E-3</v>
      </c>
      <c r="GI7" s="322">
        <f t="shared" si="21"/>
        <v>-5.1593323216995425E-2</v>
      </c>
      <c r="GJ7" s="322">
        <f t="shared" si="22"/>
        <v>-6.9478908188585667E-2</v>
      </c>
      <c r="GK7" s="322">
        <f t="shared" si="23"/>
        <v>-1.4221647610197495E-2</v>
      </c>
      <c r="GL7" s="322">
        <f t="shared" si="24"/>
        <v>-8.820662768031183E-2</v>
      </c>
      <c r="GM7" s="322">
        <f t="shared" si="25"/>
        <v>-9.23685511785068E-2</v>
      </c>
      <c r="GN7" s="322">
        <f t="shared" si="26"/>
        <v>6.76156583629893E-2</v>
      </c>
      <c r="GO7" s="322">
        <f t="shared" si="27"/>
        <v>-8.6725663716814186E-2</v>
      </c>
      <c r="GP7" s="322">
        <f t="shared" si="28"/>
        <v>-4.7551454932576294E-2</v>
      </c>
      <c r="GQ7" s="322">
        <f t="shared" si="29"/>
        <v>-7.8928195580021052E-2</v>
      </c>
      <c r="GR7" s="322">
        <f t="shared" si="30"/>
        <v>-5.6763285024154682E-2</v>
      </c>
      <c r="GS7" s="322">
        <f t="shared" si="31"/>
        <v>-8.7020922051471751E-3</v>
      </c>
      <c r="GT7" s="322">
        <f t="shared" si="32"/>
        <v>-0.1280221957986524</v>
      </c>
      <c r="GU7" s="322">
        <f t="shared" si="33"/>
        <v>-2.4575548492131293E-2</v>
      </c>
      <c r="GV7" s="322">
        <f t="shared" si="34"/>
        <v>-4.2264344262295049E-2</v>
      </c>
      <c r="GW7" s="322">
        <f t="shared" si="35"/>
        <v>-4.9689174705251853E-2</v>
      </c>
      <c r="GX7" s="322">
        <f t="shared" si="36"/>
        <v>-5.4070883711276094E-2</v>
      </c>
      <c r="GY7" s="322">
        <f t="shared" si="37"/>
        <v>-5.8950395398993549E-2</v>
      </c>
      <c r="GZ7" s="322">
        <f t="shared" si="38"/>
        <v>-1.3295346628679847E-2</v>
      </c>
      <c r="HA7" s="322">
        <f t="shared" si="39"/>
        <v>2.6451983898792865E-3</v>
      </c>
      <c r="HB7" s="322">
        <f t="shared" si="40"/>
        <v>-6.7829637190312722E-2</v>
      </c>
      <c r="HC7" s="322">
        <f t="shared" si="41"/>
        <v>-2.7522935779816651E-2</v>
      </c>
      <c r="HD7" s="322">
        <f t="shared" si="42"/>
        <v>-7.9807692307692316E-2</v>
      </c>
      <c r="HE7" s="322">
        <f t="shared" si="43"/>
        <v>2.3628518594615757E-3</v>
      </c>
      <c r="HF7" s="322">
        <f t="shared" si="44"/>
        <v>-7.7290705339485788E-2</v>
      </c>
      <c r="HG7" s="322">
        <f t="shared" si="45"/>
        <v>-4.0776499589153643E-2</v>
      </c>
      <c r="HH7" s="322">
        <f t="shared" si="46"/>
        <v>-4.30797433547205E-2</v>
      </c>
      <c r="HI7" s="322">
        <f t="shared" si="47"/>
        <v>-5.4569653948535954E-2</v>
      </c>
      <c r="HJ7" s="322">
        <f t="shared" si="48"/>
        <v>-7.875894988066838E-2</v>
      </c>
      <c r="HK7" s="322">
        <f t="shared" si="49"/>
        <v>-6.0794044665012363E-2</v>
      </c>
      <c r="HL7" s="322">
        <f t="shared" si="50"/>
        <v>-9.3499197431781769E-2</v>
      </c>
      <c r="HM7" s="322">
        <f t="shared" si="51"/>
        <v>-2.107122342943421E-2</v>
      </c>
      <c r="HN7" s="322">
        <f t="shared" si="52"/>
        <v>-4.9137873790920661E-2</v>
      </c>
      <c r="HO7" s="322">
        <f t="shared" si="53"/>
        <v>-0.15178571428571441</v>
      </c>
      <c r="HP7" s="322">
        <f t="shared" si="54"/>
        <v>-6.7010309278350458E-2</v>
      </c>
      <c r="HQ7" s="322">
        <f t="shared" si="55"/>
        <v>-4.9883138564273781E-2</v>
      </c>
      <c r="HR7" s="322">
        <f t="shared" si="56"/>
        <v>-5.7135718152667304E-2</v>
      </c>
      <c r="HS7" s="322">
        <f t="shared" si="57"/>
        <v>-1.5144958892254343E-2</v>
      </c>
      <c r="HT7" s="322">
        <f t="shared" si="58"/>
        <v>-8.4334763948497843E-2</v>
      </c>
      <c r="HU7" s="322">
        <f t="shared" si="59"/>
        <v>-8.4829575557779452E-2</v>
      </c>
      <c r="HV7" s="322">
        <f t="shared" si="60"/>
        <v>-4.700854700854696E-2</v>
      </c>
      <c r="HW7" s="322">
        <f t="shared" si="61"/>
        <v>-2.6670177183590306E-2</v>
      </c>
      <c r="HX7" s="322">
        <f t="shared" si="62"/>
        <v>-5.0033411293016999E-2</v>
      </c>
      <c r="HY7" s="322">
        <f t="shared" si="63"/>
        <v>-2.7770951093634689E-2</v>
      </c>
      <c r="HZ7" s="322">
        <f t="shared" si="64"/>
        <v>-5.6714218465379933E-2</v>
      </c>
      <c r="IA7" s="322">
        <f t="shared" si="65"/>
        <v>-8.8586725093628034E-3</v>
      </c>
      <c r="IB7" s="322">
        <f t="shared" si="66"/>
        <v>-7.7755240027045272E-2</v>
      </c>
      <c r="IC7" s="322">
        <f t="shared" si="67"/>
        <v>-5.639007287226739E-2</v>
      </c>
      <c r="ID7" s="322">
        <f t="shared" si="68"/>
        <v>-8.0773926927773035E-2</v>
      </c>
      <c r="IE7" s="322">
        <f t="shared" si="69"/>
        <v>-3.908230783501343E-2</v>
      </c>
      <c r="IF7" s="322">
        <f t="shared" si="70"/>
        <v>-2.1282714984181821E-2</v>
      </c>
      <c r="IG7" s="322">
        <f t="shared" si="71"/>
        <v>-6.5434200924349248E-2</v>
      </c>
      <c r="IH7" s="322">
        <f t="shared" si="72"/>
        <v>-0.16379310344827588</v>
      </c>
      <c r="II7" s="322">
        <f t="shared" si="73"/>
        <v>-2.3636789141118608E-2</v>
      </c>
      <c r="IJ7" s="322">
        <f t="shared" si="74"/>
        <v>-4.0167824472109329E-2</v>
      </c>
      <c r="IK7" s="322">
        <f t="shared" si="75"/>
        <v>-5.2297836177028923E-3</v>
      </c>
      <c r="IL7" s="322">
        <f t="shared" si="76"/>
        <v>-9.3602269145918654E-2</v>
      </c>
      <c r="IM7" s="322">
        <f t="shared" si="77"/>
        <v>9.2909857670005046E-3</v>
      </c>
      <c r="IN7" s="322">
        <f t="shared" si="78"/>
        <v>-4.891719745222934E-2</v>
      </c>
      <c r="IO7" s="322">
        <f t="shared" si="79"/>
        <v>-4.3156569070570798E-2</v>
      </c>
      <c r="IP7" s="322">
        <f t="shared" si="80"/>
        <v>-3.091620279825474E-2</v>
      </c>
      <c r="IQ7" s="322">
        <f t="shared" si="81"/>
        <v>-5.3762074224707725E-2</v>
      </c>
      <c r="IR7" s="322">
        <f t="shared" si="82"/>
        <v>-7.733899582666888E-2</v>
      </c>
      <c r="IS7" s="322">
        <f t="shared" si="83"/>
        <v>-0.17184771219001041</v>
      </c>
      <c r="IT7" s="322">
        <f t="shared" si="84"/>
        <v>-2.6315789473684233E-2</v>
      </c>
      <c r="IU7" s="322">
        <f t="shared" si="85"/>
        <v>-7.511892908507585E-2</v>
      </c>
      <c r="IV7" s="322">
        <f t="shared" si="86"/>
        <v>-0.11175009802640191</v>
      </c>
      <c r="IW7" s="322">
        <f t="shared" si="87"/>
        <v>-3.4468608945424695E-2</v>
      </c>
      <c r="IX7" s="322">
        <f t="shared" si="88"/>
        <v>-4.2093287827076137E-2</v>
      </c>
      <c r="IY7" s="322">
        <f t="shared" si="89"/>
        <v>0</v>
      </c>
      <c r="IZ7" s="322">
        <f t="shared" si="90"/>
        <v>-3.1775700934579425E-2</v>
      </c>
      <c r="JA7" s="322">
        <f t="shared" si="91"/>
        <v>-0.17454545454545453</v>
      </c>
      <c r="JB7" s="322">
        <f t="shared" si="92"/>
        <v>4.0524449445847488E-2</v>
      </c>
      <c r="JC7" s="322">
        <f t="shared" si="93"/>
        <v>-1.019521062198693E-2</v>
      </c>
      <c r="JD7" s="322">
        <f t="shared" si="94"/>
        <v>-3.0286567975010049E-2</v>
      </c>
      <c r="JE7" s="322">
        <f t="shared" si="95"/>
        <v>-5.3211236233139426E-2</v>
      </c>
      <c r="JF7" s="322">
        <f t="shared" si="96"/>
        <v>-4.8324776372201318E-2</v>
      </c>
      <c r="JG7" s="322">
        <f t="shared" si="97"/>
        <v>-2.1725314816994273E-2</v>
      </c>
      <c r="JH7" s="322">
        <f t="shared" si="98"/>
        <v>-6.2140042437102173E-2</v>
      </c>
      <c r="JI7" s="322">
        <f t="shared" si="99"/>
        <v>-6.8383256776864812E-2</v>
      </c>
      <c r="JJ7" s="322">
        <f t="shared" si="100"/>
        <v>-9.7031136857349737E-2</v>
      </c>
      <c r="JK7" s="322">
        <f t="shared" si="101"/>
        <v>-6.207454833130948E-2</v>
      </c>
      <c r="JL7" s="322">
        <f t="shared" si="102"/>
        <v>-8.1840064188285697E-2</v>
      </c>
      <c r="JM7" s="322">
        <f t="shared" si="103"/>
        <v>-5.4663470436338395E-2</v>
      </c>
      <c r="JN7" s="322">
        <f t="shared" si="104"/>
        <v>-6.7829637190312722E-2</v>
      </c>
      <c r="JO7" s="322">
        <f t="shared" si="105"/>
        <v>1.0482180293501198E-2</v>
      </c>
      <c r="JP7" s="322">
        <f t="shared" si="106"/>
        <v>-4.7118380062305329E-2</v>
      </c>
      <c r="JQ7" s="322">
        <f t="shared" si="107"/>
        <v>-2.0569990890556573E-2</v>
      </c>
      <c r="JR7" s="322">
        <f t="shared" si="108"/>
        <v>-6.0720268006700141E-2</v>
      </c>
      <c r="JS7" s="322">
        <f t="shared" si="109"/>
        <v>-5.2297836177028923E-3</v>
      </c>
      <c r="JT7" s="322">
        <f t="shared" si="110"/>
        <v>-3.5675675675675686E-2</v>
      </c>
      <c r="JU7" s="322">
        <f t="shared" si="111"/>
        <v>-2.9726516052318668E-2</v>
      </c>
      <c r="JV7" s="322">
        <f t="shared" si="112"/>
        <v>-7.1538068472151543E-3</v>
      </c>
      <c r="JW7" s="322">
        <f t="shared" si="113"/>
        <v>-6.8140520896426401E-2</v>
      </c>
      <c r="JX7" s="322">
        <f t="shared" si="114"/>
        <v>-1.9982776218423041E-2</v>
      </c>
      <c r="JY7" s="322">
        <f t="shared" si="115"/>
        <v>-4.6676096181046768E-2</v>
      </c>
      <c r="JZ7" s="322">
        <f t="shared" si="116"/>
        <v>-2.9455081001472823E-2</v>
      </c>
      <c r="KA7" s="322">
        <f t="shared" si="117"/>
        <v>-1.3410871113221097E-2</v>
      </c>
      <c r="KB7" s="322">
        <f t="shared" si="118"/>
        <v>-7.8207691403034282E-2</v>
      </c>
      <c r="KC7" s="322">
        <f t="shared" si="119"/>
        <v>1.3289070638255849E-2</v>
      </c>
      <c r="KD7" s="322">
        <f t="shared" si="120"/>
        <v>-0.10962726729120988</v>
      </c>
      <c r="KE7" s="322">
        <f t="shared" si="121"/>
        <v>-3.6965450591930446E-2</v>
      </c>
      <c r="KF7" s="322">
        <f t="shared" si="122"/>
        <v>-0.14285714285714293</v>
      </c>
      <c r="KG7" s="322">
        <f t="shared" si="123"/>
        <v>-0.12137310993052713</v>
      </c>
      <c r="KH7" s="322">
        <f t="shared" si="124"/>
        <v>-0.13987022350396536</v>
      </c>
      <c r="KI7" s="322">
        <f t="shared" si="125"/>
        <v>-0.18321995464852603</v>
      </c>
      <c r="KJ7" s="322">
        <f t="shared" si="126"/>
        <v>-8.2679971489665022E-2</v>
      </c>
      <c r="KK7" s="322">
        <f t="shared" si="127"/>
        <v>4.9358341559722534E-3</v>
      </c>
      <c r="KL7" s="322">
        <f t="shared" si="128"/>
        <v>-5.303539228511827E-2</v>
      </c>
      <c r="KM7" s="322">
        <f t="shared" si="129"/>
        <v>-3.1069531069531045E-2</v>
      </c>
      <c r="KN7" s="322">
        <f t="shared" si="130"/>
        <v>-9.9969706149651547E-2</v>
      </c>
      <c r="KO7" s="322">
        <f t="shared" si="131"/>
        <v>-4.1073052440133241E-2</v>
      </c>
      <c r="KP7" s="322">
        <f t="shared" si="132"/>
        <v>-7.9696394686907007E-2</v>
      </c>
      <c r="KQ7" s="322">
        <f t="shared" si="133"/>
        <v>-3.7010159651669074E-2</v>
      </c>
      <c r="KR7" s="322">
        <f t="shared" si="134"/>
        <v>-4.4375000000000053E-2</v>
      </c>
      <c r="KS7" s="322">
        <f t="shared" si="135"/>
        <v>5.0288108957569327E-2</v>
      </c>
      <c r="KT7" s="322">
        <f t="shared" si="136"/>
        <v>-7.1167222870009317E-2</v>
      </c>
      <c r="KU7" s="322">
        <f t="shared" si="137"/>
        <v>-4.2552311636754582E-2</v>
      </c>
      <c r="KV7" s="322">
        <f t="shared" si="138"/>
        <v>3.6630036630037476E-3</v>
      </c>
      <c r="KW7" s="322">
        <f t="shared" si="139"/>
        <v>2.091677453742477E-2</v>
      </c>
      <c r="KX7" s="322">
        <f t="shared" si="140"/>
        <v>-3.3155080213903732E-2</v>
      </c>
      <c r="KY7" s="322">
        <f t="shared" si="141"/>
        <v>-5.2084402038234043E-2</v>
      </c>
      <c r="KZ7" s="322">
        <f t="shared" si="142"/>
        <v>-1.9503822749258853E-2</v>
      </c>
      <c r="LA7" s="322">
        <f t="shared" si="143"/>
        <v>-4.3792423910663458E-2</v>
      </c>
      <c r="LB7" s="322">
        <f t="shared" si="144"/>
        <v>-2.3349265773508196E-2</v>
      </c>
      <c r="LC7" s="322">
        <f t="shared" si="145"/>
        <v>-4.6259975652644413E-2</v>
      </c>
      <c r="LD7" s="322">
        <f t="shared" si="146"/>
        <v>-3.0199104506049363E-2</v>
      </c>
      <c r="LE7" s="322">
        <f t="shared" si="147"/>
        <v>-3.0688622754491031E-2</v>
      </c>
      <c r="LF7" s="322">
        <f t="shared" si="148"/>
        <v>-5.6063122923587219E-3</v>
      </c>
      <c r="LG7" s="322">
        <f t="shared" si="149"/>
        <v>-6.3636363636363899E-3</v>
      </c>
      <c r="LH7" s="322">
        <f t="shared" si="150"/>
        <v>-2.5617699501473818E-2</v>
      </c>
      <c r="LI7" s="322">
        <f t="shared" si="151"/>
        <v>-1.9047619047619067E-2</v>
      </c>
      <c r="LJ7" s="322">
        <f t="shared" si="152"/>
        <v>-9.0304248388661731E-2</v>
      </c>
      <c r="LK7" s="322">
        <f t="shared" si="153"/>
        <v>-3.5818262020291029E-2</v>
      </c>
      <c r="LL7" s="322">
        <f t="shared" si="154"/>
        <v>-9.4467444486262764E-2</v>
      </c>
      <c r="LM7" s="322">
        <f t="shared" si="155"/>
        <v>5.6777856635910782E-3</v>
      </c>
      <c r="LN7" s="322">
        <f t="shared" si="156"/>
        <v>-8.9448312801285568E-2</v>
      </c>
      <c r="LO7" s="322">
        <f t="shared" si="157"/>
        <v>3.5842293906810041E-2</v>
      </c>
      <c r="LP7" s="322">
        <f t="shared" si="158"/>
        <v>-1.5981735159817417E-2</v>
      </c>
      <c r="LQ7" s="322">
        <f t="shared" si="159"/>
        <v>-2.2628951747088177E-2</v>
      </c>
      <c r="LR7" s="322">
        <f t="shared" si="160"/>
        <v>-1.107110490606702E-2</v>
      </c>
      <c r="LS7" s="322">
        <f t="shared" si="161"/>
        <v>-3.7205456800330564E-2</v>
      </c>
      <c r="LT7" s="322">
        <f t="shared" si="162"/>
        <v>-7.4865093969028546E-2</v>
      </c>
      <c r="LU7" s="322">
        <f t="shared" si="163"/>
        <v>-0.12800447177193972</v>
      </c>
      <c r="LV7" s="327">
        <f t="shared" si="164"/>
        <v>-1.1059011385883334E-3</v>
      </c>
    </row>
    <row r="8" spans="1:334">
      <c r="A8" s="265">
        <v>44830</v>
      </c>
      <c r="B8" s="230">
        <v>2378.65</v>
      </c>
      <c r="C8" s="231">
        <v>68.599999999999994</v>
      </c>
      <c r="D8" s="231">
        <v>34.700000000000003</v>
      </c>
      <c r="E8" s="231">
        <v>33.08</v>
      </c>
      <c r="F8" s="231">
        <v>1693.12</v>
      </c>
      <c r="G8" s="231">
        <v>8.1300000000000008</v>
      </c>
      <c r="H8" s="231">
        <v>169.8</v>
      </c>
      <c r="I8" s="231">
        <v>149313.54999999999</v>
      </c>
      <c r="J8" s="231">
        <v>10.1</v>
      </c>
      <c r="K8" s="231">
        <v>227.25</v>
      </c>
      <c r="L8" s="231">
        <v>57.63</v>
      </c>
      <c r="M8" s="232">
        <v>0.06</v>
      </c>
      <c r="N8" s="231">
        <v>24.67</v>
      </c>
      <c r="O8" s="231">
        <v>1619.85</v>
      </c>
      <c r="P8" s="231">
        <v>1.33</v>
      </c>
      <c r="Q8" s="231">
        <v>827.78</v>
      </c>
      <c r="R8" s="231">
        <v>8.9600000000000009</v>
      </c>
      <c r="S8" s="231">
        <v>136.05000000000001</v>
      </c>
      <c r="T8" s="231">
        <v>87.85</v>
      </c>
      <c r="U8" s="231">
        <v>49649.65</v>
      </c>
      <c r="V8" s="231">
        <v>14.57</v>
      </c>
      <c r="W8" s="231">
        <v>12.12</v>
      </c>
      <c r="X8" s="231">
        <v>3.64</v>
      </c>
      <c r="Y8" s="231">
        <v>479.84</v>
      </c>
      <c r="Z8" s="231">
        <v>75.97</v>
      </c>
      <c r="AA8" s="231">
        <v>265.25</v>
      </c>
      <c r="AB8" s="231">
        <v>2.89</v>
      </c>
      <c r="AC8" s="231">
        <v>9.82</v>
      </c>
      <c r="AD8" s="231">
        <v>12.56</v>
      </c>
      <c r="AE8" s="231">
        <v>113</v>
      </c>
      <c r="AF8" s="231">
        <v>576.94000000000005</v>
      </c>
      <c r="AG8" s="231">
        <v>51.18</v>
      </c>
      <c r="AH8" s="231">
        <v>21.75</v>
      </c>
      <c r="AI8" s="231">
        <v>119.41</v>
      </c>
      <c r="AJ8" s="231">
        <v>37.119999999999997</v>
      </c>
      <c r="AK8" s="231">
        <v>600.08000000000004</v>
      </c>
      <c r="AL8" s="231">
        <v>181.06</v>
      </c>
      <c r="AM8" s="231">
        <v>24.52</v>
      </c>
      <c r="AN8" s="231">
        <v>10.07</v>
      </c>
      <c r="AO8" s="231">
        <v>84.25</v>
      </c>
      <c r="AP8" s="231">
        <v>96.19</v>
      </c>
      <c r="AQ8" s="231">
        <v>9.0399999999999991</v>
      </c>
      <c r="AR8" s="231">
        <v>9.2200000000000006</v>
      </c>
      <c r="AS8" s="231">
        <v>97.57</v>
      </c>
      <c r="AT8" s="231">
        <v>56.56</v>
      </c>
      <c r="AU8" s="231">
        <v>91.58</v>
      </c>
      <c r="AV8" s="231">
        <v>19.170000000000002</v>
      </c>
      <c r="AW8" s="231">
        <v>41.39</v>
      </c>
      <c r="AX8" s="231">
        <v>3.87</v>
      </c>
      <c r="AY8" s="231">
        <v>22.33</v>
      </c>
      <c r="AZ8" s="231">
        <v>23.3</v>
      </c>
      <c r="BA8" s="231">
        <v>4798.3100000000004</v>
      </c>
      <c r="BB8" s="231">
        <v>421.28</v>
      </c>
      <c r="BC8" s="231">
        <v>1.81</v>
      </c>
      <c r="BD8" s="231">
        <v>15.06</v>
      </c>
      <c r="BE8" s="231">
        <v>275.2</v>
      </c>
      <c r="BF8" s="231">
        <v>235.44</v>
      </c>
      <c r="BG8" s="231">
        <v>93.41</v>
      </c>
      <c r="BH8" s="231">
        <v>44.13</v>
      </c>
      <c r="BI8" s="231">
        <v>155.30000000000001</v>
      </c>
      <c r="BJ8" s="231">
        <v>2.12</v>
      </c>
      <c r="BK8" s="231">
        <v>924.76</v>
      </c>
      <c r="BL8" s="231">
        <v>113.79</v>
      </c>
      <c r="BM8" s="231">
        <v>37.950000000000003</v>
      </c>
      <c r="BN8" s="231">
        <v>477.46</v>
      </c>
      <c r="BO8" s="231">
        <v>2743.8</v>
      </c>
      <c r="BP8" s="231">
        <v>89.82</v>
      </c>
      <c r="BQ8" s="231">
        <v>510.86</v>
      </c>
      <c r="BR8" s="231">
        <v>92.78</v>
      </c>
      <c r="BS8" s="231">
        <v>315.02999999999997</v>
      </c>
      <c r="BT8" s="231">
        <v>62.82</v>
      </c>
      <c r="BU8" s="231">
        <v>40.450000000000003</v>
      </c>
      <c r="BV8" s="231">
        <v>8.83</v>
      </c>
      <c r="BW8" s="231">
        <v>41.61</v>
      </c>
      <c r="BX8" s="231">
        <v>134.85</v>
      </c>
      <c r="BY8" s="231">
        <v>149.1</v>
      </c>
      <c r="BZ8" s="231">
        <v>26.94</v>
      </c>
      <c r="CA8" s="231">
        <v>148.38999999999999</v>
      </c>
      <c r="CB8" s="231">
        <v>34.700000000000003</v>
      </c>
      <c r="CC8" s="231">
        <v>60723.9</v>
      </c>
      <c r="CD8" s="231">
        <v>116.94</v>
      </c>
      <c r="CE8" s="231">
        <v>73.59</v>
      </c>
      <c r="CF8" s="231">
        <v>5136.03</v>
      </c>
      <c r="CG8" s="231">
        <v>47.85</v>
      </c>
      <c r="CH8" s="231">
        <v>0.66</v>
      </c>
      <c r="CI8" s="231">
        <v>87.32</v>
      </c>
      <c r="CJ8" s="231">
        <v>63.36</v>
      </c>
      <c r="CK8" s="231">
        <v>47.88</v>
      </c>
      <c r="CL8" s="231">
        <v>30.74</v>
      </c>
      <c r="CM8" s="231">
        <v>4.05</v>
      </c>
      <c r="CN8" s="231">
        <v>4.82</v>
      </c>
      <c r="CO8" s="231">
        <v>2.5099999999999998</v>
      </c>
      <c r="CP8" s="231">
        <v>789.21</v>
      </c>
      <c r="CQ8" s="231">
        <v>122.68</v>
      </c>
      <c r="CR8" s="231">
        <v>137.94</v>
      </c>
      <c r="CS8" s="231">
        <v>78.22</v>
      </c>
      <c r="CT8" s="231">
        <v>173.64</v>
      </c>
      <c r="CU8" s="231">
        <v>397.44</v>
      </c>
      <c r="CV8" s="231">
        <v>58.54</v>
      </c>
      <c r="CW8" s="231">
        <v>278.94</v>
      </c>
      <c r="CX8" s="231">
        <v>11.97</v>
      </c>
      <c r="CY8" s="231">
        <v>246.93</v>
      </c>
      <c r="CZ8" s="231">
        <v>32.81</v>
      </c>
      <c r="DA8" s="231">
        <v>8599.77</v>
      </c>
      <c r="DB8" s="231">
        <v>96.19</v>
      </c>
      <c r="DC8" s="231">
        <v>4.46</v>
      </c>
      <c r="DD8" s="231">
        <v>19.010000000000002</v>
      </c>
      <c r="DE8" s="231">
        <v>1041.55</v>
      </c>
      <c r="DF8" s="231">
        <v>91.13</v>
      </c>
      <c r="DG8" s="231">
        <v>149.1</v>
      </c>
      <c r="DH8" s="231">
        <v>8.39</v>
      </c>
      <c r="DI8" s="231">
        <v>7.24</v>
      </c>
      <c r="DJ8" s="231">
        <v>18.95</v>
      </c>
      <c r="DK8" s="231">
        <v>79.08</v>
      </c>
      <c r="DL8" s="231">
        <v>11804.64</v>
      </c>
      <c r="DM8" s="231">
        <v>18.91</v>
      </c>
      <c r="DN8" s="231">
        <v>39.54</v>
      </c>
      <c r="DO8" s="231">
        <v>84.2</v>
      </c>
      <c r="DP8" s="231">
        <v>78.47</v>
      </c>
      <c r="DQ8" s="231">
        <v>541776</v>
      </c>
      <c r="DR8" s="231">
        <v>86.3</v>
      </c>
      <c r="DS8" s="231">
        <v>36.69</v>
      </c>
      <c r="DT8" s="231">
        <v>5.51</v>
      </c>
      <c r="DU8" s="231">
        <v>20.79</v>
      </c>
      <c r="DV8" s="231">
        <v>11.35</v>
      </c>
      <c r="DW8" s="231">
        <v>17.72</v>
      </c>
      <c r="DX8" s="231">
        <v>12.61</v>
      </c>
      <c r="DY8" s="231">
        <v>10.4</v>
      </c>
      <c r="DZ8" s="231">
        <v>283.58999999999997</v>
      </c>
      <c r="EA8" s="231">
        <v>82.04</v>
      </c>
      <c r="EB8" s="231">
        <v>26.94</v>
      </c>
      <c r="EC8" s="231">
        <v>1301.8</v>
      </c>
      <c r="ED8" s="231">
        <v>19</v>
      </c>
      <c r="EE8" s="231">
        <v>26.23</v>
      </c>
      <c r="EF8" s="231">
        <v>15.62</v>
      </c>
      <c r="EG8" s="231">
        <v>49.82</v>
      </c>
      <c r="EH8" s="231">
        <v>448.61</v>
      </c>
      <c r="EI8" s="231">
        <v>225.44</v>
      </c>
      <c r="EJ8" s="231">
        <v>2.57</v>
      </c>
      <c r="EK8" s="231">
        <v>3964.87</v>
      </c>
      <c r="EL8" s="231">
        <v>27.66</v>
      </c>
      <c r="EM8" s="231">
        <v>289.86</v>
      </c>
      <c r="EN8" s="231">
        <v>117.03</v>
      </c>
      <c r="EO8" s="231">
        <v>130.62</v>
      </c>
      <c r="EP8" s="231">
        <v>1158.54</v>
      </c>
      <c r="EQ8" s="231">
        <v>65.45</v>
      </c>
      <c r="ER8" s="231">
        <v>101.31</v>
      </c>
      <c r="ES8" s="231">
        <v>49.71</v>
      </c>
      <c r="ET8" s="231">
        <v>44.6</v>
      </c>
      <c r="EU8" s="231">
        <v>10.93</v>
      </c>
      <c r="EV8" s="231">
        <v>267.02</v>
      </c>
      <c r="EW8" s="231">
        <v>6.02</v>
      </c>
      <c r="EX8" s="231">
        <v>121.08</v>
      </c>
      <c r="EY8" s="231">
        <v>105.81</v>
      </c>
      <c r="EZ8" s="231">
        <v>24.46</v>
      </c>
      <c r="FA8" s="231">
        <v>40.950000000000003</v>
      </c>
      <c r="FB8" s="231">
        <v>17.579999999999998</v>
      </c>
      <c r="FC8" s="231">
        <v>58</v>
      </c>
      <c r="FD8" s="231">
        <v>16.78</v>
      </c>
      <c r="FE8" s="231">
        <v>28.88</v>
      </c>
      <c r="FF8" s="231">
        <v>401.95</v>
      </c>
      <c r="FG8" s="231">
        <v>69.510000000000005</v>
      </c>
      <c r="FH8" s="231">
        <v>453.1</v>
      </c>
      <c r="FI8" s="231">
        <v>50</v>
      </c>
      <c r="FJ8" s="233">
        <v>24832.01</v>
      </c>
      <c r="FK8" s="5"/>
      <c r="FN8" s="326">
        <f t="shared" si="0"/>
        <v>-2.4543776912036051E-2</v>
      </c>
      <c r="FO8" s="322">
        <f t="shared" si="1"/>
        <v>2.4186324275903108E-2</v>
      </c>
      <c r="FP8" s="322">
        <f t="shared" si="2"/>
        <v>-3.6111111111111031E-2</v>
      </c>
      <c r="FQ8" s="322">
        <f t="shared" si="3"/>
        <v>9.1519219035996694E-3</v>
      </c>
      <c r="FR8" s="322">
        <f t="shared" si="4"/>
        <v>-7.4949461836857384E-2</v>
      </c>
      <c r="FS8" s="322">
        <f t="shared" si="5"/>
        <v>9.8648648648648696E-2</v>
      </c>
      <c r="FT8" s="322">
        <f t="shared" si="6"/>
        <v>0</v>
      </c>
      <c r="FU8" s="322">
        <f t="shared" si="7"/>
        <v>-7.3490596876041689E-2</v>
      </c>
      <c r="FV8" s="322">
        <f t="shared" si="8"/>
        <v>6.9915254237288157E-2</v>
      </c>
      <c r="FW8" s="322">
        <f t="shared" si="9"/>
        <v>-2.1107042860219711E-2</v>
      </c>
      <c r="FX8" s="322">
        <f t="shared" si="10"/>
        <v>-1.9564477713507972E-2</v>
      </c>
      <c r="FY8" s="322">
        <f t="shared" si="11"/>
        <v>-0.14285714285714296</v>
      </c>
      <c r="FZ8" s="322">
        <f t="shared" si="12"/>
        <v>-1.8304814962196471E-2</v>
      </c>
      <c r="GA8" s="322">
        <f t="shared" si="13"/>
        <v>-1.5970695080612943E-2</v>
      </c>
      <c r="GB8" s="322">
        <f t="shared" si="14"/>
        <v>-3.6231884057970891E-2</v>
      </c>
      <c r="GC8" s="322">
        <f t="shared" si="15"/>
        <v>1.5668519404669859E-2</v>
      </c>
      <c r="GD8" s="322">
        <f t="shared" si="16"/>
        <v>-5.2854122621564477E-2</v>
      </c>
      <c r="GE8" s="322">
        <f t="shared" si="17"/>
        <v>-8.1301911000067464E-2</v>
      </c>
      <c r="GF8" s="322">
        <f t="shared" si="18"/>
        <v>-9.8234448778484987E-2</v>
      </c>
      <c r="GG8" s="322">
        <f t="shared" si="19"/>
        <v>-2.5688067273328095E-2</v>
      </c>
      <c r="GH8" s="322">
        <f t="shared" si="20"/>
        <v>4.8275862068965711E-3</v>
      </c>
      <c r="GI8" s="322">
        <f t="shared" si="21"/>
        <v>-3.0400000000000062E-2</v>
      </c>
      <c r="GJ8" s="322">
        <f t="shared" si="22"/>
        <v>-2.9333333333333302E-2</v>
      </c>
      <c r="GK8" s="322">
        <f t="shared" si="23"/>
        <v>-1.6681011516865532E-2</v>
      </c>
      <c r="GL8" s="322">
        <f t="shared" si="24"/>
        <v>1.5098877605558463E-2</v>
      </c>
      <c r="GM8" s="322">
        <f t="shared" si="25"/>
        <v>-3.6610612719282259E-2</v>
      </c>
      <c r="GN8" s="322">
        <f t="shared" si="26"/>
        <v>-3.6666666666666625E-2</v>
      </c>
      <c r="GO8" s="322">
        <f t="shared" si="27"/>
        <v>-4.8449612403100771E-2</v>
      </c>
      <c r="GP8" s="322">
        <f t="shared" si="28"/>
        <v>-6.408345752608044E-2</v>
      </c>
      <c r="GQ8" s="322">
        <f t="shared" si="29"/>
        <v>-6.8553348567410889E-3</v>
      </c>
      <c r="GR8" s="322">
        <f t="shared" si="30"/>
        <v>1.1944644203953587E-2</v>
      </c>
      <c r="GS8" s="322">
        <f t="shared" si="31"/>
        <v>-4.4079193126634282E-2</v>
      </c>
      <c r="GT8" s="322">
        <f t="shared" si="32"/>
        <v>-1.1363636363636364E-2</v>
      </c>
      <c r="GU8" s="322">
        <f t="shared" si="33"/>
        <v>-5.094579558098869E-2</v>
      </c>
      <c r="GV8" s="322">
        <f t="shared" si="34"/>
        <v>-7.2211821342605806E-3</v>
      </c>
      <c r="GW8" s="322">
        <f t="shared" si="35"/>
        <v>-9.759692020812652E-2</v>
      </c>
      <c r="GX8" s="322">
        <f t="shared" si="36"/>
        <v>-6.7474902627680609E-3</v>
      </c>
      <c r="GY8" s="322">
        <f t="shared" si="37"/>
        <v>-6.3407181054239883E-2</v>
      </c>
      <c r="GZ8" s="322">
        <f t="shared" si="38"/>
        <v>-3.0798845043310902E-2</v>
      </c>
      <c r="HA8" s="322">
        <f t="shared" si="39"/>
        <v>-3.360862583161283E-2</v>
      </c>
      <c r="HB8" s="322">
        <f t="shared" si="40"/>
        <v>-4.2504479394783953E-2</v>
      </c>
      <c r="HC8" s="322">
        <f t="shared" si="41"/>
        <v>-5.2410901467505246E-2</v>
      </c>
      <c r="HD8" s="322">
        <f t="shared" si="42"/>
        <v>-3.6572622779519295E-2</v>
      </c>
      <c r="HE8" s="322">
        <f t="shared" si="43"/>
        <v>0</v>
      </c>
      <c r="HF8" s="322">
        <f t="shared" si="44"/>
        <v>1.0180389355242013E-2</v>
      </c>
      <c r="HG8" s="322">
        <f t="shared" si="45"/>
        <v>-1.9381090052468169E-2</v>
      </c>
      <c r="HH8" s="322">
        <f t="shared" si="46"/>
        <v>-8.1896551724137803E-2</v>
      </c>
      <c r="HI8" s="322">
        <f t="shared" si="47"/>
        <v>-2.8859690286250517E-2</v>
      </c>
      <c r="HJ8" s="322">
        <f t="shared" si="48"/>
        <v>2.5906735751295936E-3</v>
      </c>
      <c r="HK8" s="322">
        <f t="shared" si="49"/>
        <v>-1.6732716864817372E-2</v>
      </c>
      <c r="HL8" s="322">
        <f t="shared" si="50"/>
        <v>3.1429836210712742E-2</v>
      </c>
      <c r="HM8" s="322">
        <f t="shared" si="51"/>
        <v>-8.2911100875172603E-2</v>
      </c>
      <c r="HN8" s="322">
        <f t="shared" si="52"/>
        <v>-1.9344025698922233E-2</v>
      </c>
      <c r="HO8" s="322">
        <f t="shared" si="53"/>
        <v>-4.7368421052631504E-2</v>
      </c>
      <c r="HP8" s="322">
        <f t="shared" si="54"/>
        <v>4.0055248618784532E-2</v>
      </c>
      <c r="HQ8" s="322">
        <f t="shared" si="55"/>
        <v>-3.2892887264548823E-2</v>
      </c>
      <c r="HR8" s="322">
        <f t="shared" si="56"/>
        <v>3.9883397376440977E-2</v>
      </c>
      <c r="HS8" s="322">
        <f t="shared" si="57"/>
        <v>2.6032513181019224E-2</v>
      </c>
      <c r="HT8" s="322">
        <f t="shared" si="58"/>
        <v>3.4216076868994631E-2</v>
      </c>
      <c r="HU8" s="322">
        <f t="shared" si="59"/>
        <v>-1.0292036536729485E-3</v>
      </c>
      <c r="HV8" s="322">
        <f t="shared" si="60"/>
        <v>-4.9327354260089634E-2</v>
      </c>
      <c r="HW8" s="322">
        <f t="shared" si="61"/>
        <v>-7.3516741138517638E-2</v>
      </c>
      <c r="HX8" s="322">
        <f t="shared" si="62"/>
        <v>5.2756528620418776E-4</v>
      </c>
      <c r="HY8" s="322">
        <f t="shared" si="63"/>
        <v>-4.0697674418604633E-2</v>
      </c>
      <c r="HZ8" s="322">
        <f t="shared" si="64"/>
        <v>3.5974657177573303E-2</v>
      </c>
      <c r="IA8" s="322">
        <f t="shared" si="65"/>
        <v>7.5461305425503283E-3</v>
      </c>
      <c r="IB8" s="322">
        <f t="shared" si="66"/>
        <v>-5.9279430247172291E-2</v>
      </c>
      <c r="IC8" s="322">
        <f t="shared" si="67"/>
        <v>-6.9522612607689854E-2</v>
      </c>
      <c r="ID8" s="322">
        <f t="shared" si="68"/>
        <v>-5.2007765403085757E-2</v>
      </c>
      <c r="IE8" s="322">
        <f t="shared" si="69"/>
        <v>1.3675268678808162E-2</v>
      </c>
      <c r="IF8" s="322">
        <f t="shared" si="70"/>
        <v>-7.6990890390831651E-2</v>
      </c>
      <c r="IG8" s="322">
        <f t="shared" si="71"/>
        <v>5.2837064029151511E-2</v>
      </c>
      <c r="IH8" s="322">
        <f t="shared" si="72"/>
        <v>-8.9690721649484467E-2</v>
      </c>
      <c r="II8" s="322">
        <f t="shared" si="73"/>
        <v>-2.6366251198465828E-3</v>
      </c>
      <c r="IJ8" s="322">
        <f t="shared" si="74"/>
        <v>-3.3679684700824199E-2</v>
      </c>
      <c r="IK8" s="322">
        <f t="shared" si="75"/>
        <v>-2.0174804494972685E-2</v>
      </c>
      <c r="IL8" s="322">
        <f t="shared" si="76"/>
        <v>-6.3282336578581372E-2</v>
      </c>
      <c r="IM8" s="322">
        <f t="shared" si="77"/>
        <v>-3.1207155448194825E-2</v>
      </c>
      <c r="IN8" s="322">
        <f t="shared" si="78"/>
        <v>-7.0452718992767088E-2</v>
      </c>
      <c r="IO8" s="322">
        <f t="shared" si="79"/>
        <v>-7.3453680999848836E-2</v>
      </c>
      <c r="IP8" s="322">
        <f t="shared" si="80"/>
        <v>-9.2292167973298256E-2</v>
      </c>
      <c r="IQ8" s="322">
        <f t="shared" si="81"/>
        <v>-1.1551376762928132E-2</v>
      </c>
      <c r="IR8" s="322">
        <f t="shared" si="82"/>
        <v>2.3392838284551687E-2</v>
      </c>
      <c r="IS8" s="322">
        <f t="shared" si="83"/>
        <v>9.0679038380430139E-3</v>
      </c>
      <c r="IT8" s="322">
        <f t="shared" si="84"/>
        <v>-0.10810810810810806</v>
      </c>
      <c r="IU8" s="322">
        <f t="shared" si="85"/>
        <v>4.4497607655502383E-2</v>
      </c>
      <c r="IV8" s="322">
        <f t="shared" si="86"/>
        <v>-6.7686874632136476E-2</v>
      </c>
      <c r="IW8" s="322">
        <f t="shared" si="87"/>
        <v>1.7424564385890358E-2</v>
      </c>
      <c r="IX8" s="322">
        <f t="shared" si="88"/>
        <v>-8.7292161520190065E-2</v>
      </c>
      <c r="IY8" s="322">
        <f t="shared" si="89"/>
        <v>-9.7995545657015667E-2</v>
      </c>
      <c r="IZ8" s="322">
        <f t="shared" si="90"/>
        <v>-6.9498069498069387E-2</v>
      </c>
      <c r="JA8" s="322">
        <f t="shared" si="91"/>
        <v>0.10572687224669593</v>
      </c>
      <c r="JB8" s="322">
        <f t="shared" si="92"/>
        <v>-7.5326961770623849E-3</v>
      </c>
      <c r="JC8" s="322">
        <f t="shared" si="93"/>
        <v>-2.0440753752794541E-2</v>
      </c>
      <c r="JD8" s="322">
        <f t="shared" si="94"/>
        <v>-3.4033613445378245E-2</v>
      </c>
      <c r="JE8" s="322">
        <f t="shared" si="95"/>
        <v>2.2350019605280273E-2</v>
      </c>
      <c r="JF8" s="322">
        <f t="shared" si="96"/>
        <v>-3.4260289210233733E-2</v>
      </c>
      <c r="JG8" s="322">
        <f t="shared" si="97"/>
        <v>-4.3741879601559133E-2</v>
      </c>
      <c r="JH8" s="322">
        <f t="shared" si="98"/>
        <v>-5.3975436328377556E-2</v>
      </c>
      <c r="JI8" s="322">
        <f t="shared" si="99"/>
        <v>-3.1458333333333338E-2</v>
      </c>
      <c r="JJ8" s="322">
        <f t="shared" si="100"/>
        <v>-4.0096230954290296E-2</v>
      </c>
      <c r="JK8" s="322">
        <f t="shared" si="101"/>
        <v>-3.12671635935661E-2</v>
      </c>
      <c r="JL8" s="322">
        <f t="shared" si="102"/>
        <v>-4.4276143314884824E-2</v>
      </c>
      <c r="JM8" s="322">
        <f t="shared" si="103"/>
        <v>2.1687044641983816E-3</v>
      </c>
      <c r="JN8" s="322">
        <f t="shared" si="104"/>
        <v>-4.2504479394783953E-2</v>
      </c>
      <c r="JO8" s="322">
        <f t="shared" si="105"/>
        <v>-7.4688796680497993E-2</v>
      </c>
      <c r="JP8" s="322">
        <f t="shared" si="106"/>
        <v>-0.22313036371066602</v>
      </c>
      <c r="JQ8" s="322">
        <f t="shared" si="107"/>
        <v>-7.7408896841284824E-2</v>
      </c>
      <c r="JR8" s="322">
        <f t="shared" si="108"/>
        <v>1.5715559518501968E-2</v>
      </c>
      <c r="JS8" s="322">
        <f t="shared" si="109"/>
        <v>-2.0174804494972685E-2</v>
      </c>
      <c r="JT8" s="322">
        <f t="shared" si="110"/>
        <v>-5.9417040358744323E-2</v>
      </c>
      <c r="JU8" s="322">
        <f t="shared" si="111"/>
        <v>-0.11274509803921567</v>
      </c>
      <c r="JV8" s="322">
        <f t="shared" si="112"/>
        <v>-2.4704065877509028E-2</v>
      </c>
      <c r="JW8" s="322">
        <f t="shared" si="113"/>
        <v>-0.14332141696457593</v>
      </c>
      <c r="JX8" s="322">
        <f t="shared" si="114"/>
        <v>1.104431515396511E-2</v>
      </c>
      <c r="JY8" s="322">
        <f t="shared" si="115"/>
        <v>-6.4787339268051372E-2</v>
      </c>
      <c r="JZ8" s="322">
        <f t="shared" si="116"/>
        <v>0</v>
      </c>
      <c r="KA8" s="322">
        <f t="shared" si="117"/>
        <v>1.2871406231204228E-2</v>
      </c>
      <c r="KB8" s="322">
        <f t="shared" si="118"/>
        <v>1.148252105128903E-3</v>
      </c>
      <c r="KC8" s="322">
        <f t="shared" si="119"/>
        <v>-0.10491803408691847</v>
      </c>
      <c r="KD8" s="322">
        <f t="shared" si="120"/>
        <v>-3.4027311394672105E-2</v>
      </c>
      <c r="KE8" s="322">
        <f t="shared" si="121"/>
        <v>-7.9528349222278014E-2</v>
      </c>
      <c r="KF8" s="322">
        <f t="shared" si="122"/>
        <v>3.1835205992509351E-2</v>
      </c>
      <c r="KG8" s="322">
        <f t="shared" si="123"/>
        <v>-3.3023255813953531E-2</v>
      </c>
      <c r="KH8" s="322">
        <f t="shared" si="124"/>
        <v>-4.8616932103939657E-2</v>
      </c>
      <c r="KI8" s="322">
        <f t="shared" si="125"/>
        <v>-1.6102165463631465E-2</v>
      </c>
      <c r="KJ8" s="322">
        <f t="shared" si="126"/>
        <v>-2.0202020202020186E-2</v>
      </c>
      <c r="KK8" s="322">
        <f t="shared" si="127"/>
        <v>2.1611001964636604E-2</v>
      </c>
      <c r="KL8" s="322">
        <f t="shared" si="128"/>
        <v>5.884329612067353E-2</v>
      </c>
      <c r="KM8" s="322">
        <f t="shared" si="129"/>
        <v>-2.2052688043866901E-2</v>
      </c>
      <c r="KN8" s="322">
        <f t="shared" si="130"/>
        <v>-9.3234601144395815E-2</v>
      </c>
      <c r="KO8" s="322">
        <f t="shared" si="131"/>
        <v>2.8765607712976024E-2</v>
      </c>
      <c r="KP8" s="322">
        <f t="shared" si="132"/>
        <v>-2.0618556701030855E-2</v>
      </c>
      <c r="KQ8" s="322">
        <f t="shared" si="133"/>
        <v>-1.1680482290881641E-2</v>
      </c>
      <c r="KR8" s="322">
        <f t="shared" si="134"/>
        <v>2.1582733812949645E-2</v>
      </c>
      <c r="KS8" s="322">
        <f t="shared" si="135"/>
        <v>-0.17173732335827097</v>
      </c>
      <c r="KT8" s="322">
        <f t="shared" si="136"/>
        <v>-2.9024717544694968E-2</v>
      </c>
      <c r="KU8" s="322">
        <f t="shared" si="137"/>
        <v>-2.6303286831080221E-2</v>
      </c>
      <c r="KV8" s="322">
        <f t="shared" si="138"/>
        <v>-6.2043795620438089E-2</v>
      </c>
      <c r="KW8" s="322">
        <f t="shared" si="139"/>
        <v>-1.4280351340398938E-2</v>
      </c>
      <c r="KX8" s="322">
        <f t="shared" si="140"/>
        <v>1.991150442477873E-2</v>
      </c>
      <c r="KY8" s="322">
        <f t="shared" si="141"/>
        <v>4.5746446352550714E-2</v>
      </c>
      <c r="KZ8" s="322">
        <f t="shared" si="142"/>
        <v>-6.8825588796944656E-2</v>
      </c>
      <c r="LA8" s="322">
        <f t="shared" si="143"/>
        <v>-2.9768719945041325E-3</v>
      </c>
      <c r="LB8" s="322">
        <f t="shared" si="144"/>
        <v>-6.8982143718156946E-2</v>
      </c>
      <c r="LC8" s="322">
        <f t="shared" si="145"/>
        <v>-7.1762870514820623E-2</v>
      </c>
      <c r="LD8" s="322">
        <f t="shared" si="146"/>
        <v>-4.8133595284871799E-3</v>
      </c>
      <c r="LE8" s="322">
        <f t="shared" si="147"/>
        <v>-4.0347490347490279E-2</v>
      </c>
      <c r="LF8" s="322">
        <f t="shared" si="148"/>
        <v>-6.8699102108999779E-2</v>
      </c>
      <c r="LG8" s="322">
        <f t="shared" si="149"/>
        <v>0</v>
      </c>
      <c r="LH8" s="322">
        <f t="shared" si="150"/>
        <v>-2.8009112297867574E-3</v>
      </c>
      <c r="LI8" s="322">
        <f t="shared" si="151"/>
        <v>-2.5889967637540479E-2</v>
      </c>
      <c r="LJ8" s="322">
        <f t="shared" si="152"/>
        <v>-7.7555995733658331E-2</v>
      </c>
      <c r="LK8" s="322">
        <f t="shared" si="153"/>
        <v>-3.1841888553390096E-2</v>
      </c>
      <c r="LL8" s="322">
        <f t="shared" si="154"/>
        <v>1.6625103906899509E-2</v>
      </c>
      <c r="LM8" s="322">
        <f t="shared" si="155"/>
        <v>-3.6697247706421909E-2</v>
      </c>
      <c r="LN8" s="322">
        <f t="shared" si="156"/>
        <v>3.4117647058823426E-2</v>
      </c>
      <c r="LO8" s="322">
        <f t="shared" si="157"/>
        <v>3.4602076124567969E-3</v>
      </c>
      <c r="LP8" s="322">
        <f t="shared" si="158"/>
        <v>-2.6682134570765507E-2</v>
      </c>
      <c r="LQ8" s="322">
        <f t="shared" si="159"/>
        <v>-1.6683690840994279E-2</v>
      </c>
      <c r="LR8" s="322">
        <f t="shared" si="160"/>
        <v>-4.4582043343653534E-3</v>
      </c>
      <c r="LS8" s="322">
        <f t="shared" si="161"/>
        <v>-5.1524259338771921E-3</v>
      </c>
      <c r="LT8" s="322">
        <f t="shared" si="162"/>
        <v>1.2604478612613514E-2</v>
      </c>
      <c r="LU8" s="322">
        <f t="shared" si="163"/>
        <v>6.8376068376068438E-2</v>
      </c>
      <c r="LV8" s="327">
        <f t="shared" si="164"/>
        <v>-5.6225481141620189E-2</v>
      </c>
    </row>
    <row r="9" spans="1:334">
      <c r="A9" s="265">
        <v>44837</v>
      </c>
      <c r="B9" s="230">
        <v>2417.7199999999998</v>
      </c>
      <c r="C9" s="231">
        <v>70.16</v>
      </c>
      <c r="D9" s="231">
        <v>35.4</v>
      </c>
      <c r="E9" s="231">
        <v>34.4</v>
      </c>
      <c r="F9" s="231">
        <v>1815.17</v>
      </c>
      <c r="G9" s="231">
        <v>8.15</v>
      </c>
      <c r="H9" s="231">
        <v>173.72</v>
      </c>
      <c r="I9" s="231">
        <v>148467.57999999999</v>
      </c>
      <c r="J9" s="231">
        <v>10.8</v>
      </c>
      <c r="K9" s="231">
        <v>228.55</v>
      </c>
      <c r="L9" s="231">
        <v>59.04</v>
      </c>
      <c r="M9" s="232">
        <v>0.06</v>
      </c>
      <c r="N9" s="231">
        <v>25.81</v>
      </c>
      <c r="O9" s="231">
        <v>1661.2</v>
      </c>
      <c r="P9" s="231">
        <v>1.33</v>
      </c>
      <c r="Q9" s="231">
        <v>881.99</v>
      </c>
      <c r="R9" s="231">
        <v>9.08</v>
      </c>
      <c r="S9" s="231">
        <v>137.91</v>
      </c>
      <c r="T9" s="231">
        <v>90.55</v>
      </c>
      <c r="U9" s="231">
        <v>52909.279999999999</v>
      </c>
      <c r="V9" s="231">
        <v>14.54</v>
      </c>
      <c r="W9" s="231">
        <v>12.06</v>
      </c>
      <c r="X9" s="231">
        <v>3.69</v>
      </c>
      <c r="Y9" s="231">
        <v>479.66</v>
      </c>
      <c r="Z9" s="231">
        <v>77.150000000000006</v>
      </c>
      <c r="AA9" s="231">
        <v>223.07</v>
      </c>
      <c r="AB9" s="231">
        <v>3.1</v>
      </c>
      <c r="AC9" s="231">
        <v>10.66</v>
      </c>
      <c r="AD9" s="231">
        <v>13.07</v>
      </c>
      <c r="AE9" s="231">
        <v>114.56</v>
      </c>
      <c r="AF9" s="231">
        <v>584.30999999999995</v>
      </c>
      <c r="AG9" s="231">
        <v>49.8</v>
      </c>
      <c r="AH9" s="231">
        <v>20.62</v>
      </c>
      <c r="AI9" s="231">
        <v>126.13</v>
      </c>
      <c r="AJ9" s="231">
        <v>35.9</v>
      </c>
      <c r="AK9" s="231">
        <v>584.87</v>
      </c>
      <c r="AL9" s="231">
        <v>181.06</v>
      </c>
      <c r="AM9" s="231">
        <v>24.47</v>
      </c>
      <c r="AN9" s="231">
        <v>10.14</v>
      </c>
      <c r="AO9" s="231">
        <v>87.51</v>
      </c>
      <c r="AP9" s="231">
        <v>97.56</v>
      </c>
      <c r="AQ9" s="231">
        <v>9.1300000000000008</v>
      </c>
      <c r="AR9" s="231">
        <v>8.57</v>
      </c>
      <c r="AS9" s="231">
        <v>96.61</v>
      </c>
      <c r="AT9" s="231">
        <v>60.72</v>
      </c>
      <c r="AU9" s="231">
        <v>92.94</v>
      </c>
      <c r="AV9" s="231">
        <v>20.2</v>
      </c>
      <c r="AW9" s="231">
        <v>41.59</v>
      </c>
      <c r="AX9" s="231">
        <v>4</v>
      </c>
      <c r="AY9" s="231">
        <v>22.44</v>
      </c>
      <c r="AZ9" s="231">
        <v>25.12</v>
      </c>
      <c r="BA9" s="231">
        <v>5413.89</v>
      </c>
      <c r="BB9" s="231">
        <v>434.54</v>
      </c>
      <c r="BC9" s="231">
        <v>1.86</v>
      </c>
      <c r="BD9" s="231">
        <v>13.44</v>
      </c>
      <c r="BE9" s="231">
        <v>288.77</v>
      </c>
      <c r="BF9" s="231">
        <v>224.75</v>
      </c>
      <c r="BG9" s="231">
        <v>94.76</v>
      </c>
      <c r="BH9" s="231">
        <v>46.09</v>
      </c>
      <c r="BI9" s="231">
        <v>168.05</v>
      </c>
      <c r="BJ9" s="231">
        <v>2.23</v>
      </c>
      <c r="BK9" s="231">
        <v>973.03</v>
      </c>
      <c r="BL9" s="231">
        <v>120.28</v>
      </c>
      <c r="BM9" s="231">
        <v>39.619999999999997</v>
      </c>
      <c r="BN9" s="231">
        <v>493.14</v>
      </c>
      <c r="BO9" s="231">
        <v>2798.91</v>
      </c>
      <c r="BP9" s="231">
        <v>90.36</v>
      </c>
      <c r="BQ9" s="231">
        <v>510.97</v>
      </c>
      <c r="BR9" s="231">
        <v>95.57</v>
      </c>
      <c r="BS9" s="231">
        <v>313.02</v>
      </c>
      <c r="BT9" s="231">
        <v>63.82</v>
      </c>
      <c r="BU9" s="231">
        <v>44.07</v>
      </c>
      <c r="BV9" s="231">
        <v>9.6199999999999992</v>
      </c>
      <c r="BW9" s="231">
        <v>41.24</v>
      </c>
      <c r="BX9" s="231">
        <v>132.63</v>
      </c>
      <c r="BY9" s="231">
        <v>146.22</v>
      </c>
      <c r="BZ9" s="231">
        <v>27.21</v>
      </c>
      <c r="CA9" s="231">
        <v>146.88999999999999</v>
      </c>
      <c r="CB9" s="231">
        <v>34.71</v>
      </c>
      <c r="CC9" s="231">
        <v>59963.8</v>
      </c>
      <c r="CD9" s="231">
        <v>113.68</v>
      </c>
      <c r="CE9" s="231">
        <v>76.59</v>
      </c>
      <c r="CF9" s="231">
        <v>5057.7700000000004</v>
      </c>
      <c r="CG9" s="231">
        <v>52.13</v>
      </c>
      <c r="CH9" s="231">
        <v>0.68</v>
      </c>
      <c r="CI9" s="231">
        <v>90.39</v>
      </c>
      <c r="CJ9" s="231">
        <v>58.44</v>
      </c>
      <c r="CK9" s="231">
        <v>50.01</v>
      </c>
      <c r="CL9" s="231">
        <v>30.24</v>
      </c>
      <c r="CM9" s="231">
        <v>4.05</v>
      </c>
      <c r="CN9" s="231">
        <v>4.8600000000000003</v>
      </c>
      <c r="CO9" s="231">
        <v>2.31</v>
      </c>
      <c r="CP9" s="231">
        <v>845.57</v>
      </c>
      <c r="CQ9" s="231">
        <v>122.67</v>
      </c>
      <c r="CR9" s="231">
        <v>143.46</v>
      </c>
      <c r="CS9" s="231">
        <v>81.38</v>
      </c>
      <c r="CT9" s="231">
        <v>179.68</v>
      </c>
      <c r="CU9" s="231">
        <v>404.86</v>
      </c>
      <c r="CV9" s="231">
        <v>60.67</v>
      </c>
      <c r="CW9" s="231">
        <v>289.36</v>
      </c>
      <c r="CX9" s="231">
        <v>12.13</v>
      </c>
      <c r="CY9" s="231">
        <v>250.82</v>
      </c>
      <c r="CZ9" s="231">
        <v>33.61</v>
      </c>
      <c r="DA9" s="231">
        <v>8714.51</v>
      </c>
      <c r="DB9" s="231">
        <v>97.56</v>
      </c>
      <c r="DC9" s="231">
        <v>4.79</v>
      </c>
      <c r="DD9" s="231">
        <v>19.43</v>
      </c>
      <c r="DE9" s="231">
        <v>1133.74</v>
      </c>
      <c r="DF9" s="231">
        <v>96.54</v>
      </c>
      <c r="DG9" s="231">
        <v>146.22</v>
      </c>
      <c r="DH9" s="231">
        <v>8.3699999999999992</v>
      </c>
      <c r="DI9" s="231">
        <v>7.36</v>
      </c>
      <c r="DJ9" s="231">
        <v>20.190000000000001</v>
      </c>
      <c r="DK9" s="231">
        <v>82.93</v>
      </c>
      <c r="DL9" s="231">
        <v>11626.09</v>
      </c>
      <c r="DM9" s="231">
        <v>19.46</v>
      </c>
      <c r="DN9" s="231">
        <v>39.090000000000003</v>
      </c>
      <c r="DO9" s="231">
        <v>83.81</v>
      </c>
      <c r="DP9" s="231">
        <v>81.05</v>
      </c>
      <c r="DQ9" s="231">
        <v>586427.88</v>
      </c>
      <c r="DR9" s="231">
        <v>88.01</v>
      </c>
      <c r="DS9" s="231">
        <v>37.75</v>
      </c>
      <c r="DT9" s="231">
        <v>5.89</v>
      </c>
      <c r="DU9" s="231">
        <v>20.88</v>
      </c>
      <c r="DV9" s="231">
        <v>12.17</v>
      </c>
      <c r="DW9" s="231">
        <v>15.51</v>
      </c>
      <c r="DX9" s="231">
        <v>12.96</v>
      </c>
      <c r="DY9" s="231">
        <v>11.26</v>
      </c>
      <c r="DZ9" s="231">
        <v>301.72000000000003</v>
      </c>
      <c r="EA9" s="231">
        <v>79.83</v>
      </c>
      <c r="EB9" s="231">
        <v>26.18</v>
      </c>
      <c r="EC9" s="231">
        <v>1319.4</v>
      </c>
      <c r="ED9" s="231">
        <v>19.62</v>
      </c>
      <c r="EE9" s="231">
        <v>26.79</v>
      </c>
      <c r="EF9" s="231">
        <v>15.71</v>
      </c>
      <c r="EG9" s="231">
        <v>51.5</v>
      </c>
      <c r="EH9" s="231">
        <v>456.01</v>
      </c>
      <c r="EI9" s="231">
        <v>234.55</v>
      </c>
      <c r="EJ9" s="231">
        <v>2.69</v>
      </c>
      <c r="EK9" s="231">
        <v>3923.42</v>
      </c>
      <c r="EL9" s="231">
        <v>27.85</v>
      </c>
      <c r="EM9" s="231">
        <v>290.8</v>
      </c>
      <c r="EN9" s="231">
        <v>115.19</v>
      </c>
      <c r="EO9" s="231">
        <v>134.56</v>
      </c>
      <c r="EP9" s="231">
        <v>1253.04</v>
      </c>
      <c r="EQ9" s="231">
        <v>66.58</v>
      </c>
      <c r="ER9" s="231">
        <v>101.35</v>
      </c>
      <c r="ES9" s="231">
        <v>52.78</v>
      </c>
      <c r="ET9" s="231">
        <v>42.84</v>
      </c>
      <c r="EU9" s="231">
        <v>11.54</v>
      </c>
      <c r="EV9" s="231">
        <v>269.04000000000002</v>
      </c>
      <c r="EW9" s="231">
        <v>6.08</v>
      </c>
      <c r="EX9" s="231">
        <v>129.79</v>
      </c>
      <c r="EY9" s="231">
        <v>105.82</v>
      </c>
      <c r="EZ9" s="231">
        <v>26.63</v>
      </c>
      <c r="FA9" s="231">
        <v>41.37</v>
      </c>
      <c r="FB9" s="231">
        <v>19.059999999999999</v>
      </c>
      <c r="FC9" s="231">
        <v>57</v>
      </c>
      <c r="FD9" s="231">
        <v>16.899999999999999</v>
      </c>
      <c r="FE9" s="231">
        <v>28.6</v>
      </c>
      <c r="FF9" s="231">
        <v>401.04</v>
      </c>
      <c r="FG9" s="231">
        <v>71.069999999999993</v>
      </c>
      <c r="FH9" s="231">
        <v>449.14</v>
      </c>
      <c r="FI9" s="231">
        <v>51.34</v>
      </c>
      <c r="FJ9" s="233">
        <v>25861.42</v>
      </c>
      <c r="FN9" s="326">
        <f t="shared" si="0"/>
        <v>1.6425283248901565E-2</v>
      </c>
      <c r="FO9" s="322">
        <f t="shared" si="1"/>
        <v>2.2740524781341143E-2</v>
      </c>
      <c r="FP9" s="322">
        <f t="shared" si="2"/>
        <v>2.0172910662824083E-2</v>
      </c>
      <c r="FQ9" s="322">
        <f t="shared" si="3"/>
        <v>3.9903264812575584E-2</v>
      </c>
      <c r="FR9" s="322">
        <f t="shared" si="4"/>
        <v>7.2085853335853448E-2</v>
      </c>
      <c r="FS9" s="322">
        <f t="shared" si="5"/>
        <v>2.4600246002459496E-3</v>
      </c>
      <c r="FT9" s="322">
        <f t="shared" si="6"/>
        <v>2.3085983510011704E-2</v>
      </c>
      <c r="FU9" s="322">
        <f t="shared" si="7"/>
        <v>-5.6657282610988839E-3</v>
      </c>
      <c r="FV9" s="322">
        <f t="shared" si="8"/>
        <v>6.930693069306941E-2</v>
      </c>
      <c r="FW9" s="322">
        <f t="shared" si="9"/>
        <v>5.7205720572057707E-3</v>
      </c>
      <c r="FX9" s="322">
        <f t="shared" si="10"/>
        <v>2.4466423737636588E-2</v>
      </c>
      <c r="FY9" s="322">
        <f t="shared" si="11"/>
        <v>0</v>
      </c>
      <c r="FZ9" s="322">
        <f t="shared" si="12"/>
        <v>4.6209971625455898E-2</v>
      </c>
      <c r="GA9" s="322">
        <f t="shared" si="13"/>
        <v>2.5527054974226093E-2</v>
      </c>
      <c r="GB9" s="322">
        <f t="shared" si="14"/>
        <v>0</v>
      </c>
      <c r="GC9" s="322">
        <f t="shared" si="15"/>
        <v>6.5488414796201933E-2</v>
      </c>
      <c r="GD9" s="322">
        <f t="shared" si="16"/>
        <v>1.3392857142857054E-2</v>
      </c>
      <c r="GE9" s="322">
        <f t="shared" si="17"/>
        <v>1.3671444321940352E-2</v>
      </c>
      <c r="GF9" s="322">
        <f t="shared" si="18"/>
        <v>3.0734206033010848E-2</v>
      </c>
      <c r="GG9" s="322">
        <f t="shared" si="19"/>
        <v>6.5652627964144714E-2</v>
      </c>
      <c r="GH9" s="322">
        <f t="shared" si="20"/>
        <v>-2.0590253946466117E-3</v>
      </c>
      <c r="GI9" s="322">
        <f t="shared" si="21"/>
        <v>-4.9504950495048456E-3</v>
      </c>
      <c r="GJ9" s="322">
        <f t="shared" si="22"/>
        <v>1.3736263736263687E-2</v>
      </c>
      <c r="GK9" s="322">
        <f t="shared" si="23"/>
        <v>-3.7512504168045593E-4</v>
      </c>
      <c r="GL9" s="322">
        <f t="shared" si="24"/>
        <v>1.5532447018560047E-2</v>
      </c>
      <c r="GM9" s="322">
        <f t="shared" si="25"/>
        <v>-0.1590197926484449</v>
      </c>
      <c r="GN9" s="322">
        <f t="shared" si="26"/>
        <v>7.2664359861591685E-2</v>
      </c>
      <c r="GO9" s="322">
        <f t="shared" si="27"/>
        <v>8.5539714867617092E-2</v>
      </c>
      <c r="GP9" s="322">
        <f t="shared" si="28"/>
        <v>4.0605095541401258E-2</v>
      </c>
      <c r="GQ9" s="322">
        <f t="shared" si="29"/>
        <v>1.3805309734513294E-2</v>
      </c>
      <c r="GR9" s="322">
        <f t="shared" si="30"/>
        <v>1.277429195410249E-2</v>
      </c>
      <c r="GS9" s="322">
        <f t="shared" si="31"/>
        <v>-2.6963657678780825E-2</v>
      </c>
      <c r="GT9" s="322">
        <f t="shared" si="32"/>
        <v>-5.1954022988505703E-2</v>
      </c>
      <c r="GU9" s="322">
        <f t="shared" si="33"/>
        <v>5.6276693744242517E-2</v>
      </c>
      <c r="GV9" s="322">
        <f t="shared" si="34"/>
        <v>-3.28663793103448E-2</v>
      </c>
      <c r="GW9" s="322">
        <f t="shared" si="35"/>
        <v>-2.5346620450606646E-2</v>
      </c>
      <c r="GX9" s="322">
        <f t="shared" si="36"/>
        <v>0</v>
      </c>
      <c r="GY9" s="322">
        <f t="shared" si="37"/>
        <v>-2.0391517128874677E-3</v>
      </c>
      <c r="GZ9" s="322">
        <f t="shared" si="38"/>
        <v>6.951340615690197E-3</v>
      </c>
      <c r="HA9" s="322">
        <f t="shared" si="39"/>
        <v>3.8694362017804212E-2</v>
      </c>
      <c r="HB9" s="322">
        <f t="shared" si="40"/>
        <v>1.4242644765568194E-2</v>
      </c>
      <c r="HC9" s="322">
        <f t="shared" si="41"/>
        <v>9.9557522123895625E-3</v>
      </c>
      <c r="HD9" s="322">
        <f t="shared" si="42"/>
        <v>-7.0498915401301557E-2</v>
      </c>
      <c r="HE9" s="322">
        <f t="shared" si="43"/>
        <v>-9.8390898841856488E-3</v>
      </c>
      <c r="HF9" s="322">
        <f t="shared" si="44"/>
        <v>7.3550212164073481E-2</v>
      </c>
      <c r="HG9" s="322">
        <f t="shared" si="45"/>
        <v>1.4850404018344612E-2</v>
      </c>
      <c r="HH9" s="322">
        <f t="shared" si="46"/>
        <v>5.372978612415219E-2</v>
      </c>
      <c r="HI9" s="322">
        <f t="shared" si="47"/>
        <v>4.8320850446968554E-3</v>
      </c>
      <c r="HJ9" s="322">
        <f t="shared" si="48"/>
        <v>3.3591731266149845E-2</v>
      </c>
      <c r="HK9" s="322">
        <f t="shared" si="49"/>
        <v>4.9261083743843701E-3</v>
      </c>
      <c r="HL9" s="322">
        <f t="shared" si="50"/>
        <v>7.8111587982832631E-2</v>
      </c>
      <c r="HM9" s="322">
        <f t="shared" si="51"/>
        <v>0.12829100245711508</v>
      </c>
      <c r="HN9" s="322">
        <f t="shared" si="52"/>
        <v>3.147550322825686E-2</v>
      </c>
      <c r="HO9" s="322">
        <f t="shared" si="53"/>
        <v>2.7624309392265217E-2</v>
      </c>
      <c r="HP9" s="322">
        <f t="shared" si="54"/>
        <v>-0.10756972111553791</v>
      </c>
      <c r="HQ9" s="322">
        <f t="shared" si="55"/>
        <v>4.9309593023255792E-2</v>
      </c>
      <c r="HR9" s="322">
        <f t="shared" si="56"/>
        <v>-4.540434930343186E-2</v>
      </c>
      <c r="HS9" s="322">
        <f t="shared" si="57"/>
        <v>1.4452414088427455E-2</v>
      </c>
      <c r="HT9" s="322">
        <f t="shared" si="58"/>
        <v>4.44142306820757E-2</v>
      </c>
      <c r="HU9" s="322">
        <f t="shared" si="59"/>
        <v>8.2099162910495807E-2</v>
      </c>
      <c r="HV9" s="322">
        <f t="shared" si="60"/>
        <v>5.1886792452830129E-2</v>
      </c>
      <c r="HW9" s="322">
        <f t="shared" si="61"/>
        <v>5.2197326873999722E-2</v>
      </c>
      <c r="HX9" s="322">
        <f t="shared" si="62"/>
        <v>5.7034888830301382E-2</v>
      </c>
      <c r="HY9" s="322">
        <f t="shared" si="63"/>
        <v>4.4005270092226469E-2</v>
      </c>
      <c r="HZ9" s="322">
        <f t="shared" si="64"/>
        <v>3.2840447367318747E-2</v>
      </c>
      <c r="IA9" s="322">
        <f t="shared" si="65"/>
        <v>2.0085283183905411E-2</v>
      </c>
      <c r="IB9" s="322">
        <f t="shared" si="66"/>
        <v>6.0120240480962626E-3</v>
      </c>
      <c r="IC9" s="322">
        <f t="shared" si="67"/>
        <v>2.1532318051915132E-4</v>
      </c>
      <c r="ID9" s="322">
        <f t="shared" si="68"/>
        <v>3.0071136020694028E-2</v>
      </c>
      <c r="IE9" s="322">
        <f t="shared" si="69"/>
        <v>-6.3803447290733933E-3</v>
      </c>
      <c r="IF9" s="322">
        <f t="shared" si="70"/>
        <v>1.5918497293855461E-2</v>
      </c>
      <c r="IG9" s="322">
        <f t="shared" si="71"/>
        <v>8.9493201483312662E-2</v>
      </c>
      <c r="IH9" s="322">
        <f t="shared" si="72"/>
        <v>8.9467723669309079E-2</v>
      </c>
      <c r="II9" s="322">
        <f t="shared" si="73"/>
        <v>-8.8920932468156081E-3</v>
      </c>
      <c r="IJ9" s="322">
        <f t="shared" si="74"/>
        <v>-1.64627363737486E-2</v>
      </c>
      <c r="IK9" s="322">
        <f t="shared" si="75"/>
        <v>-1.9315895372233372E-2</v>
      </c>
      <c r="IL9" s="322">
        <f t="shared" si="76"/>
        <v>1.0022271714922032E-2</v>
      </c>
      <c r="IM9" s="322">
        <f t="shared" si="77"/>
        <v>-1.0108497877215447E-2</v>
      </c>
      <c r="IN9" s="322">
        <f t="shared" si="78"/>
        <v>2.8818443804028848E-4</v>
      </c>
      <c r="IO9" s="322">
        <f t="shared" si="79"/>
        <v>-1.2517311964481836E-2</v>
      </c>
      <c r="IP9" s="322">
        <f t="shared" si="80"/>
        <v>-2.787754403967839E-2</v>
      </c>
      <c r="IQ9" s="322">
        <f t="shared" si="81"/>
        <v>4.0766408479412965E-2</v>
      </c>
      <c r="IR9" s="322">
        <f t="shared" si="82"/>
        <v>-1.5237449937013474E-2</v>
      </c>
      <c r="IS9" s="322">
        <f t="shared" si="83"/>
        <v>8.9446185997910155E-2</v>
      </c>
      <c r="IT9" s="322">
        <f t="shared" si="84"/>
        <v>3.0303030303030328E-2</v>
      </c>
      <c r="IU9" s="322">
        <f t="shared" si="85"/>
        <v>3.515803939532762E-2</v>
      </c>
      <c r="IV9" s="322">
        <f t="shared" si="86"/>
        <v>-7.765151515151518E-2</v>
      </c>
      <c r="IW9" s="322">
        <f t="shared" si="87"/>
        <v>4.4486215538847018E-2</v>
      </c>
      <c r="IX9" s="322">
        <f t="shared" si="88"/>
        <v>-1.6265452179570594E-2</v>
      </c>
      <c r="IY9" s="322">
        <f t="shared" si="89"/>
        <v>0</v>
      </c>
      <c r="IZ9" s="322">
        <f t="shared" si="90"/>
        <v>8.2987551867219986E-3</v>
      </c>
      <c r="JA9" s="322">
        <f t="shared" si="91"/>
        <v>-7.9681274900398308E-2</v>
      </c>
      <c r="JB9" s="322">
        <f t="shared" si="92"/>
        <v>7.1413185337235979E-2</v>
      </c>
      <c r="JC9" s="322">
        <f t="shared" si="93"/>
        <v>-8.1512879034929212E-5</v>
      </c>
      <c r="JD9" s="322">
        <f t="shared" si="94"/>
        <v>4.0017398869073587E-2</v>
      </c>
      <c r="JE9" s="322">
        <f t="shared" si="95"/>
        <v>4.0398874968038824E-2</v>
      </c>
      <c r="JF9" s="322">
        <f t="shared" si="96"/>
        <v>3.4784611840589848E-2</v>
      </c>
      <c r="JG9" s="322">
        <f t="shared" si="97"/>
        <v>1.8669484702093439E-2</v>
      </c>
      <c r="JH9" s="322">
        <f t="shared" si="98"/>
        <v>3.6385377519644733E-2</v>
      </c>
      <c r="JI9" s="322">
        <f t="shared" si="99"/>
        <v>3.7355703735570428E-2</v>
      </c>
      <c r="JJ9" s="322">
        <f t="shared" si="100"/>
        <v>1.3366750208855483E-2</v>
      </c>
      <c r="JK9" s="322">
        <f t="shared" si="101"/>
        <v>1.5753452395415649E-2</v>
      </c>
      <c r="JL9" s="322">
        <f t="shared" si="102"/>
        <v>2.4382810118866113E-2</v>
      </c>
      <c r="JM9" s="322">
        <f t="shared" si="103"/>
        <v>1.3342217291857779E-2</v>
      </c>
      <c r="JN9" s="322">
        <f t="shared" si="104"/>
        <v>1.4242644765568194E-2</v>
      </c>
      <c r="JO9" s="322">
        <f t="shared" si="105"/>
        <v>7.3991031390134548E-2</v>
      </c>
      <c r="JP9" s="322">
        <f t="shared" si="106"/>
        <v>2.2093634928984647E-2</v>
      </c>
      <c r="JQ9" s="322">
        <f t="shared" si="107"/>
        <v>8.8512313379098512E-2</v>
      </c>
      <c r="JR9" s="322">
        <f t="shared" si="108"/>
        <v>5.9365741248765619E-2</v>
      </c>
      <c r="JS9" s="322">
        <f t="shared" si="109"/>
        <v>-1.9315895372233372E-2</v>
      </c>
      <c r="JT9" s="322">
        <f t="shared" si="110"/>
        <v>-2.3837902264602323E-3</v>
      </c>
      <c r="JU9" s="322">
        <f t="shared" si="111"/>
        <v>1.6574585635359129E-2</v>
      </c>
      <c r="JV9" s="322">
        <f t="shared" si="112"/>
        <v>6.5435356200527817E-2</v>
      </c>
      <c r="JW9" s="322">
        <f t="shared" si="113"/>
        <v>4.8684876074861008E-2</v>
      </c>
      <c r="JX9" s="322">
        <f t="shared" si="114"/>
        <v>-1.5125408314018833E-2</v>
      </c>
      <c r="JY9" s="322">
        <f t="shared" si="115"/>
        <v>2.9085140137493429E-2</v>
      </c>
      <c r="JZ9" s="322">
        <f t="shared" si="116"/>
        <v>-1.1380880121395947E-2</v>
      </c>
      <c r="KA9" s="322">
        <f t="shared" si="117"/>
        <v>-4.6318289786223344E-3</v>
      </c>
      <c r="KB9" s="322">
        <f t="shared" si="118"/>
        <v>3.2878807187460155E-2</v>
      </c>
      <c r="KC9" s="322">
        <f t="shared" si="119"/>
        <v>8.2417604323558089E-2</v>
      </c>
      <c r="KD9" s="322">
        <f t="shared" si="120"/>
        <v>1.9814600231749802E-2</v>
      </c>
      <c r="KE9" s="322">
        <f t="shared" si="121"/>
        <v>2.8890705914418162E-2</v>
      </c>
      <c r="KF9" s="322">
        <f t="shared" si="122"/>
        <v>6.8965517241379296E-2</v>
      </c>
      <c r="KG9" s="322">
        <f t="shared" si="123"/>
        <v>4.3290043290043221E-3</v>
      </c>
      <c r="KH9" s="322">
        <f t="shared" si="124"/>
        <v>7.2246696035242322E-2</v>
      </c>
      <c r="KI9" s="322">
        <f t="shared" si="125"/>
        <v>-0.12471783295711057</v>
      </c>
      <c r="KJ9" s="322">
        <f t="shared" si="126"/>
        <v>2.7755749405234054E-2</v>
      </c>
      <c r="KK9" s="322">
        <f t="shared" si="127"/>
        <v>8.2692307692307634E-2</v>
      </c>
      <c r="KL9" s="322">
        <f t="shared" si="128"/>
        <v>6.3930321943651239E-2</v>
      </c>
      <c r="KM9" s="322">
        <f t="shared" si="129"/>
        <v>-2.6938078985860651E-2</v>
      </c>
      <c r="KN9" s="322">
        <f t="shared" si="130"/>
        <v>-2.8210838901262119E-2</v>
      </c>
      <c r="KO9" s="322">
        <f t="shared" si="131"/>
        <v>1.3519741895836639E-2</v>
      </c>
      <c r="KP9" s="322">
        <f t="shared" si="132"/>
        <v>3.2631578947368477E-2</v>
      </c>
      <c r="KQ9" s="322">
        <f t="shared" si="133"/>
        <v>2.1349599695005668E-2</v>
      </c>
      <c r="KR9" s="322">
        <f t="shared" si="134"/>
        <v>5.7618437900129093E-3</v>
      </c>
      <c r="KS9" s="322">
        <f t="shared" si="135"/>
        <v>3.3721397029305496E-2</v>
      </c>
      <c r="KT9" s="322">
        <f t="shared" si="136"/>
        <v>1.6495396892623831E-2</v>
      </c>
      <c r="KU9" s="322">
        <f t="shared" si="137"/>
        <v>4.0409865152590548E-2</v>
      </c>
      <c r="KV9" s="322">
        <f t="shared" si="138"/>
        <v>4.6692607003891093E-2</v>
      </c>
      <c r="KW9" s="322">
        <f t="shared" si="139"/>
        <v>-1.0454315021677841E-2</v>
      </c>
      <c r="KX9" s="322">
        <f t="shared" si="140"/>
        <v>6.8691250903832714E-3</v>
      </c>
      <c r="KY9" s="322">
        <f t="shared" si="141"/>
        <v>3.2429448699372032E-3</v>
      </c>
      <c r="KZ9" s="322">
        <f t="shared" si="142"/>
        <v>-1.5722464325386681E-2</v>
      </c>
      <c r="LA9" s="322">
        <f t="shared" si="143"/>
        <v>3.0163834022354903E-2</v>
      </c>
      <c r="LB9" s="322">
        <f t="shared" si="144"/>
        <v>8.1568180641151802E-2</v>
      </c>
      <c r="LC9" s="322">
        <f t="shared" si="145"/>
        <v>1.7265087853323077E-2</v>
      </c>
      <c r="LD9" s="322">
        <f t="shared" si="146"/>
        <v>3.9482775639119576E-4</v>
      </c>
      <c r="LE9" s="322">
        <f t="shared" si="147"/>
        <v>6.1758197545765448E-2</v>
      </c>
      <c r="LF9" s="322">
        <f t="shared" si="148"/>
        <v>-3.9461883408071705E-2</v>
      </c>
      <c r="LG9" s="322">
        <f t="shared" si="149"/>
        <v>5.5809698078682475E-2</v>
      </c>
      <c r="LH9" s="322">
        <f t="shared" si="150"/>
        <v>7.5649764062618481E-3</v>
      </c>
      <c r="LI9" s="322">
        <f t="shared" si="151"/>
        <v>9.9667774086379564E-3</v>
      </c>
      <c r="LJ9" s="322">
        <f t="shared" si="152"/>
        <v>7.193591014205479E-2</v>
      </c>
      <c r="LK9" s="322">
        <f t="shared" si="153"/>
        <v>9.450902561185999E-5</v>
      </c>
      <c r="LL9" s="322">
        <f t="shared" si="154"/>
        <v>8.871627146361398E-2</v>
      </c>
      <c r="LM9" s="322">
        <f t="shared" si="155"/>
        <v>1.0256410256410125E-2</v>
      </c>
      <c r="LN9" s="322">
        <f t="shared" si="156"/>
        <v>8.4186575654152482E-2</v>
      </c>
      <c r="LO9" s="322">
        <f t="shared" si="157"/>
        <v>-1.7241379310344827E-2</v>
      </c>
      <c r="LP9" s="322">
        <f t="shared" si="158"/>
        <v>7.1513706793800615E-3</v>
      </c>
      <c r="LQ9" s="322">
        <f t="shared" si="159"/>
        <v>-9.6952908587256779E-3</v>
      </c>
      <c r="LR9" s="322">
        <f t="shared" si="160"/>
        <v>-2.2639631794998585E-3</v>
      </c>
      <c r="LS9" s="322">
        <f t="shared" si="161"/>
        <v>2.2442813983599309E-2</v>
      </c>
      <c r="LT9" s="322">
        <f t="shared" si="162"/>
        <v>-8.7397925402781639E-3</v>
      </c>
      <c r="LU9" s="322">
        <f t="shared" si="163"/>
        <v>2.6800000000000067E-2</v>
      </c>
      <c r="LV9" s="327">
        <f t="shared" si="164"/>
        <v>4.1454960754284488E-2</v>
      </c>
    </row>
    <row r="10" spans="1:334">
      <c r="A10" s="265">
        <v>44844</v>
      </c>
      <c r="B10" s="230">
        <v>2376.64</v>
      </c>
      <c r="C10" s="231">
        <v>72.010000000000005</v>
      </c>
      <c r="D10" s="231">
        <v>34.950000000000003</v>
      </c>
      <c r="E10" s="231">
        <v>34.36</v>
      </c>
      <c r="F10" s="231">
        <v>1835.74</v>
      </c>
      <c r="G10" s="231">
        <v>7.53</v>
      </c>
      <c r="H10" s="231">
        <v>173.05</v>
      </c>
      <c r="I10" s="231">
        <v>141276.81</v>
      </c>
      <c r="J10" s="231">
        <v>9.89</v>
      </c>
      <c r="K10" s="231">
        <v>223.01</v>
      </c>
      <c r="L10" s="231">
        <v>61.77</v>
      </c>
      <c r="M10" s="232">
        <v>0.06</v>
      </c>
      <c r="N10" s="231">
        <v>26.61</v>
      </c>
      <c r="O10" s="231">
        <v>1646.74</v>
      </c>
      <c r="P10" s="231">
        <v>1.34</v>
      </c>
      <c r="Q10" s="231">
        <v>756.88</v>
      </c>
      <c r="R10" s="231">
        <v>8.6199999999999992</v>
      </c>
      <c r="S10" s="231">
        <v>136.22999999999999</v>
      </c>
      <c r="T10" s="231">
        <v>86.38</v>
      </c>
      <c r="U10" s="231">
        <v>53003.43</v>
      </c>
      <c r="V10" s="231">
        <v>14.46</v>
      </c>
      <c r="W10" s="231">
        <v>11.21</v>
      </c>
      <c r="X10" s="231">
        <v>3.84</v>
      </c>
      <c r="Y10" s="231">
        <v>487.53</v>
      </c>
      <c r="Z10" s="231">
        <v>69.349999999999994</v>
      </c>
      <c r="AA10" s="231">
        <v>204.99</v>
      </c>
      <c r="AB10" s="231">
        <v>2.92</v>
      </c>
      <c r="AC10" s="231">
        <v>9.99</v>
      </c>
      <c r="AD10" s="231">
        <v>12.64</v>
      </c>
      <c r="AE10" s="231">
        <v>106.9</v>
      </c>
      <c r="AF10" s="231">
        <v>590.92999999999995</v>
      </c>
      <c r="AG10" s="231">
        <v>50.23</v>
      </c>
      <c r="AH10" s="231">
        <v>21.86</v>
      </c>
      <c r="AI10" s="231">
        <v>124.51</v>
      </c>
      <c r="AJ10" s="231">
        <v>36.35</v>
      </c>
      <c r="AK10" s="231">
        <v>584.57000000000005</v>
      </c>
      <c r="AL10" s="231">
        <v>176.79</v>
      </c>
      <c r="AM10" s="231">
        <v>24.65</v>
      </c>
      <c r="AN10" s="231">
        <v>10.11</v>
      </c>
      <c r="AO10" s="231">
        <v>91.55</v>
      </c>
      <c r="AP10" s="231">
        <v>103.27</v>
      </c>
      <c r="AQ10" s="231">
        <v>9.1199999999999992</v>
      </c>
      <c r="AR10" s="231">
        <v>8.57</v>
      </c>
      <c r="AS10" s="231">
        <v>96.28</v>
      </c>
      <c r="AT10" s="231">
        <v>56.44</v>
      </c>
      <c r="AU10" s="231">
        <v>93.46</v>
      </c>
      <c r="AV10" s="231">
        <v>19.940000000000001</v>
      </c>
      <c r="AW10" s="231">
        <v>42.58</v>
      </c>
      <c r="AX10" s="231">
        <v>4.03</v>
      </c>
      <c r="AY10" s="231">
        <v>22.79</v>
      </c>
      <c r="AZ10" s="231">
        <v>21.35</v>
      </c>
      <c r="BA10" s="231">
        <v>5557.5</v>
      </c>
      <c r="BB10" s="231">
        <v>386.16</v>
      </c>
      <c r="BC10" s="231">
        <v>1.57</v>
      </c>
      <c r="BD10" s="231">
        <v>13.44</v>
      </c>
      <c r="BE10" s="231">
        <v>287.94</v>
      </c>
      <c r="BF10" s="231">
        <v>230</v>
      </c>
      <c r="BG10" s="231">
        <v>96.15</v>
      </c>
      <c r="BH10" s="231">
        <v>44.82</v>
      </c>
      <c r="BI10" s="231">
        <v>168.66</v>
      </c>
      <c r="BJ10" s="231">
        <v>2.2400000000000002</v>
      </c>
      <c r="BK10" s="231">
        <v>970.26</v>
      </c>
      <c r="BL10" s="231">
        <v>118.38</v>
      </c>
      <c r="BM10" s="231">
        <v>41.47</v>
      </c>
      <c r="BN10" s="231">
        <v>483.65</v>
      </c>
      <c r="BO10" s="231">
        <v>2830.19</v>
      </c>
      <c r="BP10" s="231">
        <v>87.58</v>
      </c>
      <c r="BQ10" s="231">
        <v>511.48</v>
      </c>
      <c r="BR10" s="231">
        <v>92.9</v>
      </c>
      <c r="BS10" s="231">
        <v>311.31</v>
      </c>
      <c r="BT10" s="231">
        <v>62.98</v>
      </c>
      <c r="BU10" s="231">
        <v>43.73</v>
      </c>
      <c r="BV10" s="231">
        <v>9.1999999999999993</v>
      </c>
      <c r="BW10" s="231">
        <v>41.84</v>
      </c>
      <c r="BX10" s="231">
        <v>125.98</v>
      </c>
      <c r="BY10" s="231">
        <v>150.11000000000001</v>
      </c>
      <c r="BZ10" s="231">
        <v>26.06</v>
      </c>
      <c r="CA10" s="231">
        <v>154.69</v>
      </c>
      <c r="CB10" s="231">
        <v>35.06</v>
      </c>
      <c r="CC10" s="231">
        <v>58274.68</v>
      </c>
      <c r="CD10" s="231">
        <v>112.26</v>
      </c>
      <c r="CE10" s="231">
        <v>72.290000000000006</v>
      </c>
      <c r="CF10" s="231">
        <v>5155.6000000000004</v>
      </c>
      <c r="CG10" s="231">
        <v>51.18</v>
      </c>
      <c r="CH10" s="231">
        <v>0.65</v>
      </c>
      <c r="CI10" s="231">
        <v>90.45</v>
      </c>
      <c r="CJ10" s="231">
        <v>55.94</v>
      </c>
      <c r="CK10" s="231">
        <v>49.88</v>
      </c>
      <c r="CL10" s="231">
        <v>29.92</v>
      </c>
      <c r="CM10" s="231">
        <v>3.62</v>
      </c>
      <c r="CN10" s="231">
        <v>4.88</v>
      </c>
      <c r="CO10" s="231">
        <v>2.0299999999999998</v>
      </c>
      <c r="CP10" s="231">
        <v>790.21</v>
      </c>
      <c r="CQ10" s="231">
        <v>128.08000000000001</v>
      </c>
      <c r="CR10" s="231">
        <v>140.34</v>
      </c>
      <c r="CS10" s="231">
        <v>81.459999999999994</v>
      </c>
      <c r="CT10" s="231">
        <v>178.49</v>
      </c>
      <c r="CU10" s="231">
        <v>389.24</v>
      </c>
      <c r="CV10" s="231">
        <v>61.65</v>
      </c>
      <c r="CW10" s="231">
        <v>283.66000000000003</v>
      </c>
      <c r="CX10" s="231">
        <v>12.5</v>
      </c>
      <c r="CY10" s="231">
        <v>230.98</v>
      </c>
      <c r="CZ10" s="231">
        <v>31.94</v>
      </c>
      <c r="DA10" s="231">
        <v>9399.89</v>
      </c>
      <c r="DB10" s="231">
        <v>103.27</v>
      </c>
      <c r="DC10" s="231">
        <v>4.41</v>
      </c>
      <c r="DD10" s="231">
        <v>20.12</v>
      </c>
      <c r="DE10" s="231">
        <v>1109.54</v>
      </c>
      <c r="DF10" s="231">
        <v>99.11</v>
      </c>
      <c r="DG10" s="231">
        <v>150.11000000000001</v>
      </c>
      <c r="DH10" s="231">
        <v>8.1999999999999993</v>
      </c>
      <c r="DI10" s="231">
        <v>7.2</v>
      </c>
      <c r="DJ10" s="231">
        <v>21.08</v>
      </c>
      <c r="DK10" s="231">
        <v>83.3</v>
      </c>
      <c r="DL10" s="231">
        <v>11685.61</v>
      </c>
      <c r="DM10" s="231">
        <v>19.96</v>
      </c>
      <c r="DN10" s="231">
        <v>39</v>
      </c>
      <c r="DO10" s="231">
        <v>85.16</v>
      </c>
      <c r="DP10" s="231">
        <v>80.430000000000007</v>
      </c>
      <c r="DQ10" s="231">
        <v>598335</v>
      </c>
      <c r="DR10" s="231">
        <v>81.790000000000006</v>
      </c>
      <c r="DS10" s="231">
        <v>35.93</v>
      </c>
      <c r="DT10" s="231">
        <v>5.4</v>
      </c>
      <c r="DU10" s="231">
        <v>22.94</v>
      </c>
      <c r="DV10" s="231">
        <v>11.45</v>
      </c>
      <c r="DW10" s="231">
        <v>14.36</v>
      </c>
      <c r="DX10" s="231">
        <v>11.12</v>
      </c>
      <c r="DY10" s="231">
        <v>10.199999999999999</v>
      </c>
      <c r="DZ10" s="231">
        <v>288.38</v>
      </c>
      <c r="EA10" s="231">
        <v>84.36</v>
      </c>
      <c r="EB10" s="231">
        <v>24.02</v>
      </c>
      <c r="EC10" s="231">
        <v>1283.8</v>
      </c>
      <c r="ED10" s="231">
        <v>19.89</v>
      </c>
      <c r="EE10" s="231">
        <v>24.16</v>
      </c>
      <c r="EF10" s="231">
        <v>16.399999999999999</v>
      </c>
      <c r="EG10" s="231">
        <v>48.81</v>
      </c>
      <c r="EH10" s="231">
        <v>439.6</v>
      </c>
      <c r="EI10" s="231">
        <v>221.65</v>
      </c>
      <c r="EJ10" s="231">
        <v>2.63</v>
      </c>
      <c r="EK10" s="231">
        <v>3877.96</v>
      </c>
      <c r="EL10" s="231">
        <v>27.08</v>
      </c>
      <c r="EM10" s="231">
        <v>292.5</v>
      </c>
      <c r="EN10" s="231">
        <v>115.94</v>
      </c>
      <c r="EO10" s="231">
        <v>138.15</v>
      </c>
      <c r="EP10" s="231">
        <v>1243.08</v>
      </c>
      <c r="EQ10" s="231">
        <v>61.02</v>
      </c>
      <c r="ER10" s="231">
        <v>102.24</v>
      </c>
      <c r="ES10" s="231">
        <v>51.04</v>
      </c>
      <c r="ET10" s="231">
        <v>42.84</v>
      </c>
      <c r="EU10" s="231">
        <v>11.73</v>
      </c>
      <c r="EV10" s="231">
        <v>272.67</v>
      </c>
      <c r="EW10" s="231">
        <v>5.82</v>
      </c>
      <c r="EX10" s="231">
        <v>133.15</v>
      </c>
      <c r="EY10" s="231">
        <v>106.91</v>
      </c>
      <c r="EZ10" s="231">
        <v>25.99</v>
      </c>
      <c r="FA10" s="231">
        <v>41.08</v>
      </c>
      <c r="FB10" s="231">
        <v>18.87</v>
      </c>
      <c r="FC10" s="231">
        <v>60.4</v>
      </c>
      <c r="FD10" s="231">
        <v>16.260000000000002</v>
      </c>
      <c r="FE10" s="231">
        <v>30.94</v>
      </c>
      <c r="FF10" s="231">
        <v>393.82</v>
      </c>
      <c r="FG10" s="231">
        <v>72.319999999999993</v>
      </c>
      <c r="FH10" s="231">
        <v>436.19</v>
      </c>
      <c r="FI10" s="231">
        <v>52.23</v>
      </c>
      <c r="FJ10" s="233">
        <v>27609.47</v>
      </c>
      <c r="FN10" s="326">
        <f t="shared" si="0"/>
        <v>-1.6991214863590461E-2</v>
      </c>
      <c r="FO10" s="322">
        <f t="shared" si="1"/>
        <v>2.6368301026225893E-2</v>
      </c>
      <c r="FP10" s="322">
        <f t="shared" si="2"/>
        <v>-1.271186440677954E-2</v>
      </c>
      <c r="FQ10" s="322">
        <f t="shared" si="3"/>
        <v>-1.1627906976743939E-3</v>
      </c>
      <c r="FR10" s="322">
        <f t="shared" si="4"/>
        <v>1.1332271908416257E-2</v>
      </c>
      <c r="FS10" s="322">
        <f t="shared" si="5"/>
        <v>-7.6073619631901845E-2</v>
      </c>
      <c r="FT10" s="322">
        <f t="shared" si="6"/>
        <v>-3.8567810269398315E-3</v>
      </c>
      <c r="FU10" s="322">
        <f t="shared" si="7"/>
        <v>-4.8433267384030844E-2</v>
      </c>
      <c r="FV10" s="322">
        <f t="shared" si="8"/>
        <v>-8.425925925925927E-2</v>
      </c>
      <c r="FW10" s="322">
        <f t="shared" si="9"/>
        <v>-2.4239772478669964E-2</v>
      </c>
      <c r="FX10" s="322">
        <f t="shared" si="10"/>
        <v>4.6239837398374055E-2</v>
      </c>
      <c r="FY10" s="322">
        <f t="shared" si="11"/>
        <v>0</v>
      </c>
      <c r="FZ10" s="322">
        <f t="shared" si="12"/>
        <v>3.0995738086013202E-2</v>
      </c>
      <c r="GA10" s="322">
        <f t="shared" si="13"/>
        <v>-8.7045509270407152E-3</v>
      </c>
      <c r="GB10" s="322">
        <f t="shared" si="14"/>
        <v>7.5187969924812095E-3</v>
      </c>
      <c r="GC10" s="322">
        <f t="shared" si="15"/>
        <v>-0.14184968083538363</v>
      </c>
      <c r="GD10" s="322">
        <f t="shared" si="16"/>
        <v>-5.0660792951541946E-2</v>
      </c>
      <c r="GE10" s="322">
        <f t="shared" si="17"/>
        <v>-1.2181857733304378E-2</v>
      </c>
      <c r="GF10" s="322">
        <f t="shared" si="18"/>
        <v>-4.6051905024848169E-2</v>
      </c>
      <c r="GG10" s="322">
        <f t="shared" si="19"/>
        <v>1.7794609943662333E-3</v>
      </c>
      <c r="GH10" s="322">
        <f t="shared" si="20"/>
        <v>-5.5020632737275308E-3</v>
      </c>
      <c r="GI10" s="322">
        <f t="shared" si="21"/>
        <v>-7.0480928689883884E-2</v>
      </c>
      <c r="GJ10" s="322">
        <f t="shared" si="22"/>
        <v>4.0650406504065019E-2</v>
      </c>
      <c r="GK10" s="322">
        <f t="shared" si="23"/>
        <v>1.6407455280823807E-2</v>
      </c>
      <c r="GL10" s="322">
        <f t="shared" si="24"/>
        <v>-0.10110174983797811</v>
      </c>
      <c r="GM10" s="322">
        <f t="shared" si="25"/>
        <v>-8.1050791231451938E-2</v>
      </c>
      <c r="GN10" s="322">
        <f t="shared" si="26"/>
        <v>-5.8064516129032309E-2</v>
      </c>
      <c r="GO10" s="322">
        <f t="shared" si="27"/>
        <v>-6.2851782363977482E-2</v>
      </c>
      <c r="GP10" s="322">
        <f t="shared" si="28"/>
        <v>-3.2899770466717652E-2</v>
      </c>
      <c r="GQ10" s="322">
        <f t="shared" si="29"/>
        <v>-6.6864525139664774E-2</v>
      </c>
      <c r="GR10" s="322">
        <f t="shared" si="30"/>
        <v>1.1329602437062526E-2</v>
      </c>
      <c r="GS10" s="322">
        <f t="shared" si="31"/>
        <v>8.6345381526104371E-3</v>
      </c>
      <c r="GT10" s="322">
        <f t="shared" si="32"/>
        <v>6.0135790494665296E-2</v>
      </c>
      <c r="GU10" s="322">
        <f t="shared" si="33"/>
        <v>-1.2843891223340922E-2</v>
      </c>
      <c r="GV10" s="322">
        <f t="shared" si="34"/>
        <v>1.2534818941504258E-2</v>
      </c>
      <c r="GW10" s="322">
        <f t="shared" si="35"/>
        <v>-5.1293449826449384E-4</v>
      </c>
      <c r="GX10" s="322">
        <f t="shared" si="36"/>
        <v>-2.3583342538385121E-2</v>
      </c>
      <c r="GY10" s="322">
        <f t="shared" si="37"/>
        <v>7.3559460563955752E-3</v>
      </c>
      <c r="GZ10" s="322">
        <f t="shared" si="38"/>
        <v>-2.9585798816569166E-3</v>
      </c>
      <c r="HA10" s="322">
        <f t="shared" si="39"/>
        <v>4.6166152439721081E-2</v>
      </c>
      <c r="HB10" s="322">
        <f t="shared" si="40"/>
        <v>5.8528085280852744E-2</v>
      </c>
      <c r="HC10" s="322">
        <f t="shared" si="41"/>
        <v>-1.095290251916929E-3</v>
      </c>
      <c r="HD10" s="322">
        <f t="shared" si="42"/>
        <v>0</v>
      </c>
      <c r="HE10" s="322">
        <f t="shared" si="43"/>
        <v>-3.415795466307818E-3</v>
      </c>
      <c r="HF10" s="322">
        <f t="shared" si="44"/>
        <v>-7.0487483530961806E-2</v>
      </c>
      <c r="HG10" s="322">
        <f t="shared" si="45"/>
        <v>5.5950075317408657E-3</v>
      </c>
      <c r="HH10" s="322">
        <f t="shared" si="46"/>
        <v>-1.2871287128712773E-2</v>
      </c>
      <c r="HI10" s="322">
        <f t="shared" si="47"/>
        <v>2.3803798990141737E-2</v>
      </c>
      <c r="HJ10" s="322">
        <f t="shared" si="48"/>
        <v>7.5000000000000622E-3</v>
      </c>
      <c r="HK10" s="322">
        <f t="shared" si="49"/>
        <v>1.559714795008903E-2</v>
      </c>
      <c r="HL10" s="322">
        <f t="shared" si="50"/>
        <v>-0.15007961783439489</v>
      </c>
      <c r="HM10" s="322">
        <f t="shared" si="51"/>
        <v>2.6526213129561122E-2</v>
      </c>
      <c r="HN10" s="322">
        <f t="shared" si="52"/>
        <v>-0.11133612555806138</v>
      </c>
      <c r="HO10" s="322">
        <f t="shared" si="53"/>
        <v>-0.15591397849462366</v>
      </c>
      <c r="HP10" s="322">
        <f t="shared" si="54"/>
        <v>0</v>
      </c>
      <c r="HQ10" s="322">
        <f t="shared" si="55"/>
        <v>-2.874259791529536E-3</v>
      </c>
      <c r="HR10" s="322">
        <f t="shared" si="56"/>
        <v>2.3359288097886542E-2</v>
      </c>
      <c r="HS10" s="322">
        <f t="shared" si="57"/>
        <v>1.4668636555508659E-2</v>
      </c>
      <c r="HT10" s="322">
        <f t="shared" si="58"/>
        <v>-2.7554784118030008E-2</v>
      </c>
      <c r="HU10" s="322">
        <f t="shared" si="59"/>
        <v>3.6298720618862554E-3</v>
      </c>
      <c r="HV10" s="322">
        <f t="shared" si="60"/>
        <v>4.48430493273553E-3</v>
      </c>
      <c r="HW10" s="322">
        <f t="shared" si="61"/>
        <v>-2.846777591646693E-3</v>
      </c>
      <c r="HX10" s="322">
        <f t="shared" si="62"/>
        <v>-1.5796474891918905E-2</v>
      </c>
      <c r="HY10" s="322">
        <f t="shared" si="63"/>
        <v>4.6693589096415994E-2</v>
      </c>
      <c r="HZ10" s="322">
        <f t="shared" si="64"/>
        <v>-1.924402806505254E-2</v>
      </c>
      <c r="IA10" s="322">
        <f t="shared" si="65"/>
        <v>1.1175779142594868E-2</v>
      </c>
      <c r="IB10" s="322">
        <f t="shared" si="66"/>
        <v>-3.0765825586542731E-2</v>
      </c>
      <c r="IC10" s="322">
        <f t="shared" si="67"/>
        <v>9.9810164980329748E-4</v>
      </c>
      <c r="ID10" s="322">
        <f t="shared" si="68"/>
        <v>-2.793763733389126E-2</v>
      </c>
      <c r="IE10" s="322">
        <f t="shared" si="69"/>
        <v>-5.4629097182288021E-3</v>
      </c>
      <c r="IF10" s="322">
        <f t="shared" si="70"/>
        <v>-1.3162018176120392E-2</v>
      </c>
      <c r="IG10" s="322">
        <f t="shared" si="71"/>
        <v>-7.7149988654414206E-3</v>
      </c>
      <c r="IH10" s="322">
        <f t="shared" si="72"/>
        <v>-4.3659043659043655E-2</v>
      </c>
      <c r="II10" s="322">
        <f t="shared" si="73"/>
        <v>1.4548981571290044E-2</v>
      </c>
      <c r="IJ10" s="322">
        <f t="shared" si="74"/>
        <v>-5.0139485787529157E-2</v>
      </c>
      <c r="IK10" s="322">
        <f t="shared" si="75"/>
        <v>2.6603747777321943E-2</v>
      </c>
      <c r="IL10" s="322">
        <f t="shared" si="76"/>
        <v>-4.2263873575891293E-2</v>
      </c>
      <c r="IM10" s="322">
        <f t="shared" si="77"/>
        <v>5.3100959901967539E-2</v>
      </c>
      <c r="IN10" s="322">
        <f t="shared" si="78"/>
        <v>1.0083549409392146E-2</v>
      </c>
      <c r="IO10" s="322">
        <f t="shared" si="79"/>
        <v>-2.8168995293827319E-2</v>
      </c>
      <c r="IP10" s="322">
        <f t="shared" si="80"/>
        <v>-1.2491203377902899E-2</v>
      </c>
      <c r="IQ10" s="322">
        <f t="shared" si="81"/>
        <v>-5.6143099621360451E-2</v>
      </c>
      <c r="IR10" s="322">
        <f t="shared" si="82"/>
        <v>1.9342516563623874E-2</v>
      </c>
      <c r="IS10" s="322">
        <f t="shared" si="83"/>
        <v>-1.8223671590255185E-2</v>
      </c>
      <c r="IT10" s="322">
        <f t="shared" si="84"/>
        <v>-4.4117647058823567E-2</v>
      </c>
      <c r="IU10" s="322">
        <f t="shared" si="85"/>
        <v>6.6379024228346362E-4</v>
      </c>
      <c r="IV10" s="322">
        <f t="shared" si="86"/>
        <v>-4.2778918548939088E-2</v>
      </c>
      <c r="IW10" s="322">
        <f t="shared" si="87"/>
        <v>-2.5994801039791134E-3</v>
      </c>
      <c r="IX10" s="322">
        <f t="shared" si="88"/>
        <v>-1.0582010582010474E-2</v>
      </c>
      <c r="IY10" s="322">
        <f t="shared" si="89"/>
        <v>-0.10617283950617278</v>
      </c>
      <c r="IZ10" s="322">
        <f t="shared" si="90"/>
        <v>4.1152263374484715E-3</v>
      </c>
      <c r="JA10" s="322">
        <f t="shared" si="91"/>
        <v>-0.12121212121212131</v>
      </c>
      <c r="JB10" s="322">
        <f t="shared" si="92"/>
        <v>-6.5470629279657522E-2</v>
      </c>
      <c r="JC10" s="322">
        <f t="shared" si="93"/>
        <v>4.4102062443955412E-2</v>
      </c>
      <c r="JD10" s="322">
        <f t="shared" si="94"/>
        <v>-2.1748222501045619E-2</v>
      </c>
      <c r="JE10" s="322">
        <f t="shared" si="95"/>
        <v>9.8304251658882158E-4</v>
      </c>
      <c r="JF10" s="322">
        <f t="shared" si="96"/>
        <v>-6.6228851291184202E-3</v>
      </c>
      <c r="JG10" s="322">
        <f t="shared" si="97"/>
        <v>-3.8581237958800585E-2</v>
      </c>
      <c r="JH10" s="322">
        <f t="shared" si="98"/>
        <v>1.6152958628646727E-2</v>
      </c>
      <c r="JI10" s="322">
        <f t="shared" si="99"/>
        <v>-1.9698645286148703E-2</v>
      </c>
      <c r="JJ10" s="322">
        <f t="shared" si="100"/>
        <v>3.0502885408079078E-2</v>
      </c>
      <c r="JK10" s="322">
        <f t="shared" si="101"/>
        <v>-7.9100550195359234E-2</v>
      </c>
      <c r="JL10" s="322">
        <f t="shared" si="102"/>
        <v>-4.9687592978280216E-2</v>
      </c>
      <c r="JM10" s="322">
        <f t="shared" si="103"/>
        <v>7.8648139711813878E-2</v>
      </c>
      <c r="JN10" s="322">
        <f t="shared" si="104"/>
        <v>5.8528085280852744E-2</v>
      </c>
      <c r="JO10" s="322">
        <f t="shared" si="105"/>
        <v>-7.9331941544885154E-2</v>
      </c>
      <c r="JP10" s="322">
        <f t="shared" si="106"/>
        <v>3.5512094698919264E-2</v>
      </c>
      <c r="JQ10" s="322">
        <f t="shared" si="107"/>
        <v>-2.1345281987051747E-2</v>
      </c>
      <c r="JR10" s="322">
        <f t="shared" si="108"/>
        <v>2.662108970374967E-2</v>
      </c>
      <c r="JS10" s="322">
        <f t="shared" si="109"/>
        <v>2.6603747777321943E-2</v>
      </c>
      <c r="JT10" s="322">
        <f t="shared" si="110"/>
        <v>-2.0310633213859015E-2</v>
      </c>
      <c r="JU10" s="322">
        <f t="shared" si="111"/>
        <v>-2.1739130434782625E-2</v>
      </c>
      <c r="JV10" s="322">
        <f t="shared" si="112"/>
        <v>4.408122833085671E-2</v>
      </c>
      <c r="JW10" s="322">
        <f t="shared" si="113"/>
        <v>4.4615941155189956E-3</v>
      </c>
      <c r="JX10" s="322">
        <f t="shared" si="114"/>
        <v>5.1195199761915168E-3</v>
      </c>
      <c r="JY10" s="322">
        <f t="shared" si="115"/>
        <v>2.5693730729701953E-2</v>
      </c>
      <c r="JZ10" s="322">
        <f t="shared" si="116"/>
        <v>-2.3023791250960197E-3</v>
      </c>
      <c r="KA10" s="322">
        <f t="shared" si="117"/>
        <v>1.6107863023505479E-2</v>
      </c>
      <c r="KB10" s="322">
        <f t="shared" si="118"/>
        <v>-7.6495990129548472E-3</v>
      </c>
      <c r="KC10" s="322">
        <f t="shared" si="119"/>
        <v>2.0304491662299539E-2</v>
      </c>
      <c r="KD10" s="322">
        <f t="shared" si="120"/>
        <v>-7.0673787069651162E-2</v>
      </c>
      <c r="KE10" s="322">
        <f t="shared" si="121"/>
        <v>-4.8211920529801333E-2</v>
      </c>
      <c r="KF10" s="322">
        <f t="shared" si="122"/>
        <v>-8.3191850594227387E-2</v>
      </c>
      <c r="KG10" s="322">
        <f t="shared" si="123"/>
        <v>9.8659003831417735E-2</v>
      </c>
      <c r="KH10" s="322">
        <f t="shared" si="124"/>
        <v>-5.9161873459326268E-2</v>
      </c>
      <c r="KI10" s="322">
        <f t="shared" si="125"/>
        <v>-7.414571244358481E-2</v>
      </c>
      <c r="KJ10" s="322">
        <f t="shared" si="126"/>
        <v>-0.14197530864197541</v>
      </c>
      <c r="KK10" s="322">
        <f t="shared" si="127"/>
        <v>-9.4138543516873938E-2</v>
      </c>
      <c r="KL10" s="322">
        <f t="shared" si="128"/>
        <v>-4.421317778072395E-2</v>
      </c>
      <c r="KM10" s="322">
        <f t="shared" si="129"/>
        <v>5.6745584366779421E-2</v>
      </c>
      <c r="KN10" s="322">
        <f t="shared" si="130"/>
        <v>-8.2505729564553099E-2</v>
      </c>
      <c r="KO10" s="322">
        <f t="shared" si="131"/>
        <v>-2.6981961497650548E-2</v>
      </c>
      <c r="KP10" s="322">
        <f t="shared" si="132"/>
        <v>1.3761467889908235E-2</v>
      </c>
      <c r="KQ10" s="322">
        <f t="shared" si="133"/>
        <v>-9.8170959313176528E-2</v>
      </c>
      <c r="KR10" s="322">
        <f t="shared" si="134"/>
        <v>4.3921069382558735E-2</v>
      </c>
      <c r="KS10" s="322">
        <f t="shared" si="135"/>
        <v>-5.2233009708737822E-2</v>
      </c>
      <c r="KT10" s="322">
        <f t="shared" si="136"/>
        <v>-3.5986052937435516E-2</v>
      </c>
      <c r="KU10" s="322">
        <f t="shared" si="137"/>
        <v>-5.4998934129183566E-2</v>
      </c>
      <c r="KV10" s="322">
        <f t="shared" si="138"/>
        <v>-2.2304832713754667E-2</v>
      </c>
      <c r="KW10" s="322">
        <f t="shared" si="139"/>
        <v>-1.1586829857624225E-2</v>
      </c>
      <c r="KX10" s="322">
        <f t="shared" si="140"/>
        <v>-2.7648114901256845E-2</v>
      </c>
      <c r="KY10" s="322">
        <f t="shared" si="141"/>
        <v>5.8459422283355864E-3</v>
      </c>
      <c r="KZ10" s="322">
        <f t="shared" si="142"/>
        <v>6.5109818560638941E-3</v>
      </c>
      <c r="LA10" s="322">
        <f t="shared" si="143"/>
        <v>2.6679548156956029E-2</v>
      </c>
      <c r="LB10" s="322">
        <f t="shared" si="144"/>
        <v>-7.9486688373875021E-3</v>
      </c>
      <c r="LC10" s="322">
        <f t="shared" si="145"/>
        <v>-8.3508561129468237E-2</v>
      </c>
      <c r="LD10" s="322">
        <f t="shared" si="146"/>
        <v>8.7814504193389313E-3</v>
      </c>
      <c r="LE10" s="322">
        <f t="shared" si="147"/>
        <v>-3.2967032967033003E-2</v>
      </c>
      <c r="LF10" s="322">
        <f t="shared" si="148"/>
        <v>0</v>
      </c>
      <c r="LG10" s="322">
        <f t="shared" si="149"/>
        <v>1.6464471403812936E-2</v>
      </c>
      <c r="LH10" s="322">
        <f t="shared" si="150"/>
        <v>1.3492417484388921E-2</v>
      </c>
      <c r="LI10" s="322">
        <f t="shared" si="151"/>
        <v>-4.2763157894736809E-2</v>
      </c>
      <c r="LJ10" s="322">
        <f t="shared" si="152"/>
        <v>2.5887972879266613E-2</v>
      </c>
      <c r="LK10" s="322">
        <f t="shared" si="153"/>
        <v>1.0300510300510334E-2</v>
      </c>
      <c r="LL10" s="322">
        <f t="shared" si="154"/>
        <v>-2.4033045437476551E-2</v>
      </c>
      <c r="LM10" s="322">
        <f t="shared" si="155"/>
        <v>-7.0099105632100353E-3</v>
      </c>
      <c r="LN10" s="322">
        <f t="shared" si="156"/>
        <v>-9.9685204616997772E-3</v>
      </c>
      <c r="LO10" s="322">
        <f t="shared" si="157"/>
        <v>5.9649122807017521E-2</v>
      </c>
      <c r="LP10" s="322">
        <f t="shared" si="158"/>
        <v>-3.7869822485206928E-2</v>
      </c>
      <c r="LQ10" s="322">
        <f t="shared" si="159"/>
        <v>8.1818181818181804E-2</v>
      </c>
      <c r="LR10" s="322">
        <f t="shared" si="160"/>
        <v>-1.8003191701575969E-2</v>
      </c>
      <c r="LS10" s="322">
        <f t="shared" si="161"/>
        <v>1.7588293232024765E-2</v>
      </c>
      <c r="LT10" s="322">
        <f t="shared" si="162"/>
        <v>-2.8832880616288883E-2</v>
      </c>
      <c r="LU10" s="322">
        <f t="shared" si="163"/>
        <v>1.733541098558616E-2</v>
      </c>
      <c r="LV10" s="327">
        <f t="shared" si="164"/>
        <v>6.7592962799413292E-2</v>
      </c>
    </row>
    <row r="11" spans="1:334">
      <c r="A11" s="265">
        <v>44851</v>
      </c>
      <c r="B11" s="230">
        <v>2462.42</v>
      </c>
      <c r="C11" s="231">
        <v>70.8</v>
      </c>
      <c r="D11" s="231">
        <v>36.21</v>
      </c>
      <c r="E11" s="231">
        <v>32.69</v>
      </c>
      <c r="F11" s="231">
        <v>1817</v>
      </c>
      <c r="G11" s="231">
        <v>8.2899999999999991</v>
      </c>
      <c r="H11" s="231">
        <v>178.02</v>
      </c>
      <c r="I11" s="231">
        <v>141276.81</v>
      </c>
      <c r="J11" s="231">
        <v>10.14</v>
      </c>
      <c r="K11" s="231">
        <v>236.24</v>
      </c>
      <c r="L11" s="231">
        <v>63.76</v>
      </c>
      <c r="M11" s="232">
        <v>0.06</v>
      </c>
      <c r="N11" s="231">
        <v>26.89</v>
      </c>
      <c r="O11" s="231">
        <v>1796.88</v>
      </c>
      <c r="P11" s="231">
        <v>1.43</v>
      </c>
      <c r="Q11" s="231">
        <v>844.9</v>
      </c>
      <c r="R11" s="231">
        <v>9.25</v>
      </c>
      <c r="S11" s="231">
        <v>144.97999999999999</v>
      </c>
      <c r="T11" s="231">
        <v>90.1</v>
      </c>
      <c r="U11" s="231">
        <v>52626.85</v>
      </c>
      <c r="V11" s="231">
        <v>15.19</v>
      </c>
      <c r="W11" s="231">
        <v>12.45</v>
      </c>
      <c r="X11" s="231">
        <v>4.17</v>
      </c>
      <c r="Y11" s="231">
        <v>507.1</v>
      </c>
      <c r="Z11" s="231">
        <v>68.55</v>
      </c>
      <c r="AA11" s="231">
        <v>214.44</v>
      </c>
      <c r="AB11" s="231">
        <v>3.14</v>
      </c>
      <c r="AC11" s="231">
        <v>7.76</v>
      </c>
      <c r="AD11" s="231">
        <v>12.8</v>
      </c>
      <c r="AE11" s="231">
        <v>119.32</v>
      </c>
      <c r="AF11" s="231">
        <v>596.88</v>
      </c>
      <c r="AG11" s="231">
        <v>51.13</v>
      </c>
      <c r="AH11" s="231">
        <v>20.85</v>
      </c>
      <c r="AI11" s="231">
        <v>124.19</v>
      </c>
      <c r="AJ11" s="231">
        <v>38.130000000000003</v>
      </c>
      <c r="AK11" s="231">
        <v>567.58000000000004</v>
      </c>
      <c r="AL11" s="231">
        <v>184.36</v>
      </c>
      <c r="AM11" s="231">
        <v>25.66</v>
      </c>
      <c r="AN11" s="231">
        <v>10.050000000000001</v>
      </c>
      <c r="AO11" s="231">
        <v>95.65</v>
      </c>
      <c r="AP11" s="231">
        <v>113.52</v>
      </c>
      <c r="AQ11" s="231">
        <v>9.33</v>
      </c>
      <c r="AR11" s="231">
        <v>8.67</v>
      </c>
      <c r="AS11" s="231">
        <v>95.99</v>
      </c>
      <c r="AT11" s="231">
        <v>57.05</v>
      </c>
      <c r="AU11" s="231">
        <v>90.67</v>
      </c>
      <c r="AV11" s="231">
        <v>19.920000000000002</v>
      </c>
      <c r="AW11" s="231">
        <v>45.01</v>
      </c>
      <c r="AX11" s="231">
        <v>3.85</v>
      </c>
      <c r="AY11" s="231">
        <v>24</v>
      </c>
      <c r="AZ11" s="231">
        <v>21.5</v>
      </c>
      <c r="BA11" s="231">
        <v>5663.73</v>
      </c>
      <c r="BB11" s="231">
        <v>446.49</v>
      </c>
      <c r="BC11" s="231">
        <v>2.5</v>
      </c>
      <c r="BD11" s="231">
        <v>14.16</v>
      </c>
      <c r="BE11" s="231">
        <v>306.37</v>
      </c>
      <c r="BF11" s="231">
        <v>289.57</v>
      </c>
      <c r="BG11" s="231">
        <v>98.62</v>
      </c>
      <c r="BH11" s="231">
        <v>47</v>
      </c>
      <c r="BI11" s="231">
        <v>180.05</v>
      </c>
      <c r="BJ11" s="231">
        <v>2.35</v>
      </c>
      <c r="BK11" s="231">
        <v>962.86</v>
      </c>
      <c r="BL11" s="231">
        <v>122.92</v>
      </c>
      <c r="BM11" s="231">
        <v>44.69</v>
      </c>
      <c r="BN11" s="231">
        <v>501.38</v>
      </c>
      <c r="BO11" s="231">
        <v>2865.12</v>
      </c>
      <c r="BP11" s="231">
        <v>91.15</v>
      </c>
      <c r="BQ11" s="231">
        <v>554.48</v>
      </c>
      <c r="BR11" s="231">
        <v>100.37</v>
      </c>
      <c r="BS11" s="231">
        <v>295.81</v>
      </c>
      <c r="BT11" s="231">
        <v>63.15</v>
      </c>
      <c r="BU11" s="231">
        <v>44.38</v>
      </c>
      <c r="BV11" s="231">
        <v>9.61</v>
      </c>
      <c r="BW11" s="231">
        <v>43.89</v>
      </c>
      <c r="BX11" s="231">
        <v>129.21</v>
      </c>
      <c r="BY11" s="231">
        <v>153.99</v>
      </c>
      <c r="BZ11" s="231">
        <v>29.75</v>
      </c>
      <c r="CA11" s="231">
        <v>157.30000000000001</v>
      </c>
      <c r="CB11" s="231">
        <v>36.909999999999997</v>
      </c>
      <c r="CC11" s="231">
        <v>57345.66</v>
      </c>
      <c r="CD11" s="231">
        <v>102.17</v>
      </c>
      <c r="CE11" s="231">
        <v>80.98</v>
      </c>
      <c r="CF11" s="231">
        <v>5087.1099999999997</v>
      </c>
      <c r="CG11" s="231">
        <v>54.23</v>
      </c>
      <c r="CH11" s="231">
        <v>0.64</v>
      </c>
      <c r="CI11" s="231">
        <v>93.27</v>
      </c>
      <c r="CJ11" s="231">
        <v>58.82</v>
      </c>
      <c r="CK11" s="231">
        <v>50.08</v>
      </c>
      <c r="CL11" s="231">
        <v>28.98</v>
      </c>
      <c r="CM11" s="231">
        <v>3.62</v>
      </c>
      <c r="CN11" s="231">
        <v>5.09</v>
      </c>
      <c r="CO11" s="231">
        <v>2.06</v>
      </c>
      <c r="CP11" s="231">
        <v>812.39</v>
      </c>
      <c r="CQ11" s="231">
        <v>135.19</v>
      </c>
      <c r="CR11" s="231">
        <v>141.80000000000001</v>
      </c>
      <c r="CS11" s="231">
        <v>87.5</v>
      </c>
      <c r="CT11" s="231">
        <v>186.07</v>
      </c>
      <c r="CU11" s="231">
        <v>391.01</v>
      </c>
      <c r="CV11" s="231">
        <v>70.05</v>
      </c>
      <c r="CW11" s="231">
        <v>297.10000000000002</v>
      </c>
      <c r="CX11" s="231">
        <v>12.81</v>
      </c>
      <c r="CY11" s="231">
        <v>215.78</v>
      </c>
      <c r="CZ11" s="231">
        <v>30.81</v>
      </c>
      <c r="DA11" s="231">
        <v>9765.84</v>
      </c>
      <c r="DB11" s="231">
        <v>113.52</v>
      </c>
      <c r="DC11" s="231">
        <v>4.88</v>
      </c>
      <c r="DD11" s="231">
        <v>20.75</v>
      </c>
      <c r="DE11" s="231">
        <v>1084.1600000000001</v>
      </c>
      <c r="DF11" s="231">
        <v>104.83</v>
      </c>
      <c r="DG11" s="231">
        <v>153.99</v>
      </c>
      <c r="DH11" s="231">
        <v>8.34</v>
      </c>
      <c r="DI11" s="231">
        <v>7.3</v>
      </c>
      <c r="DJ11" s="231">
        <v>21.24</v>
      </c>
      <c r="DK11" s="231">
        <v>84.2</v>
      </c>
      <c r="DL11" s="231">
        <v>11695.52</v>
      </c>
      <c r="DM11" s="231">
        <v>20.39</v>
      </c>
      <c r="DN11" s="231">
        <v>40.18</v>
      </c>
      <c r="DO11" s="231">
        <v>80.209999999999994</v>
      </c>
      <c r="DP11" s="231">
        <v>82.52</v>
      </c>
      <c r="DQ11" s="231">
        <v>622149.38</v>
      </c>
      <c r="DR11" s="231">
        <v>88.7</v>
      </c>
      <c r="DS11" s="231">
        <v>34.92</v>
      </c>
      <c r="DT11" s="231">
        <v>6.45</v>
      </c>
      <c r="DU11" s="231">
        <v>21.85</v>
      </c>
      <c r="DV11" s="231">
        <v>12.4</v>
      </c>
      <c r="DW11" s="231">
        <v>13.61</v>
      </c>
      <c r="DX11" s="231">
        <v>11.75</v>
      </c>
      <c r="DY11" s="231">
        <v>11.19</v>
      </c>
      <c r="DZ11" s="231">
        <v>288.58</v>
      </c>
      <c r="EA11" s="231">
        <v>86.72</v>
      </c>
      <c r="EB11" s="231">
        <v>24.09</v>
      </c>
      <c r="EC11" s="231">
        <v>1315</v>
      </c>
      <c r="ED11" s="231">
        <v>22.32</v>
      </c>
      <c r="EE11" s="231">
        <v>26.07</v>
      </c>
      <c r="EF11" s="231">
        <v>16.850000000000001</v>
      </c>
      <c r="EG11" s="231">
        <v>49.27</v>
      </c>
      <c r="EH11" s="231">
        <v>459.77</v>
      </c>
      <c r="EI11" s="231">
        <v>213.68</v>
      </c>
      <c r="EJ11" s="231">
        <v>2.71</v>
      </c>
      <c r="EK11" s="231">
        <v>3939.4</v>
      </c>
      <c r="EL11" s="231">
        <v>28.24</v>
      </c>
      <c r="EM11" s="231">
        <v>290.70999999999998</v>
      </c>
      <c r="EN11" s="231">
        <v>119.19</v>
      </c>
      <c r="EO11" s="231">
        <v>141.51</v>
      </c>
      <c r="EP11" s="231">
        <v>1218.74</v>
      </c>
      <c r="EQ11" s="231">
        <v>60.85</v>
      </c>
      <c r="ER11" s="231">
        <v>105.14</v>
      </c>
      <c r="ES11" s="231">
        <v>51.41</v>
      </c>
      <c r="ET11" s="231">
        <v>41.69</v>
      </c>
      <c r="EU11" s="231">
        <v>12.31</v>
      </c>
      <c r="EV11" s="231">
        <v>282.51</v>
      </c>
      <c r="EW11" s="231">
        <v>6.19</v>
      </c>
      <c r="EX11" s="231">
        <v>141.32</v>
      </c>
      <c r="EY11" s="231">
        <v>115.69</v>
      </c>
      <c r="EZ11" s="231">
        <v>26.87</v>
      </c>
      <c r="FA11" s="231">
        <v>40.75</v>
      </c>
      <c r="FB11" s="231">
        <v>19.829999999999998</v>
      </c>
      <c r="FC11" s="231">
        <v>60</v>
      </c>
      <c r="FD11" s="231">
        <v>14.4</v>
      </c>
      <c r="FE11" s="231">
        <v>30.49</v>
      </c>
      <c r="FF11" s="231">
        <v>394.72</v>
      </c>
      <c r="FG11" s="231">
        <v>72.319999999999993</v>
      </c>
      <c r="FH11" s="231">
        <v>458.77</v>
      </c>
      <c r="FI11" s="231">
        <v>52.53</v>
      </c>
      <c r="FJ11" s="233">
        <v>27101.24</v>
      </c>
      <c r="FN11" s="326">
        <f t="shared" si="0"/>
        <v>3.6092971590144157E-2</v>
      </c>
      <c r="FO11" s="322">
        <f t="shared" si="1"/>
        <v>-1.6803221774753616E-2</v>
      </c>
      <c r="FP11" s="322">
        <f t="shared" si="2"/>
        <v>3.605150214592269E-2</v>
      </c>
      <c r="FQ11" s="322">
        <f t="shared" si="3"/>
        <v>-4.8603026775320191E-2</v>
      </c>
      <c r="FR11" s="322">
        <f t="shared" si="4"/>
        <v>-1.0208417313998719E-2</v>
      </c>
      <c r="FS11" s="322">
        <f t="shared" si="5"/>
        <v>0.10092961487383784</v>
      </c>
      <c r="FT11" s="322">
        <f t="shared" si="6"/>
        <v>2.8720023114706724E-2</v>
      </c>
      <c r="FU11" s="322">
        <f t="shared" si="7"/>
        <v>0</v>
      </c>
      <c r="FV11" s="322">
        <f t="shared" si="8"/>
        <v>2.5278058645096056E-2</v>
      </c>
      <c r="FW11" s="322">
        <f t="shared" si="9"/>
        <v>5.9324693959912196E-2</v>
      </c>
      <c r="FX11" s="322">
        <f t="shared" si="10"/>
        <v>3.2216286223085554E-2</v>
      </c>
      <c r="FY11" s="322">
        <f t="shared" si="11"/>
        <v>0</v>
      </c>
      <c r="FZ11" s="322">
        <f t="shared" si="12"/>
        <v>1.0522360015031986E-2</v>
      </c>
      <c r="GA11" s="322">
        <f t="shared" si="13"/>
        <v>9.1174077267814041E-2</v>
      </c>
      <c r="GB11" s="322">
        <f t="shared" si="14"/>
        <v>6.7164179104477501E-2</v>
      </c>
      <c r="GC11" s="322">
        <f t="shared" si="15"/>
        <v>0.11629320367825809</v>
      </c>
      <c r="GD11" s="322">
        <f t="shared" si="16"/>
        <v>7.3085846867749521E-2</v>
      </c>
      <c r="GE11" s="322">
        <f t="shared" si="17"/>
        <v>6.422961168611907E-2</v>
      </c>
      <c r="GF11" s="322">
        <f t="shared" si="18"/>
        <v>4.306552442695067E-2</v>
      </c>
      <c r="GG11" s="322">
        <f t="shared" si="19"/>
        <v>-7.1048232161579307E-3</v>
      </c>
      <c r="GH11" s="322">
        <f t="shared" si="20"/>
        <v>5.0484094052558687E-2</v>
      </c>
      <c r="GI11" s="322">
        <f t="shared" si="21"/>
        <v>0.11061552185548602</v>
      </c>
      <c r="GJ11" s="322">
        <f t="shared" si="22"/>
        <v>8.5937500000000028E-2</v>
      </c>
      <c r="GK11" s="322">
        <f t="shared" si="23"/>
        <v>4.0141119520850102E-2</v>
      </c>
      <c r="GL11" s="322">
        <f t="shared" si="24"/>
        <v>-1.1535688536409476E-2</v>
      </c>
      <c r="GM11" s="322">
        <f t="shared" si="25"/>
        <v>4.6099809746816864E-2</v>
      </c>
      <c r="GN11" s="322">
        <f t="shared" si="26"/>
        <v>7.5342465753424723E-2</v>
      </c>
      <c r="GO11" s="322">
        <f t="shared" si="27"/>
        <v>-0.22322322322322327</v>
      </c>
      <c r="GP11" s="322">
        <f t="shared" si="28"/>
        <v>1.2658227848101276E-2</v>
      </c>
      <c r="GQ11" s="322">
        <f t="shared" si="29"/>
        <v>0.11618334892422813</v>
      </c>
      <c r="GR11" s="322">
        <f t="shared" si="30"/>
        <v>1.0068874485979805E-2</v>
      </c>
      <c r="GS11" s="322">
        <f t="shared" si="31"/>
        <v>1.791757913597463E-2</v>
      </c>
      <c r="GT11" s="322">
        <f t="shared" si="32"/>
        <v>-4.6203110704482984E-2</v>
      </c>
      <c r="GU11" s="322">
        <f t="shared" si="33"/>
        <v>-2.5700746927958184E-3</v>
      </c>
      <c r="GV11" s="322">
        <f t="shared" si="34"/>
        <v>4.8968363136176092E-2</v>
      </c>
      <c r="GW11" s="322">
        <f t="shared" si="35"/>
        <v>-2.9064098397112419E-2</v>
      </c>
      <c r="GX11" s="322">
        <f t="shared" si="36"/>
        <v>4.281916397986324E-2</v>
      </c>
      <c r="GY11" s="322">
        <f t="shared" si="37"/>
        <v>4.0973630831643071E-2</v>
      </c>
      <c r="GZ11" s="322">
        <f t="shared" si="38"/>
        <v>-5.9347181008900813E-3</v>
      </c>
      <c r="HA11" s="322">
        <f t="shared" si="39"/>
        <v>4.4784270890224014E-2</v>
      </c>
      <c r="HB11" s="322">
        <f t="shared" si="40"/>
        <v>9.9254381717827064E-2</v>
      </c>
      <c r="HC11" s="322">
        <f t="shared" si="41"/>
        <v>2.302631578947378E-2</v>
      </c>
      <c r="HD11" s="322">
        <f t="shared" si="42"/>
        <v>1.1668611435239165E-2</v>
      </c>
      <c r="HE11" s="322">
        <f t="shared" si="43"/>
        <v>-3.0120481927711491E-3</v>
      </c>
      <c r="HF11" s="322">
        <f t="shared" si="44"/>
        <v>1.0807937632884469E-2</v>
      </c>
      <c r="HG11" s="322">
        <f t="shared" si="45"/>
        <v>-2.9852343248448449E-2</v>
      </c>
      <c r="HH11" s="322">
        <f t="shared" si="46"/>
        <v>-1.0030090270812223E-3</v>
      </c>
      <c r="HI11" s="322">
        <f t="shared" si="47"/>
        <v>5.7069046500704552E-2</v>
      </c>
      <c r="HJ11" s="322">
        <f t="shared" si="48"/>
        <v>-4.4665012406947931E-2</v>
      </c>
      <c r="HK11" s="322">
        <f t="shared" si="49"/>
        <v>5.3093462044756512E-2</v>
      </c>
      <c r="HL11" s="322">
        <f t="shared" si="50"/>
        <v>7.0257611241217131E-3</v>
      </c>
      <c r="HM11" s="322">
        <f t="shared" si="51"/>
        <v>1.9114709851551878E-2</v>
      </c>
      <c r="HN11" s="322">
        <f t="shared" si="52"/>
        <v>0.15623057799875695</v>
      </c>
      <c r="HO11" s="322">
        <f t="shared" si="53"/>
        <v>0.59235668789808915</v>
      </c>
      <c r="HP11" s="322">
        <f t="shared" si="54"/>
        <v>5.3571428571428624E-2</v>
      </c>
      <c r="HQ11" s="322">
        <f t="shared" si="55"/>
        <v>6.4006390220184783E-2</v>
      </c>
      <c r="HR11" s="322">
        <f t="shared" si="56"/>
        <v>0.25899999999999995</v>
      </c>
      <c r="HS11" s="322">
        <f t="shared" si="57"/>
        <v>2.5689027561102432E-2</v>
      </c>
      <c r="HT11" s="322">
        <f t="shared" si="58"/>
        <v>4.8639000446229354E-2</v>
      </c>
      <c r="HU11" s="322">
        <f t="shared" si="59"/>
        <v>6.7532313530179147E-2</v>
      </c>
      <c r="HV11" s="322">
        <f t="shared" si="60"/>
        <v>4.9107142857142794E-2</v>
      </c>
      <c r="HW11" s="322">
        <f t="shared" si="61"/>
        <v>-7.6268216766639634E-3</v>
      </c>
      <c r="HX11" s="322">
        <f t="shared" si="62"/>
        <v>3.8351072816354165E-2</v>
      </c>
      <c r="HY11" s="322">
        <f t="shared" si="63"/>
        <v>7.7646491439594859E-2</v>
      </c>
      <c r="HZ11" s="322">
        <f t="shared" si="64"/>
        <v>3.6658740824976777E-2</v>
      </c>
      <c r="IA11" s="322">
        <f t="shared" si="65"/>
        <v>1.2341927573767075E-2</v>
      </c>
      <c r="IB11" s="322">
        <f t="shared" si="66"/>
        <v>4.0762731217172957E-2</v>
      </c>
      <c r="IC11" s="322">
        <f t="shared" si="67"/>
        <v>8.4069758348322518E-2</v>
      </c>
      <c r="ID11" s="322">
        <f t="shared" si="68"/>
        <v>8.0409041980624305E-2</v>
      </c>
      <c r="IE11" s="322">
        <f t="shared" si="69"/>
        <v>-4.9789598792200698E-2</v>
      </c>
      <c r="IF11" s="322">
        <f t="shared" si="70"/>
        <v>2.6992696093998368E-3</v>
      </c>
      <c r="IG11" s="322">
        <f t="shared" si="71"/>
        <v>1.4863937800137337E-2</v>
      </c>
      <c r="IH11" s="322">
        <f t="shared" si="72"/>
        <v>4.4565217391304368E-2</v>
      </c>
      <c r="II11" s="322">
        <f t="shared" si="73"/>
        <v>4.8996175908221723E-2</v>
      </c>
      <c r="IJ11" s="322">
        <f t="shared" si="74"/>
        <v>2.5638990315923194E-2</v>
      </c>
      <c r="IK11" s="322">
        <f t="shared" si="75"/>
        <v>2.5847711678102691E-2</v>
      </c>
      <c r="IL11" s="322">
        <f t="shared" si="76"/>
        <v>0.14159631619339991</v>
      </c>
      <c r="IM11" s="322">
        <f t="shared" si="77"/>
        <v>1.6872454586592627E-2</v>
      </c>
      <c r="IN11" s="322">
        <f t="shared" si="78"/>
        <v>5.2766685681688366E-2</v>
      </c>
      <c r="IO11" s="322">
        <f t="shared" si="79"/>
        <v>-1.5942086683273023E-2</v>
      </c>
      <c r="IP11" s="322">
        <f t="shared" si="80"/>
        <v>-8.9880634241938387E-2</v>
      </c>
      <c r="IQ11" s="322">
        <f t="shared" si="81"/>
        <v>0.12021026421358413</v>
      </c>
      <c r="IR11" s="322">
        <f t="shared" si="82"/>
        <v>-1.3284583753588465E-2</v>
      </c>
      <c r="IS11" s="322">
        <f t="shared" si="83"/>
        <v>5.9593591246580639E-2</v>
      </c>
      <c r="IT11" s="322">
        <f t="shared" si="84"/>
        <v>-1.5384615384615398E-2</v>
      </c>
      <c r="IU11" s="322">
        <f t="shared" si="85"/>
        <v>3.117744610281916E-2</v>
      </c>
      <c r="IV11" s="322">
        <f t="shared" si="86"/>
        <v>5.1483732570611417E-2</v>
      </c>
      <c r="IW11" s="322">
        <f t="shared" si="87"/>
        <v>4.0096230954289437E-3</v>
      </c>
      <c r="IX11" s="322">
        <f t="shared" si="88"/>
        <v>-3.1417112299465283E-2</v>
      </c>
      <c r="IY11" s="322">
        <f t="shared" si="89"/>
        <v>0</v>
      </c>
      <c r="IZ11" s="322">
        <f t="shared" si="90"/>
        <v>4.3032786885245894E-2</v>
      </c>
      <c r="JA11" s="322">
        <f t="shared" si="91"/>
        <v>1.4778325123152834E-2</v>
      </c>
      <c r="JB11" s="322">
        <f t="shared" si="92"/>
        <v>2.8068488123410167E-2</v>
      </c>
      <c r="JC11" s="322">
        <f t="shared" si="93"/>
        <v>5.5512179887570151E-2</v>
      </c>
      <c r="JD11" s="322">
        <f t="shared" si="94"/>
        <v>1.0403306256234915E-2</v>
      </c>
      <c r="JE11" s="322">
        <f t="shared" si="95"/>
        <v>7.4146820525411328E-2</v>
      </c>
      <c r="JF11" s="322">
        <f t="shared" si="96"/>
        <v>4.2467365118493944E-2</v>
      </c>
      <c r="JG11" s="322">
        <f t="shared" si="97"/>
        <v>4.5473229883875805E-3</v>
      </c>
      <c r="JH11" s="322">
        <f t="shared" si="98"/>
        <v>0.13625304136253039</v>
      </c>
      <c r="JI11" s="322">
        <f t="shared" si="99"/>
        <v>4.7380666995699067E-2</v>
      </c>
      <c r="JJ11" s="322">
        <f t="shared" si="100"/>
        <v>2.4800000000000041E-2</v>
      </c>
      <c r="JK11" s="322">
        <f t="shared" si="101"/>
        <v>-6.5806563338817167E-2</v>
      </c>
      <c r="JL11" s="322">
        <f t="shared" si="102"/>
        <v>-3.5378835316217987E-2</v>
      </c>
      <c r="JM11" s="322">
        <f t="shared" si="103"/>
        <v>3.8931306642950157E-2</v>
      </c>
      <c r="JN11" s="322">
        <f t="shared" si="104"/>
        <v>9.9254381717827064E-2</v>
      </c>
      <c r="JO11" s="322">
        <f t="shared" si="105"/>
        <v>0.1065759637188208</v>
      </c>
      <c r="JP11" s="322">
        <f t="shared" si="106"/>
        <v>3.1312127236580466E-2</v>
      </c>
      <c r="JQ11" s="322">
        <f t="shared" si="107"/>
        <v>-2.2874344322872435E-2</v>
      </c>
      <c r="JR11" s="322">
        <f t="shared" si="108"/>
        <v>5.7713651498335169E-2</v>
      </c>
      <c r="JS11" s="322">
        <f t="shared" si="109"/>
        <v>2.5847711678102691E-2</v>
      </c>
      <c r="JT11" s="322">
        <f t="shared" si="110"/>
        <v>1.7073170731707388E-2</v>
      </c>
      <c r="JU11" s="322">
        <f t="shared" si="111"/>
        <v>1.388888888888884E-2</v>
      </c>
      <c r="JV11" s="322">
        <f t="shared" si="112"/>
        <v>7.5901328273244853E-3</v>
      </c>
      <c r="JW11" s="322">
        <f t="shared" si="113"/>
        <v>1.0804321728691545E-2</v>
      </c>
      <c r="JX11" s="322">
        <f t="shared" si="114"/>
        <v>8.4805157796639236E-4</v>
      </c>
      <c r="JY11" s="322">
        <f t="shared" si="115"/>
        <v>2.1543086172344673E-2</v>
      </c>
      <c r="JZ11" s="322">
        <f t="shared" si="116"/>
        <v>3.0256410256410248E-2</v>
      </c>
      <c r="KA11" s="322">
        <f t="shared" si="117"/>
        <v>-5.8125880695162085E-2</v>
      </c>
      <c r="KB11" s="322">
        <f t="shared" si="118"/>
        <v>2.5985328857391386E-2</v>
      </c>
      <c r="KC11" s="322">
        <f t="shared" si="119"/>
        <v>3.9801081334035288E-2</v>
      </c>
      <c r="KD11" s="322">
        <f t="shared" si="120"/>
        <v>8.4484655825895538E-2</v>
      </c>
      <c r="KE11" s="322">
        <f t="shared" si="121"/>
        <v>-2.8110214305594156E-2</v>
      </c>
      <c r="KF11" s="322">
        <f t="shared" si="122"/>
        <v>0.19444444444444439</v>
      </c>
      <c r="KG11" s="322">
        <f t="shared" si="123"/>
        <v>-4.751525719267654E-2</v>
      </c>
      <c r="KH11" s="322">
        <f t="shared" si="124"/>
        <v>8.2969432314410577E-2</v>
      </c>
      <c r="KI11" s="322">
        <f t="shared" si="125"/>
        <v>-5.2228412256267412E-2</v>
      </c>
      <c r="KJ11" s="322">
        <f t="shared" si="126"/>
        <v>5.6654676258992877E-2</v>
      </c>
      <c r="KK11" s="322">
        <f t="shared" si="127"/>
        <v>9.7058823529411795E-2</v>
      </c>
      <c r="KL11" s="322">
        <f t="shared" si="128"/>
        <v>6.9352937096882111E-4</v>
      </c>
      <c r="KM11" s="322">
        <f t="shared" si="129"/>
        <v>2.7975343764817442E-2</v>
      </c>
      <c r="KN11" s="322">
        <f t="shared" si="130"/>
        <v>2.9142381348876054E-3</v>
      </c>
      <c r="KO11" s="322">
        <f t="shared" si="131"/>
        <v>2.4302850911356946E-2</v>
      </c>
      <c r="KP11" s="322">
        <f t="shared" si="132"/>
        <v>0.12217194570135745</v>
      </c>
      <c r="KQ11" s="322">
        <f t="shared" si="133"/>
        <v>7.9056291390728478E-2</v>
      </c>
      <c r="KR11" s="322">
        <f t="shared" si="134"/>
        <v>2.7439024390244079E-2</v>
      </c>
      <c r="KS11" s="322">
        <f t="shared" si="135"/>
        <v>9.4242982995288022E-3</v>
      </c>
      <c r="KT11" s="322">
        <f t="shared" si="136"/>
        <v>4.5882620564149129E-2</v>
      </c>
      <c r="KU11" s="322">
        <f t="shared" si="137"/>
        <v>-3.5957590796300468E-2</v>
      </c>
      <c r="KV11" s="322">
        <f t="shared" si="138"/>
        <v>3.041825095057037E-2</v>
      </c>
      <c r="KW11" s="322">
        <f t="shared" si="139"/>
        <v>1.5843381571754234E-2</v>
      </c>
      <c r="KX11" s="322">
        <f t="shared" si="140"/>
        <v>4.283604135893649E-2</v>
      </c>
      <c r="KY11" s="322">
        <f t="shared" si="141"/>
        <v>-6.1196581196581896E-3</v>
      </c>
      <c r="KZ11" s="322">
        <f t="shared" si="142"/>
        <v>2.8031740555459723E-2</v>
      </c>
      <c r="LA11" s="322">
        <f t="shared" si="143"/>
        <v>2.4321389793702391E-2</v>
      </c>
      <c r="LB11" s="322">
        <f t="shared" si="144"/>
        <v>-1.9580397078224988E-2</v>
      </c>
      <c r="LC11" s="322">
        <f t="shared" si="145"/>
        <v>-2.785971812520513E-3</v>
      </c>
      <c r="LD11" s="322">
        <f t="shared" si="146"/>
        <v>2.836463223787173E-2</v>
      </c>
      <c r="LE11" s="322">
        <f t="shared" si="147"/>
        <v>7.2492163009403891E-3</v>
      </c>
      <c r="LF11" s="322">
        <f t="shared" si="148"/>
        <v>-2.6844070961718151E-2</v>
      </c>
      <c r="LG11" s="322">
        <f t="shared" si="149"/>
        <v>4.9445865302642798E-2</v>
      </c>
      <c r="LH11" s="322">
        <f t="shared" si="150"/>
        <v>3.6087578391462115E-2</v>
      </c>
      <c r="LI11" s="322">
        <f t="shared" si="151"/>
        <v>6.3573883161512038E-2</v>
      </c>
      <c r="LJ11" s="322">
        <f t="shared" si="152"/>
        <v>6.1359369132557171E-2</v>
      </c>
      <c r="LK11" s="322">
        <f t="shared" si="153"/>
        <v>8.2125151997006846E-2</v>
      </c>
      <c r="LL11" s="322">
        <f t="shared" si="154"/>
        <v>3.3859176606387174E-2</v>
      </c>
      <c r="LM11" s="322">
        <f t="shared" si="155"/>
        <v>-8.0331061343719163E-3</v>
      </c>
      <c r="LN11" s="322">
        <f t="shared" si="156"/>
        <v>5.0874403815580144E-2</v>
      </c>
      <c r="LO11" s="322">
        <f t="shared" si="157"/>
        <v>-6.6225165562913673E-3</v>
      </c>
      <c r="LP11" s="322">
        <f t="shared" si="158"/>
        <v>-0.11439114391143917</v>
      </c>
      <c r="LQ11" s="322">
        <f t="shared" si="159"/>
        <v>-1.4544279250161694E-2</v>
      </c>
      <c r="LR11" s="322">
        <f t="shared" si="160"/>
        <v>2.2853080087350416E-3</v>
      </c>
      <c r="LS11" s="322">
        <f t="shared" si="161"/>
        <v>0</v>
      </c>
      <c r="LT11" s="322">
        <f t="shared" si="162"/>
        <v>5.1766432059423606E-2</v>
      </c>
      <c r="LU11" s="322">
        <f t="shared" si="163"/>
        <v>5.7438253877082953E-3</v>
      </c>
      <c r="LV11" s="327">
        <f t="shared" si="164"/>
        <v>-1.8407814420197111E-2</v>
      </c>
    </row>
    <row r="12" spans="1:334">
      <c r="A12" s="265">
        <v>44858</v>
      </c>
      <c r="B12" s="230">
        <v>2561.04</v>
      </c>
      <c r="C12" s="231">
        <v>72.709999999999994</v>
      </c>
      <c r="D12" s="231">
        <v>38.01</v>
      </c>
      <c r="E12" s="231">
        <v>32.18</v>
      </c>
      <c r="F12" s="231">
        <v>1855.86</v>
      </c>
      <c r="G12" s="231">
        <v>8.64</v>
      </c>
      <c r="H12" s="231">
        <v>190.65</v>
      </c>
      <c r="I12" s="231">
        <v>138738.94</v>
      </c>
      <c r="J12" s="231">
        <v>11.5</v>
      </c>
      <c r="K12" s="231">
        <v>230.14</v>
      </c>
      <c r="L12" s="231">
        <v>65.510000000000005</v>
      </c>
      <c r="M12" s="232">
        <v>0.06</v>
      </c>
      <c r="N12" s="231">
        <v>27.4</v>
      </c>
      <c r="O12" s="231">
        <v>1845.11</v>
      </c>
      <c r="P12" s="231">
        <v>1.49</v>
      </c>
      <c r="Q12" s="231">
        <v>881.75</v>
      </c>
      <c r="R12" s="231">
        <v>8.7200000000000006</v>
      </c>
      <c r="S12" s="231">
        <v>153.32</v>
      </c>
      <c r="T12" s="231">
        <v>89.13</v>
      </c>
      <c r="U12" s="231">
        <v>53944.88</v>
      </c>
      <c r="V12" s="231">
        <v>15.08</v>
      </c>
      <c r="W12" s="231">
        <v>13.82</v>
      </c>
      <c r="X12" s="231">
        <v>4.38</v>
      </c>
      <c r="Y12" s="231">
        <v>523.74</v>
      </c>
      <c r="Z12" s="231">
        <v>60.53</v>
      </c>
      <c r="AA12" s="231">
        <v>228.52</v>
      </c>
      <c r="AB12" s="231">
        <v>2.82</v>
      </c>
      <c r="AC12" s="231">
        <v>10.08</v>
      </c>
      <c r="AD12" s="231">
        <v>13.35</v>
      </c>
      <c r="AE12" s="231">
        <v>103.41</v>
      </c>
      <c r="AF12" s="231">
        <v>613.71</v>
      </c>
      <c r="AG12" s="231">
        <v>55.51</v>
      </c>
      <c r="AH12" s="231">
        <v>20.399999999999999</v>
      </c>
      <c r="AI12" s="231">
        <v>129.54</v>
      </c>
      <c r="AJ12" s="231">
        <v>40.229999999999997</v>
      </c>
      <c r="AK12" s="231">
        <v>622.01</v>
      </c>
      <c r="AL12" s="231">
        <v>194.42</v>
      </c>
      <c r="AM12" s="231">
        <v>27.66</v>
      </c>
      <c r="AN12" s="231">
        <v>9.94</v>
      </c>
      <c r="AO12" s="231">
        <v>104.26</v>
      </c>
      <c r="AP12" s="231">
        <v>117.1</v>
      </c>
      <c r="AQ12" s="231">
        <v>10</v>
      </c>
      <c r="AR12" s="231">
        <v>8.9499999999999993</v>
      </c>
      <c r="AS12" s="231">
        <v>98.19</v>
      </c>
      <c r="AT12" s="231">
        <v>56.33</v>
      </c>
      <c r="AU12" s="231">
        <v>102.96</v>
      </c>
      <c r="AV12" s="231">
        <v>20.67</v>
      </c>
      <c r="AW12" s="231">
        <v>46.01</v>
      </c>
      <c r="AX12" s="231">
        <v>4.0199999999999996</v>
      </c>
      <c r="AY12" s="231">
        <v>25.13</v>
      </c>
      <c r="AZ12" s="231">
        <v>24.9</v>
      </c>
      <c r="BA12" s="231">
        <v>5927.35</v>
      </c>
      <c r="BB12" s="231">
        <v>466.75</v>
      </c>
      <c r="BC12" s="231">
        <v>2.42</v>
      </c>
      <c r="BD12" s="231">
        <v>13.5</v>
      </c>
      <c r="BE12" s="231">
        <v>325.68</v>
      </c>
      <c r="BF12" s="231">
        <v>295.72000000000003</v>
      </c>
      <c r="BG12" s="231">
        <v>102.87</v>
      </c>
      <c r="BH12" s="231">
        <v>49.83</v>
      </c>
      <c r="BI12" s="231">
        <v>209</v>
      </c>
      <c r="BJ12" s="231">
        <v>2.35</v>
      </c>
      <c r="BK12" s="231">
        <v>973.96</v>
      </c>
      <c r="BL12" s="231">
        <v>126.12</v>
      </c>
      <c r="BM12" s="231">
        <v>48.07</v>
      </c>
      <c r="BN12" s="231">
        <v>496.03</v>
      </c>
      <c r="BO12" s="231">
        <v>2896.2</v>
      </c>
      <c r="BP12" s="231">
        <v>97.75</v>
      </c>
      <c r="BQ12" s="231">
        <v>616.20000000000005</v>
      </c>
      <c r="BR12" s="231">
        <v>104.21</v>
      </c>
      <c r="BS12" s="231">
        <v>299.76</v>
      </c>
      <c r="BT12" s="231">
        <v>53.55</v>
      </c>
      <c r="BU12" s="231">
        <v>45.74</v>
      </c>
      <c r="BV12" s="231">
        <v>10.45</v>
      </c>
      <c r="BW12" s="231">
        <v>45.72</v>
      </c>
      <c r="BX12" s="231">
        <v>98.59</v>
      </c>
      <c r="BY12" s="231">
        <v>159.61000000000001</v>
      </c>
      <c r="BZ12" s="231">
        <v>34.19</v>
      </c>
      <c r="CA12" s="231">
        <v>165.63</v>
      </c>
      <c r="CB12" s="231">
        <v>37.630000000000003</v>
      </c>
      <c r="CC12" s="231">
        <v>55909.91</v>
      </c>
      <c r="CD12" s="231">
        <v>97.73</v>
      </c>
      <c r="CE12" s="231">
        <v>84.21</v>
      </c>
      <c r="CF12" s="231">
        <v>5517.56</v>
      </c>
      <c r="CG12" s="231">
        <v>56.1</v>
      </c>
      <c r="CH12" s="231">
        <v>0.65</v>
      </c>
      <c r="CI12" s="231">
        <v>101.21</v>
      </c>
      <c r="CJ12" s="231">
        <v>62.01</v>
      </c>
      <c r="CK12" s="231">
        <v>52.36</v>
      </c>
      <c r="CL12" s="231">
        <v>28.4</v>
      </c>
      <c r="CM12" s="231">
        <v>3.75</v>
      </c>
      <c r="CN12" s="231">
        <v>5.35</v>
      </c>
      <c r="CO12" s="231">
        <v>2.2799999999999998</v>
      </c>
      <c r="CP12" s="231">
        <v>813.89</v>
      </c>
      <c r="CQ12" s="231">
        <v>131.16999999999999</v>
      </c>
      <c r="CR12" s="231">
        <v>155.76</v>
      </c>
      <c r="CS12" s="231">
        <v>94.07</v>
      </c>
      <c r="CT12" s="231">
        <v>204.61</v>
      </c>
      <c r="CU12" s="231">
        <v>402.65</v>
      </c>
      <c r="CV12" s="231">
        <v>74.540000000000006</v>
      </c>
      <c r="CW12" s="231">
        <v>323.73</v>
      </c>
      <c r="CX12" s="231">
        <v>13.57</v>
      </c>
      <c r="CY12" s="231">
        <v>186.12</v>
      </c>
      <c r="CZ12" s="231">
        <v>27.16</v>
      </c>
      <c r="DA12" s="231">
        <v>9443.31</v>
      </c>
      <c r="DB12" s="231">
        <v>117.1</v>
      </c>
      <c r="DC12" s="231">
        <v>4.78</v>
      </c>
      <c r="DD12" s="231">
        <v>21.49</v>
      </c>
      <c r="DE12" s="231">
        <v>1133.74</v>
      </c>
      <c r="DF12" s="231">
        <v>110.22</v>
      </c>
      <c r="DG12" s="231">
        <v>159.61000000000001</v>
      </c>
      <c r="DH12" s="231">
        <v>8.9600000000000009</v>
      </c>
      <c r="DI12" s="231">
        <v>7.47</v>
      </c>
      <c r="DJ12" s="231">
        <v>20.95</v>
      </c>
      <c r="DK12" s="231">
        <v>89.27</v>
      </c>
      <c r="DL12" s="231">
        <v>11546.73</v>
      </c>
      <c r="DM12" s="231">
        <v>20.99</v>
      </c>
      <c r="DN12" s="231">
        <v>41.25</v>
      </c>
      <c r="DO12" s="231">
        <v>78.84</v>
      </c>
      <c r="DP12" s="231">
        <v>81.11</v>
      </c>
      <c r="DQ12" s="231">
        <v>721375.75</v>
      </c>
      <c r="DR12" s="231">
        <v>83.36</v>
      </c>
      <c r="DS12" s="231">
        <v>33.78</v>
      </c>
      <c r="DT12" s="231">
        <v>6.87</v>
      </c>
      <c r="DU12" s="231">
        <v>23.68</v>
      </c>
      <c r="DV12" s="231">
        <v>13.73</v>
      </c>
      <c r="DW12" s="231">
        <v>14.47</v>
      </c>
      <c r="DX12" s="231">
        <v>12.86</v>
      </c>
      <c r="DY12" s="231">
        <v>9.8699999999999992</v>
      </c>
      <c r="DZ12" s="231">
        <v>298.83</v>
      </c>
      <c r="EA12" s="231">
        <v>93.99</v>
      </c>
      <c r="EB12" s="231">
        <v>25.06</v>
      </c>
      <c r="EC12" s="231">
        <v>1432.8</v>
      </c>
      <c r="ED12" s="231">
        <v>21.43</v>
      </c>
      <c r="EE12" s="231">
        <v>27.62</v>
      </c>
      <c r="EF12" s="231">
        <v>17.3</v>
      </c>
      <c r="EG12" s="231">
        <v>48.85</v>
      </c>
      <c r="EH12" s="231">
        <v>497.1</v>
      </c>
      <c r="EI12" s="231">
        <v>219.98</v>
      </c>
      <c r="EJ12" s="231">
        <v>2.61</v>
      </c>
      <c r="EK12" s="231">
        <v>3913.93</v>
      </c>
      <c r="EL12" s="231">
        <v>26.89</v>
      </c>
      <c r="EM12" s="231">
        <v>297.25</v>
      </c>
      <c r="EN12" s="231">
        <v>126.23</v>
      </c>
      <c r="EO12" s="231">
        <v>149.55000000000001</v>
      </c>
      <c r="EP12" s="231">
        <v>1221.6199999999999</v>
      </c>
      <c r="EQ12" s="231">
        <v>59.19</v>
      </c>
      <c r="ER12" s="231">
        <v>114.98</v>
      </c>
      <c r="ES12" s="231">
        <v>53.33</v>
      </c>
      <c r="ET12" s="231">
        <v>38.229999999999997</v>
      </c>
      <c r="EU12" s="231">
        <v>12.6</v>
      </c>
      <c r="EV12" s="231">
        <v>299.63</v>
      </c>
      <c r="EW12" s="231">
        <v>5.92</v>
      </c>
      <c r="EX12" s="231">
        <v>143.84</v>
      </c>
      <c r="EY12" s="231">
        <v>123.36</v>
      </c>
      <c r="EZ12" s="231">
        <v>28.41</v>
      </c>
      <c r="FA12" s="231">
        <v>39.520000000000003</v>
      </c>
      <c r="FB12" s="231">
        <v>21.84</v>
      </c>
      <c r="FC12" s="231">
        <v>59.4</v>
      </c>
      <c r="FD12" s="231">
        <v>14.44</v>
      </c>
      <c r="FE12" s="231">
        <v>33.72</v>
      </c>
      <c r="FF12" s="231">
        <v>386.59</v>
      </c>
      <c r="FG12" s="231">
        <v>76.42</v>
      </c>
      <c r="FH12" s="231">
        <v>490.13</v>
      </c>
      <c r="FI12" s="231">
        <v>55.85</v>
      </c>
      <c r="FJ12" s="233">
        <v>26625.38</v>
      </c>
      <c r="FN12" s="326">
        <f t="shared" si="0"/>
        <v>4.0050032082260496E-2</v>
      </c>
      <c r="FO12" s="322">
        <f t="shared" si="1"/>
        <v>2.6977401129943457E-2</v>
      </c>
      <c r="FP12" s="322">
        <f t="shared" si="2"/>
        <v>4.9710024855012351E-2</v>
      </c>
      <c r="FQ12" s="322">
        <f t="shared" si="3"/>
        <v>-1.5601101254206119E-2</v>
      </c>
      <c r="FR12" s="322">
        <f t="shared" si="4"/>
        <v>2.1386901485965823E-2</v>
      </c>
      <c r="FS12" s="322">
        <f t="shared" si="5"/>
        <v>4.2219541616405482E-2</v>
      </c>
      <c r="FT12" s="322">
        <f t="shared" si="6"/>
        <v>7.094708459723624E-2</v>
      </c>
      <c r="FU12" s="322">
        <f t="shared" si="7"/>
        <v>-1.7963811612110973E-2</v>
      </c>
      <c r="FV12" s="322">
        <f t="shared" si="8"/>
        <v>0.13412228796844175</v>
      </c>
      <c r="FW12" s="322">
        <f t="shared" si="9"/>
        <v>-2.5821198780900875E-2</v>
      </c>
      <c r="FX12" s="322">
        <f t="shared" si="10"/>
        <v>2.7446675031367742E-2</v>
      </c>
      <c r="FY12" s="322">
        <f t="shared" si="11"/>
        <v>0</v>
      </c>
      <c r="FZ12" s="322">
        <f t="shared" si="12"/>
        <v>1.8966158423205579E-2</v>
      </c>
      <c r="GA12" s="322">
        <f t="shared" si="13"/>
        <v>2.6840968790347596E-2</v>
      </c>
      <c r="GB12" s="322">
        <f t="shared" si="14"/>
        <v>4.1958041958041994E-2</v>
      </c>
      <c r="GC12" s="322">
        <f t="shared" si="15"/>
        <v>4.3614628950171645E-2</v>
      </c>
      <c r="GD12" s="322">
        <f t="shared" si="16"/>
        <v>-5.7297297297297226E-2</v>
      </c>
      <c r="GE12" s="322">
        <f t="shared" si="17"/>
        <v>5.7525175886329175E-2</v>
      </c>
      <c r="GF12" s="322">
        <f t="shared" si="18"/>
        <v>-1.0765815760266358E-2</v>
      </c>
      <c r="GG12" s="322">
        <f t="shared" si="19"/>
        <v>2.5044820277101875E-2</v>
      </c>
      <c r="GH12" s="322">
        <f t="shared" si="20"/>
        <v>-7.2416063199472963E-3</v>
      </c>
      <c r="GI12" s="322">
        <f t="shared" si="21"/>
        <v>0.11004016064257037</v>
      </c>
      <c r="GJ12" s="322">
        <f t="shared" si="22"/>
        <v>5.035971223021582E-2</v>
      </c>
      <c r="GK12" s="322">
        <f t="shared" si="23"/>
        <v>3.2814040623151221E-2</v>
      </c>
      <c r="GL12" s="322">
        <f t="shared" si="24"/>
        <v>-0.11699489423778259</v>
      </c>
      <c r="GM12" s="322">
        <f t="shared" si="25"/>
        <v>6.565939190449549E-2</v>
      </c>
      <c r="GN12" s="322">
        <f t="shared" si="26"/>
        <v>-0.1019108280254778</v>
      </c>
      <c r="GO12" s="322">
        <f t="shared" si="27"/>
        <v>0.2989690721649485</v>
      </c>
      <c r="GP12" s="322">
        <f t="shared" si="28"/>
        <v>4.2968749999999917E-2</v>
      </c>
      <c r="GQ12" s="322">
        <f t="shared" si="29"/>
        <v>-0.13333892054978208</v>
      </c>
      <c r="GR12" s="322">
        <f t="shared" si="30"/>
        <v>2.8196622436670756E-2</v>
      </c>
      <c r="GS12" s="322">
        <f t="shared" si="31"/>
        <v>8.5663993741443289E-2</v>
      </c>
      <c r="GT12" s="322">
        <f t="shared" si="32"/>
        <v>-2.1582733812949777E-2</v>
      </c>
      <c r="GU12" s="322">
        <f t="shared" si="33"/>
        <v>4.3079152910862346E-2</v>
      </c>
      <c r="GV12" s="322">
        <f t="shared" si="34"/>
        <v>5.5074744295829904E-2</v>
      </c>
      <c r="GW12" s="322">
        <f t="shared" si="35"/>
        <v>9.5898375559392415E-2</v>
      </c>
      <c r="GX12" s="322">
        <f t="shared" si="36"/>
        <v>5.4567151225862295E-2</v>
      </c>
      <c r="GY12" s="322">
        <f t="shared" si="37"/>
        <v>7.7942322681215898E-2</v>
      </c>
      <c r="GZ12" s="322">
        <f t="shared" si="38"/>
        <v>-1.0945273631840915E-2</v>
      </c>
      <c r="HA12" s="322">
        <f t="shared" si="39"/>
        <v>9.0015682174594866E-2</v>
      </c>
      <c r="HB12" s="322">
        <f t="shared" si="40"/>
        <v>3.1536293164200126E-2</v>
      </c>
      <c r="HC12" s="322">
        <f t="shared" si="41"/>
        <v>7.1811361200428719E-2</v>
      </c>
      <c r="HD12" s="322">
        <f t="shared" si="42"/>
        <v>3.2295271049596237E-2</v>
      </c>
      <c r="HE12" s="322">
        <f t="shared" si="43"/>
        <v>2.291905406813213E-2</v>
      </c>
      <c r="HF12" s="322">
        <f t="shared" si="44"/>
        <v>-1.2620508326029779E-2</v>
      </c>
      <c r="HG12" s="322">
        <f t="shared" si="45"/>
        <v>0.13554648726149765</v>
      </c>
      <c r="HH12" s="322">
        <f t="shared" si="46"/>
        <v>3.7650602409638551E-2</v>
      </c>
      <c r="HI12" s="322">
        <f t="shared" si="47"/>
        <v>2.2217285047767165E-2</v>
      </c>
      <c r="HJ12" s="322">
        <f t="shared" si="48"/>
        <v>4.4155844155844018E-2</v>
      </c>
      <c r="HK12" s="322">
        <f t="shared" si="49"/>
        <v>4.708333333333329E-2</v>
      </c>
      <c r="HL12" s="322">
        <f t="shared" si="50"/>
        <v>0.15813953488372087</v>
      </c>
      <c r="HM12" s="322">
        <f t="shared" si="51"/>
        <v>4.6545297886728502E-2</v>
      </c>
      <c r="HN12" s="322">
        <f t="shared" si="52"/>
        <v>4.537615624090123E-2</v>
      </c>
      <c r="HO12" s="322">
        <f t="shared" si="53"/>
        <v>-3.2000000000000028E-2</v>
      </c>
      <c r="HP12" s="322">
        <f t="shared" si="54"/>
        <v>-4.6610169491525431E-2</v>
      </c>
      <c r="HQ12" s="322">
        <f t="shared" si="55"/>
        <v>6.3028364395991784E-2</v>
      </c>
      <c r="HR12" s="322">
        <f t="shared" si="56"/>
        <v>2.123838795455342E-2</v>
      </c>
      <c r="HS12" s="322">
        <f t="shared" si="57"/>
        <v>4.3094706955992698E-2</v>
      </c>
      <c r="HT12" s="322">
        <f t="shared" si="58"/>
        <v>6.0212765957446769E-2</v>
      </c>
      <c r="HU12" s="322">
        <f t="shared" si="59"/>
        <v>0.16078866981394049</v>
      </c>
      <c r="HV12" s="322">
        <f t="shared" si="60"/>
        <v>0</v>
      </c>
      <c r="HW12" s="322">
        <f t="shared" si="61"/>
        <v>1.1528155702802093E-2</v>
      </c>
      <c r="HX12" s="322">
        <f t="shared" si="62"/>
        <v>2.6033192320208287E-2</v>
      </c>
      <c r="HY12" s="322">
        <f t="shared" si="63"/>
        <v>7.5632132468113733E-2</v>
      </c>
      <c r="HZ12" s="322">
        <f t="shared" si="64"/>
        <v>-1.0670549283976271E-2</v>
      </c>
      <c r="IA12" s="322">
        <f t="shared" si="65"/>
        <v>1.0847713184788046E-2</v>
      </c>
      <c r="IB12" s="322">
        <f t="shared" si="66"/>
        <v>7.2408118486012002E-2</v>
      </c>
      <c r="IC12" s="322">
        <f t="shared" si="67"/>
        <v>0.11131149906218443</v>
      </c>
      <c r="ID12" s="322">
        <f t="shared" si="68"/>
        <v>3.8258443758094937E-2</v>
      </c>
      <c r="IE12" s="322">
        <f t="shared" si="69"/>
        <v>1.3353165883506267E-2</v>
      </c>
      <c r="IF12" s="322">
        <f t="shared" si="70"/>
        <v>-0.15201900237529695</v>
      </c>
      <c r="IG12" s="322">
        <f t="shared" si="71"/>
        <v>3.0644434429923373E-2</v>
      </c>
      <c r="IH12" s="322">
        <f t="shared" si="72"/>
        <v>8.7408949011446399E-2</v>
      </c>
      <c r="II12" s="322">
        <f t="shared" si="73"/>
        <v>4.1695146958304813E-2</v>
      </c>
      <c r="IJ12" s="322">
        <f t="shared" si="74"/>
        <v>-0.23697856203080259</v>
      </c>
      <c r="IK12" s="322">
        <f t="shared" si="75"/>
        <v>3.6495876355607533E-2</v>
      </c>
      <c r="IL12" s="322">
        <f t="shared" si="76"/>
        <v>0.14924369747899152</v>
      </c>
      <c r="IM12" s="322">
        <f t="shared" si="77"/>
        <v>5.2956134774316488E-2</v>
      </c>
      <c r="IN12" s="322">
        <f t="shared" si="78"/>
        <v>1.9506908696830291E-2</v>
      </c>
      <c r="IO12" s="322">
        <f t="shared" si="79"/>
        <v>-2.5036768257615308E-2</v>
      </c>
      <c r="IP12" s="322">
        <f t="shared" si="80"/>
        <v>-4.3456983458940959E-2</v>
      </c>
      <c r="IQ12" s="322">
        <f t="shared" si="81"/>
        <v>3.9886391701654603E-2</v>
      </c>
      <c r="IR12" s="322">
        <f t="shared" si="82"/>
        <v>8.4615823129439063E-2</v>
      </c>
      <c r="IS12" s="322">
        <f t="shared" si="83"/>
        <v>3.4482758620689738E-2</v>
      </c>
      <c r="IT12" s="322">
        <f t="shared" si="84"/>
        <v>1.5625000000000014E-2</v>
      </c>
      <c r="IU12" s="322">
        <f t="shared" si="85"/>
        <v>8.5129194810764433E-2</v>
      </c>
      <c r="IV12" s="322">
        <f t="shared" si="86"/>
        <v>5.4233253995239677E-2</v>
      </c>
      <c r="IW12" s="322">
        <f t="shared" si="87"/>
        <v>4.5527156549520789E-2</v>
      </c>
      <c r="IX12" s="322">
        <f t="shared" si="88"/>
        <v>-2.0013802622498338E-2</v>
      </c>
      <c r="IY12" s="322">
        <f t="shared" si="89"/>
        <v>3.5911602209944722E-2</v>
      </c>
      <c r="IZ12" s="322">
        <f t="shared" si="90"/>
        <v>5.1080550098231786E-2</v>
      </c>
      <c r="JA12" s="322">
        <f t="shared" si="91"/>
        <v>0.10679611650485425</v>
      </c>
      <c r="JB12" s="322">
        <f t="shared" si="92"/>
        <v>1.8464038208249732E-3</v>
      </c>
      <c r="JC12" s="322">
        <f t="shared" si="93"/>
        <v>-2.9735927213551373E-2</v>
      </c>
      <c r="JD12" s="322">
        <f t="shared" si="94"/>
        <v>9.844851904090253E-2</v>
      </c>
      <c r="JE12" s="322">
        <f t="shared" si="95"/>
        <v>7.5085714285714214E-2</v>
      </c>
      <c r="JF12" s="322">
        <f t="shared" si="96"/>
        <v>9.9639920460042039E-2</v>
      </c>
      <c r="JG12" s="322">
        <f t="shared" si="97"/>
        <v>2.9769059614843576E-2</v>
      </c>
      <c r="JH12" s="322">
        <f t="shared" si="98"/>
        <v>6.4097073518915193E-2</v>
      </c>
      <c r="JI12" s="322">
        <f t="shared" si="99"/>
        <v>8.9633120161561747E-2</v>
      </c>
      <c r="JJ12" s="322">
        <f t="shared" si="100"/>
        <v>5.9328649492583901E-2</v>
      </c>
      <c r="JK12" s="322">
        <f t="shared" si="101"/>
        <v>-0.13745481508944293</v>
      </c>
      <c r="JL12" s="322">
        <f t="shared" si="102"/>
        <v>-0.11846802986043488</v>
      </c>
      <c r="JM12" s="322">
        <f t="shared" si="103"/>
        <v>-3.3026344891990925E-2</v>
      </c>
      <c r="JN12" s="322">
        <f t="shared" si="104"/>
        <v>3.1536293164200126E-2</v>
      </c>
      <c r="JO12" s="322">
        <f t="shared" si="105"/>
        <v>-2.0491803278688454E-2</v>
      </c>
      <c r="JP12" s="322">
        <f t="shared" si="106"/>
        <v>3.5662650602409564E-2</v>
      </c>
      <c r="JQ12" s="322">
        <f t="shared" si="107"/>
        <v>4.5731257378984584E-2</v>
      </c>
      <c r="JR12" s="322">
        <f t="shared" si="108"/>
        <v>5.1416579223504726E-2</v>
      </c>
      <c r="JS12" s="322">
        <f t="shared" si="109"/>
        <v>3.6495876355607533E-2</v>
      </c>
      <c r="JT12" s="322">
        <f t="shared" si="110"/>
        <v>7.4340527577937771E-2</v>
      </c>
      <c r="JU12" s="322">
        <f t="shared" si="111"/>
        <v>2.3287671232876703E-2</v>
      </c>
      <c r="JV12" s="322">
        <f t="shared" si="112"/>
        <v>-1.3653483992467004E-2</v>
      </c>
      <c r="JW12" s="322">
        <f t="shared" si="113"/>
        <v>6.0213776722090176E-2</v>
      </c>
      <c r="JX12" s="322">
        <f t="shared" si="114"/>
        <v>-1.2721965333734701E-2</v>
      </c>
      <c r="JY12" s="322">
        <f t="shared" si="115"/>
        <v>2.9426189308484445E-2</v>
      </c>
      <c r="JZ12" s="322">
        <f t="shared" si="116"/>
        <v>2.6630164260826289E-2</v>
      </c>
      <c r="KA12" s="322">
        <f t="shared" si="117"/>
        <v>-1.7080164568008857E-2</v>
      </c>
      <c r="KB12" s="322">
        <f t="shared" si="118"/>
        <v>-1.7086766844401316E-2</v>
      </c>
      <c r="KC12" s="322">
        <f t="shared" si="119"/>
        <v>0.15948962289410301</v>
      </c>
      <c r="KD12" s="322">
        <f t="shared" si="120"/>
        <v>-6.0202931228861369E-2</v>
      </c>
      <c r="KE12" s="322">
        <f t="shared" si="121"/>
        <v>-3.2646048109965652E-2</v>
      </c>
      <c r="KF12" s="322">
        <f t="shared" si="122"/>
        <v>6.5116279069767427E-2</v>
      </c>
      <c r="KG12" s="322">
        <f t="shared" si="123"/>
        <v>8.3752860411899235E-2</v>
      </c>
      <c r="KH12" s="322">
        <f t="shared" si="124"/>
        <v>0.10725806451612903</v>
      </c>
      <c r="KI12" s="322">
        <f t="shared" si="125"/>
        <v>6.3188831741366733E-2</v>
      </c>
      <c r="KJ12" s="322">
        <f t="shared" si="126"/>
        <v>9.4468085106382924E-2</v>
      </c>
      <c r="KK12" s="322">
        <f t="shared" si="127"/>
        <v>-0.11796246648793569</v>
      </c>
      <c r="KL12" s="322">
        <f t="shared" si="128"/>
        <v>3.5518746967911845E-2</v>
      </c>
      <c r="KM12" s="322">
        <f t="shared" si="129"/>
        <v>8.3833025830258256E-2</v>
      </c>
      <c r="KN12" s="322">
        <f t="shared" si="130"/>
        <v>4.0265670402656654E-2</v>
      </c>
      <c r="KO12" s="322">
        <f t="shared" si="131"/>
        <v>8.9581749049429629E-2</v>
      </c>
      <c r="KP12" s="322">
        <f t="shared" si="132"/>
        <v>-3.9874551971326187E-2</v>
      </c>
      <c r="KQ12" s="322">
        <f t="shared" si="133"/>
        <v>5.945531261986961E-2</v>
      </c>
      <c r="KR12" s="322">
        <f t="shared" si="134"/>
        <v>2.6706231454005889E-2</v>
      </c>
      <c r="KS12" s="322">
        <f t="shared" si="135"/>
        <v>-8.5244570732697731E-3</v>
      </c>
      <c r="KT12" s="322">
        <f t="shared" si="136"/>
        <v>8.1192770298192662E-2</v>
      </c>
      <c r="KU12" s="322">
        <f t="shared" si="137"/>
        <v>2.948333957319348E-2</v>
      </c>
      <c r="KV12" s="322">
        <f t="shared" si="138"/>
        <v>-3.6900369003690071E-2</v>
      </c>
      <c r="KW12" s="322">
        <f t="shared" si="139"/>
        <v>-6.4654515916130004E-3</v>
      </c>
      <c r="KX12" s="322">
        <f t="shared" si="140"/>
        <v>-4.7804532577903611E-2</v>
      </c>
      <c r="KY12" s="322">
        <f t="shared" si="141"/>
        <v>2.2496646142203643E-2</v>
      </c>
      <c r="KZ12" s="322">
        <f t="shared" si="142"/>
        <v>5.9065357832032941E-2</v>
      </c>
      <c r="LA12" s="322">
        <f t="shared" si="143"/>
        <v>5.6815772736909201E-2</v>
      </c>
      <c r="LB12" s="322">
        <f t="shared" si="144"/>
        <v>2.3630963125850319E-3</v>
      </c>
      <c r="LC12" s="322">
        <f t="shared" si="145"/>
        <v>-2.7280197206244923E-2</v>
      </c>
      <c r="LD12" s="322">
        <f t="shared" si="146"/>
        <v>9.3589499714666194E-2</v>
      </c>
      <c r="LE12" s="322">
        <f t="shared" si="147"/>
        <v>3.7346819684886241E-2</v>
      </c>
      <c r="LF12" s="322">
        <f t="shared" si="148"/>
        <v>-8.2993523626769039E-2</v>
      </c>
      <c r="LG12" s="322">
        <f t="shared" si="149"/>
        <v>2.3558082859463779E-2</v>
      </c>
      <c r="LH12" s="322">
        <f t="shared" si="150"/>
        <v>6.0599624792042776E-2</v>
      </c>
      <c r="LI12" s="322">
        <f t="shared" si="151"/>
        <v>-4.3618739903069539E-2</v>
      </c>
      <c r="LJ12" s="322">
        <f t="shared" si="152"/>
        <v>1.783187093122E-2</v>
      </c>
      <c r="LK12" s="322">
        <f t="shared" si="153"/>
        <v>6.6297864984009011E-2</v>
      </c>
      <c r="LL12" s="322">
        <f t="shared" si="154"/>
        <v>5.7312988462969824E-2</v>
      </c>
      <c r="LM12" s="322">
        <f t="shared" si="155"/>
        <v>-3.0184049079754523E-2</v>
      </c>
      <c r="LN12" s="322">
        <f t="shared" si="156"/>
        <v>0.10136157337367634</v>
      </c>
      <c r="LO12" s="322">
        <f t="shared" si="157"/>
        <v>-1.0000000000000024E-2</v>
      </c>
      <c r="LP12" s="322">
        <f t="shared" si="158"/>
        <v>2.7777777777777185E-3</v>
      </c>
      <c r="LQ12" s="322">
        <f t="shared" si="159"/>
        <v>0.10593637258117418</v>
      </c>
      <c r="LR12" s="322">
        <f t="shared" si="160"/>
        <v>-2.0596878800162272E-2</v>
      </c>
      <c r="LS12" s="322">
        <f t="shared" si="161"/>
        <v>5.6692477876106318E-2</v>
      </c>
      <c r="LT12" s="322">
        <f t="shared" si="162"/>
        <v>6.8356692896222537E-2</v>
      </c>
      <c r="LU12" s="322">
        <f t="shared" si="163"/>
        <v>6.3201979821054646E-2</v>
      </c>
      <c r="LV12" s="327">
        <f t="shared" si="164"/>
        <v>-1.7558606174477645E-2</v>
      </c>
    </row>
    <row r="13" spans="1:334">
      <c r="A13" s="265">
        <v>44865</v>
      </c>
      <c r="B13" s="230">
        <v>2507.2199999999998</v>
      </c>
      <c r="C13" s="231">
        <v>73.73</v>
      </c>
      <c r="D13" s="231">
        <v>37.770000000000003</v>
      </c>
      <c r="E13" s="231">
        <v>33.11</v>
      </c>
      <c r="F13" s="231">
        <v>1814.72</v>
      </c>
      <c r="G13" s="231">
        <v>7.93</v>
      </c>
      <c r="H13" s="231">
        <v>189.98</v>
      </c>
      <c r="I13" s="231">
        <v>137892.97</v>
      </c>
      <c r="J13" s="231">
        <v>12.28</v>
      </c>
      <c r="K13" s="231">
        <v>216.02</v>
      </c>
      <c r="L13" s="231">
        <v>65.709999999999994</v>
      </c>
      <c r="M13" s="232">
        <v>0.06</v>
      </c>
      <c r="N13" s="231">
        <v>27.5</v>
      </c>
      <c r="O13" s="231">
        <v>1847.75</v>
      </c>
      <c r="P13" s="231">
        <v>1.61</v>
      </c>
      <c r="Q13" s="231">
        <v>938.57</v>
      </c>
      <c r="R13" s="231">
        <v>9.6999999999999993</v>
      </c>
      <c r="S13" s="231">
        <v>136.22999999999999</v>
      </c>
      <c r="T13" s="231">
        <v>92.49</v>
      </c>
      <c r="U13" s="231">
        <v>55921.91</v>
      </c>
      <c r="V13" s="231">
        <v>15.1</v>
      </c>
      <c r="W13" s="231">
        <v>14.14</v>
      </c>
      <c r="X13" s="231">
        <v>4.47</v>
      </c>
      <c r="Y13" s="231">
        <v>511.32</v>
      </c>
      <c r="Z13" s="231">
        <v>66.3</v>
      </c>
      <c r="AA13" s="231">
        <v>207.47</v>
      </c>
      <c r="AB13" s="231">
        <v>3.02</v>
      </c>
      <c r="AC13" s="231">
        <v>9.14</v>
      </c>
      <c r="AD13" s="231">
        <v>14.68</v>
      </c>
      <c r="AE13" s="231">
        <v>90.98</v>
      </c>
      <c r="AF13" s="231">
        <v>629.67999999999995</v>
      </c>
      <c r="AG13" s="231">
        <v>54.14</v>
      </c>
      <c r="AH13" s="231">
        <v>21.31</v>
      </c>
      <c r="AI13" s="231">
        <v>127.52</v>
      </c>
      <c r="AJ13" s="231">
        <v>40.049999999999997</v>
      </c>
      <c r="AK13" s="231">
        <v>613.61</v>
      </c>
      <c r="AL13" s="231">
        <v>194.96</v>
      </c>
      <c r="AM13" s="231">
        <v>26.83</v>
      </c>
      <c r="AN13" s="231">
        <v>10.050000000000001</v>
      </c>
      <c r="AO13" s="231">
        <v>108.05</v>
      </c>
      <c r="AP13" s="231">
        <v>121.37</v>
      </c>
      <c r="AQ13" s="231">
        <v>10.34</v>
      </c>
      <c r="AR13" s="231">
        <v>7.51</v>
      </c>
      <c r="AS13" s="231">
        <v>99.01</v>
      </c>
      <c r="AT13" s="231">
        <v>52.01</v>
      </c>
      <c r="AU13" s="231">
        <v>102.85</v>
      </c>
      <c r="AV13" s="231">
        <v>21.23</v>
      </c>
      <c r="AW13" s="231">
        <v>47.23</v>
      </c>
      <c r="AX13" s="231">
        <v>3.98</v>
      </c>
      <c r="AY13" s="231">
        <v>25.35</v>
      </c>
      <c r="AZ13" s="231">
        <v>22.39</v>
      </c>
      <c r="BA13" s="231">
        <v>6449.65</v>
      </c>
      <c r="BB13" s="231">
        <v>451.21</v>
      </c>
      <c r="BC13" s="231">
        <v>2.39</v>
      </c>
      <c r="BD13" s="231">
        <v>12.45</v>
      </c>
      <c r="BE13" s="231">
        <v>285.75</v>
      </c>
      <c r="BF13" s="231">
        <v>260.79000000000002</v>
      </c>
      <c r="BG13" s="231">
        <v>104.34</v>
      </c>
      <c r="BH13" s="231">
        <v>50.61</v>
      </c>
      <c r="BI13" s="231">
        <v>217.11</v>
      </c>
      <c r="BJ13" s="231">
        <v>2.36</v>
      </c>
      <c r="BK13" s="231">
        <v>1164.03</v>
      </c>
      <c r="BL13" s="231">
        <v>127.61</v>
      </c>
      <c r="BM13" s="231">
        <v>49.75</v>
      </c>
      <c r="BN13" s="231">
        <v>531.23</v>
      </c>
      <c r="BO13" s="231">
        <v>2945.78</v>
      </c>
      <c r="BP13" s="231">
        <v>98.82</v>
      </c>
      <c r="BQ13" s="231">
        <v>609.15</v>
      </c>
      <c r="BR13" s="231">
        <v>97.95</v>
      </c>
      <c r="BS13" s="231">
        <v>306.58</v>
      </c>
      <c r="BT13" s="231">
        <v>63.66</v>
      </c>
      <c r="BU13" s="231">
        <v>48.39</v>
      </c>
      <c r="BV13" s="231">
        <v>10.65</v>
      </c>
      <c r="BW13" s="231">
        <v>45.22</v>
      </c>
      <c r="BX13" s="231">
        <v>90.23</v>
      </c>
      <c r="BY13" s="231">
        <v>156.51</v>
      </c>
      <c r="BZ13" s="231">
        <v>32.15</v>
      </c>
      <c r="CA13" s="231">
        <v>162.5</v>
      </c>
      <c r="CB13" s="231">
        <v>40.29</v>
      </c>
      <c r="CC13" s="231">
        <v>55149.8</v>
      </c>
      <c r="CD13" s="231">
        <v>112.18</v>
      </c>
      <c r="CE13" s="231">
        <v>77.459999999999994</v>
      </c>
      <c r="CF13" s="231">
        <v>5546.91</v>
      </c>
      <c r="CG13" s="231">
        <v>35.72</v>
      </c>
      <c r="CH13" s="231">
        <v>0.67</v>
      </c>
      <c r="CI13" s="231">
        <v>99.22</v>
      </c>
      <c r="CJ13" s="231">
        <v>62.19</v>
      </c>
      <c r="CK13" s="231">
        <v>54.02</v>
      </c>
      <c r="CL13" s="231">
        <v>21.78</v>
      </c>
      <c r="CM13" s="231">
        <v>3.75</v>
      </c>
      <c r="CN13" s="231">
        <v>5.34</v>
      </c>
      <c r="CO13" s="231">
        <v>2.09</v>
      </c>
      <c r="CP13" s="231">
        <v>798.3</v>
      </c>
      <c r="CQ13" s="231">
        <v>132.69</v>
      </c>
      <c r="CR13" s="231">
        <v>163.92</v>
      </c>
      <c r="CS13" s="231">
        <v>92.44</v>
      </c>
      <c r="CT13" s="231">
        <v>192.53</v>
      </c>
      <c r="CU13" s="231">
        <v>417.83</v>
      </c>
      <c r="CV13" s="231">
        <v>73.23</v>
      </c>
      <c r="CW13" s="231">
        <v>312.82</v>
      </c>
      <c r="CX13" s="231">
        <v>13.83</v>
      </c>
      <c r="CY13" s="231">
        <v>221.16</v>
      </c>
      <c r="CZ13" s="231">
        <v>29.01</v>
      </c>
      <c r="DA13" s="231">
        <v>9046.35</v>
      </c>
      <c r="DB13" s="231">
        <v>121.37</v>
      </c>
      <c r="DC13" s="231">
        <v>4.5</v>
      </c>
      <c r="DD13" s="231">
        <v>21.76</v>
      </c>
      <c r="DE13" s="231">
        <v>1180.74</v>
      </c>
      <c r="DF13" s="231">
        <v>110.12</v>
      </c>
      <c r="DG13" s="231">
        <v>156.51</v>
      </c>
      <c r="DH13" s="231">
        <v>8.76</v>
      </c>
      <c r="DI13" s="231">
        <v>8.2799999999999994</v>
      </c>
      <c r="DJ13" s="231">
        <v>21.19</v>
      </c>
      <c r="DK13" s="231">
        <v>91.14</v>
      </c>
      <c r="DL13" s="231">
        <v>11645.92</v>
      </c>
      <c r="DM13" s="231">
        <v>21.81</v>
      </c>
      <c r="DN13" s="231">
        <v>41.74</v>
      </c>
      <c r="DO13" s="231">
        <v>78.489999999999995</v>
      </c>
      <c r="DP13" s="231">
        <v>85.54</v>
      </c>
      <c r="DQ13" s="231">
        <v>727329.31</v>
      </c>
      <c r="DR13" s="231">
        <v>71.05</v>
      </c>
      <c r="DS13" s="231">
        <v>34.659999999999997</v>
      </c>
      <c r="DT13" s="231">
        <v>7.66</v>
      </c>
      <c r="DU13" s="231">
        <v>19.37</v>
      </c>
      <c r="DV13" s="231">
        <v>15</v>
      </c>
      <c r="DW13" s="231">
        <v>13.37</v>
      </c>
      <c r="DX13" s="231">
        <v>10.79</v>
      </c>
      <c r="DY13" s="231">
        <v>11.23</v>
      </c>
      <c r="DZ13" s="231">
        <v>311.02999999999997</v>
      </c>
      <c r="EA13" s="231">
        <v>92.69</v>
      </c>
      <c r="EB13" s="231">
        <v>25.69</v>
      </c>
      <c r="EC13" s="231">
        <v>1291.2</v>
      </c>
      <c r="ED13" s="231">
        <v>22.39</v>
      </c>
      <c r="EE13" s="231">
        <v>28.29</v>
      </c>
      <c r="EF13" s="231">
        <v>17.059999999999999</v>
      </c>
      <c r="EG13" s="231">
        <v>49</v>
      </c>
      <c r="EH13" s="231">
        <v>495.44</v>
      </c>
      <c r="EI13" s="231">
        <v>215.76</v>
      </c>
      <c r="EJ13" s="231">
        <v>2.5299999999999998</v>
      </c>
      <c r="EK13" s="231">
        <v>4049.29</v>
      </c>
      <c r="EL13" s="231">
        <v>26.96</v>
      </c>
      <c r="EM13" s="231">
        <v>292.5</v>
      </c>
      <c r="EN13" s="231">
        <v>125.51</v>
      </c>
      <c r="EO13" s="231">
        <v>153.63</v>
      </c>
      <c r="EP13" s="231">
        <v>1340.61</v>
      </c>
      <c r="EQ13" s="231">
        <v>59.64</v>
      </c>
      <c r="ER13" s="231">
        <v>114.55</v>
      </c>
      <c r="ES13" s="231">
        <v>53.53</v>
      </c>
      <c r="ET13" s="231">
        <v>35.409999999999997</v>
      </c>
      <c r="EU13" s="231">
        <v>12.96</v>
      </c>
      <c r="EV13" s="231">
        <v>287.47000000000003</v>
      </c>
      <c r="EW13" s="231">
        <v>5.84</v>
      </c>
      <c r="EX13" s="231">
        <v>160.01</v>
      </c>
      <c r="EY13" s="231">
        <v>121.98</v>
      </c>
      <c r="EZ13" s="231">
        <v>29.07</v>
      </c>
      <c r="FA13" s="231">
        <v>39.44</v>
      </c>
      <c r="FB13" s="231">
        <v>23.19</v>
      </c>
      <c r="FC13" s="231">
        <v>60.4</v>
      </c>
      <c r="FD13" s="231">
        <v>14.74</v>
      </c>
      <c r="FE13" s="231">
        <v>32.92</v>
      </c>
      <c r="FF13" s="231">
        <v>396.53</v>
      </c>
      <c r="FG13" s="231">
        <v>77.91</v>
      </c>
      <c r="FH13" s="231">
        <v>467.5</v>
      </c>
      <c r="FI13" s="231">
        <v>58.96</v>
      </c>
      <c r="FJ13" s="233">
        <v>26738.68</v>
      </c>
      <c r="FN13" s="326">
        <f t="shared" si="0"/>
        <v>-2.1014900196795118E-2</v>
      </c>
      <c r="FO13" s="322">
        <f t="shared" si="1"/>
        <v>1.4028331728785728E-2</v>
      </c>
      <c r="FP13" s="322">
        <f t="shared" si="2"/>
        <v>-6.3141278610890526E-3</v>
      </c>
      <c r="FQ13" s="322">
        <f t="shared" si="3"/>
        <v>2.8899937849596012E-2</v>
      </c>
      <c r="FR13" s="322">
        <f t="shared" si="4"/>
        <v>-2.2167620402400976E-2</v>
      </c>
      <c r="FS13" s="322">
        <f t="shared" si="5"/>
        <v>-8.2175925925926013E-2</v>
      </c>
      <c r="FT13" s="322">
        <f t="shared" si="6"/>
        <v>-3.5142932074482868E-3</v>
      </c>
      <c r="FU13" s="322">
        <f t="shared" si="7"/>
        <v>-6.0975671285941864E-3</v>
      </c>
      <c r="FV13" s="322">
        <f t="shared" si="8"/>
        <v>6.7826086956521689E-2</v>
      </c>
      <c r="FW13" s="322">
        <f t="shared" si="9"/>
        <v>-6.1353958460067685E-2</v>
      </c>
      <c r="FX13" s="322">
        <f t="shared" si="10"/>
        <v>3.0529690123643509E-3</v>
      </c>
      <c r="FY13" s="322">
        <f t="shared" si="11"/>
        <v>0</v>
      </c>
      <c r="FZ13" s="322">
        <f t="shared" si="12"/>
        <v>3.6496350364964023E-3</v>
      </c>
      <c r="GA13" s="322">
        <f t="shared" si="13"/>
        <v>1.4308090032573127E-3</v>
      </c>
      <c r="GB13" s="322">
        <f t="shared" si="14"/>
        <v>8.053691275167793E-2</v>
      </c>
      <c r="GC13" s="322">
        <f t="shared" si="15"/>
        <v>6.4440034023249271E-2</v>
      </c>
      <c r="GD13" s="322">
        <f t="shared" si="16"/>
        <v>0.11238532110091727</v>
      </c>
      <c r="GE13" s="322">
        <f t="shared" si="17"/>
        <v>-0.11146621445343076</v>
      </c>
      <c r="GF13" s="322">
        <f t="shared" si="18"/>
        <v>3.7697744867048126E-2</v>
      </c>
      <c r="GG13" s="322">
        <f t="shared" si="19"/>
        <v>3.6649075871519339E-2</v>
      </c>
      <c r="GH13" s="322">
        <f t="shared" si="20"/>
        <v>1.3262599469495739E-3</v>
      </c>
      <c r="GI13" s="322">
        <f t="shared" si="21"/>
        <v>2.3154848046309715E-2</v>
      </c>
      <c r="GJ13" s="322">
        <f t="shared" si="22"/>
        <v>2.054794520547942E-2</v>
      </c>
      <c r="GK13" s="322">
        <f t="shared" si="23"/>
        <v>-2.3714056592966007E-2</v>
      </c>
      <c r="GL13" s="322">
        <f t="shared" si="24"/>
        <v>9.5324632413679097E-2</v>
      </c>
      <c r="GM13" s="322">
        <f t="shared" si="25"/>
        <v>-9.2114475757045386E-2</v>
      </c>
      <c r="GN13" s="322">
        <f t="shared" si="26"/>
        <v>7.0921985815602898E-2</v>
      </c>
      <c r="GO13" s="322">
        <f t="shared" si="27"/>
        <v>-9.32539682539682E-2</v>
      </c>
      <c r="GP13" s="322">
        <f t="shared" si="28"/>
        <v>9.962546816479402E-2</v>
      </c>
      <c r="GQ13" s="322">
        <f t="shared" si="29"/>
        <v>-0.12020114108886948</v>
      </c>
      <c r="GR13" s="322">
        <f t="shared" si="30"/>
        <v>2.602206253768052E-2</v>
      </c>
      <c r="GS13" s="322">
        <f t="shared" si="31"/>
        <v>-2.4680237794991847E-2</v>
      </c>
      <c r="GT13" s="322">
        <f t="shared" si="32"/>
        <v>4.460784313725491E-2</v>
      </c>
      <c r="GU13" s="322">
        <f t="shared" si="33"/>
        <v>-1.5593639030415286E-2</v>
      </c>
      <c r="GV13" s="322">
        <f t="shared" si="34"/>
        <v>-4.4742729306487625E-3</v>
      </c>
      <c r="GW13" s="322">
        <f t="shared" si="35"/>
        <v>-1.3504606035272709E-2</v>
      </c>
      <c r="GX13" s="322">
        <f t="shared" si="36"/>
        <v>2.7774920275692857E-3</v>
      </c>
      <c r="GY13" s="322">
        <f t="shared" si="37"/>
        <v>-3.0007230657989943E-2</v>
      </c>
      <c r="GZ13" s="322">
        <f t="shared" si="38"/>
        <v>1.1066398390342175E-2</v>
      </c>
      <c r="HA13" s="322">
        <f t="shared" si="39"/>
        <v>3.6351429119508845E-2</v>
      </c>
      <c r="HB13" s="322">
        <f t="shared" si="40"/>
        <v>3.6464560204953124E-2</v>
      </c>
      <c r="HC13" s="322">
        <f t="shared" si="41"/>
        <v>3.3999999999999989E-2</v>
      </c>
      <c r="HD13" s="322">
        <f t="shared" si="42"/>
        <v>-0.16089385474860332</v>
      </c>
      <c r="HE13" s="322">
        <f t="shared" si="43"/>
        <v>8.3511559221917438E-3</v>
      </c>
      <c r="HF13" s="322">
        <f t="shared" si="44"/>
        <v>-7.6690928457305171E-2</v>
      </c>
      <c r="HG13" s="322">
        <f t="shared" si="45"/>
        <v>-1.0683760683760628E-3</v>
      </c>
      <c r="HH13" s="322">
        <f t="shared" si="46"/>
        <v>2.7092404450894954E-2</v>
      </c>
      <c r="HI13" s="322">
        <f t="shared" si="47"/>
        <v>2.6515974788089522E-2</v>
      </c>
      <c r="HJ13" s="322">
        <f t="shared" si="48"/>
        <v>-9.9502487562188047E-3</v>
      </c>
      <c r="HK13" s="322">
        <f t="shared" si="49"/>
        <v>8.754476721050633E-3</v>
      </c>
      <c r="HL13" s="322">
        <f t="shared" si="50"/>
        <v>-0.10080321285140555</v>
      </c>
      <c r="HM13" s="322">
        <f t="shared" si="51"/>
        <v>8.8116949395598249E-2</v>
      </c>
      <c r="HN13" s="322">
        <f t="shared" si="52"/>
        <v>-3.3294054633101276E-2</v>
      </c>
      <c r="HO13" s="322">
        <f t="shared" si="53"/>
        <v>-1.2396694214875952E-2</v>
      </c>
      <c r="HP13" s="322">
        <f t="shared" si="54"/>
        <v>-7.7777777777777835E-2</v>
      </c>
      <c r="HQ13" s="322">
        <f t="shared" si="55"/>
        <v>-0.12260501105379515</v>
      </c>
      <c r="HR13" s="322">
        <f t="shared" si="56"/>
        <v>-0.1181184904639524</v>
      </c>
      <c r="HS13" s="322">
        <f t="shared" si="57"/>
        <v>1.4289880431612704E-2</v>
      </c>
      <c r="HT13" s="322">
        <f t="shared" si="58"/>
        <v>1.5653220951234219E-2</v>
      </c>
      <c r="HU13" s="322">
        <f t="shared" si="59"/>
        <v>3.8803827751196236E-2</v>
      </c>
      <c r="HV13" s="322">
        <f t="shared" si="60"/>
        <v>4.2553191489360792E-3</v>
      </c>
      <c r="HW13" s="322">
        <f t="shared" si="61"/>
        <v>0.19515175161197579</v>
      </c>
      <c r="HX13" s="322">
        <f t="shared" si="62"/>
        <v>1.1814145258483942E-2</v>
      </c>
      <c r="HY13" s="322">
        <f t="shared" si="63"/>
        <v>3.4949032660703136E-2</v>
      </c>
      <c r="HZ13" s="322">
        <f t="shared" si="64"/>
        <v>7.0963449791343364E-2</v>
      </c>
      <c r="IA13" s="322">
        <f t="shared" si="65"/>
        <v>1.7118983495615078E-2</v>
      </c>
      <c r="IB13" s="322">
        <f t="shared" si="66"/>
        <v>1.0946291560102232E-2</v>
      </c>
      <c r="IC13" s="322">
        <f t="shared" si="67"/>
        <v>-1.1441090555014716E-2</v>
      </c>
      <c r="ID13" s="322">
        <f t="shared" si="68"/>
        <v>-6.0071010459648702E-2</v>
      </c>
      <c r="IE13" s="322">
        <f t="shared" si="69"/>
        <v>2.2751534560982098E-2</v>
      </c>
      <c r="IF13" s="322">
        <f t="shared" si="70"/>
        <v>0.18879551820728291</v>
      </c>
      <c r="IG13" s="322">
        <f t="shared" si="71"/>
        <v>5.7936160909488381E-2</v>
      </c>
      <c r="IH13" s="322">
        <f t="shared" si="72"/>
        <v>1.9138755980861347E-2</v>
      </c>
      <c r="II13" s="322">
        <f t="shared" si="73"/>
        <v>-1.0936132983377079E-2</v>
      </c>
      <c r="IJ13" s="322">
        <f t="shared" si="74"/>
        <v>-8.4795618216857688E-2</v>
      </c>
      <c r="IK13" s="322">
        <f t="shared" si="75"/>
        <v>-1.9422341958524044E-2</v>
      </c>
      <c r="IL13" s="322">
        <f t="shared" si="76"/>
        <v>-5.9666569172272574E-2</v>
      </c>
      <c r="IM13" s="322">
        <f t="shared" si="77"/>
        <v>-1.8897542715691575E-2</v>
      </c>
      <c r="IN13" s="322">
        <f t="shared" si="78"/>
        <v>7.0688280627159081E-2</v>
      </c>
      <c r="IO13" s="322">
        <f t="shared" si="79"/>
        <v>-1.3595264238486532E-2</v>
      </c>
      <c r="IP13" s="322">
        <f t="shared" si="80"/>
        <v>0.14785633889286812</v>
      </c>
      <c r="IQ13" s="322">
        <f t="shared" si="81"/>
        <v>-8.0156750979693631E-2</v>
      </c>
      <c r="IR13" s="322">
        <f t="shared" si="82"/>
        <v>5.3193803057872413E-3</v>
      </c>
      <c r="IS13" s="322">
        <f t="shared" si="83"/>
        <v>-0.36327985739750451</v>
      </c>
      <c r="IT13" s="322">
        <f t="shared" si="84"/>
        <v>3.0769230769230795E-2</v>
      </c>
      <c r="IU13" s="322">
        <f t="shared" si="85"/>
        <v>-1.9662088726410384E-2</v>
      </c>
      <c r="IV13" s="322">
        <f t="shared" si="86"/>
        <v>2.9027576197387475E-3</v>
      </c>
      <c r="IW13" s="322">
        <f t="shared" si="87"/>
        <v>3.1703590527120011E-2</v>
      </c>
      <c r="IX13" s="322">
        <f t="shared" si="88"/>
        <v>-0.23309859154929569</v>
      </c>
      <c r="IY13" s="322">
        <f t="shared" si="89"/>
        <v>0</v>
      </c>
      <c r="IZ13" s="322">
        <f t="shared" si="90"/>
        <v>-1.8691588785046331E-3</v>
      </c>
      <c r="JA13" s="322">
        <f t="shared" si="91"/>
        <v>-8.3333333333333315E-2</v>
      </c>
      <c r="JB13" s="322">
        <f t="shared" si="92"/>
        <v>-1.9154922655395732E-2</v>
      </c>
      <c r="JC13" s="322">
        <f t="shared" si="93"/>
        <v>1.1588015552336741E-2</v>
      </c>
      <c r="JD13" s="322">
        <f t="shared" si="94"/>
        <v>5.2388289676425254E-2</v>
      </c>
      <c r="JE13" s="322">
        <f t="shared" si="95"/>
        <v>-1.7327522058041837E-2</v>
      </c>
      <c r="JF13" s="322">
        <f t="shared" si="96"/>
        <v>-5.9039147646742639E-2</v>
      </c>
      <c r="JG13" s="322">
        <f t="shared" si="97"/>
        <v>3.7700235936917938E-2</v>
      </c>
      <c r="JH13" s="322">
        <f t="shared" si="98"/>
        <v>-1.7574456667561071E-2</v>
      </c>
      <c r="JI13" s="322">
        <f t="shared" si="99"/>
        <v>-3.3700923609180568E-2</v>
      </c>
      <c r="JJ13" s="322">
        <f t="shared" si="100"/>
        <v>1.9159911569638893E-2</v>
      </c>
      <c r="JK13" s="322">
        <f t="shared" si="101"/>
        <v>0.18826563507414568</v>
      </c>
      <c r="JL13" s="322">
        <f t="shared" si="102"/>
        <v>6.8114874815905793E-2</v>
      </c>
      <c r="JM13" s="322">
        <f t="shared" si="103"/>
        <v>-4.2036108101926033E-2</v>
      </c>
      <c r="JN13" s="322">
        <f t="shared" si="104"/>
        <v>3.6464560204953124E-2</v>
      </c>
      <c r="JO13" s="322">
        <f t="shared" si="105"/>
        <v>-5.8577405857740635E-2</v>
      </c>
      <c r="JP13" s="322">
        <f t="shared" si="106"/>
        <v>1.2563983248022482E-2</v>
      </c>
      <c r="JQ13" s="322">
        <f t="shared" si="107"/>
        <v>4.14557129500591E-2</v>
      </c>
      <c r="JR13" s="322">
        <f t="shared" si="108"/>
        <v>-9.0727635637810123E-4</v>
      </c>
      <c r="JS13" s="322">
        <f t="shared" si="109"/>
        <v>-1.9422341958524044E-2</v>
      </c>
      <c r="JT13" s="322">
        <f t="shared" si="110"/>
        <v>-2.232142857142869E-2</v>
      </c>
      <c r="JU13" s="322">
        <f t="shared" si="111"/>
        <v>0.10843373493975898</v>
      </c>
      <c r="JV13" s="322">
        <f t="shared" si="112"/>
        <v>1.1455847255370024E-2</v>
      </c>
      <c r="JW13" s="322">
        <f t="shared" si="113"/>
        <v>2.0947686792875599E-2</v>
      </c>
      <c r="JX13" s="322">
        <f t="shared" si="114"/>
        <v>8.5903108499116639E-3</v>
      </c>
      <c r="JY13" s="322">
        <f t="shared" si="115"/>
        <v>3.9066222010481197E-2</v>
      </c>
      <c r="JZ13" s="322">
        <f t="shared" si="116"/>
        <v>1.1878787878787928E-2</v>
      </c>
      <c r="KA13" s="322">
        <f t="shared" si="117"/>
        <v>-4.4393708777271503E-3</v>
      </c>
      <c r="KB13" s="322">
        <f t="shared" si="118"/>
        <v>5.4617186536801955E-2</v>
      </c>
      <c r="KC13" s="322">
        <f t="shared" si="119"/>
        <v>8.2530636772861522E-3</v>
      </c>
      <c r="KD13" s="322">
        <f t="shared" si="120"/>
        <v>-0.14767274472168909</v>
      </c>
      <c r="KE13" s="322">
        <f t="shared" si="121"/>
        <v>2.6050917702782575E-2</v>
      </c>
      <c r="KF13" s="322">
        <f t="shared" si="122"/>
        <v>0.11499272197962154</v>
      </c>
      <c r="KG13" s="322">
        <f t="shared" si="123"/>
        <v>-0.18201013513513509</v>
      </c>
      <c r="KH13" s="322">
        <f t="shared" si="124"/>
        <v>9.249817916970135E-2</v>
      </c>
      <c r="KI13" s="322">
        <f t="shared" si="125"/>
        <v>-7.6019350380096842E-2</v>
      </c>
      <c r="KJ13" s="322">
        <f t="shared" si="126"/>
        <v>-0.16096423017107311</v>
      </c>
      <c r="KK13" s="322">
        <f t="shared" si="127"/>
        <v>0.13779128672745708</v>
      </c>
      <c r="KL13" s="322">
        <f t="shared" si="128"/>
        <v>4.0825887628417462E-2</v>
      </c>
      <c r="KM13" s="322">
        <f t="shared" si="129"/>
        <v>-1.3831258644536623E-2</v>
      </c>
      <c r="KN13" s="322">
        <f t="shared" si="130"/>
        <v>2.5139664804469376E-2</v>
      </c>
      <c r="KO13" s="322">
        <f t="shared" si="131"/>
        <v>-9.8827470686767102E-2</v>
      </c>
      <c r="KP13" s="322">
        <f t="shared" si="132"/>
        <v>4.4797013532431214E-2</v>
      </c>
      <c r="KQ13" s="322">
        <f t="shared" si="133"/>
        <v>2.4257784214337368E-2</v>
      </c>
      <c r="KR13" s="322">
        <f t="shared" si="134"/>
        <v>-1.3872832369942311E-2</v>
      </c>
      <c r="KS13" s="322">
        <f t="shared" si="135"/>
        <v>3.0706243602865624E-3</v>
      </c>
      <c r="KT13" s="322">
        <f t="shared" si="136"/>
        <v>-3.3393683363508852E-3</v>
      </c>
      <c r="KU13" s="322">
        <f t="shared" si="137"/>
        <v>-1.9183562142012906E-2</v>
      </c>
      <c r="KV13" s="322">
        <f t="shared" si="138"/>
        <v>-3.0651340996168612E-2</v>
      </c>
      <c r="KW13" s="322">
        <f t="shared" si="139"/>
        <v>3.4584164765338196E-2</v>
      </c>
      <c r="KX13" s="322">
        <f t="shared" si="140"/>
        <v>2.6031982149498059E-3</v>
      </c>
      <c r="KY13" s="322">
        <f t="shared" si="141"/>
        <v>-1.59798149705635E-2</v>
      </c>
      <c r="KZ13" s="322">
        <f t="shared" si="142"/>
        <v>-5.7038738810108441E-3</v>
      </c>
      <c r="LA13" s="322">
        <f t="shared" si="143"/>
        <v>2.7281845536609721E-2</v>
      </c>
      <c r="LB13" s="322">
        <f t="shared" si="144"/>
        <v>9.7403447880683044E-2</v>
      </c>
      <c r="LC13" s="322">
        <f t="shared" si="145"/>
        <v>7.6026355803345642E-3</v>
      </c>
      <c r="LD13" s="322">
        <f t="shared" si="146"/>
        <v>-3.7397808314490067E-3</v>
      </c>
      <c r="LE13" s="322">
        <f t="shared" si="147"/>
        <v>3.7502343896494063E-3</v>
      </c>
      <c r="LF13" s="322">
        <f t="shared" si="148"/>
        <v>-7.3764059639026949E-2</v>
      </c>
      <c r="LG13" s="322">
        <f t="shared" si="149"/>
        <v>2.8571428571428668E-2</v>
      </c>
      <c r="LH13" s="322">
        <f t="shared" si="150"/>
        <v>-4.058338617628398E-2</v>
      </c>
      <c r="LI13" s="322">
        <f t="shared" si="151"/>
        <v>-1.3513513513513526E-2</v>
      </c>
      <c r="LJ13" s="322">
        <f t="shared" si="152"/>
        <v>0.11241657397107889</v>
      </c>
      <c r="LK13" s="322">
        <f t="shared" si="153"/>
        <v>-1.1186770428015528E-2</v>
      </c>
      <c r="LL13" s="322">
        <f t="shared" si="154"/>
        <v>2.3231256599788811E-2</v>
      </c>
      <c r="LM13" s="322">
        <f t="shared" si="155"/>
        <v>-2.0242914979758451E-3</v>
      </c>
      <c r="LN13" s="322">
        <f t="shared" si="156"/>
        <v>6.1813186813186878E-2</v>
      </c>
      <c r="LO13" s="322">
        <f t="shared" si="157"/>
        <v>1.6835016835016835E-2</v>
      </c>
      <c r="LP13" s="322">
        <f t="shared" si="158"/>
        <v>2.0775623268698112E-2</v>
      </c>
      <c r="LQ13" s="322">
        <f t="shared" si="159"/>
        <v>-2.3724792408066346E-2</v>
      </c>
      <c r="LR13" s="322">
        <f t="shared" si="160"/>
        <v>2.5711994619622851E-2</v>
      </c>
      <c r="LS13" s="322">
        <f t="shared" si="161"/>
        <v>1.9497513739858609E-2</v>
      </c>
      <c r="LT13" s="322">
        <f t="shared" si="162"/>
        <v>-4.617142390794278E-2</v>
      </c>
      <c r="LU13" s="322">
        <f t="shared" si="163"/>
        <v>5.5684870188003568E-2</v>
      </c>
      <c r="LV13" s="327">
        <f t="shared" si="164"/>
        <v>4.2553383275656257E-3</v>
      </c>
    </row>
    <row r="14" spans="1:334">
      <c r="A14" s="265">
        <v>44872</v>
      </c>
      <c r="B14" s="230">
        <v>2674.08</v>
      </c>
      <c r="C14" s="231">
        <v>70.900000000000006</v>
      </c>
      <c r="D14" s="231">
        <v>43.84</v>
      </c>
      <c r="E14" s="231">
        <v>36.14</v>
      </c>
      <c r="F14" s="231">
        <v>1829.34</v>
      </c>
      <c r="G14" s="231">
        <v>8.41</v>
      </c>
      <c r="H14" s="231">
        <v>220.79</v>
      </c>
      <c r="I14" s="231">
        <v>145506.67000000001</v>
      </c>
      <c r="J14" s="231">
        <v>10.47</v>
      </c>
      <c r="K14" s="231">
        <v>241.11</v>
      </c>
      <c r="L14" s="231">
        <v>69.36</v>
      </c>
      <c r="M14" s="232">
        <v>0.06</v>
      </c>
      <c r="N14" s="231">
        <v>26.85</v>
      </c>
      <c r="O14" s="231">
        <v>1987.11</v>
      </c>
      <c r="P14" s="231">
        <v>1.69</v>
      </c>
      <c r="Q14" s="231">
        <v>974.89</v>
      </c>
      <c r="R14" s="231">
        <v>10.3</v>
      </c>
      <c r="S14" s="231">
        <v>147.62</v>
      </c>
      <c r="T14" s="231">
        <v>99.17</v>
      </c>
      <c r="U14" s="231">
        <v>59216.98</v>
      </c>
      <c r="V14" s="231">
        <v>15.01</v>
      </c>
      <c r="W14" s="231">
        <v>16.309999999999999</v>
      </c>
      <c r="X14" s="231">
        <v>4.6100000000000003</v>
      </c>
      <c r="Y14" s="231">
        <v>496.03</v>
      </c>
      <c r="Z14" s="231">
        <v>67.209999999999994</v>
      </c>
      <c r="AA14" s="231">
        <v>195.97</v>
      </c>
      <c r="AB14" s="231">
        <v>2.2400000000000002</v>
      </c>
      <c r="AC14" s="231">
        <v>11.58</v>
      </c>
      <c r="AD14" s="231">
        <v>16.350000000000001</v>
      </c>
      <c r="AE14" s="231">
        <v>100.79</v>
      </c>
      <c r="AF14" s="231">
        <v>667.49</v>
      </c>
      <c r="AG14" s="231">
        <v>56.03</v>
      </c>
      <c r="AH14" s="231">
        <v>27.99</v>
      </c>
      <c r="AI14" s="231">
        <v>133.01</v>
      </c>
      <c r="AJ14" s="231">
        <v>40.72</v>
      </c>
      <c r="AK14" s="231">
        <v>658.65</v>
      </c>
      <c r="AL14" s="231">
        <v>212.24</v>
      </c>
      <c r="AM14" s="231">
        <v>29.34</v>
      </c>
      <c r="AN14" s="231">
        <v>10.19</v>
      </c>
      <c r="AO14" s="231">
        <v>107.1</v>
      </c>
      <c r="AP14" s="231">
        <v>125.66</v>
      </c>
      <c r="AQ14" s="231">
        <v>10.68</v>
      </c>
      <c r="AR14" s="231">
        <v>8.18</v>
      </c>
      <c r="AS14" s="231">
        <v>98.47</v>
      </c>
      <c r="AT14" s="231">
        <v>56.81</v>
      </c>
      <c r="AU14" s="231">
        <v>115.4</v>
      </c>
      <c r="AV14" s="231">
        <v>21.71</v>
      </c>
      <c r="AW14" s="231">
        <v>51.22</v>
      </c>
      <c r="AX14" s="231">
        <v>4.32</v>
      </c>
      <c r="AY14" s="231">
        <v>27.37</v>
      </c>
      <c r="AZ14" s="231">
        <v>24.2</v>
      </c>
      <c r="BA14" s="231">
        <v>6839.17</v>
      </c>
      <c r="BB14" s="231">
        <v>537.39</v>
      </c>
      <c r="BC14" s="231">
        <v>2.46</v>
      </c>
      <c r="BD14" s="231">
        <v>13.04</v>
      </c>
      <c r="BE14" s="231">
        <v>341.15</v>
      </c>
      <c r="BF14" s="231">
        <v>290.13</v>
      </c>
      <c r="BG14" s="231">
        <v>113.17</v>
      </c>
      <c r="BH14" s="231">
        <v>49.46</v>
      </c>
      <c r="BI14" s="231">
        <v>225.34</v>
      </c>
      <c r="BJ14" s="231">
        <v>2.29</v>
      </c>
      <c r="BK14" s="231">
        <v>1129.81</v>
      </c>
      <c r="BL14" s="231">
        <v>129.06</v>
      </c>
      <c r="BM14" s="231">
        <v>52.97</v>
      </c>
      <c r="BN14" s="231">
        <v>501.28</v>
      </c>
      <c r="BO14" s="231">
        <v>3036.01</v>
      </c>
      <c r="BP14" s="231">
        <v>110.55</v>
      </c>
      <c r="BQ14" s="231">
        <v>719.25</v>
      </c>
      <c r="BR14" s="231">
        <v>93.45</v>
      </c>
      <c r="BS14" s="231">
        <v>330.81</v>
      </c>
      <c r="BT14" s="231">
        <v>62.5</v>
      </c>
      <c r="BU14" s="231">
        <v>47.78</v>
      </c>
      <c r="BV14" s="231">
        <v>11.43</v>
      </c>
      <c r="BW14" s="231">
        <v>45.74</v>
      </c>
      <c r="BX14" s="231">
        <v>112.33</v>
      </c>
      <c r="BY14" s="231">
        <v>154.47999999999999</v>
      </c>
      <c r="BZ14" s="231">
        <v>39.44</v>
      </c>
      <c r="CA14" s="231">
        <v>161.83000000000001</v>
      </c>
      <c r="CB14" s="231">
        <v>41.19</v>
      </c>
      <c r="CC14" s="231">
        <v>57430.12</v>
      </c>
      <c r="CD14" s="231">
        <v>133.43</v>
      </c>
      <c r="CE14" s="231">
        <v>88.32</v>
      </c>
      <c r="CF14" s="231">
        <v>5703.44</v>
      </c>
      <c r="CG14" s="231">
        <v>39.78</v>
      </c>
      <c r="CH14" s="231">
        <v>0.67</v>
      </c>
      <c r="CI14" s="231">
        <v>103.13</v>
      </c>
      <c r="CJ14" s="231">
        <v>72.37</v>
      </c>
      <c r="CK14" s="231">
        <v>53.57</v>
      </c>
      <c r="CL14" s="231">
        <v>26.16</v>
      </c>
      <c r="CM14" s="231">
        <v>3.75</v>
      </c>
      <c r="CN14" s="231">
        <v>5.86</v>
      </c>
      <c r="CO14" s="231">
        <v>2.15</v>
      </c>
      <c r="CP14" s="231">
        <v>713.56</v>
      </c>
      <c r="CQ14" s="231">
        <v>135.94999999999999</v>
      </c>
      <c r="CR14" s="231">
        <v>177.76</v>
      </c>
      <c r="CS14" s="231">
        <v>106.07</v>
      </c>
      <c r="CT14" s="231">
        <v>200.37</v>
      </c>
      <c r="CU14" s="231">
        <v>416.01</v>
      </c>
      <c r="CV14" s="231">
        <v>74.91</v>
      </c>
      <c r="CW14" s="231">
        <v>333.38</v>
      </c>
      <c r="CX14" s="231">
        <v>13.57</v>
      </c>
      <c r="CY14" s="231">
        <v>239.51</v>
      </c>
      <c r="CZ14" s="231">
        <v>33.020000000000003</v>
      </c>
      <c r="DA14" s="231">
        <v>9582.8700000000008</v>
      </c>
      <c r="DB14" s="231">
        <v>125.66</v>
      </c>
      <c r="DC14" s="231">
        <v>4.26</v>
      </c>
      <c r="DD14" s="231">
        <v>23.36</v>
      </c>
      <c r="DE14" s="231">
        <v>1218.0999999999999</v>
      </c>
      <c r="DF14" s="231">
        <v>107.41</v>
      </c>
      <c r="DG14" s="231">
        <v>154.47999999999999</v>
      </c>
      <c r="DH14" s="231">
        <v>9.06</v>
      </c>
      <c r="DI14" s="231">
        <v>8.1199999999999992</v>
      </c>
      <c r="DJ14" s="231">
        <v>20.48</v>
      </c>
      <c r="DK14" s="231">
        <v>100.94</v>
      </c>
      <c r="DL14" s="231">
        <v>11606.25</v>
      </c>
      <c r="DM14" s="231">
        <v>22.38</v>
      </c>
      <c r="DN14" s="231">
        <v>42.53</v>
      </c>
      <c r="DO14" s="231">
        <v>80.489999999999995</v>
      </c>
      <c r="DP14" s="231">
        <v>90.68</v>
      </c>
      <c r="DQ14" s="231">
        <v>741221</v>
      </c>
      <c r="DR14" s="231">
        <v>83.71</v>
      </c>
      <c r="DS14" s="231">
        <v>35.81</v>
      </c>
      <c r="DT14" s="231">
        <v>8.35</v>
      </c>
      <c r="DU14" s="231">
        <v>22.54</v>
      </c>
      <c r="DV14" s="231">
        <v>18.149999999999999</v>
      </c>
      <c r="DW14" s="231">
        <v>14.83</v>
      </c>
      <c r="DX14" s="231">
        <v>12.57</v>
      </c>
      <c r="DY14" s="231">
        <v>12.06</v>
      </c>
      <c r="DZ14" s="231">
        <v>277.81</v>
      </c>
      <c r="EA14" s="231">
        <v>98.73</v>
      </c>
      <c r="EB14" s="231">
        <v>26.12</v>
      </c>
      <c r="EC14" s="231">
        <v>1602</v>
      </c>
      <c r="ED14" s="231">
        <v>26.15</v>
      </c>
      <c r="EE14" s="231">
        <v>28.31</v>
      </c>
      <c r="EF14" s="231">
        <v>18.38</v>
      </c>
      <c r="EG14" s="231">
        <v>51.19</v>
      </c>
      <c r="EH14" s="231">
        <v>535.30999999999995</v>
      </c>
      <c r="EI14" s="231">
        <v>236.75</v>
      </c>
      <c r="EJ14" s="231">
        <v>2.64</v>
      </c>
      <c r="EK14" s="231">
        <v>3935.41</v>
      </c>
      <c r="EL14" s="231">
        <v>26.62</v>
      </c>
      <c r="EM14" s="231">
        <v>291.79000000000002</v>
      </c>
      <c r="EN14" s="231">
        <v>131.6</v>
      </c>
      <c r="EO14" s="231">
        <v>158.84</v>
      </c>
      <c r="EP14" s="231">
        <v>1396.19</v>
      </c>
      <c r="EQ14" s="231">
        <v>70.48</v>
      </c>
      <c r="ER14" s="231">
        <v>116.41</v>
      </c>
      <c r="ES14" s="231">
        <v>57.94</v>
      </c>
      <c r="ET14" s="231">
        <v>37.44</v>
      </c>
      <c r="EU14" s="231">
        <v>13.65</v>
      </c>
      <c r="EV14" s="231">
        <v>309.72000000000003</v>
      </c>
      <c r="EW14" s="231">
        <v>6.18</v>
      </c>
      <c r="EX14" s="231">
        <v>177.49</v>
      </c>
      <c r="EY14" s="231">
        <v>127.51</v>
      </c>
      <c r="EZ14" s="231">
        <v>29</v>
      </c>
      <c r="FA14" s="231">
        <v>40.380000000000003</v>
      </c>
      <c r="FB14" s="231">
        <v>24.58</v>
      </c>
      <c r="FC14" s="231">
        <v>62</v>
      </c>
      <c r="FD14" s="231">
        <v>15.9</v>
      </c>
      <c r="FE14" s="231">
        <v>32.03</v>
      </c>
      <c r="FF14" s="231">
        <v>367.62</v>
      </c>
      <c r="FG14" s="231">
        <v>73.08</v>
      </c>
      <c r="FH14" s="231">
        <v>495.43</v>
      </c>
      <c r="FI14" s="231">
        <v>63.29</v>
      </c>
      <c r="FJ14" s="233">
        <v>26605.96</v>
      </c>
      <c r="FN14" s="326">
        <f t="shared" si="0"/>
        <v>6.6551798406202942E-2</v>
      </c>
      <c r="FO14" s="322">
        <f t="shared" si="1"/>
        <v>-3.8383290383832876E-2</v>
      </c>
      <c r="FP14" s="322">
        <f t="shared" si="2"/>
        <v>0.16070955785014562</v>
      </c>
      <c r="FQ14" s="322">
        <f t="shared" si="3"/>
        <v>9.1513138024765961E-2</v>
      </c>
      <c r="FR14" s="322">
        <f t="shared" si="4"/>
        <v>8.0563392699699622E-3</v>
      </c>
      <c r="FS14" s="322">
        <f t="shared" si="5"/>
        <v>6.0529634300126159E-2</v>
      </c>
      <c r="FT14" s="322">
        <f t="shared" si="6"/>
        <v>0.1621749657858722</v>
      </c>
      <c r="FU14" s="322">
        <f t="shared" si="7"/>
        <v>5.5214562424756038E-2</v>
      </c>
      <c r="FV14" s="322">
        <f t="shared" si="8"/>
        <v>-0.14739413680781749</v>
      </c>
      <c r="FW14" s="322">
        <f t="shared" si="9"/>
        <v>0.11614665308767708</v>
      </c>
      <c r="FX14" s="322">
        <f t="shared" si="10"/>
        <v>5.5547100897884734E-2</v>
      </c>
      <c r="FY14" s="322">
        <f t="shared" si="11"/>
        <v>0</v>
      </c>
      <c r="FZ14" s="322">
        <f t="shared" si="12"/>
        <v>-2.3636363636363584E-2</v>
      </c>
      <c r="GA14" s="322">
        <f t="shared" si="13"/>
        <v>7.542145853064533E-2</v>
      </c>
      <c r="GB14" s="322">
        <f t="shared" si="14"/>
        <v>4.9689440993788726E-2</v>
      </c>
      <c r="GC14" s="322">
        <f t="shared" si="15"/>
        <v>3.8697166966768524E-2</v>
      </c>
      <c r="GD14" s="322">
        <f t="shared" si="16"/>
        <v>6.1855670103092932E-2</v>
      </c>
      <c r="GE14" s="322">
        <f t="shared" si="17"/>
        <v>8.360860309770253E-2</v>
      </c>
      <c r="GF14" s="322">
        <f t="shared" si="18"/>
        <v>7.2224024218834545E-2</v>
      </c>
      <c r="GG14" s="322">
        <f t="shared" si="19"/>
        <v>5.8922701316889918E-2</v>
      </c>
      <c r="GH14" s="322">
        <f t="shared" si="20"/>
        <v>-5.9602649006622425E-3</v>
      </c>
      <c r="GI14" s="322">
        <f t="shared" si="21"/>
        <v>0.15346534653465332</v>
      </c>
      <c r="GJ14" s="322">
        <f t="shared" si="22"/>
        <v>3.1319910514541513E-2</v>
      </c>
      <c r="GK14" s="322">
        <f t="shared" si="23"/>
        <v>-2.990299616678405E-2</v>
      </c>
      <c r="GL14" s="322">
        <f t="shared" si="24"/>
        <v>1.3725490196078381E-2</v>
      </c>
      <c r="GM14" s="322">
        <f t="shared" si="25"/>
        <v>-5.5429700679616327E-2</v>
      </c>
      <c r="GN14" s="322">
        <f t="shared" si="26"/>
        <v>-0.25827814569536417</v>
      </c>
      <c r="GO14" s="322">
        <f t="shared" si="27"/>
        <v>0.26695842450765855</v>
      </c>
      <c r="GP14" s="322">
        <f t="shared" si="28"/>
        <v>0.11376021798365134</v>
      </c>
      <c r="GQ14" s="322">
        <f t="shared" si="29"/>
        <v>0.10782589580127502</v>
      </c>
      <c r="GR14" s="322">
        <f t="shared" si="30"/>
        <v>6.004637276076747E-2</v>
      </c>
      <c r="GS14" s="322">
        <f t="shared" si="31"/>
        <v>3.4909493904691551E-2</v>
      </c>
      <c r="GT14" s="322">
        <f t="shared" si="32"/>
        <v>0.31346785546691697</v>
      </c>
      <c r="GU14" s="322">
        <f t="shared" si="33"/>
        <v>4.3052070263488042E-2</v>
      </c>
      <c r="GV14" s="322">
        <f t="shared" si="34"/>
        <v>1.6729088639201042E-2</v>
      </c>
      <c r="GW14" s="322">
        <f t="shared" si="35"/>
        <v>7.3401672071837093E-2</v>
      </c>
      <c r="GX14" s="322">
        <f t="shared" si="36"/>
        <v>8.8633565859663518E-2</v>
      </c>
      <c r="GY14" s="322">
        <f t="shared" si="37"/>
        <v>9.3551994036526337E-2</v>
      </c>
      <c r="GZ14" s="322">
        <f t="shared" si="38"/>
        <v>1.3930348258706347E-2</v>
      </c>
      <c r="HA14" s="322">
        <f t="shared" si="39"/>
        <v>-8.7922258213790176E-3</v>
      </c>
      <c r="HB14" s="322">
        <f t="shared" si="40"/>
        <v>3.534646123424233E-2</v>
      </c>
      <c r="HC14" s="322">
        <f t="shared" si="41"/>
        <v>3.2882011605415845E-2</v>
      </c>
      <c r="HD14" s="322">
        <f t="shared" si="42"/>
        <v>8.9214380825565903E-2</v>
      </c>
      <c r="HE14" s="322">
        <f t="shared" si="43"/>
        <v>-5.453994546005517E-3</v>
      </c>
      <c r="HF14" s="322">
        <f t="shared" si="44"/>
        <v>9.2289944241492103E-2</v>
      </c>
      <c r="HG14" s="322">
        <f t="shared" si="45"/>
        <v>0.12202236266407401</v>
      </c>
      <c r="HH14" s="322">
        <f t="shared" si="46"/>
        <v>2.260951483749413E-2</v>
      </c>
      <c r="HI14" s="322">
        <f t="shared" si="47"/>
        <v>8.4480203260639472E-2</v>
      </c>
      <c r="HJ14" s="322">
        <f t="shared" si="48"/>
        <v>8.5427135678392038E-2</v>
      </c>
      <c r="HK14" s="322">
        <f t="shared" si="49"/>
        <v>7.9684418145956587E-2</v>
      </c>
      <c r="HL14" s="322">
        <f t="shared" si="50"/>
        <v>8.0839660562751173E-2</v>
      </c>
      <c r="HM14" s="322">
        <f t="shared" si="51"/>
        <v>6.0393974866853314E-2</v>
      </c>
      <c r="HN14" s="322">
        <f t="shared" si="52"/>
        <v>0.19099753994813948</v>
      </c>
      <c r="HO14" s="322">
        <f t="shared" si="53"/>
        <v>2.9288702928870224E-2</v>
      </c>
      <c r="HP14" s="322">
        <f t="shared" si="54"/>
        <v>4.7389558232931721E-2</v>
      </c>
      <c r="HQ14" s="322">
        <f t="shared" si="55"/>
        <v>0.19387576552930877</v>
      </c>
      <c r="HR14" s="322">
        <f t="shared" si="56"/>
        <v>0.11250431381571369</v>
      </c>
      <c r="HS14" s="322">
        <f t="shared" si="57"/>
        <v>8.4627180371861205E-2</v>
      </c>
      <c r="HT14" s="322">
        <f t="shared" si="58"/>
        <v>-2.2722782058881615E-2</v>
      </c>
      <c r="HU14" s="322">
        <f t="shared" si="59"/>
        <v>3.7907051724932014E-2</v>
      </c>
      <c r="HV14" s="322">
        <f t="shared" si="60"/>
        <v>-2.9661016949152477E-2</v>
      </c>
      <c r="HW14" s="322">
        <f t="shared" si="61"/>
        <v>-2.9397867752549357E-2</v>
      </c>
      <c r="HX14" s="322">
        <f t="shared" si="62"/>
        <v>1.136274586631144E-2</v>
      </c>
      <c r="HY14" s="322">
        <f t="shared" si="63"/>
        <v>6.472361809045224E-2</v>
      </c>
      <c r="HZ14" s="322">
        <f t="shared" si="64"/>
        <v>-5.6378593076445313E-2</v>
      </c>
      <c r="IA14" s="322">
        <f t="shared" si="65"/>
        <v>3.0630257520928246E-2</v>
      </c>
      <c r="IB14" s="322">
        <f t="shared" si="66"/>
        <v>0.1187006678809958</v>
      </c>
      <c r="IC14" s="322">
        <f t="shared" si="67"/>
        <v>0.18074365919724211</v>
      </c>
      <c r="ID14" s="322">
        <f t="shared" si="68"/>
        <v>-4.5941807044410414E-2</v>
      </c>
      <c r="IE14" s="322">
        <f t="shared" si="69"/>
        <v>7.903320503620595E-2</v>
      </c>
      <c r="IF14" s="322">
        <f t="shared" si="70"/>
        <v>-1.8221803330191591E-2</v>
      </c>
      <c r="IG14" s="322">
        <f t="shared" si="71"/>
        <v>-1.2605910312047932E-2</v>
      </c>
      <c r="IH14" s="322">
        <f t="shared" si="72"/>
        <v>7.3239436619718254E-2</v>
      </c>
      <c r="II14" s="322">
        <f t="shared" si="73"/>
        <v>1.1499336576736028E-2</v>
      </c>
      <c r="IJ14" s="322">
        <f t="shared" si="74"/>
        <v>0.24492962429347218</v>
      </c>
      <c r="IK14" s="322">
        <f t="shared" si="75"/>
        <v>-1.2970417225736382E-2</v>
      </c>
      <c r="IL14" s="322">
        <f t="shared" si="76"/>
        <v>0.22674961119751164</v>
      </c>
      <c r="IM14" s="322">
        <f t="shared" si="77"/>
        <v>-4.1230769230768457E-3</v>
      </c>
      <c r="IN14" s="322">
        <f t="shared" si="78"/>
        <v>2.2338049143708082E-2</v>
      </c>
      <c r="IO14" s="322">
        <f t="shared" si="79"/>
        <v>4.1347747407968836E-2</v>
      </c>
      <c r="IP14" s="322">
        <f t="shared" si="80"/>
        <v>0.18942770547334639</v>
      </c>
      <c r="IQ14" s="322">
        <f t="shared" si="81"/>
        <v>0.14020139426800929</v>
      </c>
      <c r="IR14" s="322">
        <f t="shared" si="82"/>
        <v>2.8219314897843979E-2</v>
      </c>
      <c r="IS14" s="322">
        <f t="shared" si="83"/>
        <v>0.11366181410974251</v>
      </c>
      <c r="IT14" s="322">
        <f t="shared" si="84"/>
        <v>0</v>
      </c>
      <c r="IU14" s="322">
        <f t="shared" si="85"/>
        <v>3.9407377544849798E-2</v>
      </c>
      <c r="IV14" s="322">
        <f t="shared" si="86"/>
        <v>0.16369191188293949</v>
      </c>
      <c r="IW14" s="322">
        <f t="shared" si="87"/>
        <v>-8.3302480562755053E-3</v>
      </c>
      <c r="IX14" s="322">
        <f t="shared" si="88"/>
        <v>0.2011019283746556</v>
      </c>
      <c r="IY14" s="322">
        <f t="shared" si="89"/>
        <v>0</v>
      </c>
      <c r="IZ14" s="322">
        <f t="shared" si="90"/>
        <v>9.7378277153558138E-2</v>
      </c>
      <c r="JA14" s="322">
        <f t="shared" si="91"/>
        <v>2.8708133971291894E-2</v>
      </c>
      <c r="JB14" s="322">
        <f t="shared" si="92"/>
        <v>-0.10615056996116749</v>
      </c>
      <c r="JC14" s="322">
        <f t="shared" si="93"/>
        <v>2.4568543221041458E-2</v>
      </c>
      <c r="JD14" s="322">
        <f t="shared" si="94"/>
        <v>8.4431429965837024E-2</v>
      </c>
      <c r="JE14" s="322">
        <f t="shared" si="95"/>
        <v>0.14744699264387706</v>
      </c>
      <c r="JF14" s="322">
        <f t="shared" si="96"/>
        <v>4.0720926608840198E-2</v>
      </c>
      <c r="JG14" s="322">
        <f t="shared" si="97"/>
        <v>-4.3558384989110244E-3</v>
      </c>
      <c r="JH14" s="322">
        <f t="shared" si="98"/>
        <v>2.2941417451863889E-2</v>
      </c>
      <c r="JI14" s="322">
        <f t="shared" si="99"/>
        <v>6.5724697909340837E-2</v>
      </c>
      <c r="JJ14" s="322">
        <f t="shared" si="100"/>
        <v>-1.8799710773680388E-2</v>
      </c>
      <c r="JK14" s="322">
        <f t="shared" si="101"/>
        <v>8.2971604268402943E-2</v>
      </c>
      <c r="JL14" s="322">
        <f t="shared" si="102"/>
        <v>0.13822819717338852</v>
      </c>
      <c r="JM14" s="322">
        <f t="shared" si="103"/>
        <v>5.9307897660382407E-2</v>
      </c>
      <c r="JN14" s="322">
        <f t="shared" si="104"/>
        <v>3.534646123424233E-2</v>
      </c>
      <c r="JO14" s="322">
        <f t="shared" si="105"/>
        <v>-5.3333333333333378E-2</v>
      </c>
      <c r="JP14" s="322">
        <f t="shared" si="106"/>
        <v>7.3529411764705774E-2</v>
      </c>
      <c r="JQ14" s="322">
        <f t="shared" si="107"/>
        <v>3.164117417890467E-2</v>
      </c>
      <c r="JR14" s="322">
        <f t="shared" si="108"/>
        <v>-2.46095168906648E-2</v>
      </c>
      <c r="JS14" s="322">
        <f t="shared" si="109"/>
        <v>-1.2970417225736382E-2</v>
      </c>
      <c r="JT14" s="322">
        <f t="shared" si="110"/>
        <v>3.4246575342465835E-2</v>
      </c>
      <c r="JU14" s="322">
        <f t="shared" si="111"/>
        <v>-1.9323671497584561E-2</v>
      </c>
      <c r="JV14" s="322">
        <f t="shared" si="112"/>
        <v>-3.3506370929683851E-2</v>
      </c>
      <c r="JW14" s="322">
        <f t="shared" si="113"/>
        <v>0.10752688172043008</v>
      </c>
      <c r="JX14" s="322">
        <f t="shared" si="114"/>
        <v>-3.4063431656751954E-3</v>
      </c>
      <c r="JY14" s="322">
        <f t="shared" si="115"/>
        <v>2.6134800550206342E-2</v>
      </c>
      <c r="JZ14" s="322">
        <f t="shared" si="116"/>
        <v>1.892668902731191E-2</v>
      </c>
      <c r="KA14" s="322">
        <f t="shared" si="117"/>
        <v>2.548095298764174E-2</v>
      </c>
      <c r="KB14" s="322">
        <f t="shared" si="118"/>
        <v>6.0088847322889875E-2</v>
      </c>
      <c r="KC14" s="322">
        <f t="shared" si="119"/>
        <v>1.9099587778196293E-2</v>
      </c>
      <c r="KD14" s="322">
        <f t="shared" si="120"/>
        <v>0.17818437719915547</v>
      </c>
      <c r="KE14" s="322">
        <f t="shared" si="121"/>
        <v>3.3179457587997861E-2</v>
      </c>
      <c r="KF14" s="322">
        <f t="shared" si="122"/>
        <v>9.0078328981723174E-2</v>
      </c>
      <c r="KG14" s="322">
        <f t="shared" si="123"/>
        <v>0.16365513680949911</v>
      </c>
      <c r="KH14" s="322">
        <f t="shared" si="124"/>
        <v>0.20999999999999991</v>
      </c>
      <c r="KI14" s="322">
        <f t="shared" si="125"/>
        <v>0.10919970082273754</v>
      </c>
      <c r="KJ14" s="322">
        <f t="shared" si="126"/>
        <v>0.16496756255792414</v>
      </c>
      <c r="KK14" s="322">
        <f t="shared" si="127"/>
        <v>7.3909171861086378E-2</v>
      </c>
      <c r="KL14" s="322">
        <f t="shared" si="128"/>
        <v>-0.1068064173873902</v>
      </c>
      <c r="KM14" s="322">
        <f t="shared" si="129"/>
        <v>6.5163448052648676E-2</v>
      </c>
      <c r="KN14" s="322">
        <f t="shared" si="130"/>
        <v>1.6738030362008553E-2</v>
      </c>
      <c r="KO14" s="322">
        <f t="shared" si="131"/>
        <v>0.2407063197026022</v>
      </c>
      <c r="KP14" s="322">
        <f t="shared" si="132"/>
        <v>0.16793211255024557</v>
      </c>
      <c r="KQ14" s="322">
        <f t="shared" si="133"/>
        <v>7.0696359137502915E-4</v>
      </c>
      <c r="KR14" s="322">
        <f t="shared" si="134"/>
        <v>7.7373974208675284E-2</v>
      </c>
      <c r="KS14" s="322">
        <f t="shared" si="135"/>
        <v>4.4693877551020361E-2</v>
      </c>
      <c r="KT14" s="322">
        <f t="shared" si="136"/>
        <v>8.0473922170192044E-2</v>
      </c>
      <c r="KU14" s="322">
        <f t="shared" si="137"/>
        <v>9.7284019280682282E-2</v>
      </c>
      <c r="KV14" s="322">
        <f t="shared" si="138"/>
        <v>4.3478260869565348E-2</v>
      </c>
      <c r="KW14" s="322">
        <f t="shared" si="139"/>
        <v>-2.8123448802135711E-2</v>
      </c>
      <c r="KX14" s="322">
        <f t="shared" si="140"/>
        <v>-1.2611275964391686E-2</v>
      </c>
      <c r="KY14" s="322">
        <f t="shared" si="141"/>
        <v>-2.4273504273503574E-3</v>
      </c>
      <c r="KZ14" s="322">
        <f t="shared" si="142"/>
        <v>4.8522030117122056E-2</v>
      </c>
      <c r="LA14" s="322">
        <f t="shared" si="143"/>
        <v>3.3912647269413579E-2</v>
      </c>
      <c r="LB14" s="322">
        <f t="shared" si="144"/>
        <v>4.1458738932277216E-2</v>
      </c>
      <c r="LC14" s="322">
        <f t="shared" si="145"/>
        <v>0.18175720992622407</v>
      </c>
      <c r="LD14" s="322">
        <f t="shared" si="146"/>
        <v>1.6237450894805758E-2</v>
      </c>
      <c r="LE14" s="322">
        <f t="shared" si="147"/>
        <v>8.2383710069120056E-2</v>
      </c>
      <c r="LF14" s="322">
        <f t="shared" si="148"/>
        <v>5.7328438294267196E-2</v>
      </c>
      <c r="LG14" s="322">
        <f t="shared" si="149"/>
        <v>5.32407407407407E-2</v>
      </c>
      <c r="LH14" s="322">
        <f t="shared" si="150"/>
        <v>7.7399380804953552E-2</v>
      </c>
      <c r="LI14" s="322">
        <f t="shared" si="151"/>
        <v>5.8219178082191757E-2</v>
      </c>
      <c r="LJ14" s="322">
        <f t="shared" si="152"/>
        <v>0.10924317230173126</v>
      </c>
      <c r="LK14" s="322">
        <f t="shared" si="153"/>
        <v>4.5335300868994927E-2</v>
      </c>
      <c r="LL14" s="322">
        <f t="shared" si="154"/>
        <v>-2.4079807361541204E-3</v>
      </c>
      <c r="LM14" s="322">
        <f t="shared" si="155"/>
        <v>2.3833671399594445E-2</v>
      </c>
      <c r="LN14" s="322">
        <f t="shared" si="156"/>
        <v>5.993962915049577E-2</v>
      </c>
      <c r="LO14" s="322">
        <f t="shared" si="157"/>
        <v>2.6490066225165587E-2</v>
      </c>
      <c r="LP14" s="322">
        <f t="shared" si="158"/>
        <v>7.8697421981004073E-2</v>
      </c>
      <c r="LQ14" s="322">
        <f t="shared" si="159"/>
        <v>-2.7035236938031608E-2</v>
      </c>
      <c r="LR14" s="322">
        <f t="shared" si="160"/>
        <v>-7.2907472322396721E-2</v>
      </c>
      <c r="LS14" s="322">
        <f t="shared" si="161"/>
        <v>-6.1994609164420469E-2</v>
      </c>
      <c r="LT14" s="322">
        <f t="shared" si="162"/>
        <v>5.9743315508021408E-2</v>
      </c>
      <c r="LU14" s="322">
        <f t="shared" si="163"/>
        <v>7.3439620081411097E-2</v>
      </c>
      <c r="LV14" s="327">
        <f t="shared" si="164"/>
        <v>-4.9635958095164447E-3</v>
      </c>
    </row>
    <row r="15" spans="1:334">
      <c r="A15" s="265">
        <v>44879</v>
      </c>
      <c r="B15" s="230">
        <v>2658.9</v>
      </c>
      <c r="C15" s="231">
        <v>71.63</v>
      </c>
      <c r="D15" s="231">
        <v>43.06</v>
      </c>
      <c r="E15" s="231">
        <v>37.729999999999997</v>
      </c>
      <c r="F15" s="231">
        <v>1822.03</v>
      </c>
      <c r="G15" s="231">
        <v>7.39</v>
      </c>
      <c r="H15" s="231">
        <v>216</v>
      </c>
      <c r="I15" s="231">
        <v>143391.75</v>
      </c>
      <c r="J15" s="231">
        <v>9.19</v>
      </c>
      <c r="K15" s="231">
        <v>235.36</v>
      </c>
      <c r="L15" s="231">
        <v>69.290000000000006</v>
      </c>
      <c r="M15" s="232">
        <v>0.06</v>
      </c>
      <c r="N15" s="231">
        <v>26.25</v>
      </c>
      <c r="O15" s="231">
        <v>1912.7</v>
      </c>
      <c r="P15" s="231">
        <v>1.73</v>
      </c>
      <c r="Q15" s="231">
        <v>962.08</v>
      </c>
      <c r="R15" s="231">
        <v>10.3</v>
      </c>
      <c r="S15" s="231">
        <v>149.19</v>
      </c>
      <c r="T15" s="231">
        <v>98.6</v>
      </c>
      <c r="U15" s="231">
        <v>58181.38</v>
      </c>
      <c r="V15" s="231">
        <v>15.06</v>
      </c>
      <c r="W15" s="231">
        <v>15.39</v>
      </c>
      <c r="X15" s="231">
        <v>4.7</v>
      </c>
      <c r="Y15" s="231">
        <v>503.56</v>
      </c>
      <c r="Z15" s="231">
        <v>76.430000000000007</v>
      </c>
      <c r="AA15" s="231">
        <v>180.19</v>
      </c>
      <c r="AB15" s="231">
        <v>2.2799999999999998</v>
      </c>
      <c r="AC15" s="231">
        <v>10.52</v>
      </c>
      <c r="AD15" s="231">
        <v>15.82</v>
      </c>
      <c r="AE15" s="231">
        <v>94.14</v>
      </c>
      <c r="AF15" s="231">
        <v>659.92</v>
      </c>
      <c r="AG15" s="231">
        <v>55.86</v>
      </c>
      <c r="AH15" s="231">
        <v>23.95</v>
      </c>
      <c r="AI15" s="231">
        <v>132.94</v>
      </c>
      <c r="AJ15" s="231">
        <v>41.26</v>
      </c>
      <c r="AK15" s="231">
        <v>629.91</v>
      </c>
      <c r="AL15" s="231">
        <v>211.73</v>
      </c>
      <c r="AM15" s="231">
        <v>28.8</v>
      </c>
      <c r="AN15" s="231">
        <v>10.38</v>
      </c>
      <c r="AO15" s="231">
        <v>108.65</v>
      </c>
      <c r="AP15" s="231">
        <v>124.3</v>
      </c>
      <c r="AQ15" s="231">
        <v>10.98</v>
      </c>
      <c r="AR15" s="231">
        <v>8.3000000000000007</v>
      </c>
      <c r="AS15" s="231">
        <v>101.04</v>
      </c>
      <c r="AT15" s="231">
        <v>55.7</v>
      </c>
      <c r="AU15" s="231">
        <v>116.16</v>
      </c>
      <c r="AV15" s="231">
        <v>21.53</v>
      </c>
      <c r="AW15" s="231">
        <v>49.19</v>
      </c>
      <c r="AX15" s="231">
        <v>4.3600000000000003</v>
      </c>
      <c r="AY15" s="231">
        <v>26.41</v>
      </c>
      <c r="AZ15" s="231">
        <v>24.38</v>
      </c>
      <c r="BA15" s="231">
        <v>5975.54</v>
      </c>
      <c r="BB15" s="231">
        <v>556.78</v>
      </c>
      <c r="BC15" s="231">
        <v>2.29</v>
      </c>
      <c r="BD15" s="231">
        <v>13.15</v>
      </c>
      <c r="BE15" s="231">
        <v>330.86</v>
      </c>
      <c r="BF15" s="231">
        <v>287.98</v>
      </c>
      <c r="BG15" s="231">
        <v>122.31</v>
      </c>
      <c r="BH15" s="231">
        <v>50.06</v>
      </c>
      <c r="BI15" s="231">
        <v>220.52</v>
      </c>
      <c r="BJ15" s="231">
        <v>2.36</v>
      </c>
      <c r="BK15" s="231">
        <v>1160.8</v>
      </c>
      <c r="BL15" s="231">
        <v>127.93</v>
      </c>
      <c r="BM15" s="231">
        <v>52.46</v>
      </c>
      <c r="BN15" s="231">
        <v>505.07</v>
      </c>
      <c r="BO15" s="231">
        <v>3061.19</v>
      </c>
      <c r="BP15" s="231">
        <v>110.51</v>
      </c>
      <c r="BQ15" s="231">
        <v>668.99</v>
      </c>
      <c r="BR15" s="231">
        <v>90.29</v>
      </c>
      <c r="BS15" s="231">
        <v>332.05</v>
      </c>
      <c r="BT15" s="231">
        <v>59.66</v>
      </c>
      <c r="BU15" s="231">
        <v>48.09</v>
      </c>
      <c r="BV15" s="231">
        <v>11.03</v>
      </c>
      <c r="BW15" s="231">
        <v>48.19</v>
      </c>
      <c r="BX15" s="231">
        <v>111.36</v>
      </c>
      <c r="BY15" s="231">
        <v>160.82</v>
      </c>
      <c r="BZ15" s="231">
        <v>36.590000000000003</v>
      </c>
      <c r="CA15" s="231">
        <v>164.82</v>
      </c>
      <c r="CB15" s="231">
        <v>42.43</v>
      </c>
      <c r="CC15" s="231">
        <v>55741</v>
      </c>
      <c r="CD15" s="231">
        <v>127.1</v>
      </c>
      <c r="CE15" s="231">
        <v>81.64</v>
      </c>
      <c r="CF15" s="231">
        <v>5859.97</v>
      </c>
      <c r="CG15" s="231">
        <v>38.729999999999997</v>
      </c>
      <c r="CH15" s="231">
        <v>0.67</v>
      </c>
      <c r="CI15" s="231">
        <v>104.75</v>
      </c>
      <c r="CJ15" s="231">
        <v>73.569999999999993</v>
      </c>
      <c r="CK15" s="231">
        <v>54.51</v>
      </c>
      <c r="CL15" s="231">
        <v>24.82</v>
      </c>
      <c r="CM15" s="231">
        <v>3.75</v>
      </c>
      <c r="CN15" s="231">
        <v>5.76</v>
      </c>
      <c r="CO15" s="231">
        <v>2.1</v>
      </c>
      <c r="CP15" s="231">
        <v>769.72</v>
      </c>
      <c r="CQ15" s="231">
        <v>140.76</v>
      </c>
      <c r="CR15" s="231">
        <v>184.63</v>
      </c>
      <c r="CS15" s="231">
        <v>104.74</v>
      </c>
      <c r="CT15" s="231">
        <v>206.5</v>
      </c>
      <c r="CU15" s="231">
        <v>416.3</v>
      </c>
      <c r="CV15" s="231">
        <v>76.819999999999993</v>
      </c>
      <c r="CW15" s="231">
        <v>337.7</v>
      </c>
      <c r="CX15" s="231">
        <v>13.68</v>
      </c>
      <c r="CY15" s="231">
        <v>266.76</v>
      </c>
      <c r="CZ15" s="231">
        <v>35.54</v>
      </c>
      <c r="DA15" s="231">
        <v>9316.16</v>
      </c>
      <c r="DB15" s="231">
        <v>124.3</v>
      </c>
      <c r="DC15" s="231">
        <v>4.12</v>
      </c>
      <c r="DD15" s="231">
        <v>23.09</v>
      </c>
      <c r="DE15" s="231">
        <v>1191.78</v>
      </c>
      <c r="DF15" s="231">
        <v>111.23</v>
      </c>
      <c r="DG15" s="231">
        <v>160.82</v>
      </c>
      <c r="DH15" s="231">
        <v>9.27</v>
      </c>
      <c r="DI15" s="231">
        <v>7.71</v>
      </c>
      <c r="DJ15" s="231">
        <v>20.97</v>
      </c>
      <c r="DK15" s="231">
        <v>100.3</v>
      </c>
      <c r="DL15" s="231">
        <v>11794.72</v>
      </c>
      <c r="DM15" s="231">
        <v>22.79</v>
      </c>
      <c r="DN15" s="231">
        <v>43.48</v>
      </c>
      <c r="DO15" s="231">
        <v>82.37</v>
      </c>
      <c r="DP15" s="231">
        <v>91.74</v>
      </c>
      <c r="DQ15" s="231">
        <v>695576.88</v>
      </c>
      <c r="DR15" s="231">
        <v>76.989999999999995</v>
      </c>
      <c r="DS15" s="231">
        <v>36.82</v>
      </c>
      <c r="DT15" s="231">
        <v>8.65</v>
      </c>
      <c r="DU15" s="231">
        <v>19.21</v>
      </c>
      <c r="DV15" s="231">
        <v>17.05</v>
      </c>
      <c r="DW15" s="231">
        <v>14.02</v>
      </c>
      <c r="DX15" s="231">
        <v>12.5</v>
      </c>
      <c r="DY15" s="231">
        <v>11.76</v>
      </c>
      <c r="DZ15" s="231">
        <v>276.77999999999997</v>
      </c>
      <c r="EA15" s="231">
        <v>94.11</v>
      </c>
      <c r="EB15" s="231">
        <v>24.83</v>
      </c>
      <c r="EC15" s="231">
        <v>1521.6</v>
      </c>
      <c r="ED15" s="231">
        <v>24.71</v>
      </c>
      <c r="EE15" s="231">
        <v>27.26</v>
      </c>
      <c r="EF15" s="231">
        <v>18.12</v>
      </c>
      <c r="EG15" s="231">
        <v>50.47</v>
      </c>
      <c r="EH15" s="231">
        <v>530.49</v>
      </c>
      <c r="EI15" s="231">
        <v>227.71</v>
      </c>
      <c r="EJ15" s="231">
        <v>2.68</v>
      </c>
      <c r="EK15" s="231">
        <v>4036.3</v>
      </c>
      <c r="EL15" s="231">
        <v>26.28</v>
      </c>
      <c r="EM15" s="231">
        <v>276.02</v>
      </c>
      <c r="EN15" s="231">
        <v>133.1</v>
      </c>
      <c r="EO15" s="231">
        <v>158.72</v>
      </c>
      <c r="EP15" s="231">
        <v>1388.33</v>
      </c>
      <c r="EQ15" s="231">
        <v>78.53</v>
      </c>
      <c r="ER15" s="231">
        <v>117.76</v>
      </c>
      <c r="ES15" s="231">
        <v>58.31</v>
      </c>
      <c r="ET15" s="231">
        <v>39.64</v>
      </c>
      <c r="EU15" s="231">
        <v>13.56</v>
      </c>
      <c r="EV15" s="231">
        <v>310.76</v>
      </c>
      <c r="EW15" s="231">
        <v>6.18</v>
      </c>
      <c r="EX15" s="231">
        <v>173.89</v>
      </c>
      <c r="EY15" s="231">
        <v>133.06</v>
      </c>
      <c r="EZ15" s="231">
        <v>29.48</v>
      </c>
      <c r="FA15" s="231">
        <v>40.83</v>
      </c>
      <c r="FB15" s="231">
        <v>24.26</v>
      </c>
      <c r="FC15" s="231">
        <v>63.6</v>
      </c>
      <c r="FD15" s="231">
        <v>16</v>
      </c>
      <c r="FE15" s="231">
        <v>32.99</v>
      </c>
      <c r="FF15" s="231">
        <v>370.33</v>
      </c>
      <c r="FG15" s="231">
        <v>76.28</v>
      </c>
      <c r="FH15" s="231">
        <v>503.32</v>
      </c>
      <c r="FI15" s="231">
        <v>60.52</v>
      </c>
      <c r="FJ15" s="233">
        <v>26660.99</v>
      </c>
      <c r="FN15" s="326">
        <f t="shared" si="0"/>
        <v>-5.6767187219529096E-3</v>
      </c>
      <c r="FO15" s="322">
        <f t="shared" si="1"/>
        <v>1.0296191819463889E-2</v>
      </c>
      <c r="FP15" s="322">
        <f t="shared" si="2"/>
        <v>-1.7791970802919731E-2</v>
      </c>
      <c r="FQ15" s="322">
        <f t="shared" si="3"/>
        <v>4.3995572772551089E-2</v>
      </c>
      <c r="FR15" s="322">
        <f t="shared" si="4"/>
        <v>-3.9959766910470148E-3</v>
      </c>
      <c r="FS15" s="322">
        <f t="shared" si="5"/>
        <v>-0.12128418549346022</v>
      </c>
      <c r="FT15" s="322">
        <f t="shared" si="6"/>
        <v>-2.169482313510572E-2</v>
      </c>
      <c r="FU15" s="322">
        <f t="shared" si="7"/>
        <v>-1.4534866339804303E-2</v>
      </c>
      <c r="FV15" s="322">
        <f t="shared" si="8"/>
        <v>-0.12225405921681004</v>
      </c>
      <c r="FW15" s="322">
        <f t="shared" si="9"/>
        <v>-2.3848036166065279E-2</v>
      </c>
      <c r="FX15" s="322">
        <f t="shared" si="10"/>
        <v>-1.0092272202997864E-3</v>
      </c>
      <c r="FY15" s="322">
        <f t="shared" si="11"/>
        <v>0</v>
      </c>
      <c r="FZ15" s="322">
        <f t="shared" si="12"/>
        <v>-2.2346368715083852E-2</v>
      </c>
      <c r="GA15" s="322">
        <f t="shared" si="13"/>
        <v>-3.7446341672076465E-2</v>
      </c>
      <c r="GB15" s="322">
        <f t="shared" si="14"/>
        <v>2.3668639053254458E-2</v>
      </c>
      <c r="GC15" s="322">
        <f t="shared" si="15"/>
        <v>-1.3139943993681283E-2</v>
      </c>
      <c r="GD15" s="322">
        <f t="shared" si="16"/>
        <v>0</v>
      </c>
      <c r="GE15" s="322">
        <f t="shared" si="17"/>
        <v>1.0635415255385403E-2</v>
      </c>
      <c r="GF15" s="322">
        <f t="shared" si="18"/>
        <v>-5.7477059594636219E-3</v>
      </c>
      <c r="GG15" s="322">
        <f t="shared" si="19"/>
        <v>-1.7488227194294707E-2</v>
      </c>
      <c r="GH15" s="322">
        <f t="shared" si="20"/>
        <v>3.3311125916056436E-3</v>
      </c>
      <c r="GI15" s="322">
        <f t="shared" si="21"/>
        <v>-5.6407112201103511E-2</v>
      </c>
      <c r="GJ15" s="322">
        <f t="shared" si="22"/>
        <v>1.9522776572668082E-2</v>
      </c>
      <c r="GK15" s="322">
        <f t="shared" si="23"/>
        <v>1.5180533435477754E-2</v>
      </c>
      <c r="GL15" s="322">
        <f t="shared" si="24"/>
        <v>0.13718196696920121</v>
      </c>
      <c r="GM15" s="322">
        <f t="shared" si="25"/>
        <v>-8.052252895851407E-2</v>
      </c>
      <c r="GN15" s="322">
        <f t="shared" si="26"/>
        <v>1.7857142857142672E-2</v>
      </c>
      <c r="GO15" s="322">
        <f t="shared" si="27"/>
        <v>-9.1537132987910233E-2</v>
      </c>
      <c r="GP15" s="322">
        <f t="shared" si="28"/>
        <v>-3.2415902140672852E-2</v>
      </c>
      <c r="GQ15" s="322">
        <f t="shared" si="29"/>
        <v>-6.5978767734894389E-2</v>
      </c>
      <c r="GR15" s="322">
        <f t="shared" si="30"/>
        <v>-1.1340993872567455E-2</v>
      </c>
      <c r="GS15" s="322">
        <f t="shared" si="31"/>
        <v>-3.0340888809566608E-3</v>
      </c>
      <c r="GT15" s="322">
        <f t="shared" si="32"/>
        <v>-0.14433726330832439</v>
      </c>
      <c r="GU15" s="322">
        <f t="shared" si="33"/>
        <v>-5.2627621983304402E-4</v>
      </c>
      <c r="GV15" s="322">
        <f t="shared" si="34"/>
        <v>1.3261296660117858E-2</v>
      </c>
      <c r="GW15" s="322">
        <f t="shared" si="35"/>
        <v>-4.3634707355955378E-2</v>
      </c>
      <c r="GX15" s="322">
        <f t="shared" si="36"/>
        <v>-2.4029400678478104E-3</v>
      </c>
      <c r="GY15" s="322">
        <f t="shared" si="37"/>
        <v>-1.8404907975460093E-2</v>
      </c>
      <c r="GZ15" s="322">
        <f t="shared" si="38"/>
        <v>1.864573110893045E-2</v>
      </c>
      <c r="HA15" s="322">
        <f t="shared" si="39"/>
        <v>1.4472455648926344E-2</v>
      </c>
      <c r="HB15" s="322">
        <f t="shared" si="40"/>
        <v>-1.0822855323889857E-2</v>
      </c>
      <c r="HC15" s="322">
        <f t="shared" si="41"/>
        <v>2.8089887640449507E-2</v>
      </c>
      <c r="HD15" s="322">
        <f t="shared" si="42"/>
        <v>1.466992665036687E-2</v>
      </c>
      <c r="HE15" s="322">
        <f t="shared" si="43"/>
        <v>2.6099319589722832E-2</v>
      </c>
      <c r="HF15" s="322">
        <f t="shared" si="44"/>
        <v>-1.9538813589156826E-2</v>
      </c>
      <c r="HG15" s="322">
        <f t="shared" si="45"/>
        <v>6.5857885615250508E-3</v>
      </c>
      <c r="HH15" s="322">
        <f t="shared" si="46"/>
        <v>-8.2911100875172599E-3</v>
      </c>
      <c r="HI15" s="322">
        <f t="shared" si="47"/>
        <v>-3.9632955876610719E-2</v>
      </c>
      <c r="HJ15" s="322">
        <f t="shared" si="48"/>
        <v>9.2592592592592674E-3</v>
      </c>
      <c r="HK15" s="322">
        <f t="shared" si="49"/>
        <v>-3.5074899525027431E-2</v>
      </c>
      <c r="HL15" s="322">
        <f t="shared" si="50"/>
        <v>7.4380165289256086E-3</v>
      </c>
      <c r="HM15" s="322">
        <f t="shared" si="51"/>
        <v>-0.12627701899499502</v>
      </c>
      <c r="HN15" s="322">
        <f t="shared" si="52"/>
        <v>3.6081802787547197E-2</v>
      </c>
      <c r="HO15" s="322">
        <f t="shared" si="53"/>
        <v>-6.9105691056910543E-2</v>
      </c>
      <c r="HP15" s="322">
        <f t="shared" si="54"/>
        <v>8.4355828220859831E-3</v>
      </c>
      <c r="HQ15" s="322">
        <f t="shared" si="55"/>
        <v>-3.0162685035907855E-2</v>
      </c>
      <c r="HR15" s="322">
        <f t="shared" si="56"/>
        <v>-7.4104711680969817E-3</v>
      </c>
      <c r="HS15" s="322">
        <f t="shared" si="57"/>
        <v>8.0763453211981973E-2</v>
      </c>
      <c r="HT15" s="322">
        <f t="shared" si="58"/>
        <v>1.2131014961585147E-2</v>
      </c>
      <c r="HU15" s="322">
        <f t="shared" si="59"/>
        <v>-2.1389899707109226E-2</v>
      </c>
      <c r="HV15" s="322">
        <f t="shared" si="60"/>
        <v>3.056768558951958E-2</v>
      </c>
      <c r="HW15" s="322">
        <f t="shared" si="61"/>
        <v>2.7429390782520963E-2</v>
      </c>
      <c r="HX15" s="322">
        <f t="shared" si="62"/>
        <v>-8.7556175422283857E-3</v>
      </c>
      <c r="HY15" s="322">
        <f t="shared" si="63"/>
        <v>-9.6280913724749485E-3</v>
      </c>
      <c r="HZ15" s="322">
        <f t="shared" si="64"/>
        <v>7.5606447494414716E-3</v>
      </c>
      <c r="IA15" s="322">
        <f t="shared" si="65"/>
        <v>8.2937803235166672E-3</v>
      </c>
      <c r="IB15" s="322">
        <f t="shared" si="66"/>
        <v>-3.6182722749879731E-4</v>
      </c>
      <c r="IC15" s="322">
        <f t="shared" si="67"/>
        <v>-6.987834549878344E-2</v>
      </c>
      <c r="ID15" s="322">
        <f t="shared" si="68"/>
        <v>-3.3814874264312428E-2</v>
      </c>
      <c r="IE15" s="322">
        <f t="shared" si="69"/>
        <v>3.7483752002660411E-3</v>
      </c>
      <c r="IF15" s="322">
        <f t="shared" si="70"/>
        <v>-4.5440000000000057E-2</v>
      </c>
      <c r="IG15" s="322">
        <f t="shared" si="71"/>
        <v>6.4880703223106377E-3</v>
      </c>
      <c r="IH15" s="322">
        <f t="shared" si="72"/>
        <v>-3.4995625546806679E-2</v>
      </c>
      <c r="II15" s="322">
        <f t="shared" si="73"/>
        <v>5.3563620463489191E-2</v>
      </c>
      <c r="IJ15" s="322">
        <f t="shared" si="74"/>
        <v>-8.6352710762930551E-3</v>
      </c>
      <c r="IK15" s="322">
        <f t="shared" si="75"/>
        <v>4.1040911444847256E-2</v>
      </c>
      <c r="IL15" s="322">
        <f t="shared" si="76"/>
        <v>-7.2261663286003919E-2</v>
      </c>
      <c r="IM15" s="322">
        <f t="shared" si="77"/>
        <v>1.8476178706049437E-2</v>
      </c>
      <c r="IN15" s="322">
        <f t="shared" si="78"/>
        <v>3.0104394270454044E-2</v>
      </c>
      <c r="IO15" s="322">
        <f t="shared" si="79"/>
        <v>-2.9411744220628522E-2</v>
      </c>
      <c r="IP15" s="322">
        <f t="shared" si="80"/>
        <v>-4.7440605560968387E-2</v>
      </c>
      <c r="IQ15" s="322">
        <f t="shared" si="81"/>
        <v>-7.5634057971014412E-2</v>
      </c>
      <c r="IR15" s="322">
        <f t="shared" si="82"/>
        <v>2.7444840306902616E-2</v>
      </c>
      <c r="IS15" s="322">
        <f t="shared" si="83"/>
        <v>-2.6395173453997091E-2</v>
      </c>
      <c r="IT15" s="322">
        <f t="shared" si="84"/>
        <v>0</v>
      </c>
      <c r="IU15" s="322">
        <f t="shared" si="85"/>
        <v>1.5708329293125226E-2</v>
      </c>
      <c r="IV15" s="322">
        <f t="shared" si="86"/>
        <v>1.6581456404587379E-2</v>
      </c>
      <c r="IW15" s="322">
        <f t="shared" si="87"/>
        <v>1.7547134590255697E-2</v>
      </c>
      <c r="IX15" s="322">
        <f t="shared" si="88"/>
        <v>-5.1223241590214061E-2</v>
      </c>
      <c r="IY15" s="322">
        <f t="shared" si="89"/>
        <v>0</v>
      </c>
      <c r="IZ15" s="322">
        <f t="shared" si="90"/>
        <v>-1.7064846416382343E-2</v>
      </c>
      <c r="JA15" s="322">
        <f t="shared" si="91"/>
        <v>-2.3255813953488292E-2</v>
      </c>
      <c r="JB15" s="322">
        <f t="shared" si="92"/>
        <v>7.870396322663839E-2</v>
      </c>
      <c r="JC15" s="322">
        <f t="shared" si="93"/>
        <v>3.5380654652445769E-2</v>
      </c>
      <c r="JD15" s="322">
        <f t="shared" si="94"/>
        <v>3.8647614761476178E-2</v>
      </c>
      <c r="JE15" s="322">
        <f t="shared" si="95"/>
        <v>-1.2538889412652007E-2</v>
      </c>
      <c r="JF15" s="322">
        <f t="shared" si="96"/>
        <v>3.0593402205919027E-2</v>
      </c>
      <c r="JG15" s="322">
        <f t="shared" si="97"/>
        <v>6.9709862743688972E-4</v>
      </c>
      <c r="JH15" s="322">
        <f t="shared" si="98"/>
        <v>2.5497263382725892E-2</v>
      </c>
      <c r="JI15" s="322">
        <f t="shared" si="99"/>
        <v>1.2958185853980422E-2</v>
      </c>
      <c r="JJ15" s="322">
        <f t="shared" si="100"/>
        <v>8.1061164333087275E-3</v>
      </c>
      <c r="JK15" s="322">
        <f t="shared" si="101"/>
        <v>0.1137739551584485</v>
      </c>
      <c r="JL15" s="322">
        <f t="shared" si="102"/>
        <v>7.6317383403997449E-2</v>
      </c>
      <c r="JM15" s="322">
        <f t="shared" si="103"/>
        <v>-2.7831954310138917E-2</v>
      </c>
      <c r="JN15" s="322">
        <f t="shared" si="104"/>
        <v>-1.0822855323889857E-2</v>
      </c>
      <c r="JO15" s="322">
        <f t="shared" si="105"/>
        <v>-3.2863849765258142E-2</v>
      </c>
      <c r="JP15" s="322">
        <f t="shared" si="106"/>
        <v>-1.1558219178082174E-2</v>
      </c>
      <c r="JQ15" s="322">
        <f t="shared" si="107"/>
        <v>-2.1607421393974171E-2</v>
      </c>
      <c r="JR15" s="322">
        <f t="shared" si="108"/>
        <v>3.5564658784098382E-2</v>
      </c>
      <c r="JS15" s="322">
        <f t="shared" si="109"/>
        <v>4.1040911444847256E-2</v>
      </c>
      <c r="JT15" s="322">
        <f t="shared" si="110"/>
        <v>2.3178807947019764E-2</v>
      </c>
      <c r="JU15" s="322">
        <f t="shared" si="111"/>
        <v>-5.0492610837438334E-2</v>
      </c>
      <c r="JV15" s="322">
        <f t="shared" si="112"/>
        <v>2.3925781249999924E-2</v>
      </c>
      <c r="JW15" s="322">
        <f t="shared" si="113"/>
        <v>-6.3404002377650147E-3</v>
      </c>
      <c r="JX15" s="322">
        <f t="shared" si="114"/>
        <v>1.6238664512654762E-2</v>
      </c>
      <c r="JY15" s="322">
        <f t="shared" si="115"/>
        <v>1.8319928507596075E-2</v>
      </c>
      <c r="JZ15" s="322">
        <f t="shared" si="116"/>
        <v>2.2337173759698934E-2</v>
      </c>
      <c r="KA15" s="322">
        <f t="shared" si="117"/>
        <v>2.3356938750155421E-2</v>
      </c>
      <c r="KB15" s="322">
        <f t="shared" si="118"/>
        <v>1.1689457432730348E-2</v>
      </c>
      <c r="KC15" s="322">
        <f t="shared" si="119"/>
        <v>-6.1579636842453191E-2</v>
      </c>
      <c r="KD15" s="322">
        <f t="shared" si="120"/>
        <v>-8.0277147294230078E-2</v>
      </c>
      <c r="KE15" s="322">
        <f t="shared" si="121"/>
        <v>2.8204412175369949E-2</v>
      </c>
      <c r="KF15" s="322">
        <f t="shared" si="122"/>
        <v>3.5928143712574939E-2</v>
      </c>
      <c r="KG15" s="322">
        <f t="shared" si="123"/>
        <v>-0.1477373558118899</v>
      </c>
      <c r="KH15" s="322">
        <f t="shared" si="124"/>
        <v>-6.0606060606060497E-2</v>
      </c>
      <c r="KI15" s="322">
        <f t="shared" si="125"/>
        <v>-5.4619015509103204E-2</v>
      </c>
      <c r="KJ15" s="322">
        <f t="shared" si="126"/>
        <v>-5.5688146380270713E-3</v>
      </c>
      <c r="KK15" s="322">
        <f t="shared" si="127"/>
        <v>-2.487562189054732E-2</v>
      </c>
      <c r="KL15" s="322">
        <f t="shared" si="128"/>
        <v>-3.7075699218891674E-3</v>
      </c>
      <c r="KM15" s="322">
        <f t="shared" si="129"/>
        <v>-4.6794287450622953E-2</v>
      </c>
      <c r="KN15" s="322">
        <f t="shared" si="130"/>
        <v>-4.9387442572741296E-2</v>
      </c>
      <c r="KO15" s="322">
        <f t="shared" si="131"/>
        <v>-5.0187265917603051E-2</v>
      </c>
      <c r="KP15" s="322">
        <f t="shared" si="132"/>
        <v>-5.5066921606118466E-2</v>
      </c>
      <c r="KQ15" s="322">
        <f t="shared" si="133"/>
        <v>-3.7089367714588387E-2</v>
      </c>
      <c r="KR15" s="322">
        <f t="shared" si="134"/>
        <v>-1.4145810663764854E-2</v>
      </c>
      <c r="KS15" s="322">
        <f t="shared" si="135"/>
        <v>-1.4065247118577826E-2</v>
      </c>
      <c r="KT15" s="322">
        <f t="shared" si="136"/>
        <v>-9.0041284489360118E-3</v>
      </c>
      <c r="KU15" s="322">
        <f t="shared" si="137"/>
        <v>-3.8183738120380117E-2</v>
      </c>
      <c r="KV15" s="322">
        <f t="shared" si="138"/>
        <v>1.5151515151515164E-2</v>
      </c>
      <c r="KW15" s="322">
        <f t="shared" si="139"/>
        <v>2.5636464815610147E-2</v>
      </c>
      <c r="KX15" s="322">
        <f t="shared" si="140"/>
        <v>-1.2772351615326817E-2</v>
      </c>
      <c r="KY15" s="322">
        <f t="shared" si="141"/>
        <v>-5.4045717810754436E-2</v>
      </c>
      <c r="KZ15" s="322">
        <f t="shared" si="142"/>
        <v>1.1398176291793313E-2</v>
      </c>
      <c r="LA15" s="322">
        <f t="shared" si="143"/>
        <v>-7.5547720977086718E-4</v>
      </c>
      <c r="LB15" s="322">
        <f t="shared" si="144"/>
        <v>-5.6296062856775421E-3</v>
      </c>
      <c r="LC15" s="322">
        <f t="shared" si="145"/>
        <v>0.11421679909194093</v>
      </c>
      <c r="LD15" s="322">
        <f t="shared" si="146"/>
        <v>1.159694184348431E-2</v>
      </c>
      <c r="LE15" s="322">
        <f t="shared" si="147"/>
        <v>6.3859164653090189E-3</v>
      </c>
      <c r="LF15" s="322">
        <f t="shared" si="148"/>
        <v>5.8760683760683843E-2</v>
      </c>
      <c r="LG15" s="322">
        <f t="shared" si="149"/>
        <v>-6.593406593406583E-3</v>
      </c>
      <c r="LH15" s="322">
        <f t="shared" si="150"/>
        <v>3.3578716259846427E-3</v>
      </c>
      <c r="LI15" s="322">
        <f t="shared" si="151"/>
        <v>0</v>
      </c>
      <c r="LJ15" s="322">
        <f t="shared" si="152"/>
        <v>-2.0282832835652839E-2</v>
      </c>
      <c r="LK15" s="322">
        <f t="shared" si="153"/>
        <v>4.3525997960944217E-2</v>
      </c>
      <c r="LL15" s="322">
        <f t="shared" si="154"/>
        <v>1.6551724137931049E-2</v>
      </c>
      <c r="LM15" s="322">
        <f t="shared" si="155"/>
        <v>1.1144130757800786E-2</v>
      </c>
      <c r="LN15" s="322">
        <f t="shared" si="156"/>
        <v>-1.3018714401952675E-2</v>
      </c>
      <c r="LO15" s="322">
        <f t="shared" si="157"/>
        <v>2.580645161290325E-2</v>
      </c>
      <c r="LP15" s="322">
        <f t="shared" si="158"/>
        <v>6.2893081761006067E-3</v>
      </c>
      <c r="LQ15" s="322">
        <f t="shared" si="159"/>
        <v>2.997190134249144E-2</v>
      </c>
      <c r="LR15" s="322">
        <f t="shared" si="160"/>
        <v>7.3717425602523789E-3</v>
      </c>
      <c r="LS15" s="322">
        <f t="shared" si="161"/>
        <v>4.3787629994526588E-2</v>
      </c>
      <c r="LT15" s="322">
        <f t="shared" si="162"/>
        <v>1.5925559614879976E-2</v>
      </c>
      <c r="LU15" s="322">
        <f t="shared" si="163"/>
        <v>-4.3766787802180379E-2</v>
      </c>
      <c r="LV15" s="327">
        <f t="shared" si="164"/>
        <v>2.0683335613525117E-3</v>
      </c>
    </row>
    <row r="16" spans="1:334">
      <c r="A16" s="265">
        <v>44886</v>
      </c>
      <c r="B16" s="230">
        <v>2703.67</v>
      </c>
      <c r="C16" s="231">
        <v>75.2</v>
      </c>
      <c r="D16" s="231">
        <v>42.46</v>
      </c>
      <c r="E16" s="231">
        <v>37.950000000000003</v>
      </c>
      <c r="F16" s="231">
        <v>1878.26</v>
      </c>
      <c r="G16" s="231">
        <v>7.28</v>
      </c>
      <c r="H16" s="231">
        <v>214.85</v>
      </c>
      <c r="I16" s="231">
        <v>140430.85999999999</v>
      </c>
      <c r="J16" s="231">
        <v>9.39</v>
      </c>
      <c r="K16" s="231">
        <v>242.16</v>
      </c>
      <c r="L16" s="231">
        <v>69.13</v>
      </c>
      <c r="M16" s="232">
        <v>0.06</v>
      </c>
      <c r="N16" s="231">
        <v>27.65</v>
      </c>
      <c r="O16" s="231">
        <v>1956.42</v>
      </c>
      <c r="P16" s="231">
        <v>1.68</v>
      </c>
      <c r="Q16" s="231">
        <v>951.57</v>
      </c>
      <c r="R16" s="231">
        <v>9.49</v>
      </c>
      <c r="S16" s="231">
        <v>146.05000000000001</v>
      </c>
      <c r="T16" s="231">
        <v>94.91</v>
      </c>
      <c r="U16" s="231">
        <v>57428.23</v>
      </c>
      <c r="V16" s="231">
        <v>14.84</v>
      </c>
      <c r="W16" s="231">
        <v>16.25</v>
      </c>
      <c r="X16" s="231">
        <v>4.8899999999999997</v>
      </c>
      <c r="Y16" s="231">
        <v>510.79</v>
      </c>
      <c r="Z16" s="231">
        <v>71.7</v>
      </c>
      <c r="AA16" s="231">
        <v>182.86</v>
      </c>
      <c r="AB16" s="231">
        <v>2.2400000000000002</v>
      </c>
      <c r="AC16" s="231">
        <v>10.18</v>
      </c>
      <c r="AD16" s="231">
        <v>16.309999999999999</v>
      </c>
      <c r="AE16" s="231">
        <v>93.41</v>
      </c>
      <c r="AF16" s="231">
        <v>661.81</v>
      </c>
      <c r="AG16" s="231">
        <v>57.28</v>
      </c>
      <c r="AH16" s="231">
        <v>24.37</v>
      </c>
      <c r="AI16" s="231">
        <v>137.66</v>
      </c>
      <c r="AJ16" s="231">
        <v>42.1</v>
      </c>
      <c r="AK16" s="231">
        <v>624.28</v>
      </c>
      <c r="AL16" s="231">
        <v>213.5</v>
      </c>
      <c r="AM16" s="231">
        <v>28.29</v>
      </c>
      <c r="AN16" s="231">
        <v>10.5</v>
      </c>
      <c r="AO16" s="231">
        <v>107.88</v>
      </c>
      <c r="AP16" s="231">
        <v>127</v>
      </c>
      <c r="AQ16" s="231">
        <v>11.02</v>
      </c>
      <c r="AR16" s="231">
        <v>8.0399999999999991</v>
      </c>
      <c r="AS16" s="231">
        <v>102.97</v>
      </c>
      <c r="AT16" s="231">
        <v>57.86</v>
      </c>
      <c r="AU16" s="231">
        <v>117.35</v>
      </c>
      <c r="AV16" s="231">
        <v>22.12</v>
      </c>
      <c r="AW16" s="231">
        <v>49.31</v>
      </c>
      <c r="AX16" s="231">
        <v>4.3899999999999997</v>
      </c>
      <c r="AY16" s="231">
        <v>27.01</v>
      </c>
      <c r="AZ16" s="231">
        <v>24.99</v>
      </c>
      <c r="BA16" s="231">
        <v>5979.48</v>
      </c>
      <c r="BB16" s="231">
        <v>559.41</v>
      </c>
      <c r="BC16" s="231">
        <v>2.17</v>
      </c>
      <c r="BD16" s="231">
        <v>13.21</v>
      </c>
      <c r="BE16" s="231">
        <v>334.3</v>
      </c>
      <c r="BF16" s="231">
        <v>285.54000000000002</v>
      </c>
      <c r="BG16" s="231">
        <v>121.9</v>
      </c>
      <c r="BH16" s="231">
        <v>50.85</v>
      </c>
      <c r="BI16" s="231">
        <v>224.59</v>
      </c>
      <c r="BJ16" s="231">
        <v>2.56</v>
      </c>
      <c r="BK16" s="231">
        <v>1189.47</v>
      </c>
      <c r="BL16" s="231">
        <v>127.36</v>
      </c>
      <c r="BM16" s="231">
        <v>54.09</v>
      </c>
      <c r="BN16" s="231">
        <v>533.03</v>
      </c>
      <c r="BO16" s="231">
        <v>3103.49</v>
      </c>
      <c r="BP16" s="231">
        <v>109.75</v>
      </c>
      <c r="BQ16" s="231">
        <v>684.93</v>
      </c>
      <c r="BR16" s="231">
        <v>97.25</v>
      </c>
      <c r="BS16" s="231">
        <v>334.1</v>
      </c>
      <c r="BT16" s="231">
        <v>55.68</v>
      </c>
      <c r="BU16" s="231">
        <v>48.96</v>
      </c>
      <c r="BV16" s="231">
        <v>11.22</v>
      </c>
      <c r="BW16" s="231">
        <v>49.11</v>
      </c>
      <c r="BX16" s="231">
        <v>110.73</v>
      </c>
      <c r="BY16" s="231">
        <v>161.77000000000001</v>
      </c>
      <c r="BZ16" s="231">
        <v>36.79</v>
      </c>
      <c r="CA16" s="231">
        <v>167.34</v>
      </c>
      <c r="CB16" s="231">
        <v>42.44</v>
      </c>
      <c r="CC16" s="231">
        <v>55234.26</v>
      </c>
      <c r="CD16" s="231">
        <v>121.96</v>
      </c>
      <c r="CE16" s="231">
        <v>75.400000000000006</v>
      </c>
      <c r="CF16" s="231">
        <v>6065.41</v>
      </c>
      <c r="CG16" s="231">
        <v>39.54</v>
      </c>
      <c r="CH16" s="231">
        <v>0.67</v>
      </c>
      <c r="CI16" s="231">
        <v>109.08</v>
      </c>
      <c r="CJ16" s="231">
        <v>75.14</v>
      </c>
      <c r="CK16" s="231">
        <v>57.08</v>
      </c>
      <c r="CL16" s="231">
        <v>25.36</v>
      </c>
      <c r="CM16" s="231">
        <v>3.75</v>
      </c>
      <c r="CN16" s="231">
        <v>5.55</v>
      </c>
      <c r="CO16" s="231">
        <v>2.19</v>
      </c>
      <c r="CP16" s="231">
        <v>806.3</v>
      </c>
      <c r="CQ16" s="231">
        <v>141.94</v>
      </c>
      <c r="CR16" s="231">
        <v>181.08</v>
      </c>
      <c r="CS16" s="231">
        <v>106.53</v>
      </c>
      <c r="CT16" s="231">
        <v>209.43</v>
      </c>
      <c r="CU16" s="231">
        <v>425.54</v>
      </c>
      <c r="CV16" s="231">
        <v>79.7</v>
      </c>
      <c r="CW16" s="231">
        <v>345.17</v>
      </c>
      <c r="CX16" s="231">
        <v>13.93</v>
      </c>
      <c r="CY16" s="231">
        <v>253.04</v>
      </c>
      <c r="CZ16" s="231">
        <v>36.71</v>
      </c>
      <c r="DA16" s="231">
        <v>9610.7800000000007</v>
      </c>
      <c r="DB16" s="231">
        <v>127</v>
      </c>
      <c r="DC16" s="231">
        <v>4.04</v>
      </c>
      <c r="DD16" s="231">
        <v>23.05</v>
      </c>
      <c r="DE16" s="231">
        <v>1177.68</v>
      </c>
      <c r="DF16" s="231">
        <v>113.63</v>
      </c>
      <c r="DG16" s="231">
        <v>161.77000000000001</v>
      </c>
      <c r="DH16" s="231">
        <v>9.4700000000000006</v>
      </c>
      <c r="DI16" s="231">
        <v>8.07</v>
      </c>
      <c r="DJ16" s="231">
        <v>21.25</v>
      </c>
      <c r="DK16" s="231">
        <v>100.82</v>
      </c>
      <c r="DL16" s="231">
        <v>11973.28</v>
      </c>
      <c r="DM16" s="231">
        <v>22.95</v>
      </c>
      <c r="DN16" s="231">
        <v>45.18</v>
      </c>
      <c r="DO16" s="231">
        <v>83.58</v>
      </c>
      <c r="DP16" s="231">
        <v>93.25</v>
      </c>
      <c r="DQ16" s="231">
        <v>719391.19</v>
      </c>
      <c r="DR16" s="231">
        <v>78.73</v>
      </c>
      <c r="DS16" s="231">
        <v>36.82</v>
      </c>
      <c r="DT16" s="231">
        <v>9.39</v>
      </c>
      <c r="DU16" s="231">
        <v>18.52</v>
      </c>
      <c r="DV16" s="231">
        <v>16.8</v>
      </c>
      <c r="DW16" s="231">
        <v>13.23</v>
      </c>
      <c r="DX16" s="231">
        <v>12.42</v>
      </c>
      <c r="DY16" s="231">
        <v>11.8</v>
      </c>
      <c r="DZ16" s="231">
        <v>296.13</v>
      </c>
      <c r="EA16" s="231">
        <v>96.93</v>
      </c>
      <c r="EB16" s="231">
        <v>25.14</v>
      </c>
      <c r="EC16" s="231">
        <v>1494.4</v>
      </c>
      <c r="ED16" s="231">
        <v>25.38</v>
      </c>
      <c r="EE16" s="231">
        <v>27.43</v>
      </c>
      <c r="EF16" s="231">
        <v>18.54</v>
      </c>
      <c r="EG16" s="231">
        <v>50.25</v>
      </c>
      <c r="EH16" s="231">
        <v>544.1</v>
      </c>
      <c r="EI16" s="231">
        <v>233.29</v>
      </c>
      <c r="EJ16" s="231">
        <v>2.75</v>
      </c>
      <c r="EK16" s="231">
        <v>4109.6000000000004</v>
      </c>
      <c r="EL16" s="231">
        <v>25.81</v>
      </c>
      <c r="EM16" s="231">
        <v>279.06</v>
      </c>
      <c r="EN16" s="231">
        <v>136.97</v>
      </c>
      <c r="EO16" s="231">
        <v>161.34</v>
      </c>
      <c r="EP16" s="231">
        <v>1421.48</v>
      </c>
      <c r="EQ16" s="231">
        <v>77.7</v>
      </c>
      <c r="ER16" s="231">
        <v>121.95</v>
      </c>
      <c r="ES16" s="231">
        <v>58.78</v>
      </c>
      <c r="ET16" s="231">
        <v>41.67</v>
      </c>
      <c r="EU16" s="231">
        <v>13.39</v>
      </c>
      <c r="EV16" s="231">
        <v>317.43</v>
      </c>
      <c r="EW16" s="231">
        <v>6.49</v>
      </c>
      <c r="EX16" s="231">
        <v>178.36</v>
      </c>
      <c r="EY16" s="231">
        <v>133.72</v>
      </c>
      <c r="EZ16" s="231">
        <v>30.55</v>
      </c>
      <c r="FA16" s="231">
        <v>42.56</v>
      </c>
      <c r="FB16" s="231">
        <v>24.71</v>
      </c>
      <c r="FC16" s="231">
        <v>69.8</v>
      </c>
      <c r="FD16" s="231">
        <v>15.3</v>
      </c>
      <c r="FE16" s="231">
        <v>33.68</v>
      </c>
      <c r="FF16" s="231">
        <v>382.98</v>
      </c>
      <c r="FG16" s="231">
        <v>77.61</v>
      </c>
      <c r="FH16" s="231">
        <v>512.91999999999996</v>
      </c>
      <c r="FI16" s="231">
        <v>62.12</v>
      </c>
      <c r="FJ16" s="233">
        <v>25861.42</v>
      </c>
      <c r="FN16" s="326">
        <f t="shared" si="0"/>
        <v>1.683779006356011E-2</v>
      </c>
      <c r="FO16" s="322">
        <f t="shared" si="1"/>
        <v>4.9839452743264102E-2</v>
      </c>
      <c r="FP16" s="322">
        <f t="shared" si="2"/>
        <v>-1.3934045517882057E-2</v>
      </c>
      <c r="FQ16" s="322">
        <f t="shared" si="3"/>
        <v>5.8309037900876222E-3</v>
      </c>
      <c r="FR16" s="322">
        <f t="shared" si="4"/>
        <v>3.0861182307645878E-2</v>
      </c>
      <c r="FS16" s="322">
        <f t="shared" si="5"/>
        <v>-1.488497970230033E-2</v>
      </c>
      <c r="FT16" s="322">
        <f t="shared" si="6"/>
        <v>-5.3240740740741E-3</v>
      </c>
      <c r="FU16" s="322">
        <f t="shared" si="7"/>
        <v>-2.0648956442752209E-2</v>
      </c>
      <c r="FV16" s="322">
        <f t="shared" si="8"/>
        <v>2.1762785636561598E-2</v>
      </c>
      <c r="FW16" s="322">
        <f t="shared" si="9"/>
        <v>2.8891910265125692E-2</v>
      </c>
      <c r="FX16" s="322">
        <f t="shared" si="10"/>
        <v>-2.3091355173908324E-3</v>
      </c>
      <c r="FY16" s="322">
        <f t="shared" si="11"/>
        <v>0</v>
      </c>
      <c r="FZ16" s="322">
        <f t="shared" si="12"/>
        <v>5.3333333333333281E-2</v>
      </c>
      <c r="GA16" s="322">
        <f t="shared" si="13"/>
        <v>2.2857740367020457E-2</v>
      </c>
      <c r="GB16" s="322">
        <f t="shared" si="14"/>
        <v>-2.890173410404627E-2</v>
      </c>
      <c r="GC16" s="322">
        <f t="shared" si="15"/>
        <v>-1.0924247463828363E-2</v>
      </c>
      <c r="GD16" s="322">
        <f t="shared" si="16"/>
        <v>-7.8640776699029163E-2</v>
      </c>
      <c r="GE16" s="322">
        <f t="shared" si="17"/>
        <v>-2.1046987063476012E-2</v>
      </c>
      <c r="GF16" s="322">
        <f t="shared" si="18"/>
        <v>-3.7423935091277873E-2</v>
      </c>
      <c r="GG16" s="322">
        <f t="shared" si="19"/>
        <v>-1.2944863116000243E-2</v>
      </c>
      <c r="GH16" s="322">
        <f t="shared" si="20"/>
        <v>-1.460823373173975E-2</v>
      </c>
      <c r="GI16" s="322">
        <f t="shared" si="21"/>
        <v>5.5880441845354088E-2</v>
      </c>
      <c r="GJ16" s="322">
        <f t="shared" si="22"/>
        <v>4.0425531914893509E-2</v>
      </c>
      <c r="GK16" s="322">
        <f t="shared" si="23"/>
        <v>1.4357772658670304E-2</v>
      </c>
      <c r="GL16" s="322">
        <f t="shared" si="24"/>
        <v>-6.1886693706659737E-2</v>
      </c>
      <c r="GM16" s="322">
        <f t="shared" si="25"/>
        <v>1.481769243576234E-2</v>
      </c>
      <c r="GN16" s="322">
        <f t="shared" si="26"/>
        <v>-1.7543859649122629E-2</v>
      </c>
      <c r="GO16" s="322">
        <f t="shared" si="27"/>
        <v>-3.2319391634980973E-2</v>
      </c>
      <c r="GP16" s="322">
        <f t="shared" si="28"/>
        <v>3.0973451327433527E-2</v>
      </c>
      <c r="GQ16" s="322">
        <f t="shared" si="29"/>
        <v>-7.7544083280221372E-3</v>
      </c>
      <c r="GR16" s="322">
        <f t="shared" si="30"/>
        <v>2.8639835131530891E-3</v>
      </c>
      <c r="GS16" s="322">
        <f t="shared" si="31"/>
        <v>2.5420694593626954E-2</v>
      </c>
      <c r="GT16" s="322">
        <f t="shared" si="32"/>
        <v>1.7536534446764163E-2</v>
      </c>
      <c r="GU16" s="322">
        <f t="shared" si="33"/>
        <v>3.5504738979990964E-2</v>
      </c>
      <c r="GV16" s="322">
        <f t="shared" si="34"/>
        <v>2.0358700920988935E-2</v>
      </c>
      <c r="GW16" s="322">
        <f t="shared" si="35"/>
        <v>-8.9377847629026307E-3</v>
      </c>
      <c r="GX16" s="322">
        <f t="shared" si="36"/>
        <v>8.3597033958343666E-3</v>
      </c>
      <c r="GY16" s="322">
        <f t="shared" si="37"/>
        <v>-1.7708333333333388E-2</v>
      </c>
      <c r="GZ16" s="322">
        <f t="shared" si="38"/>
        <v>1.156069364161842E-2</v>
      </c>
      <c r="HA16" s="322">
        <f t="shared" si="39"/>
        <v>-7.0869765301427535E-3</v>
      </c>
      <c r="HB16" s="322">
        <f t="shared" si="40"/>
        <v>2.1721641190667763E-2</v>
      </c>
      <c r="HC16" s="322">
        <f t="shared" si="41"/>
        <v>3.642987249544549E-3</v>
      </c>
      <c r="HD16" s="322">
        <f t="shared" si="42"/>
        <v>-3.132530120481946E-2</v>
      </c>
      <c r="HE16" s="322">
        <f t="shared" si="43"/>
        <v>1.9101346001583457E-2</v>
      </c>
      <c r="HF16" s="322">
        <f t="shared" si="44"/>
        <v>3.8779174147217169E-2</v>
      </c>
      <c r="HG16" s="322">
        <f t="shared" si="45"/>
        <v>1.0244490358126702E-2</v>
      </c>
      <c r="HH16" s="322">
        <f t="shared" si="46"/>
        <v>2.740362285183464E-2</v>
      </c>
      <c r="HI16" s="322">
        <f t="shared" si="47"/>
        <v>2.4395202276886472E-3</v>
      </c>
      <c r="HJ16" s="322">
        <f t="shared" si="48"/>
        <v>6.8807339449539814E-3</v>
      </c>
      <c r="HK16" s="322">
        <f t="shared" si="49"/>
        <v>2.2718667171525989E-2</v>
      </c>
      <c r="HL16" s="322">
        <f t="shared" si="50"/>
        <v>2.5020508613617699E-2</v>
      </c>
      <c r="HM16" s="322">
        <f t="shared" si="51"/>
        <v>6.5935463573159911E-4</v>
      </c>
      <c r="HN16" s="322">
        <f t="shared" si="52"/>
        <v>4.7235892093825133E-3</v>
      </c>
      <c r="HO16" s="322">
        <f t="shared" si="53"/>
        <v>-5.2401746724890876E-2</v>
      </c>
      <c r="HP16" s="322">
        <f t="shared" si="54"/>
        <v>4.5627376425855888E-3</v>
      </c>
      <c r="HQ16" s="322">
        <f t="shared" si="55"/>
        <v>1.0397146829474695E-2</v>
      </c>
      <c r="HR16" s="322">
        <f t="shared" si="56"/>
        <v>-8.4728106118480365E-3</v>
      </c>
      <c r="HS16" s="322">
        <f t="shared" si="57"/>
        <v>-3.3521380099746268E-3</v>
      </c>
      <c r="HT16" s="322">
        <f t="shared" si="58"/>
        <v>1.5781062724730305E-2</v>
      </c>
      <c r="HU16" s="322">
        <f t="shared" si="59"/>
        <v>1.8456375838926144E-2</v>
      </c>
      <c r="HV16" s="322">
        <f t="shared" si="60"/>
        <v>8.4745762711864486E-2</v>
      </c>
      <c r="HW16" s="322">
        <f t="shared" si="61"/>
        <v>2.4698483804272978E-2</v>
      </c>
      <c r="HX16" s="322">
        <f t="shared" si="62"/>
        <v>-4.4555616352693452E-3</v>
      </c>
      <c r="HY16" s="322">
        <f t="shared" si="63"/>
        <v>3.1071292413267299E-2</v>
      </c>
      <c r="HZ16" s="322">
        <f t="shared" si="64"/>
        <v>5.5358663155602152E-2</v>
      </c>
      <c r="IA16" s="322">
        <f t="shared" si="65"/>
        <v>1.3818155684553957E-2</v>
      </c>
      <c r="IB16" s="322">
        <f t="shared" si="66"/>
        <v>-6.8772056827436888E-3</v>
      </c>
      <c r="IC16" s="322">
        <f t="shared" si="67"/>
        <v>2.3826963033827024E-2</v>
      </c>
      <c r="ID16" s="322">
        <f t="shared" si="68"/>
        <v>7.708494849928002E-2</v>
      </c>
      <c r="IE16" s="322">
        <f t="shared" si="69"/>
        <v>6.1737690106911953E-3</v>
      </c>
      <c r="IF16" s="322">
        <f t="shared" si="70"/>
        <v>-6.6711364398256742E-2</v>
      </c>
      <c r="IG16" s="322">
        <f t="shared" si="71"/>
        <v>1.8091079226450351E-2</v>
      </c>
      <c r="IH16" s="322">
        <f t="shared" si="72"/>
        <v>1.7225747960108912E-2</v>
      </c>
      <c r="II16" s="322">
        <f t="shared" si="73"/>
        <v>1.909109773811998E-2</v>
      </c>
      <c r="IJ16" s="322">
        <f t="shared" si="74"/>
        <v>-5.6573275862068558E-3</v>
      </c>
      <c r="IK16" s="322">
        <f t="shared" si="75"/>
        <v>5.9072254694690777E-3</v>
      </c>
      <c r="IL16" s="322">
        <f t="shared" si="76"/>
        <v>5.4659743099206267E-3</v>
      </c>
      <c r="IM16" s="322">
        <f t="shared" si="77"/>
        <v>1.5289406625409601E-2</v>
      </c>
      <c r="IN16" s="322">
        <f t="shared" si="78"/>
        <v>2.3568230025920365E-4</v>
      </c>
      <c r="IO16" s="322">
        <f t="shared" si="79"/>
        <v>-9.09097432769412E-3</v>
      </c>
      <c r="IP16" s="322">
        <f t="shared" si="80"/>
        <v>-4.044059795436665E-2</v>
      </c>
      <c r="IQ16" s="322">
        <f t="shared" si="81"/>
        <v>-7.6433121019108222E-2</v>
      </c>
      <c r="IR16" s="322">
        <f t="shared" si="82"/>
        <v>3.5058199956654996E-2</v>
      </c>
      <c r="IS16" s="322">
        <f t="shared" si="83"/>
        <v>2.0914020139426861E-2</v>
      </c>
      <c r="IT16" s="322">
        <f t="shared" si="84"/>
        <v>0</v>
      </c>
      <c r="IU16" s="322">
        <f t="shared" si="85"/>
        <v>4.1336515513126476E-2</v>
      </c>
      <c r="IV16" s="322">
        <f t="shared" si="86"/>
        <v>2.1340220198450558E-2</v>
      </c>
      <c r="IW16" s="322">
        <f t="shared" si="87"/>
        <v>4.7147312419739504E-2</v>
      </c>
      <c r="IX16" s="322">
        <f t="shared" si="88"/>
        <v>2.1756647864625268E-2</v>
      </c>
      <c r="IY16" s="322">
        <f t="shared" si="89"/>
        <v>0</v>
      </c>
      <c r="IZ16" s="322">
        <f t="shared" si="90"/>
        <v>-3.6458333333333329E-2</v>
      </c>
      <c r="JA16" s="322">
        <f t="shared" si="91"/>
        <v>4.2857142857142788E-2</v>
      </c>
      <c r="JB16" s="322">
        <f t="shared" si="92"/>
        <v>4.752377487917675E-2</v>
      </c>
      <c r="JC16" s="322">
        <f t="shared" si="93"/>
        <v>8.3830633702756951E-3</v>
      </c>
      <c r="JD16" s="322">
        <f t="shared" si="94"/>
        <v>-1.922764447814539E-2</v>
      </c>
      <c r="JE16" s="322">
        <f t="shared" si="95"/>
        <v>1.7089936986824577E-2</v>
      </c>
      <c r="JF16" s="322">
        <f t="shared" si="96"/>
        <v>1.4188861985472189E-2</v>
      </c>
      <c r="JG16" s="322">
        <f t="shared" si="97"/>
        <v>2.2195532068220055E-2</v>
      </c>
      <c r="JH16" s="322">
        <f t="shared" si="98"/>
        <v>3.7490236917469541E-2</v>
      </c>
      <c r="JI16" s="322">
        <f t="shared" si="99"/>
        <v>2.2120225051821225E-2</v>
      </c>
      <c r="JJ16" s="322">
        <f t="shared" si="100"/>
        <v>1.827485380116959E-2</v>
      </c>
      <c r="JK16" s="322">
        <f t="shared" si="101"/>
        <v>-5.1431998800419848E-2</v>
      </c>
      <c r="JL16" s="322">
        <f t="shared" si="102"/>
        <v>3.2920652785593744E-2</v>
      </c>
      <c r="JM16" s="322">
        <f t="shared" si="103"/>
        <v>3.1624617868306344E-2</v>
      </c>
      <c r="JN16" s="322">
        <f t="shared" si="104"/>
        <v>2.1721641190667763E-2</v>
      </c>
      <c r="JO16" s="322">
        <f t="shared" si="105"/>
        <v>-1.9417475728155355E-2</v>
      </c>
      <c r="JP16" s="322">
        <f t="shared" si="106"/>
        <v>-1.7323516673884429E-3</v>
      </c>
      <c r="JQ16" s="322">
        <f t="shared" si="107"/>
        <v>-1.1831042642098298E-2</v>
      </c>
      <c r="JR16" s="322">
        <f t="shared" si="108"/>
        <v>2.1576912703407277E-2</v>
      </c>
      <c r="JS16" s="322">
        <f t="shared" si="109"/>
        <v>5.9072254694690777E-3</v>
      </c>
      <c r="JT16" s="322">
        <f t="shared" si="110"/>
        <v>2.1574973031283827E-2</v>
      </c>
      <c r="JU16" s="322">
        <f t="shared" si="111"/>
        <v>4.6692607003891093E-2</v>
      </c>
      <c r="JV16" s="322">
        <f t="shared" si="112"/>
        <v>1.3352408202193664E-2</v>
      </c>
      <c r="JW16" s="322">
        <f t="shared" si="113"/>
        <v>5.1844466600199004E-3</v>
      </c>
      <c r="JX16" s="322">
        <f t="shared" si="114"/>
        <v>1.5138977440753262E-2</v>
      </c>
      <c r="JY16" s="322">
        <f t="shared" si="115"/>
        <v>7.0206230802983827E-3</v>
      </c>
      <c r="JZ16" s="322">
        <f t="shared" si="116"/>
        <v>3.9098436062557564E-2</v>
      </c>
      <c r="KA16" s="322">
        <f t="shared" si="117"/>
        <v>1.468981425276185E-2</v>
      </c>
      <c r="KB16" s="322">
        <f t="shared" si="118"/>
        <v>1.6459559625027306E-2</v>
      </c>
      <c r="KC16" s="322">
        <f t="shared" si="119"/>
        <v>3.4236776242476515E-2</v>
      </c>
      <c r="KD16" s="322">
        <f t="shared" si="120"/>
        <v>2.2600337706195728E-2</v>
      </c>
      <c r="KE16" s="322">
        <f t="shared" si="121"/>
        <v>0</v>
      </c>
      <c r="KF16" s="322">
        <f t="shared" si="122"/>
        <v>8.5549132947976905E-2</v>
      </c>
      <c r="KG16" s="322">
        <f t="shared" si="123"/>
        <v>-3.5918792295679396E-2</v>
      </c>
      <c r="KH16" s="322">
        <f t="shared" si="124"/>
        <v>-1.4662756598240468E-2</v>
      </c>
      <c r="KI16" s="322">
        <f t="shared" si="125"/>
        <v>-5.6348074179743163E-2</v>
      </c>
      <c r="KJ16" s="322">
        <f t="shared" si="126"/>
        <v>-6.4000000000000055E-3</v>
      </c>
      <c r="KK16" s="322">
        <f t="shared" si="127"/>
        <v>3.4013605442177659E-3</v>
      </c>
      <c r="KL16" s="322">
        <f t="shared" si="128"/>
        <v>6.9911120745718716E-2</v>
      </c>
      <c r="KM16" s="322">
        <f t="shared" si="129"/>
        <v>2.9964934650940467E-2</v>
      </c>
      <c r="KN16" s="322">
        <f t="shared" si="130"/>
        <v>1.248489730165132E-2</v>
      </c>
      <c r="KO16" s="322">
        <f t="shared" si="131"/>
        <v>-1.7875920084121859E-2</v>
      </c>
      <c r="KP16" s="322">
        <f t="shared" si="132"/>
        <v>2.711452853095905E-2</v>
      </c>
      <c r="KQ16" s="322">
        <f t="shared" si="133"/>
        <v>6.2362435803374229E-3</v>
      </c>
      <c r="KR16" s="322">
        <f t="shared" si="134"/>
        <v>2.3178807947019764E-2</v>
      </c>
      <c r="KS16" s="322">
        <f t="shared" si="135"/>
        <v>-4.3590251634634215E-3</v>
      </c>
      <c r="KT16" s="322">
        <f t="shared" si="136"/>
        <v>2.5655526023110733E-2</v>
      </c>
      <c r="KU16" s="322">
        <f t="shared" si="137"/>
        <v>2.4504852663475404E-2</v>
      </c>
      <c r="KV16" s="322">
        <f t="shared" si="138"/>
        <v>2.6119402985074567E-2</v>
      </c>
      <c r="KW16" s="322">
        <f t="shared" si="139"/>
        <v>1.816019621930981E-2</v>
      </c>
      <c r="KX16" s="322">
        <f t="shared" si="140"/>
        <v>-1.7884322678843319E-2</v>
      </c>
      <c r="KY16" s="322">
        <f t="shared" si="141"/>
        <v>1.1013694659807335E-2</v>
      </c>
      <c r="KZ16" s="322">
        <f t="shared" si="142"/>
        <v>2.9075882794891095E-2</v>
      </c>
      <c r="LA16" s="322">
        <f t="shared" si="143"/>
        <v>1.6507056451612934E-2</v>
      </c>
      <c r="LB16" s="322">
        <f t="shared" si="144"/>
        <v>2.3877608349599944E-2</v>
      </c>
      <c r="LC16" s="322">
        <f t="shared" si="145"/>
        <v>-1.0569209219406574E-2</v>
      </c>
      <c r="LD16" s="322">
        <f t="shared" si="146"/>
        <v>3.5580842391304324E-2</v>
      </c>
      <c r="LE16" s="322">
        <f t="shared" si="147"/>
        <v>8.0603670039444148E-3</v>
      </c>
      <c r="LF16" s="322">
        <f t="shared" si="148"/>
        <v>5.1210898082744732E-2</v>
      </c>
      <c r="LG16" s="322">
        <f t="shared" si="149"/>
        <v>-1.2536873156342178E-2</v>
      </c>
      <c r="LH16" s="322">
        <f t="shared" si="150"/>
        <v>2.1463508817093628E-2</v>
      </c>
      <c r="LI16" s="322">
        <f t="shared" si="151"/>
        <v>5.0161812297734712E-2</v>
      </c>
      <c r="LJ16" s="322">
        <f t="shared" si="152"/>
        <v>2.5705906032549471E-2</v>
      </c>
      <c r="LK16" s="322">
        <f t="shared" si="153"/>
        <v>4.9601683451074444E-3</v>
      </c>
      <c r="LL16" s="322">
        <f t="shared" si="154"/>
        <v>3.6295793758480334E-2</v>
      </c>
      <c r="LM16" s="322">
        <f t="shared" si="155"/>
        <v>4.2370805780063775E-2</v>
      </c>
      <c r="LN16" s="322">
        <f t="shared" si="156"/>
        <v>1.8549051937345393E-2</v>
      </c>
      <c r="LO16" s="322">
        <f t="shared" si="157"/>
        <v>9.7484276729559685E-2</v>
      </c>
      <c r="LP16" s="322">
        <f t="shared" si="158"/>
        <v>-4.3749999999999956E-2</v>
      </c>
      <c r="LQ16" s="322">
        <f t="shared" si="159"/>
        <v>2.0915428917853824E-2</v>
      </c>
      <c r="LR16" s="322">
        <f t="shared" si="160"/>
        <v>3.4158723300839883E-2</v>
      </c>
      <c r="LS16" s="322">
        <f t="shared" si="161"/>
        <v>1.743576297850024E-2</v>
      </c>
      <c r="LT16" s="322">
        <f t="shared" si="162"/>
        <v>1.9073352936501562E-2</v>
      </c>
      <c r="LU16" s="322">
        <f t="shared" si="163"/>
        <v>2.6437541308658198E-2</v>
      </c>
      <c r="LV16" s="327">
        <f t="shared" si="164"/>
        <v>-2.9990259176422306E-2</v>
      </c>
    </row>
    <row r="17" spans="1:334">
      <c r="A17" s="265">
        <v>44893</v>
      </c>
      <c r="B17" s="230">
        <v>2733.03</v>
      </c>
      <c r="C17" s="231">
        <v>71.42</v>
      </c>
      <c r="D17" s="231">
        <v>42.61</v>
      </c>
      <c r="E17" s="231">
        <v>39.29</v>
      </c>
      <c r="F17" s="231">
        <v>1801.92</v>
      </c>
      <c r="G17" s="231">
        <v>7.66</v>
      </c>
      <c r="H17" s="231">
        <v>207.2</v>
      </c>
      <c r="I17" s="231">
        <v>142968.76999999999</v>
      </c>
      <c r="J17" s="231">
        <v>9.99</v>
      </c>
      <c r="K17" s="231">
        <v>249.53</v>
      </c>
      <c r="L17" s="231">
        <v>70.2</v>
      </c>
      <c r="M17" s="232">
        <v>0.06</v>
      </c>
      <c r="N17" s="231">
        <v>27.56</v>
      </c>
      <c r="O17" s="231">
        <v>2055.79</v>
      </c>
      <c r="P17" s="231">
        <v>1.69</v>
      </c>
      <c r="Q17" s="231">
        <v>945.07</v>
      </c>
      <c r="R17" s="231">
        <v>10.119999999999999</v>
      </c>
      <c r="S17" s="231">
        <v>145.75</v>
      </c>
      <c r="T17" s="231">
        <v>96.62</v>
      </c>
      <c r="U17" s="231">
        <v>56863.360000000001</v>
      </c>
      <c r="V17" s="231">
        <v>14.94</v>
      </c>
      <c r="W17" s="231">
        <v>16.86</v>
      </c>
      <c r="X17" s="231">
        <v>4.9400000000000004</v>
      </c>
      <c r="Y17" s="231">
        <v>509.41</v>
      </c>
      <c r="Z17" s="231">
        <v>85.53</v>
      </c>
      <c r="AA17" s="231">
        <v>194.86</v>
      </c>
      <c r="AB17" s="231">
        <v>2.3199999999999998</v>
      </c>
      <c r="AC17" s="231">
        <v>10.5</v>
      </c>
      <c r="AD17" s="231">
        <v>16.29</v>
      </c>
      <c r="AE17" s="231">
        <v>94.13</v>
      </c>
      <c r="AF17" s="231">
        <v>676.09</v>
      </c>
      <c r="AG17" s="231">
        <v>58.79</v>
      </c>
      <c r="AH17" s="231">
        <v>25.43</v>
      </c>
      <c r="AI17" s="231">
        <v>136.05000000000001</v>
      </c>
      <c r="AJ17" s="231">
        <v>43.55</v>
      </c>
      <c r="AK17" s="231">
        <v>640.08000000000004</v>
      </c>
      <c r="AL17" s="231">
        <v>221.76</v>
      </c>
      <c r="AM17" s="231">
        <v>28.36</v>
      </c>
      <c r="AN17" s="231">
        <v>10.43</v>
      </c>
      <c r="AO17" s="231">
        <v>105.19</v>
      </c>
      <c r="AP17" s="231">
        <v>125.53</v>
      </c>
      <c r="AQ17" s="231">
        <v>11.04</v>
      </c>
      <c r="AR17" s="231">
        <v>8.81</v>
      </c>
      <c r="AS17" s="231">
        <v>102.97</v>
      </c>
      <c r="AT17" s="231">
        <v>59.21</v>
      </c>
      <c r="AU17" s="231">
        <v>117.66</v>
      </c>
      <c r="AV17" s="231">
        <v>21.88</v>
      </c>
      <c r="AW17" s="231">
        <v>50.67</v>
      </c>
      <c r="AX17" s="231">
        <v>4.59</v>
      </c>
      <c r="AY17" s="231">
        <v>26.56</v>
      </c>
      <c r="AZ17" s="231">
        <v>24.86</v>
      </c>
      <c r="BA17" s="231">
        <v>5955.87</v>
      </c>
      <c r="BB17" s="231">
        <v>560</v>
      </c>
      <c r="BC17" s="231">
        <v>2.21</v>
      </c>
      <c r="BD17" s="231">
        <v>13.67</v>
      </c>
      <c r="BE17" s="231">
        <v>341.53</v>
      </c>
      <c r="BF17" s="231">
        <v>320.41000000000003</v>
      </c>
      <c r="BG17" s="231">
        <v>124.34</v>
      </c>
      <c r="BH17" s="231">
        <v>51.65</v>
      </c>
      <c r="BI17" s="231">
        <v>225</v>
      </c>
      <c r="BJ17" s="231">
        <v>2.54</v>
      </c>
      <c r="BK17" s="231">
        <v>1158.02</v>
      </c>
      <c r="BL17" s="231">
        <v>130.09</v>
      </c>
      <c r="BM17" s="231">
        <v>53.32</v>
      </c>
      <c r="BN17" s="231">
        <v>557.49</v>
      </c>
      <c r="BO17" s="231">
        <v>3148.81</v>
      </c>
      <c r="BP17" s="231">
        <v>112.38</v>
      </c>
      <c r="BQ17" s="231">
        <v>661.91</v>
      </c>
      <c r="BR17" s="231">
        <v>97.8</v>
      </c>
      <c r="BS17" s="231">
        <v>344.12</v>
      </c>
      <c r="BT17" s="231">
        <v>61.85</v>
      </c>
      <c r="BU17" s="231">
        <v>49.34</v>
      </c>
      <c r="BV17" s="231">
        <v>11.04</v>
      </c>
      <c r="BW17" s="231">
        <v>49.15</v>
      </c>
      <c r="BX17" s="231">
        <v>122.73</v>
      </c>
      <c r="BY17" s="231">
        <v>164.32</v>
      </c>
      <c r="BZ17" s="231">
        <v>43.06</v>
      </c>
      <c r="CA17" s="231">
        <v>168.78</v>
      </c>
      <c r="CB17" s="231">
        <v>41.98</v>
      </c>
      <c r="CC17" s="231">
        <v>56163.28</v>
      </c>
      <c r="CD17" s="231">
        <v>122.24</v>
      </c>
      <c r="CE17" s="231">
        <v>74.31</v>
      </c>
      <c r="CF17" s="231">
        <v>6036.06</v>
      </c>
      <c r="CG17" s="231">
        <v>42.75</v>
      </c>
      <c r="CH17" s="231">
        <v>0.68</v>
      </c>
      <c r="CI17" s="231">
        <v>108.6</v>
      </c>
      <c r="CJ17" s="231">
        <v>74.98</v>
      </c>
      <c r="CK17" s="231">
        <v>60.98</v>
      </c>
      <c r="CL17" s="231">
        <v>25.78</v>
      </c>
      <c r="CM17" s="231">
        <v>3.75</v>
      </c>
      <c r="CN17" s="231">
        <v>5.62</v>
      </c>
      <c r="CO17" s="231">
        <v>2.2200000000000002</v>
      </c>
      <c r="CP17" s="231">
        <v>812.69</v>
      </c>
      <c r="CQ17" s="231">
        <v>146.88</v>
      </c>
      <c r="CR17" s="231">
        <v>178.11</v>
      </c>
      <c r="CS17" s="231">
        <v>107.86</v>
      </c>
      <c r="CT17" s="231">
        <v>213.22</v>
      </c>
      <c r="CU17" s="231">
        <v>427.7</v>
      </c>
      <c r="CV17" s="231">
        <v>80.31</v>
      </c>
      <c r="CW17" s="231">
        <v>353.79</v>
      </c>
      <c r="CX17" s="231">
        <v>14.1</v>
      </c>
      <c r="CY17" s="231">
        <v>274.36</v>
      </c>
      <c r="CZ17" s="231">
        <v>39.18</v>
      </c>
      <c r="DA17" s="231">
        <v>9319.26</v>
      </c>
      <c r="DB17" s="231">
        <v>125.53</v>
      </c>
      <c r="DC17" s="231">
        <v>3.9</v>
      </c>
      <c r="DD17" s="231">
        <v>22.7</v>
      </c>
      <c r="DE17" s="231">
        <v>1123.6400000000001</v>
      </c>
      <c r="DF17" s="231">
        <v>113.58</v>
      </c>
      <c r="DG17" s="231">
        <v>164.32</v>
      </c>
      <c r="DH17" s="231">
        <v>9.5</v>
      </c>
      <c r="DI17" s="231">
        <v>7.91</v>
      </c>
      <c r="DJ17" s="231">
        <v>21.1</v>
      </c>
      <c r="DK17" s="231">
        <v>106.75</v>
      </c>
      <c r="DL17" s="231">
        <v>11655.84</v>
      </c>
      <c r="DM17" s="231">
        <v>23.05</v>
      </c>
      <c r="DN17" s="231">
        <v>46.85</v>
      </c>
      <c r="DO17" s="231">
        <v>85.74</v>
      </c>
      <c r="DP17" s="231">
        <v>98.39</v>
      </c>
      <c r="DQ17" s="231">
        <v>712445.38</v>
      </c>
      <c r="DR17" s="231">
        <v>80.31</v>
      </c>
      <c r="DS17" s="231">
        <v>37.200000000000003</v>
      </c>
      <c r="DT17" s="231">
        <v>8.67</v>
      </c>
      <c r="DU17" s="231">
        <v>18.670000000000002</v>
      </c>
      <c r="DV17" s="231">
        <v>17.5</v>
      </c>
      <c r="DW17" s="231">
        <v>14.42</v>
      </c>
      <c r="DX17" s="231">
        <v>14.53</v>
      </c>
      <c r="DY17" s="231">
        <v>13.05</v>
      </c>
      <c r="DZ17" s="231">
        <v>295.97000000000003</v>
      </c>
      <c r="EA17" s="231">
        <v>95.39</v>
      </c>
      <c r="EB17" s="231">
        <v>24.97</v>
      </c>
      <c r="EC17" s="231">
        <v>1484.6</v>
      </c>
      <c r="ED17" s="231">
        <v>25.82</v>
      </c>
      <c r="EE17" s="231">
        <v>27</v>
      </c>
      <c r="EF17" s="231">
        <v>18.79</v>
      </c>
      <c r="EG17" s="231">
        <v>50.04</v>
      </c>
      <c r="EH17" s="231">
        <v>531.52</v>
      </c>
      <c r="EI17" s="231">
        <v>239.57</v>
      </c>
      <c r="EJ17" s="231">
        <v>2.84</v>
      </c>
      <c r="EK17" s="231">
        <v>4174.04</v>
      </c>
      <c r="EL17" s="231">
        <v>25.77</v>
      </c>
      <c r="EM17" s="231">
        <v>276.24</v>
      </c>
      <c r="EN17" s="231">
        <v>140.6</v>
      </c>
      <c r="EO17" s="231">
        <v>159.88</v>
      </c>
      <c r="EP17" s="231">
        <v>1370.13</v>
      </c>
      <c r="EQ17" s="231">
        <v>77.8</v>
      </c>
      <c r="ER17" s="231">
        <v>121.08</v>
      </c>
      <c r="ES17" s="231">
        <v>60.39</v>
      </c>
      <c r="ET17" s="231">
        <v>40.56</v>
      </c>
      <c r="EU17" s="231">
        <v>13.11</v>
      </c>
      <c r="EV17" s="231">
        <v>316.14999999999998</v>
      </c>
      <c r="EW17" s="231">
        <v>6.54</v>
      </c>
      <c r="EX17" s="231">
        <v>182.87</v>
      </c>
      <c r="EY17" s="231">
        <v>133.99</v>
      </c>
      <c r="EZ17" s="231">
        <v>30.63</v>
      </c>
      <c r="FA17" s="231">
        <v>42.15</v>
      </c>
      <c r="FB17" s="231">
        <v>24.54</v>
      </c>
      <c r="FC17" s="231">
        <v>76</v>
      </c>
      <c r="FD17" s="231">
        <v>15.56</v>
      </c>
      <c r="FE17" s="231">
        <v>34.840000000000003</v>
      </c>
      <c r="FF17" s="231">
        <v>373.04</v>
      </c>
      <c r="FG17" s="231">
        <v>76.040000000000006</v>
      </c>
      <c r="FH17" s="231">
        <v>475.31</v>
      </c>
      <c r="FI17" s="231">
        <v>61.61</v>
      </c>
      <c r="FJ17" s="233">
        <v>26337.27</v>
      </c>
      <c r="FN17" s="326">
        <f t="shared" si="0"/>
        <v>1.0859313451715678E-2</v>
      </c>
      <c r="FO17" s="322">
        <f t="shared" si="1"/>
        <v>-5.0265957446808521E-2</v>
      </c>
      <c r="FP17" s="322">
        <f t="shared" si="2"/>
        <v>3.5327366933584213E-3</v>
      </c>
      <c r="FQ17" s="322">
        <f t="shared" si="3"/>
        <v>3.5309617918313468E-2</v>
      </c>
      <c r="FR17" s="322">
        <f t="shared" si="4"/>
        <v>-4.0644000298148242E-2</v>
      </c>
      <c r="FS17" s="322">
        <f t="shared" si="5"/>
        <v>5.2197802197802179E-2</v>
      </c>
      <c r="FT17" s="322">
        <f t="shared" si="6"/>
        <v>-3.5606236909471754E-2</v>
      </c>
      <c r="FU17" s="322">
        <f t="shared" si="7"/>
        <v>1.807230974730201E-2</v>
      </c>
      <c r="FV17" s="322">
        <f t="shared" si="8"/>
        <v>6.3897763578274716E-2</v>
      </c>
      <c r="FW17" s="322">
        <f t="shared" si="9"/>
        <v>3.0434423521638606E-2</v>
      </c>
      <c r="FX17" s="322">
        <f t="shared" si="10"/>
        <v>1.5478084767828837E-2</v>
      </c>
      <c r="FY17" s="322">
        <f t="shared" si="11"/>
        <v>0</v>
      </c>
      <c r="FZ17" s="322">
        <f t="shared" si="12"/>
        <v>-3.2549728752260349E-3</v>
      </c>
      <c r="GA17" s="322">
        <f t="shared" si="13"/>
        <v>5.0791752282229728E-2</v>
      </c>
      <c r="GB17" s="322">
        <f t="shared" si="14"/>
        <v>5.9523809523809581E-3</v>
      </c>
      <c r="GC17" s="322">
        <f t="shared" si="15"/>
        <v>-6.8308164401988287E-3</v>
      </c>
      <c r="GD17" s="322">
        <f t="shared" si="16"/>
        <v>6.638566912539505E-2</v>
      </c>
      <c r="GE17" s="322">
        <f t="shared" si="17"/>
        <v>-2.0540910647039463E-3</v>
      </c>
      <c r="GF17" s="322">
        <f t="shared" si="18"/>
        <v>1.8017068802023053E-2</v>
      </c>
      <c r="GG17" s="322">
        <f t="shared" si="19"/>
        <v>-9.8361032544447662E-3</v>
      </c>
      <c r="GH17" s="322">
        <f t="shared" si="20"/>
        <v>6.7385444743935071E-3</v>
      </c>
      <c r="GI17" s="322">
        <f t="shared" si="21"/>
        <v>3.7538461538461507E-2</v>
      </c>
      <c r="GJ17" s="322">
        <f t="shared" si="22"/>
        <v>1.022494887525577E-2</v>
      </c>
      <c r="GK17" s="322">
        <f t="shared" si="23"/>
        <v>-2.7016973707394338E-3</v>
      </c>
      <c r="GL17" s="322">
        <f t="shared" si="24"/>
        <v>0.19288702928870291</v>
      </c>
      <c r="GM17" s="322">
        <f t="shared" si="25"/>
        <v>6.5623974625396472E-2</v>
      </c>
      <c r="GN17" s="322">
        <f t="shared" si="26"/>
        <v>3.5714285714285546E-2</v>
      </c>
      <c r="GO17" s="322">
        <f t="shared" si="27"/>
        <v>3.1434184675834996E-2</v>
      </c>
      <c r="GP17" s="322">
        <f t="shared" si="28"/>
        <v>-1.226241569589183E-3</v>
      </c>
      <c r="GQ17" s="322">
        <f t="shared" si="29"/>
        <v>7.7079541804945815E-3</v>
      </c>
      <c r="GR17" s="322">
        <f t="shared" si="30"/>
        <v>2.1577189827896356E-2</v>
      </c>
      <c r="GS17" s="322">
        <f t="shared" si="31"/>
        <v>2.6361731843575383E-2</v>
      </c>
      <c r="GT17" s="322">
        <f t="shared" si="32"/>
        <v>4.3496101764464452E-2</v>
      </c>
      <c r="GU17" s="322">
        <f t="shared" si="33"/>
        <v>-1.1695481621385917E-2</v>
      </c>
      <c r="GV17" s="322">
        <f t="shared" si="34"/>
        <v>3.4441805225653106E-2</v>
      </c>
      <c r="GW17" s="322">
        <f t="shared" si="35"/>
        <v>2.5309156147882469E-2</v>
      </c>
      <c r="GX17" s="322">
        <f t="shared" si="36"/>
        <v>3.8688524590163892E-2</v>
      </c>
      <c r="GY17" s="322">
        <f t="shared" si="37"/>
        <v>2.4743725698126648E-3</v>
      </c>
      <c r="GZ17" s="322">
        <f t="shared" si="38"/>
        <v>-6.666666666666694E-3</v>
      </c>
      <c r="HA17" s="322">
        <f t="shared" si="39"/>
        <v>-2.4935113088616963E-2</v>
      </c>
      <c r="HB17" s="322">
        <f t="shared" si="40"/>
        <v>-1.1574803149606291E-2</v>
      </c>
      <c r="HC17" s="322">
        <f t="shared" si="41"/>
        <v>1.8148820326678379E-3</v>
      </c>
      <c r="HD17" s="322">
        <f t="shared" si="42"/>
        <v>9.577114427860714E-2</v>
      </c>
      <c r="HE17" s="322">
        <f t="shared" si="43"/>
        <v>0</v>
      </c>
      <c r="HF17" s="322">
        <f t="shared" si="44"/>
        <v>2.3332181126857959E-2</v>
      </c>
      <c r="HG17" s="322">
        <f t="shared" si="45"/>
        <v>2.6416702172986986E-3</v>
      </c>
      <c r="HH17" s="322">
        <f t="shared" si="46"/>
        <v>-1.084990958408689E-2</v>
      </c>
      <c r="HI17" s="322">
        <f t="shared" si="47"/>
        <v>2.7580612451835313E-2</v>
      </c>
      <c r="HJ17" s="322">
        <f t="shared" si="48"/>
        <v>4.5558086560364509E-2</v>
      </c>
      <c r="HK17" s="322">
        <f t="shared" si="49"/>
        <v>-1.6660496112551011E-2</v>
      </c>
      <c r="HL17" s="322">
        <f t="shared" si="50"/>
        <v>-5.202080832332894E-3</v>
      </c>
      <c r="HM17" s="322">
        <f t="shared" si="51"/>
        <v>-3.9485038832807661E-3</v>
      </c>
      <c r="HN17" s="322">
        <f t="shared" si="52"/>
        <v>1.0546826120377394E-3</v>
      </c>
      <c r="HO17" s="322">
        <f t="shared" si="53"/>
        <v>1.8433179723502321E-2</v>
      </c>
      <c r="HP17" s="322">
        <f t="shared" si="54"/>
        <v>3.4822104466313328E-2</v>
      </c>
      <c r="HQ17" s="322">
        <f t="shared" si="55"/>
        <v>2.1627280885432129E-2</v>
      </c>
      <c r="HR17" s="322">
        <f t="shared" si="56"/>
        <v>0.12211949289066332</v>
      </c>
      <c r="HS17" s="322">
        <f t="shared" si="57"/>
        <v>2.0016406890894158E-2</v>
      </c>
      <c r="HT17" s="322">
        <f t="shared" si="58"/>
        <v>1.5732546705997975E-2</v>
      </c>
      <c r="HU17" s="322">
        <f t="shared" si="59"/>
        <v>1.8255487777728153E-3</v>
      </c>
      <c r="HV17" s="322">
        <f t="shared" si="60"/>
        <v>-7.8125000000000069E-3</v>
      </c>
      <c r="HW17" s="322">
        <f t="shared" si="61"/>
        <v>-2.6440347381606971E-2</v>
      </c>
      <c r="HX17" s="322">
        <f t="shared" si="62"/>
        <v>2.1435301507537721E-2</v>
      </c>
      <c r="HY17" s="322">
        <f t="shared" si="63"/>
        <v>-1.4235533370308801E-2</v>
      </c>
      <c r="HZ17" s="322">
        <f t="shared" si="64"/>
        <v>4.5888599140761377E-2</v>
      </c>
      <c r="IA17" s="322">
        <f t="shared" si="65"/>
        <v>1.4602914783034637E-2</v>
      </c>
      <c r="IB17" s="322">
        <f t="shared" si="66"/>
        <v>2.3963553530751667E-2</v>
      </c>
      <c r="IC17" s="322">
        <f t="shared" si="67"/>
        <v>-3.3609273940402647E-2</v>
      </c>
      <c r="ID17" s="322">
        <f t="shared" si="68"/>
        <v>5.6555269922878883E-3</v>
      </c>
      <c r="IE17" s="322">
        <f t="shared" si="69"/>
        <v>2.9991020652499194E-2</v>
      </c>
      <c r="IF17" s="322">
        <f t="shared" si="70"/>
        <v>0.11081178160919543</v>
      </c>
      <c r="IG17" s="322">
        <f t="shared" si="71"/>
        <v>7.7614379084967842E-3</v>
      </c>
      <c r="IH17" s="322">
        <f t="shared" si="72"/>
        <v>-1.6042780748663235E-2</v>
      </c>
      <c r="II17" s="322">
        <f t="shared" si="73"/>
        <v>8.1449806556707692E-4</v>
      </c>
      <c r="IJ17" s="322">
        <f t="shared" si="74"/>
        <v>0.10837171498238959</v>
      </c>
      <c r="IK17" s="322">
        <f t="shared" si="75"/>
        <v>1.5763120479693287E-2</v>
      </c>
      <c r="IL17" s="322">
        <f t="shared" si="76"/>
        <v>0.17042674639847794</v>
      </c>
      <c r="IM17" s="322">
        <f t="shared" si="77"/>
        <v>8.6052348512011337E-3</v>
      </c>
      <c r="IN17" s="322">
        <f t="shared" si="78"/>
        <v>-1.0838831291234705E-2</v>
      </c>
      <c r="IO17" s="322">
        <f t="shared" si="79"/>
        <v>1.6819633321782473E-2</v>
      </c>
      <c r="IP17" s="322">
        <f t="shared" si="80"/>
        <v>2.2958346999016163E-3</v>
      </c>
      <c r="IQ17" s="322">
        <f t="shared" si="81"/>
        <v>-1.4456233421750708E-2</v>
      </c>
      <c r="IR17" s="322">
        <f t="shared" si="82"/>
        <v>-4.8389144344734248E-3</v>
      </c>
      <c r="IS17" s="322">
        <f t="shared" si="83"/>
        <v>8.1183611532625211E-2</v>
      </c>
      <c r="IT17" s="322">
        <f t="shared" si="84"/>
        <v>1.492537313432837E-2</v>
      </c>
      <c r="IU17" s="322">
        <f t="shared" si="85"/>
        <v>-4.4004400440044366E-3</v>
      </c>
      <c r="IV17" s="322">
        <f t="shared" si="86"/>
        <v>-2.1293585307425684E-3</v>
      </c>
      <c r="IW17" s="322">
        <f t="shared" si="87"/>
        <v>6.8325157673440759E-2</v>
      </c>
      <c r="IX17" s="322">
        <f t="shared" si="88"/>
        <v>1.6561514195583663E-2</v>
      </c>
      <c r="IY17" s="322">
        <f t="shared" si="89"/>
        <v>0</v>
      </c>
      <c r="IZ17" s="322">
        <f t="shared" si="90"/>
        <v>1.2612612612612664E-2</v>
      </c>
      <c r="JA17" s="322">
        <f t="shared" si="91"/>
        <v>1.3698630136986415E-2</v>
      </c>
      <c r="JB17" s="322">
        <f t="shared" si="92"/>
        <v>7.9250899169045017E-3</v>
      </c>
      <c r="JC17" s="322">
        <f t="shared" si="93"/>
        <v>3.4803438072424954E-2</v>
      </c>
      <c r="JD17" s="322">
        <f t="shared" si="94"/>
        <v>-1.6401590457256456E-2</v>
      </c>
      <c r="JE17" s="322">
        <f t="shared" si="95"/>
        <v>1.2484746080916157E-2</v>
      </c>
      <c r="JF17" s="322">
        <f t="shared" si="96"/>
        <v>1.8096738767129791E-2</v>
      </c>
      <c r="JG17" s="322">
        <f t="shared" si="97"/>
        <v>5.075903557832326E-3</v>
      </c>
      <c r="JH17" s="322">
        <f t="shared" si="98"/>
        <v>7.6537013801756511E-3</v>
      </c>
      <c r="JI17" s="322">
        <f t="shared" si="99"/>
        <v>2.4973201610800487E-2</v>
      </c>
      <c r="JJ17" s="322">
        <f t="shared" si="100"/>
        <v>1.2203876525484561E-2</v>
      </c>
      <c r="JK17" s="322">
        <f t="shared" si="101"/>
        <v>8.4255453683212231E-2</v>
      </c>
      <c r="JL17" s="322">
        <f t="shared" si="102"/>
        <v>6.7284118768727835E-2</v>
      </c>
      <c r="JM17" s="322">
        <f t="shared" si="103"/>
        <v>-3.0332605678207222E-2</v>
      </c>
      <c r="JN17" s="322">
        <f t="shared" si="104"/>
        <v>-1.1574803149606291E-2</v>
      </c>
      <c r="JO17" s="322">
        <f t="shared" si="105"/>
        <v>-3.4653465346534684E-2</v>
      </c>
      <c r="JP17" s="322">
        <f t="shared" si="106"/>
        <v>-1.5184381778741927E-2</v>
      </c>
      <c r="JQ17" s="322">
        <f t="shared" si="107"/>
        <v>-4.5886828340465965E-2</v>
      </c>
      <c r="JR17" s="322">
        <f t="shared" si="108"/>
        <v>-4.400246413798923E-4</v>
      </c>
      <c r="JS17" s="322">
        <f t="shared" si="109"/>
        <v>1.5763120479693287E-2</v>
      </c>
      <c r="JT17" s="322">
        <f t="shared" si="110"/>
        <v>3.1678986272438603E-3</v>
      </c>
      <c r="JU17" s="322">
        <f t="shared" si="111"/>
        <v>-1.9826517967781926E-2</v>
      </c>
      <c r="JV17" s="322">
        <f t="shared" si="112"/>
        <v>-7.0588235294116982E-3</v>
      </c>
      <c r="JW17" s="322">
        <f t="shared" si="113"/>
        <v>5.8817694901805266E-2</v>
      </c>
      <c r="JX17" s="322">
        <f t="shared" si="114"/>
        <v>-2.6512367538385512E-2</v>
      </c>
      <c r="JY17" s="322">
        <f t="shared" si="115"/>
        <v>4.3572984749455958E-3</v>
      </c>
      <c r="JZ17" s="322">
        <f t="shared" si="116"/>
        <v>3.6963258078795969E-2</v>
      </c>
      <c r="KA17" s="322">
        <f t="shared" si="117"/>
        <v>2.5843503230437864E-2</v>
      </c>
      <c r="KB17" s="322">
        <f t="shared" si="118"/>
        <v>5.5120643431635398E-2</v>
      </c>
      <c r="KC17" s="322">
        <f t="shared" si="119"/>
        <v>-9.6551224098253684E-3</v>
      </c>
      <c r="KD17" s="322">
        <f t="shared" si="120"/>
        <v>2.0068588847961363E-2</v>
      </c>
      <c r="KE17" s="322">
        <f t="shared" si="121"/>
        <v>1.0320478001086436E-2</v>
      </c>
      <c r="KF17" s="322">
        <f t="shared" si="122"/>
        <v>-7.6677316293929779E-2</v>
      </c>
      <c r="KG17" s="322">
        <f t="shared" si="123"/>
        <v>8.0993520518359684E-3</v>
      </c>
      <c r="KH17" s="322">
        <f t="shared" si="124"/>
        <v>4.1666666666666623E-2</v>
      </c>
      <c r="KI17" s="322">
        <f t="shared" si="125"/>
        <v>8.99470899470899E-2</v>
      </c>
      <c r="KJ17" s="322">
        <f t="shared" si="126"/>
        <v>0.16988727858293071</v>
      </c>
      <c r="KK17" s="322">
        <f t="shared" si="127"/>
        <v>0.1059322033898305</v>
      </c>
      <c r="KL17" s="322">
        <f t="shared" si="128"/>
        <v>-5.4030324519625903E-4</v>
      </c>
      <c r="KM17" s="322">
        <f t="shared" si="129"/>
        <v>-1.5887754049314001E-2</v>
      </c>
      <c r="KN17" s="322">
        <f t="shared" si="130"/>
        <v>-6.7621320604614836E-3</v>
      </c>
      <c r="KO17" s="322">
        <f t="shared" si="131"/>
        <v>-6.5578158458245326E-3</v>
      </c>
      <c r="KP17" s="322">
        <f t="shared" si="132"/>
        <v>1.7336485421591857E-2</v>
      </c>
      <c r="KQ17" s="322">
        <f t="shared" si="133"/>
        <v>-1.5676266861100973E-2</v>
      </c>
      <c r="KR17" s="322">
        <f t="shared" si="134"/>
        <v>1.348435814455232E-2</v>
      </c>
      <c r="KS17" s="322">
        <f t="shared" si="135"/>
        <v>-4.1791044776119573E-3</v>
      </c>
      <c r="KT17" s="322">
        <f t="shared" si="136"/>
        <v>-2.3120749862157765E-2</v>
      </c>
      <c r="KU17" s="322">
        <f t="shared" si="137"/>
        <v>2.6919285010073304E-2</v>
      </c>
      <c r="KV17" s="322">
        <f t="shared" si="138"/>
        <v>3.2727272727272674E-2</v>
      </c>
      <c r="KW17" s="322">
        <f t="shared" si="139"/>
        <v>1.5680358185711406E-2</v>
      </c>
      <c r="KX17" s="322">
        <f t="shared" si="140"/>
        <v>-1.5497869043006257E-3</v>
      </c>
      <c r="KY17" s="322">
        <f t="shared" si="141"/>
        <v>-1.0105353687379033E-2</v>
      </c>
      <c r="KZ17" s="322">
        <f t="shared" si="142"/>
        <v>2.6502153756296967E-2</v>
      </c>
      <c r="LA17" s="322">
        <f t="shared" si="143"/>
        <v>-9.0492128424445768E-3</v>
      </c>
      <c r="LB17" s="322">
        <f t="shared" si="144"/>
        <v>-3.6124321130089704E-2</v>
      </c>
      <c r="LC17" s="322">
        <f t="shared" si="145"/>
        <v>1.2870012870012139E-3</v>
      </c>
      <c r="LD17" s="322">
        <f t="shared" si="146"/>
        <v>-7.1340713407134441E-3</v>
      </c>
      <c r="LE17" s="322">
        <f t="shared" si="147"/>
        <v>2.7390268798911183E-2</v>
      </c>
      <c r="LF17" s="322">
        <f t="shared" si="148"/>
        <v>-2.6637868970482346E-2</v>
      </c>
      <c r="LG17" s="322">
        <f t="shared" si="149"/>
        <v>-2.0911127707244296E-2</v>
      </c>
      <c r="LH17" s="322">
        <f t="shared" si="150"/>
        <v>-4.0323850927764535E-3</v>
      </c>
      <c r="LI17" s="322">
        <f t="shared" si="151"/>
        <v>7.7041602465331002E-3</v>
      </c>
      <c r="LJ17" s="322">
        <f t="shared" si="152"/>
        <v>2.528593855124462E-2</v>
      </c>
      <c r="LK17" s="322">
        <f t="shared" si="153"/>
        <v>2.019144481005162E-3</v>
      </c>
      <c r="LL17" s="322">
        <f t="shared" si="154"/>
        <v>2.6186579378068182E-3</v>
      </c>
      <c r="LM17" s="322">
        <f t="shared" si="155"/>
        <v>-9.6334586466166276E-3</v>
      </c>
      <c r="LN17" s="322">
        <f t="shared" si="156"/>
        <v>-6.8798057466613396E-3</v>
      </c>
      <c r="LO17" s="322">
        <f t="shared" si="157"/>
        <v>8.8825214899713512E-2</v>
      </c>
      <c r="LP17" s="322">
        <f t="shared" si="158"/>
        <v>1.6993464052287566E-2</v>
      </c>
      <c r="LQ17" s="322">
        <f t="shared" si="159"/>
        <v>3.4441805225653314E-2</v>
      </c>
      <c r="LR17" s="322">
        <f t="shared" si="160"/>
        <v>-2.5954357929918005E-2</v>
      </c>
      <c r="LS17" s="322">
        <f t="shared" si="161"/>
        <v>-2.0229351887643257E-2</v>
      </c>
      <c r="LT17" s="322">
        <f t="shared" si="162"/>
        <v>-7.332527489666997E-2</v>
      </c>
      <c r="LU17" s="322">
        <f t="shared" si="163"/>
        <v>-8.2099162910495502E-3</v>
      </c>
      <c r="LV17" s="327">
        <f t="shared" si="164"/>
        <v>1.8399995050542555E-2</v>
      </c>
    </row>
    <row r="18" spans="1:334">
      <c r="A18" s="265">
        <v>44900</v>
      </c>
      <c r="B18" s="230">
        <v>2662.86</v>
      </c>
      <c r="C18" s="231">
        <v>69.12</v>
      </c>
      <c r="D18" s="231">
        <v>41.34</v>
      </c>
      <c r="E18" s="231">
        <v>40.770000000000003</v>
      </c>
      <c r="F18" s="231">
        <v>1786.38</v>
      </c>
      <c r="G18" s="231">
        <v>7.11</v>
      </c>
      <c r="H18" s="231">
        <v>209.88</v>
      </c>
      <c r="I18" s="231">
        <v>137469.97</v>
      </c>
      <c r="J18" s="231">
        <v>9.31</v>
      </c>
      <c r="K18" s="231">
        <v>240.14</v>
      </c>
      <c r="L18" s="231">
        <v>69.61</v>
      </c>
      <c r="M18" s="232">
        <v>7.0000000000000007E-2</v>
      </c>
      <c r="N18" s="231">
        <v>26.51</v>
      </c>
      <c r="O18" s="231">
        <v>1991.26</v>
      </c>
      <c r="P18" s="231">
        <v>1.67</v>
      </c>
      <c r="Q18" s="231">
        <v>896.48</v>
      </c>
      <c r="R18" s="231">
        <v>11.48</v>
      </c>
      <c r="S18" s="231">
        <v>140.18</v>
      </c>
      <c r="T18" s="231">
        <v>95.39</v>
      </c>
      <c r="U18" s="231">
        <v>56863.360000000001</v>
      </c>
      <c r="V18" s="231">
        <v>15.03</v>
      </c>
      <c r="W18" s="231">
        <v>16.98</v>
      </c>
      <c r="X18" s="231">
        <v>4.84</v>
      </c>
      <c r="Y18" s="231">
        <v>513.88</v>
      </c>
      <c r="Z18" s="231">
        <v>86.75</v>
      </c>
      <c r="AA18" s="231">
        <v>179.05</v>
      </c>
      <c r="AB18" s="231">
        <v>2.13</v>
      </c>
      <c r="AC18" s="231">
        <v>9.4499999999999993</v>
      </c>
      <c r="AD18" s="231">
        <v>15.82</v>
      </c>
      <c r="AE18" s="231">
        <v>89.09</v>
      </c>
      <c r="AF18" s="231">
        <v>685.46</v>
      </c>
      <c r="AG18" s="231">
        <v>58.1</v>
      </c>
      <c r="AH18" s="231">
        <v>24.12</v>
      </c>
      <c r="AI18" s="231">
        <v>133.08000000000001</v>
      </c>
      <c r="AJ18" s="231">
        <v>44.24</v>
      </c>
      <c r="AK18" s="231">
        <v>631.39</v>
      </c>
      <c r="AL18" s="231">
        <v>216.02</v>
      </c>
      <c r="AM18" s="231">
        <v>27.23</v>
      </c>
      <c r="AN18" s="231">
        <v>10.26</v>
      </c>
      <c r="AO18" s="231">
        <v>105.81</v>
      </c>
      <c r="AP18" s="231">
        <v>122.74</v>
      </c>
      <c r="AQ18" s="231">
        <v>10.98</v>
      </c>
      <c r="AR18" s="231">
        <v>9.02</v>
      </c>
      <c r="AS18" s="231">
        <v>99.54</v>
      </c>
      <c r="AT18" s="231">
        <v>59.63</v>
      </c>
      <c r="AU18" s="231">
        <v>116.56</v>
      </c>
      <c r="AV18" s="231">
        <v>21.68</v>
      </c>
      <c r="AW18" s="231">
        <v>51.22</v>
      </c>
      <c r="AX18" s="231">
        <v>4.45</v>
      </c>
      <c r="AY18" s="231">
        <v>25.28</v>
      </c>
      <c r="AZ18" s="231">
        <v>23.16</v>
      </c>
      <c r="BA18" s="231">
        <v>6067.02</v>
      </c>
      <c r="BB18" s="231">
        <v>562.53</v>
      </c>
      <c r="BC18" s="231">
        <v>1.95</v>
      </c>
      <c r="BD18" s="231">
        <v>14.17</v>
      </c>
      <c r="BE18" s="231">
        <v>330.64</v>
      </c>
      <c r="BF18" s="231">
        <v>320.01</v>
      </c>
      <c r="BG18" s="231">
        <v>123.17</v>
      </c>
      <c r="BH18" s="231">
        <v>49.76</v>
      </c>
      <c r="BI18" s="231">
        <v>216.57</v>
      </c>
      <c r="BJ18" s="231">
        <v>2.52</v>
      </c>
      <c r="BK18" s="231">
        <v>1135.3599999999999</v>
      </c>
      <c r="BL18" s="231">
        <v>122.83</v>
      </c>
      <c r="BM18" s="231">
        <v>49.98</v>
      </c>
      <c r="BN18" s="231">
        <v>541.72</v>
      </c>
      <c r="BO18" s="231">
        <v>3014.77</v>
      </c>
      <c r="BP18" s="231">
        <v>104.19</v>
      </c>
      <c r="BQ18" s="231">
        <v>656.31</v>
      </c>
      <c r="BR18" s="231">
        <v>91.85</v>
      </c>
      <c r="BS18" s="231">
        <v>338.64</v>
      </c>
      <c r="BT18" s="231">
        <v>69.48</v>
      </c>
      <c r="BU18" s="231">
        <v>47.16</v>
      </c>
      <c r="BV18" s="231">
        <v>10.5</v>
      </c>
      <c r="BW18" s="231">
        <v>46.62</v>
      </c>
      <c r="BX18" s="231">
        <v>115.19</v>
      </c>
      <c r="BY18" s="231">
        <v>161.44</v>
      </c>
      <c r="BZ18" s="231">
        <v>38.380000000000003</v>
      </c>
      <c r="CA18" s="231">
        <v>167.46</v>
      </c>
      <c r="CB18" s="231">
        <v>42.09</v>
      </c>
      <c r="CC18" s="231">
        <v>55065.35</v>
      </c>
      <c r="CD18" s="231">
        <v>116.96</v>
      </c>
      <c r="CE18" s="231">
        <v>72.16</v>
      </c>
      <c r="CF18" s="231">
        <v>6163.24</v>
      </c>
      <c r="CG18" s="231">
        <v>43.12</v>
      </c>
      <c r="CH18" s="231">
        <v>0.68</v>
      </c>
      <c r="CI18" s="231">
        <v>109.02</v>
      </c>
      <c r="CJ18" s="231">
        <v>68.59</v>
      </c>
      <c r="CK18" s="231">
        <v>61.95</v>
      </c>
      <c r="CL18" s="231">
        <v>24.14</v>
      </c>
      <c r="CM18" s="231">
        <v>3.75</v>
      </c>
      <c r="CN18" s="231">
        <v>5.55</v>
      </c>
      <c r="CO18" s="231">
        <v>2.0299999999999998</v>
      </c>
      <c r="CP18" s="231">
        <v>825.09</v>
      </c>
      <c r="CQ18" s="231">
        <v>148.12</v>
      </c>
      <c r="CR18" s="231">
        <v>187.43</v>
      </c>
      <c r="CS18" s="231">
        <v>103.29</v>
      </c>
      <c r="CT18" s="231">
        <v>204.44</v>
      </c>
      <c r="CU18" s="231">
        <v>405.99</v>
      </c>
      <c r="CV18" s="231">
        <v>76.95</v>
      </c>
      <c r="CW18" s="231">
        <v>342.75</v>
      </c>
      <c r="CX18" s="231">
        <v>13.92</v>
      </c>
      <c r="CY18" s="231">
        <v>301.8</v>
      </c>
      <c r="CZ18" s="231">
        <v>44.16</v>
      </c>
      <c r="DA18" s="231">
        <v>9254.1299999999992</v>
      </c>
      <c r="DB18" s="231">
        <v>122.74</v>
      </c>
      <c r="DC18" s="231">
        <v>4.25</v>
      </c>
      <c r="DD18" s="231">
        <v>21.69</v>
      </c>
      <c r="DE18" s="231">
        <v>1095.44</v>
      </c>
      <c r="DF18" s="231">
        <v>113.59</v>
      </c>
      <c r="DG18" s="231">
        <v>161.44</v>
      </c>
      <c r="DH18" s="231">
        <v>9.6199999999999992</v>
      </c>
      <c r="DI18" s="231">
        <v>7.74</v>
      </c>
      <c r="DJ18" s="231">
        <v>20.239999999999998</v>
      </c>
      <c r="DK18" s="231">
        <v>104.43</v>
      </c>
      <c r="DL18" s="231">
        <v>11923.68</v>
      </c>
      <c r="DM18" s="231">
        <v>23.02</v>
      </c>
      <c r="DN18" s="231">
        <v>45.8</v>
      </c>
      <c r="DO18" s="231">
        <v>84.09</v>
      </c>
      <c r="DP18" s="231">
        <v>95.33</v>
      </c>
      <c r="DQ18" s="231">
        <v>640010.12</v>
      </c>
      <c r="DR18" s="231">
        <v>78.17</v>
      </c>
      <c r="DS18" s="231">
        <v>38.43</v>
      </c>
      <c r="DT18" s="231">
        <v>8.4</v>
      </c>
      <c r="DU18" s="231">
        <v>17.079999999999998</v>
      </c>
      <c r="DV18" s="231">
        <v>15</v>
      </c>
      <c r="DW18" s="231">
        <v>12.44</v>
      </c>
      <c r="DX18" s="231">
        <v>12.95</v>
      </c>
      <c r="DY18" s="231">
        <v>13.22</v>
      </c>
      <c r="DZ18" s="231">
        <v>289.42</v>
      </c>
      <c r="EA18" s="231">
        <v>94.46</v>
      </c>
      <c r="EB18" s="231">
        <v>23.5</v>
      </c>
      <c r="EC18" s="231">
        <v>1411</v>
      </c>
      <c r="ED18" s="231">
        <v>25.77</v>
      </c>
      <c r="EE18" s="231">
        <v>26.79</v>
      </c>
      <c r="EF18" s="231">
        <v>17.21</v>
      </c>
      <c r="EG18" s="231">
        <v>48.52</v>
      </c>
      <c r="EH18" s="231">
        <v>521.16</v>
      </c>
      <c r="EI18" s="231">
        <v>235.3</v>
      </c>
      <c r="EJ18" s="231">
        <v>2.77</v>
      </c>
      <c r="EK18" s="231">
        <v>4121.59</v>
      </c>
      <c r="EL18" s="231">
        <v>24.09</v>
      </c>
      <c r="EM18" s="231">
        <v>272.97000000000003</v>
      </c>
      <c r="EN18" s="231">
        <v>140.88999999999999</v>
      </c>
      <c r="EO18" s="231">
        <v>160.71</v>
      </c>
      <c r="EP18" s="231">
        <v>1360.93</v>
      </c>
      <c r="EQ18" s="231">
        <v>77.02</v>
      </c>
      <c r="ER18" s="231">
        <v>117.93</v>
      </c>
      <c r="ES18" s="231">
        <v>58.23</v>
      </c>
      <c r="ET18" s="231">
        <v>41.74</v>
      </c>
      <c r="EU18" s="231">
        <v>12.99</v>
      </c>
      <c r="EV18" s="231">
        <v>306.39</v>
      </c>
      <c r="EW18" s="231">
        <v>6.68</v>
      </c>
      <c r="EX18" s="231">
        <v>179.54</v>
      </c>
      <c r="EY18" s="231">
        <v>132.53</v>
      </c>
      <c r="EZ18" s="231">
        <v>29.2</v>
      </c>
      <c r="FA18" s="231">
        <v>42.39</v>
      </c>
      <c r="FB18" s="231">
        <v>23.74</v>
      </c>
      <c r="FC18" s="231">
        <v>74</v>
      </c>
      <c r="FD18" s="231">
        <v>18.420000000000002</v>
      </c>
      <c r="FE18" s="231">
        <v>34.94</v>
      </c>
      <c r="FF18" s="231">
        <v>374.85</v>
      </c>
      <c r="FG18" s="231">
        <v>78.66</v>
      </c>
      <c r="FH18" s="231">
        <v>464.25</v>
      </c>
      <c r="FI18" s="231">
        <v>63.45</v>
      </c>
      <c r="FJ18" s="233">
        <v>27243.67</v>
      </c>
      <c r="FN18" s="326">
        <f t="shared" si="0"/>
        <v>-2.5674800496152648E-2</v>
      </c>
      <c r="FO18" s="322">
        <f t="shared" si="1"/>
        <v>-3.2203864463735611E-2</v>
      </c>
      <c r="FP18" s="322">
        <f t="shared" si="2"/>
        <v>-2.9805210044590379E-2</v>
      </c>
      <c r="FQ18" s="322">
        <f t="shared" si="3"/>
        <v>3.7668617968948943E-2</v>
      </c>
      <c r="FR18" s="322">
        <f t="shared" si="4"/>
        <v>-8.6241342567927332E-3</v>
      </c>
      <c r="FS18" s="322">
        <f t="shared" si="5"/>
        <v>-7.1801566579634435E-2</v>
      </c>
      <c r="FT18" s="322">
        <f t="shared" si="6"/>
        <v>1.2934362934362969E-2</v>
      </c>
      <c r="FU18" s="322">
        <f t="shared" si="7"/>
        <v>-3.8461546532155159E-2</v>
      </c>
      <c r="FV18" s="322">
        <f t="shared" si="8"/>
        <v>-6.8068068068068033E-2</v>
      </c>
      <c r="FW18" s="322">
        <f t="shared" si="9"/>
        <v>-3.7630745802108019E-2</v>
      </c>
      <c r="FX18" s="322">
        <f t="shared" si="10"/>
        <v>-8.4045584045584522E-3</v>
      </c>
      <c r="FY18" s="322">
        <f t="shared" si="11"/>
        <v>0.16666666666666682</v>
      </c>
      <c r="FZ18" s="322">
        <f t="shared" si="12"/>
        <v>-3.8098693759071017E-2</v>
      </c>
      <c r="GA18" s="322">
        <f t="shared" si="13"/>
        <v>-3.1389392885460075E-2</v>
      </c>
      <c r="GB18" s="322">
        <f t="shared" si="14"/>
        <v>-1.1834319526627229E-2</v>
      </c>
      <c r="GC18" s="322">
        <f t="shared" si="15"/>
        <v>-5.1414180960140547E-2</v>
      </c>
      <c r="GD18" s="322">
        <f t="shared" si="16"/>
        <v>0.13438735177865627</v>
      </c>
      <c r="GE18" s="322">
        <f t="shared" si="17"/>
        <v>-3.8216123499142322E-2</v>
      </c>
      <c r="GF18" s="322">
        <f t="shared" si="18"/>
        <v>-1.2730283585179093E-2</v>
      </c>
      <c r="GG18" s="322">
        <f t="shared" si="19"/>
        <v>0</v>
      </c>
      <c r="GH18" s="322">
        <f t="shared" si="20"/>
        <v>6.0240963855421594E-3</v>
      </c>
      <c r="GI18" s="322">
        <f t="shared" si="21"/>
        <v>7.1174377224199883E-3</v>
      </c>
      <c r="GJ18" s="322">
        <f t="shared" si="22"/>
        <v>-2.0242914979757193E-2</v>
      </c>
      <c r="GK18" s="322">
        <f t="shared" si="23"/>
        <v>8.7748571877269196E-3</v>
      </c>
      <c r="GL18" s="322">
        <f t="shared" si="24"/>
        <v>1.426400093534431E-2</v>
      </c>
      <c r="GM18" s="322">
        <f t="shared" si="25"/>
        <v>-8.1135173971056143E-2</v>
      </c>
      <c r="GN18" s="322">
        <f t="shared" si="26"/>
        <v>-8.1896551724137914E-2</v>
      </c>
      <c r="GO18" s="322">
        <f t="shared" si="27"/>
        <v>-0.10000000000000006</v>
      </c>
      <c r="GP18" s="322">
        <f t="shared" si="28"/>
        <v>-2.8852056476365802E-2</v>
      </c>
      <c r="GQ18" s="322">
        <f t="shared" si="29"/>
        <v>-5.3542972484861277E-2</v>
      </c>
      <c r="GR18" s="322">
        <f t="shared" si="30"/>
        <v>1.3859101598899561E-2</v>
      </c>
      <c r="GS18" s="322">
        <f t="shared" si="31"/>
        <v>-1.1736689913250515E-2</v>
      </c>
      <c r="GT18" s="322">
        <f t="shared" si="32"/>
        <v>-5.1513959889893775E-2</v>
      </c>
      <c r="GU18" s="322">
        <f t="shared" si="33"/>
        <v>-2.1830209481808149E-2</v>
      </c>
      <c r="GV18" s="322">
        <f t="shared" si="34"/>
        <v>1.5843857634902522E-2</v>
      </c>
      <c r="GW18" s="322">
        <f t="shared" si="35"/>
        <v>-1.3576427946506771E-2</v>
      </c>
      <c r="GX18" s="322">
        <f t="shared" si="36"/>
        <v>-2.5883838383838297E-2</v>
      </c>
      <c r="GY18" s="322">
        <f t="shared" si="37"/>
        <v>-3.9844851904090234E-2</v>
      </c>
      <c r="GZ18" s="322">
        <f t="shared" si="38"/>
        <v>-1.6299137104506225E-2</v>
      </c>
      <c r="HA18" s="322">
        <f t="shared" si="39"/>
        <v>5.8940963969959558E-3</v>
      </c>
      <c r="HB18" s="322">
        <f t="shared" si="40"/>
        <v>-2.222576276587275E-2</v>
      </c>
      <c r="HC18" s="322">
        <f t="shared" si="41"/>
        <v>-5.4347826086955367E-3</v>
      </c>
      <c r="HD18" s="322">
        <f t="shared" si="42"/>
        <v>2.3836549375709316E-2</v>
      </c>
      <c r="HE18" s="322">
        <f t="shared" si="43"/>
        <v>-3.3310673011556692E-2</v>
      </c>
      <c r="HF18" s="322">
        <f t="shared" si="44"/>
        <v>7.0933963857456794E-3</v>
      </c>
      <c r="HG18" s="322">
        <f t="shared" si="45"/>
        <v>-9.3489716131225087E-3</v>
      </c>
      <c r="HH18" s="322">
        <f t="shared" si="46"/>
        <v>-9.140767824497225E-3</v>
      </c>
      <c r="HI18" s="322">
        <f t="shared" si="47"/>
        <v>1.0854549042826074E-2</v>
      </c>
      <c r="HJ18" s="322">
        <f t="shared" si="48"/>
        <v>-3.0501089324618667E-2</v>
      </c>
      <c r="HK18" s="322">
        <f t="shared" si="49"/>
        <v>-4.8192771084337262E-2</v>
      </c>
      <c r="HL18" s="322">
        <f t="shared" si="50"/>
        <v>-6.8382944489139147E-2</v>
      </c>
      <c r="HM18" s="322">
        <f t="shared" si="51"/>
        <v>1.866226092913387E-2</v>
      </c>
      <c r="HN18" s="322">
        <f t="shared" si="52"/>
        <v>4.5178571428570943E-3</v>
      </c>
      <c r="HO18" s="322">
        <f t="shared" si="53"/>
        <v>-0.11764705882352942</v>
      </c>
      <c r="HP18" s="322">
        <f t="shared" si="54"/>
        <v>3.6576444769568395E-2</v>
      </c>
      <c r="HQ18" s="322">
        <f t="shared" si="55"/>
        <v>-3.1885925101747981E-2</v>
      </c>
      <c r="HR18" s="322">
        <f t="shared" si="56"/>
        <v>-1.2484004868762962E-3</v>
      </c>
      <c r="HS18" s="322">
        <f t="shared" si="57"/>
        <v>-9.409683126910099E-3</v>
      </c>
      <c r="HT18" s="322">
        <f t="shared" si="58"/>
        <v>-3.659244917715393E-2</v>
      </c>
      <c r="HU18" s="322">
        <f t="shared" si="59"/>
        <v>-3.7466666666666697E-2</v>
      </c>
      <c r="HV18" s="322">
        <f t="shared" si="60"/>
        <v>-7.8740157480315029E-3</v>
      </c>
      <c r="HW18" s="322">
        <f t="shared" si="61"/>
        <v>-1.9567883110827172E-2</v>
      </c>
      <c r="HX18" s="322">
        <f t="shared" si="62"/>
        <v>-5.5807517872242335E-2</v>
      </c>
      <c r="HY18" s="322">
        <f t="shared" si="63"/>
        <v>-6.2640660165041329E-2</v>
      </c>
      <c r="HZ18" s="322">
        <f t="shared" si="64"/>
        <v>-2.8287502914850458E-2</v>
      </c>
      <c r="IA18" s="322">
        <f t="shared" si="65"/>
        <v>-4.2568462371499062E-2</v>
      </c>
      <c r="IB18" s="322">
        <f t="shared" si="66"/>
        <v>-7.2877736252002112E-2</v>
      </c>
      <c r="IC18" s="322">
        <f t="shared" si="67"/>
        <v>-8.4603647021498744E-3</v>
      </c>
      <c r="ID18" s="322">
        <f t="shared" si="68"/>
        <v>-6.0838445807770994E-2</v>
      </c>
      <c r="IE18" s="322">
        <f t="shared" si="69"/>
        <v>-1.5924677438103042E-2</v>
      </c>
      <c r="IF18" s="322">
        <f t="shared" si="70"/>
        <v>0.12336297493936949</v>
      </c>
      <c r="IG18" s="322">
        <f t="shared" si="71"/>
        <v>-4.4183218483988783E-2</v>
      </c>
      <c r="IH18" s="322">
        <f t="shared" si="72"/>
        <v>-4.8913043478260795E-2</v>
      </c>
      <c r="II18" s="322">
        <f t="shared" si="73"/>
        <v>-5.1475076297049872E-2</v>
      </c>
      <c r="IJ18" s="322">
        <f t="shared" si="74"/>
        <v>-6.1435671799885974E-2</v>
      </c>
      <c r="IK18" s="322">
        <f t="shared" si="75"/>
        <v>-1.752677702044788E-2</v>
      </c>
      <c r="IL18" s="322">
        <f t="shared" si="76"/>
        <v>-0.10868555503947978</v>
      </c>
      <c r="IM18" s="322">
        <f t="shared" si="77"/>
        <v>-7.8208318521151392E-3</v>
      </c>
      <c r="IN18" s="322">
        <f t="shared" si="78"/>
        <v>2.6202953787519425E-3</v>
      </c>
      <c r="IO18" s="322">
        <f t="shared" si="79"/>
        <v>-1.9548893868021958E-2</v>
      </c>
      <c r="IP18" s="322">
        <f t="shared" si="80"/>
        <v>-4.3193717277486922E-2</v>
      </c>
      <c r="IQ18" s="322">
        <f t="shared" si="81"/>
        <v>-2.8932848876328968E-2</v>
      </c>
      <c r="IR18" s="322">
        <f t="shared" si="82"/>
        <v>2.1070035751798253E-2</v>
      </c>
      <c r="IS18" s="322">
        <f t="shared" si="83"/>
        <v>8.6549707602338582E-3</v>
      </c>
      <c r="IT18" s="322">
        <f t="shared" si="84"/>
        <v>0</v>
      </c>
      <c r="IU18" s="322">
        <f t="shared" si="85"/>
        <v>3.8674033149171429E-3</v>
      </c>
      <c r="IV18" s="322">
        <f t="shared" si="86"/>
        <v>-8.522272606028275E-2</v>
      </c>
      <c r="IW18" s="322">
        <f t="shared" si="87"/>
        <v>1.5906854706461235E-2</v>
      </c>
      <c r="IX18" s="322">
        <f t="shared" si="88"/>
        <v>-6.3615205585725393E-2</v>
      </c>
      <c r="IY18" s="322">
        <f t="shared" si="89"/>
        <v>0</v>
      </c>
      <c r="IZ18" s="322">
        <f t="shared" si="90"/>
        <v>-1.2455516014234926E-2</v>
      </c>
      <c r="JA18" s="322">
        <f t="shared" si="91"/>
        <v>-8.5585585585585752E-2</v>
      </c>
      <c r="JB18" s="322">
        <f t="shared" si="92"/>
        <v>1.5257970443834644E-2</v>
      </c>
      <c r="JC18" s="322">
        <f t="shared" si="93"/>
        <v>8.442265795207033E-3</v>
      </c>
      <c r="JD18" s="322">
        <f t="shared" si="94"/>
        <v>5.2327213519734954E-2</v>
      </c>
      <c r="JE18" s="322">
        <f t="shared" si="95"/>
        <v>-4.236973854997212E-2</v>
      </c>
      <c r="JF18" s="322">
        <f t="shared" si="96"/>
        <v>-4.1178125879373424E-2</v>
      </c>
      <c r="JG18" s="322">
        <f t="shared" si="97"/>
        <v>-5.0759878419452842E-2</v>
      </c>
      <c r="JH18" s="322">
        <f t="shared" si="98"/>
        <v>-4.1837878221890168E-2</v>
      </c>
      <c r="JI18" s="322">
        <f t="shared" si="99"/>
        <v>-3.120495209022307E-2</v>
      </c>
      <c r="JJ18" s="322">
        <f t="shared" si="100"/>
        <v>-1.2765957446808491E-2</v>
      </c>
      <c r="JK18" s="322">
        <f t="shared" si="101"/>
        <v>0.10001457938474995</v>
      </c>
      <c r="JL18" s="322">
        <f t="shared" si="102"/>
        <v>0.12710566615620206</v>
      </c>
      <c r="JM18" s="322">
        <f t="shared" si="103"/>
        <v>-6.9887523258285551E-3</v>
      </c>
      <c r="JN18" s="322">
        <f t="shared" si="104"/>
        <v>-2.222576276587275E-2</v>
      </c>
      <c r="JO18" s="322">
        <f t="shared" si="105"/>
        <v>8.9743589743589772E-2</v>
      </c>
      <c r="JP18" s="322">
        <f t="shared" si="106"/>
        <v>-4.4493392070484493E-2</v>
      </c>
      <c r="JQ18" s="322">
        <f t="shared" si="107"/>
        <v>-2.5097006158556159E-2</v>
      </c>
      <c r="JR18" s="322">
        <f t="shared" si="108"/>
        <v>8.8043669660196474E-5</v>
      </c>
      <c r="JS18" s="322">
        <f t="shared" si="109"/>
        <v>-1.752677702044788E-2</v>
      </c>
      <c r="JT18" s="322">
        <f t="shared" si="110"/>
        <v>1.2631578947368339E-2</v>
      </c>
      <c r="JU18" s="322">
        <f t="shared" si="111"/>
        <v>-2.1491782553729449E-2</v>
      </c>
      <c r="JV18" s="322">
        <f t="shared" si="112"/>
        <v>-4.0758293838862696E-2</v>
      </c>
      <c r="JW18" s="322">
        <f t="shared" si="113"/>
        <v>-2.173302107728331E-2</v>
      </c>
      <c r="JX18" s="322">
        <f t="shared" si="114"/>
        <v>2.2979038833752019E-2</v>
      </c>
      <c r="JY18" s="322">
        <f t="shared" si="115"/>
        <v>-1.3015184381779234E-3</v>
      </c>
      <c r="JZ18" s="322">
        <f t="shared" si="116"/>
        <v>-2.2411953041622287E-2</v>
      </c>
      <c r="KA18" s="322">
        <f t="shared" si="117"/>
        <v>-1.9244226731980306E-2</v>
      </c>
      <c r="KB18" s="322">
        <f t="shared" si="118"/>
        <v>-3.1100721618050636E-2</v>
      </c>
      <c r="KC18" s="322">
        <f t="shared" si="119"/>
        <v>-0.10167131689449654</v>
      </c>
      <c r="KD18" s="322">
        <f t="shared" si="120"/>
        <v>-2.6646743867513391E-2</v>
      </c>
      <c r="KE18" s="322">
        <f t="shared" si="121"/>
        <v>3.3064516129032169E-2</v>
      </c>
      <c r="KF18" s="322">
        <f t="shared" si="122"/>
        <v>-3.1141868512110676E-2</v>
      </c>
      <c r="KG18" s="322">
        <f t="shared" si="123"/>
        <v>-8.516336368505642E-2</v>
      </c>
      <c r="KH18" s="322">
        <f t="shared" si="124"/>
        <v>-0.14285714285714285</v>
      </c>
      <c r="KI18" s="322">
        <f t="shared" si="125"/>
        <v>-0.1373092926490985</v>
      </c>
      <c r="KJ18" s="322">
        <f t="shared" si="126"/>
        <v>-0.10874053682037166</v>
      </c>
      <c r="KK18" s="322">
        <f t="shared" si="127"/>
        <v>1.3026819923371642E-2</v>
      </c>
      <c r="KL18" s="322">
        <f t="shared" si="128"/>
        <v>-2.2130621346758153E-2</v>
      </c>
      <c r="KM18" s="322">
        <f t="shared" si="129"/>
        <v>-9.7494496278436611E-3</v>
      </c>
      <c r="KN18" s="322">
        <f t="shared" si="130"/>
        <v>-5.8870644773728428E-2</v>
      </c>
      <c r="KO18" s="322">
        <f t="shared" si="131"/>
        <v>-4.9575643270914668E-2</v>
      </c>
      <c r="KP18" s="322">
        <f t="shared" si="132"/>
        <v>-1.9364833462432499E-3</v>
      </c>
      <c r="KQ18" s="322">
        <f t="shared" si="133"/>
        <v>-7.7777777777778096E-3</v>
      </c>
      <c r="KR18" s="322">
        <f t="shared" si="134"/>
        <v>-8.4087280468334136E-2</v>
      </c>
      <c r="KS18" s="322">
        <f t="shared" si="135"/>
        <v>-3.0375699440447563E-2</v>
      </c>
      <c r="KT18" s="322">
        <f t="shared" si="136"/>
        <v>-1.9491270319084916E-2</v>
      </c>
      <c r="KU18" s="322">
        <f t="shared" si="137"/>
        <v>-1.7823600617773435E-2</v>
      </c>
      <c r="KV18" s="322">
        <f t="shared" si="138"/>
        <v>-2.4647887323943608E-2</v>
      </c>
      <c r="KW18" s="322">
        <f t="shared" si="139"/>
        <v>-1.2565763624689705E-2</v>
      </c>
      <c r="KX18" s="322">
        <f t="shared" si="140"/>
        <v>-6.5192083818393476E-2</v>
      </c>
      <c r="KY18" s="322">
        <f t="shared" si="141"/>
        <v>-1.1837532580364834E-2</v>
      </c>
      <c r="KZ18" s="322">
        <f t="shared" si="142"/>
        <v>2.0625889046941115E-3</v>
      </c>
      <c r="LA18" s="322">
        <f t="shared" si="143"/>
        <v>5.1913935451589474E-3</v>
      </c>
      <c r="LB18" s="322">
        <f t="shared" si="144"/>
        <v>-6.7146913066643641E-3</v>
      </c>
      <c r="LC18" s="322">
        <f t="shared" si="145"/>
        <v>-1.0025706940874051E-2</v>
      </c>
      <c r="LD18" s="322">
        <f t="shared" si="146"/>
        <v>-2.6015857284439968E-2</v>
      </c>
      <c r="LE18" s="322">
        <f t="shared" si="147"/>
        <v>-3.5767511177347305E-2</v>
      </c>
      <c r="LF18" s="322">
        <f t="shared" si="148"/>
        <v>2.9092702169625239E-2</v>
      </c>
      <c r="LG18" s="322">
        <f t="shared" si="149"/>
        <v>-9.1533180778031447E-3</v>
      </c>
      <c r="LH18" s="322">
        <f t="shared" si="150"/>
        <v>-3.0871421793452449E-2</v>
      </c>
      <c r="LI18" s="322">
        <f t="shared" si="151"/>
        <v>2.1406727828746128E-2</v>
      </c>
      <c r="LJ18" s="322">
        <f t="shared" si="152"/>
        <v>-1.8209657133482871E-2</v>
      </c>
      <c r="LK18" s="322">
        <f t="shared" si="153"/>
        <v>-1.0896335547428972E-2</v>
      </c>
      <c r="LL18" s="322">
        <f t="shared" si="154"/>
        <v>-4.6686255305256275E-2</v>
      </c>
      <c r="LM18" s="322">
        <f t="shared" si="155"/>
        <v>5.6939501779359903E-3</v>
      </c>
      <c r="LN18" s="322">
        <f t="shared" si="156"/>
        <v>-3.2599837000815028E-2</v>
      </c>
      <c r="LO18" s="322">
        <f t="shared" si="157"/>
        <v>-2.6315789473684209E-2</v>
      </c>
      <c r="LP18" s="322">
        <f t="shared" si="158"/>
        <v>0.18380462724935739</v>
      </c>
      <c r="LQ18" s="322">
        <f t="shared" si="159"/>
        <v>2.8702640642937517E-3</v>
      </c>
      <c r="LR18" s="322">
        <f t="shared" si="160"/>
        <v>4.8520265923225449E-3</v>
      </c>
      <c r="LS18" s="322">
        <f t="shared" si="161"/>
        <v>3.4455549710678463E-2</v>
      </c>
      <c r="LT18" s="322">
        <f t="shared" si="162"/>
        <v>-2.3269024426163982E-2</v>
      </c>
      <c r="LU18" s="322">
        <f t="shared" si="163"/>
        <v>2.9865281610128282E-2</v>
      </c>
      <c r="LV18" s="327">
        <f t="shared" si="164"/>
        <v>3.4415108323679632E-2</v>
      </c>
    </row>
    <row r="19" spans="1:334">
      <c r="A19" s="265">
        <v>44907</v>
      </c>
      <c r="B19" s="230">
        <v>2606.0100000000002</v>
      </c>
      <c r="C19" s="231">
        <v>70.53</v>
      </c>
      <c r="D19" s="231">
        <v>38.840000000000003</v>
      </c>
      <c r="E19" s="231">
        <v>39.21</v>
      </c>
      <c r="F19" s="231">
        <v>1774.49</v>
      </c>
      <c r="G19" s="231">
        <v>6.9</v>
      </c>
      <c r="H19" s="231">
        <v>197.83</v>
      </c>
      <c r="I19" s="231">
        <v>137469.97</v>
      </c>
      <c r="J19" s="231">
        <v>8.61</v>
      </c>
      <c r="K19" s="231">
        <v>239.42</v>
      </c>
      <c r="L19" s="231">
        <v>68.03</v>
      </c>
      <c r="M19" s="232">
        <v>7.0000000000000007E-2</v>
      </c>
      <c r="N19" s="231">
        <v>26.7</v>
      </c>
      <c r="O19" s="231">
        <v>1910.99</v>
      </c>
      <c r="P19" s="231">
        <v>1.66</v>
      </c>
      <c r="Q19" s="231">
        <v>843.98</v>
      </c>
      <c r="R19" s="231">
        <v>10.98</v>
      </c>
      <c r="S19" s="231">
        <v>132.63999999999999</v>
      </c>
      <c r="T19" s="231">
        <v>94.9</v>
      </c>
      <c r="U19" s="231">
        <v>56016.05</v>
      </c>
      <c r="V19" s="231">
        <v>15.1</v>
      </c>
      <c r="W19" s="231">
        <v>16.559999999999999</v>
      </c>
      <c r="X19" s="231">
        <v>4.78</v>
      </c>
      <c r="Y19" s="231">
        <v>499.1</v>
      </c>
      <c r="Z19" s="231">
        <v>82.42</v>
      </c>
      <c r="AA19" s="231">
        <v>150.22999999999999</v>
      </c>
      <c r="AB19" s="231">
        <v>2.0299999999999998</v>
      </c>
      <c r="AC19" s="231">
        <v>8.4700000000000006</v>
      </c>
      <c r="AD19" s="231">
        <v>15.42</v>
      </c>
      <c r="AE19" s="231">
        <v>87.86</v>
      </c>
      <c r="AF19" s="231">
        <v>660.24</v>
      </c>
      <c r="AG19" s="231">
        <v>57.74</v>
      </c>
      <c r="AH19" s="231">
        <v>20.88</v>
      </c>
      <c r="AI19" s="231">
        <v>130.38</v>
      </c>
      <c r="AJ19" s="231">
        <v>43.97</v>
      </c>
      <c r="AK19" s="231">
        <v>611.73</v>
      </c>
      <c r="AL19" s="231">
        <v>213.47</v>
      </c>
      <c r="AM19" s="231">
        <v>25.96</v>
      </c>
      <c r="AN19" s="231">
        <v>10.01</v>
      </c>
      <c r="AO19" s="231">
        <v>104.24</v>
      </c>
      <c r="AP19" s="231">
        <v>120.08</v>
      </c>
      <c r="AQ19" s="231">
        <v>10.61</v>
      </c>
      <c r="AR19" s="231">
        <v>9.3800000000000008</v>
      </c>
      <c r="AS19" s="231">
        <v>97.65</v>
      </c>
      <c r="AT19" s="231">
        <v>56.14</v>
      </c>
      <c r="AU19" s="231">
        <v>111.1</v>
      </c>
      <c r="AV19" s="231">
        <v>21.34</v>
      </c>
      <c r="AW19" s="231">
        <v>49.04</v>
      </c>
      <c r="AX19" s="231">
        <v>4.21</v>
      </c>
      <c r="AY19" s="231">
        <v>23.94</v>
      </c>
      <c r="AZ19" s="231">
        <v>24.8</v>
      </c>
      <c r="BA19" s="231">
        <v>5952.92</v>
      </c>
      <c r="BB19" s="231">
        <v>526.66999999999996</v>
      </c>
      <c r="BC19" s="231">
        <v>1.78</v>
      </c>
      <c r="BD19" s="231">
        <v>13.79</v>
      </c>
      <c r="BE19" s="231">
        <v>338.54</v>
      </c>
      <c r="BF19" s="231">
        <v>290.70999999999998</v>
      </c>
      <c r="BG19" s="231">
        <v>117.3</v>
      </c>
      <c r="BH19" s="231">
        <v>49.18</v>
      </c>
      <c r="BI19" s="231">
        <v>221.75</v>
      </c>
      <c r="BJ19" s="231">
        <v>2.46</v>
      </c>
      <c r="BK19" s="231">
        <v>1139.99</v>
      </c>
      <c r="BL19" s="231">
        <v>119.9</v>
      </c>
      <c r="BM19" s="231">
        <v>47.65</v>
      </c>
      <c r="BN19" s="231">
        <v>530.33000000000004</v>
      </c>
      <c r="BO19" s="231">
        <v>2966.7</v>
      </c>
      <c r="BP19" s="231">
        <v>102.99</v>
      </c>
      <c r="BQ19" s="231">
        <v>654.54</v>
      </c>
      <c r="BR19" s="231">
        <v>88.6</v>
      </c>
      <c r="BS19" s="231">
        <v>320.27</v>
      </c>
      <c r="BT19" s="231">
        <v>67.22</v>
      </c>
      <c r="BU19" s="231">
        <v>47.44</v>
      </c>
      <c r="BV19" s="231">
        <v>9.65</v>
      </c>
      <c r="BW19" s="231">
        <v>45.97</v>
      </c>
      <c r="BX19" s="231">
        <v>118.7</v>
      </c>
      <c r="BY19" s="231">
        <v>161.37</v>
      </c>
      <c r="BZ19" s="231">
        <v>36.090000000000003</v>
      </c>
      <c r="CA19" s="231">
        <v>164.94</v>
      </c>
      <c r="CB19" s="231">
        <v>41.81</v>
      </c>
      <c r="CC19" s="231">
        <v>54136.33</v>
      </c>
      <c r="CD19" s="231">
        <v>119.13</v>
      </c>
      <c r="CE19" s="231">
        <v>69.86</v>
      </c>
      <c r="CF19" s="231">
        <v>6309.98</v>
      </c>
      <c r="CG19" s="231">
        <v>41.45</v>
      </c>
      <c r="CH19" s="231">
        <v>0.7</v>
      </c>
      <c r="CI19" s="231">
        <v>105.11</v>
      </c>
      <c r="CJ19" s="231">
        <v>65.41</v>
      </c>
      <c r="CK19" s="231">
        <v>64</v>
      </c>
      <c r="CL19" s="231">
        <v>23.28</v>
      </c>
      <c r="CM19" s="231">
        <v>3.97</v>
      </c>
      <c r="CN19" s="231">
        <v>5.75</v>
      </c>
      <c r="CO19" s="231">
        <v>1.62</v>
      </c>
      <c r="CP19" s="231">
        <v>840.28</v>
      </c>
      <c r="CQ19" s="231">
        <v>144.69</v>
      </c>
      <c r="CR19" s="231">
        <v>179.79</v>
      </c>
      <c r="CS19" s="231">
        <v>101.44</v>
      </c>
      <c r="CT19" s="231">
        <v>202.67</v>
      </c>
      <c r="CU19" s="231">
        <v>414.14</v>
      </c>
      <c r="CV19" s="231">
        <v>76.680000000000007</v>
      </c>
      <c r="CW19" s="231">
        <v>339.81</v>
      </c>
      <c r="CX19" s="231">
        <v>13.12</v>
      </c>
      <c r="CY19" s="231">
        <v>293.64</v>
      </c>
      <c r="CZ19" s="231">
        <v>42.69</v>
      </c>
      <c r="DA19" s="231">
        <v>9154.89</v>
      </c>
      <c r="DB19" s="231">
        <v>120.08</v>
      </c>
      <c r="DC19" s="231">
        <v>5.12</v>
      </c>
      <c r="DD19" s="231">
        <v>18.32</v>
      </c>
      <c r="DE19" s="231">
        <v>1110.72</v>
      </c>
      <c r="DF19" s="231">
        <v>112.28</v>
      </c>
      <c r="DG19" s="231">
        <v>161.37</v>
      </c>
      <c r="DH19" s="231">
        <v>9.3800000000000008</v>
      </c>
      <c r="DI19" s="231">
        <v>7.81</v>
      </c>
      <c r="DJ19" s="231">
        <v>20.22</v>
      </c>
      <c r="DK19" s="231">
        <v>101.12</v>
      </c>
      <c r="DL19" s="231">
        <v>11864.16</v>
      </c>
      <c r="DM19" s="231">
        <v>21.91</v>
      </c>
      <c r="DN19" s="231">
        <v>45.73</v>
      </c>
      <c r="DO19" s="231">
        <v>82.68</v>
      </c>
      <c r="DP19" s="231">
        <v>92.56</v>
      </c>
      <c r="DQ19" s="231">
        <v>661839.88</v>
      </c>
      <c r="DR19" s="231">
        <v>74.739999999999995</v>
      </c>
      <c r="DS19" s="231">
        <v>38.43</v>
      </c>
      <c r="DT19" s="231">
        <v>8.07</v>
      </c>
      <c r="DU19" s="231">
        <v>15.34</v>
      </c>
      <c r="DV19" s="231">
        <v>14.89</v>
      </c>
      <c r="DW19" s="231">
        <v>12.78</v>
      </c>
      <c r="DX19" s="231">
        <v>12.73</v>
      </c>
      <c r="DY19" s="231">
        <v>12.55</v>
      </c>
      <c r="DZ19" s="231">
        <v>288.81</v>
      </c>
      <c r="EA19" s="231">
        <v>91.41</v>
      </c>
      <c r="EB19" s="231">
        <v>23.19</v>
      </c>
      <c r="EC19" s="231">
        <v>1371.8</v>
      </c>
      <c r="ED19" s="231">
        <v>24.3</v>
      </c>
      <c r="EE19" s="231">
        <v>28.07</v>
      </c>
      <c r="EF19" s="231">
        <v>16.5</v>
      </c>
      <c r="EG19" s="231">
        <v>44.51</v>
      </c>
      <c r="EH19" s="231">
        <v>517.77</v>
      </c>
      <c r="EI19" s="231">
        <v>228.92</v>
      </c>
      <c r="EJ19" s="231">
        <v>2.83</v>
      </c>
      <c r="EK19" s="231">
        <v>4137.07</v>
      </c>
      <c r="EL19" s="231">
        <v>24.09</v>
      </c>
      <c r="EM19" s="231">
        <v>270.06</v>
      </c>
      <c r="EN19" s="231">
        <v>140.44</v>
      </c>
      <c r="EO19" s="231">
        <v>156.88999999999999</v>
      </c>
      <c r="EP19" s="231">
        <v>1358.44</v>
      </c>
      <c r="EQ19" s="231">
        <v>72.83</v>
      </c>
      <c r="ER19" s="231">
        <v>114.41</v>
      </c>
      <c r="ES19" s="231">
        <v>55.85</v>
      </c>
      <c r="ET19" s="231">
        <v>47.17</v>
      </c>
      <c r="EU19" s="231">
        <v>12.8</v>
      </c>
      <c r="EV19" s="231">
        <v>300</v>
      </c>
      <c r="EW19" s="231">
        <v>6.63</v>
      </c>
      <c r="EX19" s="231">
        <v>184.7</v>
      </c>
      <c r="EY19" s="231">
        <v>126.32</v>
      </c>
      <c r="EZ19" s="231">
        <v>29.17</v>
      </c>
      <c r="FA19" s="231">
        <v>42.31</v>
      </c>
      <c r="FB19" s="231">
        <v>23.35</v>
      </c>
      <c r="FC19" s="231">
        <v>81.2</v>
      </c>
      <c r="FD19" s="231">
        <v>19.98</v>
      </c>
      <c r="FE19" s="231">
        <v>34.92</v>
      </c>
      <c r="FF19" s="231">
        <v>375.75</v>
      </c>
      <c r="FG19" s="231">
        <v>77.680000000000007</v>
      </c>
      <c r="FH19" s="231">
        <v>443.51</v>
      </c>
      <c r="FI19" s="231">
        <v>58.72</v>
      </c>
      <c r="FJ19" s="233">
        <v>26414.97</v>
      </c>
      <c r="FN19" s="326">
        <f t="shared" si="0"/>
        <v>-2.1349226020143719E-2</v>
      </c>
      <c r="FO19" s="322">
        <f t="shared" si="1"/>
        <v>2.0399305555555504E-2</v>
      </c>
      <c r="FP19" s="322">
        <f t="shared" si="2"/>
        <v>-6.047411707789066E-2</v>
      </c>
      <c r="FQ19" s="322">
        <f t="shared" si="3"/>
        <v>-3.8263428991905865E-2</v>
      </c>
      <c r="FR19" s="322">
        <f t="shared" si="4"/>
        <v>-6.6559186735185676E-3</v>
      </c>
      <c r="FS19" s="322">
        <f t="shared" si="5"/>
        <v>-2.9535864978902947E-2</v>
      </c>
      <c r="FT19" s="322">
        <f t="shared" si="6"/>
        <v>-5.7413760243948841E-2</v>
      </c>
      <c r="FU19" s="322">
        <f t="shared" si="7"/>
        <v>0</v>
      </c>
      <c r="FV19" s="322">
        <f t="shared" si="8"/>
        <v>-7.5187969924812137E-2</v>
      </c>
      <c r="FW19" s="322">
        <f t="shared" si="9"/>
        <v>-2.99825102023819E-3</v>
      </c>
      <c r="FX19" s="322">
        <f t="shared" si="10"/>
        <v>-2.269788823444905E-2</v>
      </c>
      <c r="FY19" s="322">
        <f t="shared" si="11"/>
        <v>0</v>
      </c>
      <c r="FZ19" s="322">
        <f t="shared" si="12"/>
        <v>7.1671067521689065E-3</v>
      </c>
      <c r="GA19" s="322">
        <f t="shared" si="13"/>
        <v>-4.0311159768186972E-2</v>
      </c>
      <c r="GB19" s="322">
        <f t="shared" si="14"/>
        <v>-5.988023952095814E-3</v>
      </c>
      <c r="GC19" s="322">
        <f t="shared" si="15"/>
        <v>-5.8562377297876139E-2</v>
      </c>
      <c r="GD19" s="322">
        <f t="shared" si="16"/>
        <v>-4.3554006968641111E-2</v>
      </c>
      <c r="GE19" s="322">
        <f t="shared" si="17"/>
        <v>-5.3787986874019263E-2</v>
      </c>
      <c r="GF19" s="322">
        <f t="shared" si="18"/>
        <v>-5.1368067931648487E-3</v>
      </c>
      <c r="GG19" s="322">
        <f t="shared" si="19"/>
        <v>-1.4900807831264238E-2</v>
      </c>
      <c r="GH19" s="322">
        <f t="shared" si="20"/>
        <v>4.6573519627412033E-3</v>
      </c>
      <c r="GI19" s="322">
        <f t="shared" si="21"/>
        <v>-2.4734982332155576E-2</v>
      </c>
      <c r="GJ19" s="322">
        <f t="shared" si="22"/>
        <v>-1.2396694214875952E-2</v>
      </c>
      <c r="GK19" s="322">
        <f t="shared" si="23"/>
        <v>-2.8761578578656442E-2</v>
      </c>
      <c r="GL19" s="322">
        <f t="shared" si="24"/>
        <v>-4.9913544668587877E-2</v>
      </c>
      <c r="GM19" s="322">
        <f t="shared" si="25"/>
        <v>-0.16096062552359688</v>
      </c>
      <c r="GN19" s="322">
        <f t="shared" si="26"/>
        <v>-4.6948356807511783E-2</v>
      </c>
      <c r="GO19" s="322">
        <f t="shared" si="27"/>
        <v>-0.10370370370370356</v>
      </c>
      <c r="GP19" s="322">
        <f t="shared" si="28"/>
        <v>-2.5284450063211148E-2</v>
      </c>
      <c r="GQ19" s="322">
        <f t="shared" si="29"/>
        <v>-1.3806263329217689E-2</v>
      </c>
      <c r="GR19" s="322">
        <f t="shared" si="30"/>
        <v>-3.6792810667289157E-2</v>
      </c>
      <c r="GS19" s="322">
        <f t="shared" si="31"/>
        <v>-6.1962134251290777E-3</v>
      </c>
      <c r="GT19" s="322">
        <f t="shared" si="32"/>
        <v>-0.13432835820895531</v>
      </c>
      <c r="GU19" s="322">
        <f t="shared" si="33"/>
        <v>-2.0288548241659279E-2</v>
      </c>
      <c r="GV19" s="322">
        <f t="shared" si="34"/>
        <v>-6.1030741410488948E-3</v>
      </c>
      <c r="GW19" s="322">
        <f t="shared" si="35"/>
        <v>-3.1137648679896685E-2</v>
      </c>
      <c r="GX19" s="322">
        <f t="shared" si="36"/>
        <v>-1.1804462549763963E-2</v>
      </c>
      <c r="GY19" s="322">
        <f t="shared" si="37"/>
        <v>-4.6639735585750991E-2</v>
      </c>
      <c r="GZ19" s="322">
        <f t="shared" si="38"/>
        <v>-2.436647173489279E-2</v>
      </c>
      <c r="HA19" s="322">
        <f t="shared" si="39"/>
        <v>-1.4837917021075583E-2</v>
      </c>
      <c r="HB19" s="322">
        <f t="shared" si="40"/>
        <v>-2.167182662538697E-2</v>
      </c>
      <c r="HC19" s="322">
        <f t="shared" si="41"/>
        <v>-3.3697632058287887E-2</v>
      </c>
      <c r="HD19" s="322">
        <f t="shared" si="42"/>
        <v>3.9911308203991268E-2</v>
      </c>
      <c r="HE19" s="322">
        <f t="shared" si="43"/>
        <v>-1.8987341772151903E-2</v>
      </c>
      <c r="HF19" s="322">
        <f t="shared" si="44"/>
        <v>-5.8527586785175278E-2</v>
      </c>
      <c r="HG19" s="322">
        <f t="shared" si="45"/>
        <v>-4.6842827728208712E-2</v>
      </c>
      <c r="HH19" s="322">
        <f t="shared" si="46"/>
        <v>-1.5682656826568258E-2</v>
      </c>
      <c r="HI19" s="322">
        <f t="shared" si="47"/>
        <v>-4.2561499414291284E-2</v>
      </c>
      <c r="HJ19" s="322">
        <f t="shared" si="48"/>
        <v>-5.3932584269662964E-2</v>
      </c>
      <c r="HK19" s="322">
        <f t="shared" si="49"/>
        <v>-5.3006329113924042E-2</v>
      </c>
      <c r="HL19" s="322">
        <f t="shared" si="50"/>
        <v>7.0811744386873945E-2</v>
      </c>
      <c r="HM19" s="322">
        <f t="shared" si="51"/>
        <v>-1.88065969784178E-2</v>
      </c>
      <c r="HN19" s="322">
        <f t="shared" si="52"/>
        <v>-6.3747711233178697E-2</v>
      </c>
      <c r="HO19" s="322">
        <f t="shared" si="53"/>
        <v>-8.7179487179487147E-2</v>
      </c>
      <c r="HP19" s="322">
        <f t="shared" si="54"/>
        <v>-2.6817219477769993E-2</v>
      </c>
      <c r="HQ19" s="322">
        <f t="shared" si="55"/>
        <v>2.3893055891604266E-2</v>
      </c>
      <c r="HR19" s="322">
        <f t="shared" si="56"/>
        <v>-9.1559638761288753E-2</v>
      </c>
      <c r="HS19" s="322">
        <f t="shared" si="57"/>
        <v>-4.7657708857676416E-2</v>
      </c>
      <c r="HT19" s="322">
        <f t="shared" si="58"/>
        <v>-1.1655948553054629E-2</v>
      </c>
      <c r="HU19" s="322">
        <f t="shared" si="59"/>
        <v>2.3918363577596191E-2</v>
      </c>
      <c r="HV19" s="322">
        <f t="shared" si="60"/>
        <v>-2.3809523809523829E-2</v>
      </c>
      <c r="HW19" s="322">
        <f t="shared" si="61"/>
        <v>4.0780016910936705E-3</v>
      </c>
      <c r="HX19" s="322">
        <f t="shared" si="62"/>
        <v>-2.3854107302776133E-2</v>
      </c>
      <c r="HY19" s="322">
        <f t="shared" si="63"/>
        <v>-4.6618647458983566E-2</v>
      </c>
      <c r="HZ19" s="322">
        <f t="shared" si="64"/>
        <v>-2.1025622092593933E-2</v>
      </c>
      <c r="IA19" s="322">
        <f t="shared" si="65"/>
        <v>-1.5944831612361859E-2</v>
      </c>
      <c r="IB19" s="322">
        <f t="shared" si="66"/>
        <v>-1.1517420097898098E-2</v>
      </c>
      <c r="IC19" s="322">
        <f t="shared" si="67"/>
        <v>-2.6968962837683138E-3</v>
      </c>
      <c r="ID19" s="322">
        <f t="shared" si="68"/>
        <v>-3.5383777898747963E-2</v>
      </c>
      <c r="IE19" s="322">
        <f t="shared" si="69"/>
        <v>-5.4246397354122386E-2</v>
      </c>
      <c r="IF19" s="322">
        <f t="shared" si="70"/>
        <v>-3.2527345998848663E-2</v>
      </c>
      <c r="IG19" s="322">
        <f t="shared" si="71"/>
        <v>5.9372349448685571E-3</v>
      </c>
      <c r="IH19" s="322">
        <f t="shared" si="72"/>
        <v>-8.0952380952380915E-2</v>
      </c>
      <c r="II19" s="322">
        <f t="shared" si="73"/>
        <v>-1.3942513942513913E-2</v>
      </c>
      <c r="IJ19" s="322">
        <f t="shared" si="74"/>
        <v>3.0471395086379072E-2</v>
      </c>
      <c r="IK19" s="322">
        <f t="shared" si="75"/>
        <v>-4.3359762140729176E-4</v>
      </c>
      <c r="IL19" s="322">
        <f t="shared" si="76"/>
        <v>-5.9666492965085957E-2</v>
      </c>
      <c r="IM19" s="322">
        <f t="shared" si="77"/>
        <v>-1.5048369759942733E-2</v>
      </c>
      <c r="IN19" s="322">
        <f t="shared" si="78"/>
        <v>-6.6524114991684752E-3</v>
      </c>
      <c r="IO19" s="322">
        <f t="shared" si="79"/>
        <v>-1.6871226642525595E-2</v>
      </c>
      <c r="IP19" s="322">
        <f t="shared" si="80"/>
        <v>1.8553351573187431E-2</v>
      </c>
      <c r="IQ19" s="322">
        <f t="shared" si="81"/>
        <v>-3.1873614190687322E-2</v>
      </c>
      <c r="IR19" s="322">
        <f t="shared" si="82"/>
        <v>2.380890570544061E-2</v>
      </c>
      <c r="IS19" s="322">
        <f t="shared" si="83"/>
        <v>-3.8729128014842178E-2</v>
      </c>
      <c r="IT19" s="322">
        <f t="shared" si="84"/>
        <v>2.9411764705882214E-2</v>
      </c>
      <c r="IU19" s="322">
        <f t="shared" si="85"/>
        <v>-3.5864978902953558E-2</v>
      </c>
      <c r="IV19" s="322">
        <f t="shared" si="86"/>
        <v>-4.6362443504884193E-2</v>
      </c>
      <c r="IW19" s="322">
        <f t="shared" si="87"/>
        <v>3.3091202582727956E-2</v>
      </c>
      <c r="IX19" s="322">
        <f t="shared" si="88"/>
        <v>-3.5625517812758883E-2</v>
      </c>
      <c r="IY19" s="322">
        <f t="shared" si="89"/>
        <v>5.8666666666666721E-2</v>
      </c>
      <c r="IZ19" s="322">
        <f t="shared" si="90"/>
        <v>3.603603603603607E-2</v>
      </c>
      <c r="JA19" s="322">
        <f t="shared" si="91"/>
        <v>-0.20197044334975356</v>
      </c>
      <c r="JB19" s="322">
        <f t="shared" si="92"/>
        <v>1.8410112836175375E-2</v>
      </c>
      <c r="JC19" s="322">
        <f t="shared" si="93"/>
        <v>-2.3156899810964127E-2</v>
      </c>
      <c r="JD19" s="322">
        <f t="shared" si="94"/>
        <v>-4.0761884436856501E-2</v>
      </c>
      <c r="JE19" s="322">
        <f t="shared" si="95"/>
        <v>-1.7910736760577098E-2</v>
      </c>
      <c r="JF19" s="322">
        <f t="shared" si="96"/>
        <v>-8.6577969086284994E-3</v>
      </c>
      <c r="JG19" s="322">
        <f t="shared" si="97"/>
        <v>2.0074386068622323E-2</v>
      </c>
      <c r="JH19" s="322">
        <f t="shared" si="98"/>
        <v>-3.5087719298245094E-3</v>
      </c>
      <c r="JI19" s="322">
        <f t="shared" si="99"/>
        <v>-8.5776805251641074E-3</v>
      </c>
      <c r="JJ19" s="322">
        <f t="shared" si="100"/>
        <v>-5.7471264367816147E-2</v>
      </c>
      <c r="JK19" s="322">
        <f t="shared" si="101"/>
        <v>-2.7037773359841036E-2</v>
      </c>
      <c r="JL19" s="322">
        <f t="shared" si="102"/>
        <v>-3.3288043478260844E-2</v>
      </c>
      <c r="JM19" s="322">
        <f t="shared" si="103"/>
        <v>-1.072386058981231E-2</v>
      </c>
      <c r="JN19" s="322">
        <f t="shared" si="104"/>
        <v>-2.167182662538697E-2</v>
      </c>
      <c r="JO19" s="322">
        <f t="shared" si="105"/>
        <v>0.20470588235294121</v>
      </c>
      <c r="JP19" s="322">
        <f t="shared" si="106"/>
        <v>-0.15537113877362843</v>
      </c>
      <c r="JQ19" s="322">
        <f t="shared" si="107"/>
        <v>1.394873292923389E-2</v>
      </c>
      <c r="JR19" s="322">
        <f t="shared" si="108"/>
        <v>-1.1532705343780283E-2</v>
      </c>
      <c r="JS19" s="322">
        <f t="shared" si="109"/>
        <v>-4.3359762140729176E-4</v>
      </c>
      <c r="JT19" s="322">
        <f t="shared" si="110"/>
        <v>-2.4948024948024786E-2</v>
      </c>
      <c r="JU19" s="322">
        <f t="shared" si="111"/>
        <v>9.0439276485787326E-3</v>
      </c>
      <c r="JV19" s="322">
        <f t="shared" si="112"/>
        <v>-9.8814229249009769E-4</v>
      </c>
      <c r="JW19" s="322">
        <f t="shared" si="113"/>
        <v>-3.1695872833476989E-2</v>
      </c>
      <c r="JX19" s="322">
        <f t="shared" si="114"/>
        <v>-4.9917475141902862E-3</v>
      </c>
      <c r="JY19" s="322">
        <f t="shared" si="115"/>
        <v>-4.821894005212856E-2</v>
      </c>
      <c r="JZ19" s="322">
        <f t="shared" si="116"/>
        <v>-1.5283842794759888E-3</v>
      </c>
      <c r="KA19" s="322">
        <f t="shared" si="117"/>
        <v>-1.6767748840527966E-2</v>
      </c>
      <c r="KB19" s="322">
        <f t="shared" si="118"/>
        <v>-2.9056960033567565E-2</v>
      </c>
      <c r="KC19" s="322">
        <f t="shared" si="119"/>
        <v>3.4108460659965832E-2</v>
      </c>
      <c r="KD19" s="322">
        <f t="shared" si="120"/>
        <v>-4.3878725853908236E-2</v>
      </c>
      <c r="KE19" s="322">
        <f t="shared" si="121"/>
        <v>0</v>
      </c>
      <c r="KF19" s="322">
        <f t="shared" si="122"/>
        <v>-3.9285714285714292E-2</v>
      </c>
      <c r="KG19" s="322">
        <f t="shared" si="123"/>
        <v>-0.10187353629976573</v>
      </c>
      <c r="KH19" s="322">
        <f t="shared" si="124"/>
        <v>-7.333333333333295E-3</v>
      </c>
      <c r="KI19" s="322">
        <f t="shared" si="125"/>
        <v>2.7331189710610923E-2</v>
      </c>
      <c r="KJ19" s="322">
        <f t="shared" si="126"/>
        <v>-1.6988416988416903E-2</v>
      </c>
      <c r="KK19" s="322">
        <f t="shared" si="127"/>
        <v>-5.068078668683812E-2</v>
      </c>
      <c r="KL19" s="322">
        <f t="shared" si="128"/>
        <v>-2.1076636030682525E-3</v>
      </c>
      <c r="KM19" s="322">
        <f t="shared" si="129"/>
        <v>-3.2288799491848375E-2</v>
      </c>
      <c r="KN19" s="322">
        <f t="shared" si="130"/>
        <v>-1.3191489361702073E-2</v>
      </c>
      <c r="KO19" s="322">
        <f t="shared" si="131"/>
        <v>-2.7781715095676857E-2</v>
      </c>
      <c r="KP19" s="322">
        <f t="shared" si="132"/>
        <v>-5.704307334109425E-2</v>
      </c>
      <c r="KQ19" s="322">
        <f t="shared" si="133"/>
        <v>4.7779022023143006E-2</v>
      </c>
      <c r="KR19" s="322">
        <f t="shared" si="134"/>
        <v>-4.125508425334113E-2</v>
      </c>
      <c r="KS19" s="322">
        <f t="shared" si="135"/>
        <v>-8.2646331409728047E-2</v>
      </c>
      <c r="KT19" s="322">
        <f t="shared" si="136"/>
        <v>-6.5047202394657817E-3</v>
      </c>
      <c r="KU19" s="322">
        <f t="shared" si="137"/>
        <v>-2.7114322141946551E-2</v>
      </c>
      <c r="KV19" s="322">
        <f t="shared" si="138"/>
        <v>2.1660649819494605E-2</v>
      </c>
      <c r="KW19" s="322">
        <f t="shared" si="139"/>
        <v>3.7558320939248113E-3</v>
      </c>
      <c r="KX19" s="322">
        <f t="shared" si="140"/>
        <v>0</v>
      </c>
      <c r="KY19" s="322">
        <f t="shared" si="141"/>
        <v>-1.066051214419176E-2</v>
      </c>
      <c r="KZ19" s="322">
        <f t="shared" si="142"/>
        <v>-3.1939811200226323E-3</v>
      </c>
      <c r="LA19" s="322">
        <f t="shared" si="143"/>
        <v>-2.3769522742828831E-2</v>
      </c>
      <c r="LB19" s="322">
        <f t="shared" si="144"/>
        <v>-1.829631208070958E-3</v>
      </c>
      <c r="LC19" s="322">
        <f t="shared" si="145"/>
        <v>-5.4401454167748609E-2</v>
      </c>
      <c r="LD19" s="322">
        <f t="shared" si="146"/>
        <v>-2.9848215042822097E-2</v>
      </c>
      <c r="LE19" s="322">
        <f t="shared" si="147"/>
        <v>-4.0872402541645127E-2</v>
      </c>
      <c r="LF19" s="322">
        <f t="shared" si="148"/>
        <v>0.13009103977000477</v>
      </c>
      <c r="LG19" s="322">
        <f t="shared" si="149"/>
        <v>-1.4626635873748999E-2</v>
      </c>
      <c r="LH19" s="322">
        <f t="shared" si="150"/>
        <v>-2.0855772055223692E-2</v>
      </c>
      <c r="LI19" s="322">
        <f t="shared" si="151"/>
        <v>-7.4850299401197345E-3</v>
      </c>
      <c r="LJ19" s="322">
        <f t="shared" si="152"/>
        <v>2.8740113623705005E-2</v>
      </c>
      <c r="LK19" s="322">
        <f t="shared" si="153"/>
        <v>-4.6857315324832172E-2</v>
      </c>
      <c r="LL19" s="322">
        <f t="shared" si="154"/>
        <v>-1.0273972602738899E-3</v>
      </c>
      <c r="LM19" s="322">
        <f t="shared" si="155"/>
        <v>-1.8872375560273246E-3</v>
      </c>
      <c r="LN19" s="322">
        <f t="shared" si="156"/>
        <v>-1.6427969671440484E-2</v>
      </c>
      <c r="LO19" s="322">
        <f t="shared" si="157"/>
        <v>9.729729729729733E-2</v>
      </c>
      <c r="LP19" s="322">
        <f t="shared" si="158"/>
        <v>8.4690553745928265E-2</v>
      </c>
      <c r="LQ19" s="322">
        <f t="shared" si="159"/>
        <v>-5.7240984544922784E-4</v>
      </c>
      <c r="LR19" s="322">
        <f t="shared" si="160"/>
        <v>2.4009603841536006E-3</v>
      </c>
      <c r="LS19" s="322">
        <f t="shared" si="161"/>
        <v>-1.2458682939232009E-2</v>
      </c>
      <c r="LT19" s="322">
        <f t="shared" si="162"/>
        <v>-4.4674205708131416E-2</v>
      </c>
      <c r="LU19" s="322">
        <f t="shared" si="163"/>
        <v>-7.4546887312844826E-2</v>
      </c>
      <c r="LV19" s="327">
        <f t="shared" si="164"/>
        <v>-3.0418075097811605E-2</v>
      </c>
    </row>
    <row r="20" spans="1:334">
      <c r="A20" s="265">
        <v>44914</v>
      </c>
      <c r="B20" s="230">
        <v>2605.19</v>
      </c>
      <c r="C20" s="231">
        <v>72.010000000000005</v>
      </c>
      <c r="D20" s="231">
        <v>38.06</v>
      </c>
      <c r="E20" s="231">
        <v>39.64</v>
      </c>
      <c r="F20" s="231">
        <v>1662.04</v>
      </c>
      <c r="G20" s="231">
        <v>6.29</v>
      </c>
      <c r="H20" s="231">
        <v>195.53</v>
      </c>
      <c r="I20" s="231">
        <v>132817.12</v>
      </c>
      <c r="J20" s="231">
        <v>7.95</v>
      </c>
      <c r="K20" s="231">
        <v>233.59</v>
      </c>
      <c r="L20" s="231">
        <v>68.760000000000005</v>
      </c>
      <c r="M20" s="232">
        <v>7.0000000000000007E-2</v>
      </c>
      <c r="N20" s="231">
        <v>26.68</v>
      </c>
      <c r="O20" s="231">
        <v>1943.49</v>
      </c>
      <c r="P20" s="231">
        <v>1.69</v>
      </c>
      <c r="Q20" s="231">
        <v>878.32</v>
      </c>
      <c r="R20" s="231">
        <v>10.8</v>
      </c>
      <c r="S20" s="231">
        <v>130.03</v>
      </c>
      <c r="T20" s="231">
        <v>80.39</v>
      </c>
      <c r="U20" s="231">
        <v>54698.04</v>
      </c>
      <c r="V20" s="231">
        <v>14.82</v>
      </c>
      <c r="W20" s="231">
        <v>15.19</v>
      </c>
      <c r="X20" s="231">
        <v>5.04</v>
      </c>
      <c r="Y20" s="231">
        <v>506.36</v>
      </c>
      <c r="Z20" s="231">
        <v>81.34</v>
      </c>
      <c r="AA20" s="231">
        <v>123.15</v>
      </c>
      <c r="AB20" s="231">
        <v>2.31</v>
      </c>
      <c r="AC20" s="231">
        <v>8.58</v>
      </c>
      <c r="AD20" s="231">
        <v>15.14</v>
      </c>
      <c r="AE20" s="231">
        <v>85.25</v>
      </c>
      <c r="AF20" s="231">
        <v>641.21</v>
      </c>
      <c r="AG20" s="231">
        <v>58.72</v>
      </c>
      <c r="AH20" s="231">
        <v>20.97</v>
      </c>
      <c r="AI20" s="231">
        <v>127.33</v>
      </c>
      <c r="AJ20" s="231">
        <v>44.34</v>
      </c>
      <c r="AK20" s="231">
        <v>616.38</v>
      </c>
      <c r="AL20" s="231">
        <v>206.52</v>
      </c>
      <c r="AM20" s="231">
        <v>25.16</v>
      </c>
      <c r="AN20" s="231">
        <v>10.39</v>
      </c>
      <c r="AO20" s="231">
        <v>105.91</v>
      </c>
      <c r="AP20" s="231">
        <v>121.93</v>
      </c>
      <c r="AQ20" s="231">
        <v>10.37</v>
      </c>
      <c r="AR20" s="231">
        <v>8.66</v>
      </c>
      <c r="AS20" s="231">
        <v>98.25</v>
      </c>
      <c r="AT20" s="231">
        <v>57.9</v>
      </c>
      <c r="AU20" s="231">
        <v>105</v>
      </c>
      <c r="AV20" s="231">
        <v>20.93</v>
      </c>
      <c r="AW20" s="231">
        <v>48.5</v>
      </c>
      <c r="AX20" s="231">
        <v>4.22</v>
      </c>
      <c r="AY20" s="231">
        <v>24.2</v>
      </c>
      <c r="AZ20" s="231">
        <v>24.53</v>
      </c>
      <c r="BA20" s="231">
        <v>5662.75</v>
      </c>
      <c r="BB20" s="231">
        <v>503.68</v>
      </c>
      <c r="BC20" s="231">
        <v>1.56</v>
      </c>
      <c r="BD20" s="231">
        <v>13.37</v>
      </c>
      <c r="BE20" s="231">
        <v>338.45</v>
      </c>
      <c r="BF20" s="231">
        <v>294.95999999999998</v>
      </c>
      <c r="BG20" s="231">
        <v>118.65</v>
      </c>
      <c r="BH20" s="231">
        <v>51.71</v>
      </c>
      <c r="BI20" s="231">
        <v>228.56</v>
      </c>
      <c r="BJ20" s="231">
        <v>2.5299999999999998</v>
      </c>
      <c r="BK20" s="231">
        <v>1035.47</v>
      </c>
      <c r="BL20" s="231">
        <v>119.68</v>
      </c>
      <c r="BM20" s="231">
        <v>50.24</v>
      </c>
      <c r="BN20" s="231">
        <v>557.19000000000005</v>
      </c>
      <c r="BO20" s="231">
        <v>2955.8</v>
      </c>
      <c r="BP20" s="231">
        <v>103.09</v>
      </c>
      <c r="BQ20" s="231">
        <v>658.02</v>
      </c>
      <c r="BR20" s="231">
        <v>86.57</v>
      </c>
      <c r="BS20" s="231">
        <v>317.89</v>
      </c>
      <c r="BT20" s="231">
        <v>62.73</v>
      </c>
      <c r="BU20" s="231">
        <v>50.47</v>
      </c>
      <c r="BV20" s="231">
        <v>9.0500000000000007</v>
      </c>
      <c r="BW20" s="231">
        <v>46.3</v>
      </c>
      <c r="BX20" s="231">
        <v>117.32</v>
      </c>
      <c r="BY20" s="231">
        <v>163.04</v>
      </c>
      <c r="BZ20" s="231">
        <v>33.71</v>
      </c>
      <c r="CA20" s="231">
        <v>166.69</v>
      </c>
      <c r="CB20" s="231">
        <v>42.82</v>
      </c>
      <c r="CC20" s="231">
        <v>52953.95</v>
      </c>
      <c r="CD20" s="231">
        <v>123.81</v>
      </c>
      <c r="CE20" s="231">
        <v>65.89</v>
      </c>
      <c r="CF20" s="231">
        <v>6133.89</v>
      </c>
      <c r="CG20" s="231">
        <v>41.97</v>
      </c>
      <c r="CH20" s="231">
        <v>0.7</v>
      </c>
      <c r="CI20" s="231">
        <v>106.79</v>
      </c>
      <c r="CJ20" s="231">
        <v>64.52</v>
      </c>
      <c r="CK20" s="231">
        <v>64.39</v>
      </c>
      <c r="CL20" s="231">
        <v>22.94</v>
      </c>
      <c r="CM20" s="231">
        <v>4.43</v>
      </c>
      <c r="CN20" s="231">
        <v>5.67</v>
      </c>
      <c r="CO20" s="231">
        <v>1.56</v>
      </c>
      <c r="CP20" s="231">
        <v>854.47</v>
      </c>
      <c r="CQ20" s="231">
        <v>146.13</v>
      </c>
      <c r="CR20" s="231">
        <v>185.57</v>
      </c>
      <c r="CS20" s="231">
        <v>99.64</v>
      </c>
      <c r="CT20" s="231">
        <v>201.63</v>
      </c>
      <c r="CU20" s="231">
        <v>371.66</v>
      </c>
      <c r="CV20" s="231">
        <v>77.900000000000006</v>
      </c>
      <c r="CW20" s="231">
        <v>337.61</v>
      </c>
      <c r="CX20" s="231">
        <v>13.51</v>
      </c>
      <c r="CY20" s="231">
        <v>296.79000000000002</v>
      </c>
      <c r="CZ20" s="231">
        <v>42.23</v>
      </c>
      <c r="DA20" s="231">
        <v>9858.8799999999992</v>
      </c>
      <c r="DB20" s="231">
        <v>121.93</v>
      </c>
      <c r="DC20" s="231">
        <v>5.12</v>
      </c>
      <c r="DD20" s="231">
        <v>19.27</v>
      </c>
      <c r="DE20" s="231">
        <v>1023.07</v>
      </c>
      <c r="DF20" s="231">
        <v>113.96</v>
      </c>
      <c r="DG20" s="231">
        <v>163.04</v>
      </c>
      <c r="DH20" s="231">
        <v>9.52</v>
      </c>
      <c r="DI20" s="231">
        <v>7.3</v>
      </c>
      <c r="DJ20" s="231">
        <v>20.6</v>
      </c>
      <c r="DK20" s="231">
        <v>110.95</v>
      </c>
      <c r="DL20" s="231">
        <v>11606.25</v>
      </c>
      <c r="DM20" s="231">
        <v>22.24</v>
      </c>
      <c r="DN20" s="231">
        <v>46.46</v>
      </c>
      <c r="DO20" s="231">
        <v>83.55</v>
      </c>
      <c r="DP20" s="231">
        <v>92.04</v>
      </c>
      <c r="DQ20" s="231">
        <v>617188.06000000006</v>
      </c>
      <c r="DR20" s="231">
        <v>77.7</v>
      </c>
      <c r="DS20" s="231">
        <v>39.06</v>
      </c>
      <c r="DT20" s="231">
        <v>8.2200000000000006</v>
      </c>
      <c r="DU20" s="231">
        <v>13.2</v>
      </c>
      <c r="DV20" s="231">
        <v>13.74</v>
      </c>
      <c r="DW20" s="231">
        <v>11.11</v>
      </c>
      <c r="DX20" s="231">
        <v>12.11</v>
      </c>
      <c r="DY20" s="231">
        <v>13.07</v>
      </c>
      <c r="DZ20" s="231">
        <v>294.11</v>
      </c>
      <c r="EA20" s="231">
        <v>90.24</v>
      </c>
      <c r="EB20" s="231">
        <v>22.21</v>
      </c>
      <c r="EC20" s="231">
        <v>1300</v>
      </c>
      <c r="ED20" s="231">
        <v>25.44</v>
      </c>
      <c r="EE20" s="231">
        <v>25.92</v>
      </c>
      <c r="EF20" s="231">
        <v>16.68</v>
      </c>
      <c r="EG20" s="231">
        <v>43.23</v>
      </c>
      <c r="EH20" s="231">
        <v>530.24</v>
      </c>
      <c r="EI20" s="231">
        <v>227.02</v>
      </c>
      <c r="EJ20" s="231">
        <v>2.8</v>
      </c>
      <c r="EK20" s="231">
        <v>4210.01</v>
      </c>
      <c r="EL20" s="231">
        <v>24.52</v>
      </c>
      <c r="EM20" s="231">
        <v>264.54000000000002</v>
      </c>
      <c r="EN20" s="231">
        <v>142.47999999999999</v>
      </c>
      <c r="EO20" s="231">
        <v>156.58000000000001</v>
      </c>
      <c r="EP20" s="231">
        <v>1290.22</v>
      </c>
      <c r="EQ20" s="231">
        <v>71.89</v>
      </c>
      <c r="ER20" s="231">
        <v>115.22</v>
      </c>
      <c r="ES20" s="231">
        <v>55.34</v>
      </c>
      <c r="ET20" s="231">
        <v>46.91</v>
      </c>
      <c r="EU20" s="231">
        <v>13.13</v>
      </c>
      <c r="EV20" s="231">
        <v>306.49</v>
      </c>
      <c r="EW20" s="231">
        <v>6.62</v>
      </c>
      <c r="EX20" s="231">
        <v>189.06</v>
      </c>
      <c r="EY20" s="231">
        <v>127.66</v>
      </c>
      <c r="EZ20" s="231">
        <v>30.32</v>
      </c>
      <c r="FA20" s="231">
        <v>42.6</v>
      </c>
      <c r="FB20" s="231">
        <v>24.43</v>
      </c>
      <c r="FC20" s="231">
        <v>86.4</v>
      </c>
      <c r="FD20" s="231">
        <v>19.16</v>
      </c>
      <c r="FE20" s="231">
        <v>35.450000000000003</v>
      </c>
      <c r="FF20" s="231">
        <v>373.95</v>
      </c>
      <c r="FG20" s="231">
        <v>80.66</v>
      </c>
      <c r="FH20" s="231">
        <v>444.67</v>
      </c>
      <c r="FI20" s="231">
        <v>62.15</v>
      </c>
      <c r="FJ20" s="233">
        <v>25602.45</v>
      </c>
      <c r="FN20" s="326">
        <f t="shared" si="0"/>
        <v>-3.1465727299594538E-4</v>
      </c>
      <c r="FO20" s="322">
        <f t="shared" si="1"/>
        <v>2.0983978448887053E-2</v>
      </c>
      <c r="FP20" s="322">
        <f t="shared" si="2"/>
        <v>-2.0082389289392405E-2</v>
      </c>
      <c r="FQ20" s="322">
        <f t="shared" si="3"/>
        <v>1.0966590155572551E-2</v>
      </c>
      <c r="FR20" s="322">
        <f t="shared" si="4"/>
        <v>-6.3370320486449652E-2</v>
      </c>
      <c r="FS20" s="322">
        <f t="shared" si="5"/>
        <v>-8.8405797101449315E-2</v>
      </c>
      <c r="FT20" s="322">
        <f t="shared" si="6"/>
        <v>-1.1626143658696918E-2</v>
      </c>
      <c r="FU20" s="322">
        <f t="shared" si="7"/>
        <v>-3.3846301123074414E-2</v>
      </c>
      <c r="FV20" s="322">
        <f t="shared" si="8"/>
        <v>-7.6655052264808288E-2</v>
      </c>
      <c r="FW20" s="322">
        <f t="shared" si="9"/>
        <v>-2.4350513741541995E-2</v>
      </c>
      <c r="FX20" s="322">
        <f t="shared" si="10"/>
        <v>1.073056004703813E-2</v>
      </c>
      <c r="FY20" s="322">
        <f t="shared" si="11"/>
        <v>0</v>
      </c>
      <c r="FZ20" s="322">
        <f t="shared" si="12"/>
        <v>-7.4906367041196911E-4</v>
      </c>
      <c r="GA20" s="322">
        <f t="shared" si="13"/>
        <v>1.7006891715812222E-2</v>
      </c>
      <c r="GB20" s="322">
        <f t="shared" si="14"/>
        <v>1.8072289156626523E-2</v>
      </c>
      <c r="GC20" s="322">
        <f t="shared" si="15"/>
        <v>4.0688167966065586E-2</v>
      </c>
      <c r="GD20" s="322">
        <f t="shared" si="16"/>
        <v>-1.6393442622950793E-2</v>
      </c>
      <c r="GE20" s="322">
        <f t="shared" si="17"/>
        <v>-1.9677322074788794E-2</v>
      </c>
      <c r="GF20" s="322">
        <f t="shared" si="18"/>
        <v>-0.15289778714436253</v>
      </c>
      <c r="GG20" s="322">
        <f t="shared" si="19"/>
        <v>-2.3529149234906815E-2</v>
      </c>
      <c r="GH20" s="322">
        <f t="shared" si="20"/>
        <v>-1.8543046357615851E-2</v>
      </c>
      <c r="GI20" s="322">
        <f t="shared" si="21"/>
        <v>-8.2729468599033781E-2</v>
      </c>
      <c r="GJ20" s="322">
        <f t="shared" si="22"/>
        <v>5.4393305439330498E-2</v>
      </c>
      <c r="GK20" s="322">
        <f t="shared" si="23"/>
        <v>1.454618312963332E-2</v>
      </c>
      <c r="GL20" s="322">
        <f t="shared" si="24"/>
        <v>-1.3103615627274912E-2</v>
      </c>
      <c r="GM20" s="322">
        <f t="shared" si="25"/>
        <v>-0.18025693935964845</v>
      </c>
      <c r="GN20" s="322">
        <f t="shared" si="26"/>
        <v>0.13793103448275876</v>
      </c>
      <c r="GO20" s="322">
        <f t="shared" si="27"/>
        <v>1.2987012987012918E-2</v>
      </c>
      <c r="GP20" s="322">
        <f t="shared" si="28"/>
        <v>-1.8158236057068702E-2</v>
      </c>
      <c r="GQ20" s="322">
        <f t="shared" si="29"/>
        <v>-2.9706351012975182E-2</v>
      </c>
      <c r="GR20" s="322">
        <f t="shared" si="30"/>
        <v>-2.8822852296134696E-2</v>
      </c>
      <c r="GS20" s="322">
        <f t="shared" si="31"/>
        <v>1.6972635954277743E-2</v>
      </c>
      <c r="GT20" s="322">
        <f t="shared" si="32"/>
        <v>4.3103448275861999E-3</v>
      </c>
      <c r="GU20" s="322">
        <f t="shared" si="33"/>
        <v>-2.3393158459886463E-2</v>
      </c>
      <c r="GV20" s="322">
        <f t="shared" si="34"/>
        <v>8.4148282920173886E-3</v>
      </c>
      <c r="GW20" s="322">
        <f t="shared" si="35"/>
        <v>7.601392771320643E-3</v>
      </c>
      <c r="GX20" s="322">
        <f t="shared" si="36"/>
        <v>-3.255726800018733E-2</v>
      </c>
      <c r="GY20" s="322">
        <f t="shared" si="37"/>
        <v>-3.081664098613254E-2</v>
      </c>
      <c r="GZ20" s="322">
        <f t="shared" si="38"/>
        <v>3.7962037962038044E-2</v>
      </c>
      <c r="HA20" s="322">
        <f t="shared" si="39"/>
        <v>1.602072141212588E-2</v>
      </c>
      <c r="HB20" s="322">
        <f t="shared" si="40"/>
        <v>1.5406395736175953E-2</v>
      </c>
      <c r="HC20" s="322">
        <f t="shared" si="41"/>
        <v>-2.2620169651272407E-2</v>
      </c>
      <c r="HD20" s="322">
        <f t="shared" si="42"/>
        <v>-7.675906183368876E-2</v>
      </c>
      <c r="HE20" s="322">
        <f t="shared" si="43"/>
        <v>6.1443932411673757E-3</v>
      </c>
      <c r="HF20" s="322">
        <f t="shared" si="44"/>
        <v>3.1350195938724582E-2</v>
      </c>
      <c r="HG20" s="322">
        <f t="shared" si="45"/>
        <v>-5.4905490549054858E-2</v>
      </c>
      <c r="HH20" s="322">
        <f t="shared" si="46"/>
        <v>-1.9212746016869734E-2</v>
      </c>
      <c r="HI20" s="322">
        <f t="shared" si="47"/>
        <v>-1.1011419249592152E-2</v>
      </c>
      <c r="HJ20" s="322">
        <f t="shared" si="48"/>
        <v>2.3752969121139636E-3</v>
      </c>
      <c r="HK20" s="322">
        <f t="shared" si="49"/>
        <v>1.0860484544694987E-2</v>
      </c>
      <c r="HL20" s="322">
        <f t="shared" si="50"/>
        <v>-1.0887096774193531E-2</v>
      </c>
      <c r="HM20" s="322">
        <f t="shared" si="51"/>
        <v>-4.874414573016269E-2</v>
      </c>
      <c r="HN20" s="322">
        <f t="shared" si="52"/>
        <v>-4.3651622458085619E-2</v>
      </c>
      <c r="HO20" s="322">
        <f t="shared" si="53"/>
        <v>-0.12359550561797751</v>
      </c>
      <c r="HP20" s="322">
        <f t="shared" si="54"/>
        <v>-3.045685279187817E-2</v>
      </c>
      <c r="HQ20" s="322">
        <f t="shared" si="55"/>
        <v>-2.6584746263375622E-4</v>
      </c>
      <c r="HR20" s="322">
        <f t="shared" si="56"/>
        <v>1.4619380138282137E-2</v>
      </c>
      <c r="HS20" s="322">
        <f t="shared" si="57"/>
        <v>1.150895140664969E-2</v>
      </c>
      <c r="HT20" s="322">
        <f t="shared" si="58"/>
        <v>5.14436762911753E-2</v>
      </c>
      <c r="HU20" s="322">
        <f t="shared" si="59"/>
        <v>3.0710259301014665E-2</v>
      </c>
      <c r="HV20" s="322">
        <f t="shared" si="60"/>
        <v>2.8455284552845465E-2</v>
      </c>
      <c r="HW20" s="322">
        <f t="shared" si="61"/>
        <v>-9.1685014780831395E-2</v>
      </c>
      <c r="HX20" s="322">
        <f t="shared" si="62"/>
        <v>-1.8348623853210913E-3</v>
      </c>
      <c r="HY20" s="322">
        <f t="shared" si="63"/>
        <v>5.4354669464847925E-2</v>
      </c>
      <c r="HZ20" s="322">
        <f t="shared" si="64"/>
        <v>5.064770991646713E-2</v>
      </c>
      <c r="IA20" s="322">
        <f t="shared" si="65"/>
        <v>-3.674116021168179E-3</v>
      </c>
      <c r="IB20" s="322">
        <f t="shared" si="66"/>
        <v>9.709680551510684E-4</v>
      </c>
      <c r="IC20" s="322">
        <f t="shared" si="67"/>
        <v>5.3167109725914662E-3</v>
      </c>
      <c r="ID20" s="322">
        <f t="shared" si="68"/>
        <v>-2.2911963882618524E-2</v>
      </c>
      <c r="IE20" s="322">
        <f t="shared" si="69"/>
        <v>-7.4312298997720539E-3</v>
      </c>
      <c r="IF20" s="322">
        <f t="shared" si="70"/>
        <v>-6.6795596548646266E-2</v>
      </c>
      <c r="IG20" s="322">
        <f t="shared" si="71"/>
        <v>6.3870151770657704E-2</v>
      </c>
      <c r="IH20" s="322">
        <f t="shared" si="72"/>
        <v>-6.2176165803108772E-2</v>
      </c>
      <c r="II20" s="322">
        <f t="shared" si="73"/>
        <v>7.1785947356971568E-3</v>
      </c>
      <c r="IJ20" s="322">
        <f t="shared" si="74"/>
        <v>-1.1625947767481127E-2</v>
      </c>
      <c r="IK20" s="322">
        <f t="shared" si="75"/>
        <v>1.0348887649501069E-2</v>
      </c>
      <c r="IL20" s="322">
        <f t="shared" si="76"/>
        <v>-6.5946245497367759E-2</v>
      </c>
      <c r="IM20" s="322">
        <f t="shared" si="77"/>
        <v>1.0609918758336365E-2</v>
      </c>
      <c r="IN20" s="322">
        <f t="shared" si="78"/>
        <v>2.4156900263094905E-2</v>
      </c>
      <c r="IO20" s="322">
        <f t="shared" si="79"/>
        <v>-2.1840786030379315E-2</v>
      </c>
      <c r="IP20" s="322">
        <f t="shared" si="80"/>
        <v>3.9284814908083665E-2</v>
      </c>
      <c r="IQ20" s="322">
        <f t="shared" si="81"/>
        <v>-5.6827941597480662E-2</v>
      </c>
      <c r="IR20" s="322">
        <f t="shared" si="82"/>
        <v>-2.7906586074757645E-2</v>
      </c>
      <c r="IS20" s="322">
        <f t="shared" si="83"/>
        <v>1.2545235223160337E-2</v>
      </c>
      <c r="IT20" s="322">
        <f t="shared" si="84"/>
        <v>0</v>
      </c>
      <c r="IU20" s="322">
        <f t="shared" si="85"/>
        <v>1.598325563695183E-2</v>
      </c>
      <c r="IV20" s="322">
        <f t="shared" si="86"/>
        <v>-1.3606482189267705E-2</v>
      </c>
      <c r="IW20" s="322">
        <f t="shared" si="87"/>
        <v>6.0937500000000089E-3</v>
      </c>
      <c r="IX20" s="322">
        <f t="shared" si="88"/>
        <v>-1.4604810996563567E-2</v>
      </c>
      <c r="IY20" s="322">
        <f t="shared" si="89"/>
        <v>0.11586901763224168</v>
      </c>
      <c r="IZ20" s="322">
        <f t="shared" si="90"/>
        <v>-1.3913043478260882E-2</v>
      </c>
      <c r="JA20" s="322">
        <f t="shared" si="91"/>
        <v>-3.703703703703707E-2</v>
      </c>
      <c r="JB20" s="322">
        <f t="shared" si="92"/>
        <v>1.6887228066834931E-2</v>
      </c>
      <c r="JC20" s="322">
        <f t="shared" si="93"/>
        <v>9.9523118391042758E-3</v>
      </c>
      <c r="JD20" s="322">
        <f t="shared" si="94"/>
        <v>3.214861783191502E-2</v>
      </c>
      <c r="JE20" s="322">
        <f t="shared" si="95"/>
        <v>-1.7744479495268112E-2</v>
      </c>
      <c r="JF20" s="322">
        <f t="shared" si="96"/>
        <v>-5.1314945477870045E-3</v>
      </c>
      <c r="JG20" s="322">
        <f t="shared" si="97"/>
        <v>-0.10257400878929822</v>
      </c>
      <c r="JH20" s="322">
        <f t="shared" si="98"/>
        <v>1.591027647365674E-2</v>
      </c>
      <c r="JI20" s="322">
        <f t="shared" si="99"/>
        <v>-6.4742061740383997E-3</v>
      </c>
      <c r="JJ20" s="322">
        <f t="shared" si="100"/>
        <v>2.9725609756097605E-2</v>
      </c>
      <c r="JK20" s="322">
        <f t="shared" si="101"/>
        <v>1.072742133224368E-2</v>
      </c>
      <c r="JL20" s="322">
        <f t="shared" si="102"/>
        <v>-1.077535722651677E-2</v>
      </c>
      <c r="JM20" s="322">
        <f t="shared" si="103"/>
        <v>7.6897701665448723E-2</v>
      </c>
      <c r="JN20" s="322">
        <f t="shared" si="104"/>
        <v>1.5406395736175953E-2</v>
      </c>
      <c r="JO20" s="322">
        <f t="shared" si="105"/>
        <v>0</v>
      </c>
      <c r="JP20" s="322">
        <f t="shared" si="106"/>
        <v>5.1855895196506512E-2</v>
      </c>
      <c r="JQ20" s="322">
        <f t="shared" si="107"/>
        <v>-7.8912777297608733E-2</v>
      </c>
      <c r="JR20" s="322">
        <f t="shared" si="108"/>
        <v>1.496259351620941E-2</v>
      </c>
      <c r="JS20" s="322">
        <f t="shared" si="109"/>
        <v>1.0348887649501069E-2</v>
      </c>
      <c r="JT20" s="322">
        <f t="shared" si="110"/>
        <v>1.4925373134328228E-2</v>
      </c>
      <c r="JU20" s="322">
        <f t="shared" si="111"/>
        <v>-6.5300896286811752E-2</v>
      </c>
      <c r="JV20" s="322">
        <f t="shared" si="112"/>
        <v>1.8793273986152451E-2</v>
      </c>
      <c r="JW20" s="322">
        <f t="shared" si="113"/>
        <v>9.7211234177215167E-2</v>
      </c>
      <c r="JX20" s="322">
        <f t="shared" si="114"/>
        <v>-2.1738580733907824E-2</v>
      </c>
      <c r="JY20" s="322">
        <f t="shared" si="115"/>
        <v>1.5061615700593259E-2</v>
      </c>
      <c r="JZ20" s="322">
        <f t="shared" si="116"/>
        <v>1.5963262628471551E-2</v>
      </c>
      <c r="KA20" s="322">
        <f t="shared" si="117"/>
        <v>1.0522496371552857E-2</v>
      </c>
      <c r="KB20" s="322">
        <f t="shared" si="118"/>
        <v>-5.6179775280898441E-3</v>
      </c>
      <c r="KC20" s="322">
        <f t="shared" si="119"/>
        <v>-6.7466197413186935E-2</v>
      </c>
      <c r="KD20" s="322">
        <f t="shared" si="120"/>
        <v>3.9603960396039715E-2</v>
      </c>
      <c r="KE20" s="322">
        <f t="shared" si="121"/>
        <v>1.6393442622950886E-2</v>
      </c>
      <c r="KF20" s="322">
        <f t="shared" si="122"/>
        <v>1.8587360594795582E-2</v>
      </c>
      <c r="KG20" s="322">
        <f t="shared" si="123"/>
        <v>-0.13950456323337684</v>
      </c>
      <c r="KH20" s="322">
        <f t="shared" si="124"/>
        <v>-7.7233042310275377E-2</v>
      </c>
      <c r="KI20" s="322">
        <f t="shared" si="125"/>
        <v>-0.13067292644757433</v>
      </c>
      <c r="KJ20" s="322">
        <f t="shared" si="126"/>
        <v>-4.8703849175176825E-2</v>
      </c>
      <c r="KK20" s="322">
        <f t="shared" si="127"/>
        <v>4.1434262948207137E-2</v>
      </c>
      <c r="KL20" s="322">
        <f t="shared" si="128"/>
        <v>1.8351165125861331E-2</v>
      </c>
      <c r="KM20" s="322">
        <f t="shared" si="129"/>
        <v>-1.2799474893337728E-2</v>
      </c>
      <c r="KN20" s="322">
        <f t="shared" si="130"/>
        <v>-4.2259594652867633E-2</v>
      </c>
      <c r="KO20" s="322">
        <f t="shared" si="131"/>
        <v>-5.2339991252369121E-2</v>
      </c>
      <c r="KP20" s="322">
        <f t="shared" si="132"/>
        <v>4.6913580246913604E-2</v>
      </c>
      <c r="KQ20" s="322">
        <f t="shared" si="133"/>
        <v>-7.6594228713929416E-2</v>
      </c>
      <c r="KR20" s="322">
        <f t="shared" si="134"/>
        <v>1.0909090909090893E-2</v>
      </c>
      <c r="KS20" s="322">
        <f t="shared" si="135"/>
        <v>-2.8757582565715596E-2</v>
      </c>
      <c r="KT20" s="322">
        <f t="shared" si="136"/>
        <v>2.4084052764741154E-2</v>
      </c>
      <c r="KU20" s="322">
        <f t="shared" si="137"/>
        <v>-8.2998427398216727E-3</v>
      </c>
      <c r="KV20" s="322">
        <f t="shared" si="138"/>
        <v>-1.0600706713781006E-2</v>
      </c>
      <c r="KW20" s="322">
        <f t="shared" si="139"/>
        <v>1.7630835349655798E-2</v>
      </c>
      <c r="KX20" s="322">
        <f t="shared" si="140"/>
        <v>1.7849730178497291E-2</v>
      </c>
      <c r="KY20" s="322">
        <f t="shared" si="141"/>
        <v>-2.0439902243945721E-2</v>
      </c>
      <c r="KZ20" s="322">
        <f t="shared" si="142"/>
        <v>1.4525776132156025E-2</v>
      </c>
      <c r="LA20" s="322">
        <f t="shared" si="143"/>
        <v>-1.9759066862131041E-3</v>
      </c>
      <c r="LB20" s="322">
        <f t="shared" si="144"/>
        <v>-5.0219369276523089E-2</v>
      </c>
      <c r="LC20" s="322">
        <f t="shared" si="145"/>
        <v>-1.2906769188521183E-2</v>
      </c>
      <c r="LD20" s="322">
        <f t="shared" si="146"/>
        <v>7.0798007167205863E-3</v>
      </c>
      <c r="LE20" s="322">
        <f t="shared" si="147"/>
        <v>-9.1316025067143779E-3</v>
      </c>
      <c r="LF20" s="322">
        <f t="shared" si="148"/>
        <v>-5.5119779520883001E-3</v>
      </c>
      <c r="LG20" s="322">
        <f t="shared" si="149"/>
        <v>2.5781250000000006E-2</v>
      </c>
      <c r="LH20" s="322">
        <f t="shared" si="150"/>
        <v>2.1633333333333362E-2</v>
      </c>
      <c r="LI20" s="322">
        <f t="shared" si="151"/>
        <v>-1.5082956259426527E-3</v>
      </c>
      <c r="LJ20" s="322">
        <f t="shared" si="152"/>
        <v>2.3605847319978418E-2</v>
      </c>
      <c r="LK20" s="322">
        <f t="shared" si="153"/>
        <v>1.0607979734008894E-2</v>
      </c>
      <c r="LL20" s="322">
        <f t="shared" si="154"/>
        <v>3.9424065821048973E-2</v>
      </c>
      <c r="LM20" s="322">
        <f t="shared" si="155"/>
        <v>6.8541715906404897E-3</v>
      </c>
      <c r="LN20" s="322">
        <f t="shared" si="156"/>
        <v>4.6252676659528834E-2</v>
      </c>
      <c r="LO20" s="322">
        <f t="shared" si="157"/>
        <v>6.4039408866995107E-2</v>
      </c>
      <c r="LP20" s="322">
        <f t="shared" si="158"/>
        <v>-4.1041041041041053E-2</v>
      </c>
      <c r="LQ20" s="322">
        <f t="shared" si="159"/>
        <v>1.5177548682703353E-2</v>
      </c>
      <c r="LR20" s="322">
        <f t="shared" si="160"/>
        <v>-4.790419161676677E-3</v>
      </c>
      <c r="LS20" s="322">
        <f t="shared" si="161"/>
        <v>3.8362512873326329E-2</v>
      </c>
      <c r="LT20" s="322">
        <f t="shared" si="162"/>
        <v>2.6154990868301167E-3</v>
      </c>
      <c r="LU20" s="322">
        <f t="shared" si="163"/>
        <v>5.8412806539509532E-2</v>
      </c>
      <c r="LV20" s="327">
        <f t="shared" si="164"/>
        <v>-3.0759830505202181E-2</v>
      </c>
    </row>
    <row r="21" spans="1:334">
      <c r="A21" s="265">
        <v>44921</v>
      </c>
      <c r="B21" s="230">
        <v>2602.69</v>
      </c>
      <c r="C21" s="231">
        <v>70.95</v>
      </c>
      <c r="D21" s="231">
        <v>39.29</v>
      </c>
      <c r="E21" s="231">
        <v>39.18</v>
      </c>
      <c r="F21" s="231">
        <v>1657.02</v>
      </c>
      <c r="G21" s="231">
        <v>6.42</v>
      </c>
      <c r="H21" s="231">
        <v>196.68</v>
      </c>
      <c r="I21" s="231">
        <v>127741.32</v>
      </c>
      <c r="J21" s="231">
        <v>8.14</v>
      </c>
      <c r="K21" s="231">
        <v>234.66</v>
      </c>
      <c r="L21" s="231">
        <v>68.66</v>
      </c>
      <c r="M21" s="232">
        <v>7.0000000000000007E-2</v>
      </c>
      <c r="N21" s="231">
        <v>26.4</v>
      </c>
      <c r="O21" s="231">
        <v>1986.63</v>
      </c>
      <c r="P21" s="231">
        <v>1.68</v>
      </c>
      <c r="Q21" s="231">
        <v>846.24</v>
      </c>
      <c r="R21" s="231">
        <v>10.94</v>
      </c>
      <c r="S21" s="231">
        <v>128.12</v>
      </c>
      <c r="T21" s="231">
        <v>94.04</v>
      </c>
      <c r="U21" s="231">
        <v>52061.98</v>
      </c>
      <c r="V21" s="231">
        <v>15.28</v>
      </c>
      <c r="W21" s="231">
        <v>14.6</v>
      </c>
      <c r="X21" s="231">
        <v>5.04</v>
      </c>
      <c r="Y21" s="231">
        <v>505.28</v>
      </c>
      <c r="Z21" s="231">
        <v>83.66</v>
      </c>
      <c r="AA21" s="231">
        <v>123.18</v>
      </c>
      <c r="AB21" s="231">
        <v>2.27</v>
      </c>
      <c r="AC21" s="231">
        <v>8.9499999999999993</v>
      </c>
      <c r="AD21" s="231">
        <v>15.01</v>
      </c>
      <c r="AE21" s="231">
        <v>84</v>
      </c>
      <c r="AF21" s="231">
        <v>647.02</v>
      </c>
      <c r="AG21" s="231">
        <v>58.53</v>
      </c>
      <c r="AH21" s="231">
        <v>20.53</v>
      </c>
      <c r="AI21" s="231">
        <v>126.81</v>
      </c>
      <c r="AJ21" s="231">
        <v>43.83</v>
      </c>
      <c r="AK21" s="231">
        <v>623.59</v>
      </c>
      <c r="AL21" s="231">
        <v>209.66</v>
      </c>
      <c r="AM21" s="231">
        <v>25.49</v>
      </c>
      <c r="AN21" s="231">
        <v>10.29</v>
      </c>
      <c r="AO21" s="231">
        <v>105.22</v>
      </c>
      <c r="AP21" s="231">
        <v>124.54</v>
      </c>
      <c r="AQ21" s="231">
        <v>10.220000000000001</v>
      </c>
      <c r="AR21" s="231">
        <v>7.88</v>
      </c>
      <c r="AS21" s="231">
        <v>97.63</v>
      </c>
      <c r="AT21" s="231">
        <v>57.8</v>
      </c>
      <c r="AU21" s="231">
        <v>107.48</v>
      </c>
      <c r="AV21" s="231">
        <v>20.7</v>
      </c>
      <c r="AW21" s="231">
        <v>48.54</v>
      </c>
      <c r="AX21" s="231">
        <v>4.22</v>
      </c>
      <c r="AY21" s="231">
        <v>24.3</v>
      </c>
      <c r="AZ21" s="231">
        <v>24.28</v>
      </c>
      <c r="BA21" s="231">
        <v>5551.6</v>
      </c>
      <c r="BB21" s="231">
        <v>490.91</v>
      </c>
      <c r="BC21" s="231">
        <v>1.53</v>
      </c>
      <c r="BD21" s="231">
        <v>12.65</v>
      </c>
      <c r="BE21" s="231">
        <v>336.53</v>
      </c>
      <c r="BF21" s="231">
        <v>294.88</v>
      </c>
      <c r="BG21" s="231">
        <v>119.67</v>
      </c>
      <c r="BH21" s="231">
        <v>50.96</v>
      </c>
      <c r="BI21" s="231">
        <v>228.27</v>
      </c>
      <c r="BJ21" s="231">
        <v>2.5299999999999998</v>
      </c>
      <c r="BK21" s="231">
        <v>1027.1400000000001</v>
      </c>
      <c r="BL21" s="231">
        <v>120.33</v>
      </c>
      <c r="BM21" s="231">
        <v>51.47</v>
      </c>
      <c r="BN21" s="231">
        <v>551.6</v>
      </c>
      <c r="BO21" s="231">
        <v>2981.76</v>
      </c>
      <c r="BP21" s="231">
        <v>103.31</v>
      </c>
      <c r="BQ21" s="231">
        <v>662.4</v>
      </c>
      <c r="BR21" s="231">
        <v>85.46</v>
      </c>
      <c r="BS21" s="231">
        <v>318.22000000000003</v>
      </c>
      <c r="BT21" s="231">
        <v>62.24</v>
      </c>
      <c r="BU21" s="231">
        <v>49.99</v>
      </c>
      <c r="BV21" s="231">
        <v>9.26</v>
      </c>
      <c r="BW21" s="231">
        <v>45.66</v>
      </c>
      <c r="BX21" s="231">
        <v>119.6</v>
      </c>
      <c r="BY21" s="231">
        <v>162.27000000000001</v>
      </c>
      <c r="BZ21" s="231">
        <v>34.71</v>
      </c>
      <c r="CA21" s="231">
        <v>165.23</v>
      </c>
      <c r="CB21" s="231">
        <v>42.38</v>
      </c>
      <c r="CC21" s="231">
        <v>50082.44</v>
      </c>
      <c r="CD21" s="231">
        <v>125.38</v>
      </c>
      <c r="CE21" s="231">
        <v>67.739999999999995</v>
      </c>
      <c r="CF21" s="231">
        <v>6182.8</v>
      </c>
      <c r="CG21" s="231">
        <v>44.95</v>
      </c>
      <c r="CH21" s="231">
        <v>0.7</v>
      </c>
      <c r="CI21" s="231">
        <v>107.7</v>
      </c>
      <c r="CJ21" s="231">
        <v>64.77</v>
      </c>
      <c r="CK21" s="231">
        <v>65.040000000000006</v>
      </c>
      <c r="CL21" s="231">
        <v>23.98</v>
      </c>
      <c r="CM21" s="231">
        <v>4.43</v>
      </c>
      <c r="CN21" s="231">
        <v>5.72</v>
      </c>
      <c r="CO21" s="231">
        <v>1.51</v>
      </c>
      <c r="CP21" s="231">
        <v>855.47</v>
      </c>
      <c r="CQ21" s="231">
        <v>144.79</v>
      </c>
      <c r="CR21" s="231">
        <v>182.95</v>
      </c>
      <c r="CS21" s="231">
        <v>99.35</v>
      </c>
      <c r="CT21" s="231">
        <v>203.52</v>
      </c>
      <c r="CU21" s="231">
        <v>381.09</v>
      </c>
      <c r="CV21" s="231">
        <v>78.760000000000005</v>
      </c>
      <c r="CW21" s="231">
        <v>341.67</v>
      </c>
      <c r="CX21" s="231">
        <v>13.17</v>
      </c>
      <c r="CY21" s="231">
        <v>309.58999999999997</v>
      </c>
      <c r="CZ21" s="231">
        <v>43.24</v>
      </c>
      <c r="DA21" s="231">
        <v>9688.31</v>
      </c>
      <c r="DB21" s="231">
        <v>124.54</v>
      </c>
      <c r="DC21" s="231">
        <v>4.93</v>
      </c>
      <c r="DD21" s="231">
        <v>18.940000000000001</v>
      </c>
      <c r="DE21" s="231">
        <v>1003.57</v>
      </c>
      <c r="DF21" s="231">
        <v>113.34</v>
      </c>
      <c r="DG21" s="231">
        <v>162.27000000000001</v>
      </c>
      <c r="DH21" s="231">
        <v>9.57</v>
      </c>
      <c r="DI21" s="231">
        <v>7.23</v>
      </c>
      <c r="DJ21" s="231">
        <v>20.25</v>
      </c>
      <c r="DK21" s="231">
        <v>111.67</v>
      </c>
      <c r="DL21" s="231">
        <v>11586.41</v>
      </c>
      <c r="DM21" s="231">
        <v>21.93</v>
      </c>
      <c r="DN21" s="231">
        <v>45.8</v>
      </c>
      <c r="DO21" s="231">
        <v>82.35</v>
      </c>
      <c r="DP21" s="231">
        <v>92.91</v>
      </c>
      <c r="DQ21" s="231">
        <v>586427.88</v>
      </c>
      <c r="DR21" s="231">
        <v>78.95</v>
      </c>
      <c r="DS21" s="231">
        <v>39.61</v>
      </c>
      <c r="DT21" s="231">
        <v>8.2100000000000009</v>
      </c>
      <c r="DU21" s="231">
        <v>13.22</v>
      </c>
      <c r="DV21" s="231">
        <v>13.57</v>
      </c>
      <c r="DW21" s="231">
        <v>10.97</v>
      </c>
      <c r="DX21" s="231">
        <v>12.71</v>
      </c>
      <c r="DY21" s="231">
        <v>13.29</v>
      </c>
      <c r="DZ21" s="231">
        <v>284.25</v>
      </c>
      <c r="EA21" s="231">
        <v>90.08</v>
      </c>
      <c r="EB21" s="231">
        <v>22.06</v>
      </c>
      <c r="EC21" s="231">
        <v>1288.4000000000001</v>
      </c>
      <c r="ED21" s="231">
        <v>25.02</v>
      </c>
      <c r="EE21" s="231">
        <v>25.58</v>
      </c>
      <c r="EF21" s="231">
        <v>16.760000000000002</v>
      </c>
      <c r="EG21" s="231">
        <v>43.89</v>
      </c>
      <c r="EH21" s="231">
        <v>538.22</v>
      </c>
      <c r="EI21" s="231">
        <v>231.88</v>
      </c>
      <c r="EJ21" s="231">
        <v>2.84</v>
      </c>
      <c r="EK21" s="231">
        <v>4178.04</v>
      </c>
      <c r="EL21" s="231">
        <v>25.3</v>
      </c>
      <c r="EM21" s="231">
        <v>260.33</v>
      </c>
      <c r="EN21" s="231">
        <v>141.49</v>
      </c>
      <c r="EO21" s="231">
        <v>155.72999999999999</v>
      </c>
      <c r="EP21" s="231">
        <v>1282.17</v>
      </c>
      <c r="EQ21" s="231">
        <v>71.510000000000005</v>
      </c>
      <c r="ER21" s="231">
        <v>114.1</v>
      </c>
      <c r="ES21" s="231">
        <v>54.73</v>
      </c>
      <c r="ET21" s="231">
        <v>45.51</v>
      </c>
      <c r="EU21" s="231">
        <v>12.96</v>
      </c>
      <c r="EV21" s="231">
        <v>308.89999999999998</v>
      </c>
      <c r="EW21" s="231">
        <v>6.79</v>
      </c>
      <c r="EX21" s="231">
        <v>190.49</v>
      </c>
      <c r="EY21" s="231">
        <v>126.97</v>
      </c>
      <c r="EZ21" s="231">
        <v>30.25</v>
      </c>
      <c r="FA21" s="231">
        <v>42.47</v>
      </c>
      <c r="FB21" s="231">
        <v>24.2</v>
      </c>
      <c r="FC21" s="231">
        <v>92.4</v>
      </c>
      <c r="FD21" s="231">
        <v>22.05</v>
      </c>
      <c r="FE21" s="231">
        <v>35.61</v>
      </c>
      <c r="FF21" s="231">
        <v>376.66</v>
      </c>
      <c r="FG21" s="231">
        <v>79.650000000000006</v>
      </c>
      <c r="FH21" s="231">
        <v>438.76</v>
      </c>
      <c r="FI21" s="231">
        <v>62.31</v>
      </c>
      <c r="FJ21" s="233">
        <v>26068.6</v>
      </c>
      <c r="FN21" s="326">
        <f t="shared" si="0"/>
        <v>-9.5962290658262932E-4</v>
      </c>
      <c r="FO21" s="322">
        <f t="shared" si="1"/>
        <v>-1.472017775308988E-2</v>
      </c>
      <c r="FP21" s="322">
        <f t="shared" si="2"/>
        <v>3.2317393589069807E-2</v>
      </c>
      <c r="FQ21" s="322">
        <f t="shared" si="3"/>
        <v>-1.1604439959636751E-2</v>
      </c>
      <c r="FR21" s="322">
        <f t="shared" si="4"/>
        <v>-3.0203845876152092E-3</v>
      </c>
      <c r="FS21" s="322">
        <f t="shared" si="5"/>
        <v>2.0667726550079476E-2</v>
      </c>
      <c r="FT21" s="322">
        <f t="shared" si="6"/>
        <v>5.8814504168158629E-3</v>
      </c>
      <c r="FU21" s="322">
        <f t="shared" si="7"/>
        <v>-3.8216458842052804E-2</v>
      </c>
      <c r="FV21" s="322">
        <f t="shared" si="8"/>
        <v>2.389937106918244E-2</v>
      </c>
      <c r="FW21" s="322">
        <f t="shared" si="9"/>
        <v>4.5806755426173774E-3</v>
      </c>
      <c r="FX21" s="322">
        <f t="shared" si="10"/>
        <v>-1.4543339150670232E-3</v>
      </c>
      <c r="FY21" s="322">
        <f t="shared" si="11"/>
        <v>0</v>
      </c>
      <c r="FZ21" s="322">
        <f t="shared" si="12"/>
        <v>-1.0494752623688198E-2</v>
      </c>
      <c r="GA21" s="322">
        <f t="shared" si="13"/>
        <v>2.2197181359307278E-2</v>
      </c>
      <c r="GB21" s="322">
        <f t="shared" si="14"/>
        <v>-5.9171597633136145E-3</v>
      </c>
      <c r="GC21" s="322">
        <f t="shared" si="15"/>
        <v>-3.6524273613261729E-2</v>
      </c>
      <c r="GD21" s="322">
        <f t="shared" si="16"/>
        <v>1.296296296296285E-2</v>
      </c>
      <c r="GE21" s="322">
        <f t="shared" si="17"/>
        <v>-1.4688917942013355E-2</v>
      </c>
      <c r="GF21" s="322">
        <f t="shared" si="18"/>
        <v>0.16979723846249539</v>
      </c>
      <c r="GG21" s="322">
        <f t="shared" si="19"/>
        <v>-4.8192951703571053E-2</v>
      </c>
      <c r="GH21" s="322">
        <f t="shared" si="20"/>
        <v>3.1039136302294133E-2</v>
      </c>
      <c r="GI21" s="322">
        <f t="shared" si="21"/>
        <v>-3.8841342988808418E-2</v>
      </c>
      <c r="GJ21" s="322">
        <f t="shared" si="22"/>
        <v>0</v>
      </c>
      <c r="GK21" s="322">
        <f t="shared" si="23"/>
        <v>-2.1328698949364898E-3</v>
      </c>
      <c r="GL21" s="322">
        <f t="shared" si="24"/>
        <v>2.8522252274403654E-2</v>
      </c>
      <c r="GM21" s="322">
        <f t="shared" si="25"/>
        <v>2.4360535931791422E-4</v>
      </c>
      <c r="GN21" s="322">
        <f t="shared" si="26"/>
        <v>-1.731601731601733E-2</v>
      </c>
      <c r="GO21" s="322">
        <f t="shared" si="27"/>
        <v>4.312354312354303E-2</v>
      </c>
      <c r="GP21" s="322">
        <f t="shared" si="28"/>
        <v>-8.5865257595773292E-3</v>
      </c>
      <c r="GQ21" s="322">
        <f t="shared" si="29"/>
        <v>-1.466275659824047E-2</v>
      </c>
      <c r="GR21" s="322">
        <f t="shared" si="30"/>
        <v>9.0609940581088018E-3</v>
      </c>
      <c r="GS21" s="322">
        <f t="shared" si="31"/>
        <v>-3.2356948228882449E-3</v>
      </c>
      <c r="GT21" s="322">
        <f t="shared" si="32"/>
        <v>-2.0982355746304138E-2</v>
      </c>
      <c r="GU21" s="322">
        <f t="shared" si="33"/>
        <v>-4.083876541270683E-3</v>
      </c>
      <c r="GV21" s="322">
        <f t="shared" si="34"/>
        <v>-1.1502029769959518E-2</v>
      </c>
      <c r="GW21" s="322">
        <f t="shared" si="35"/>
        <v>1.169732956942152E-2</v>
      </c>
      <c r="GX21" s="322">
        <f t="shared" si="36"/>
        <v>1.5204338562850989E-2</v>
      </c>
      <c r="GY21" s="322">
        <f t="shared" si="37"/>
        <v>1.3116057233704225E-2</v>
      </c>
      <c r="GZ21" s="322">
        <f t="shared" si="38"/>
        <v>-9.6246390760347852E-3</v>
      </c>
      <c r="HA21" s="322">
        <f t="shared" si="39"/>
        <v>-6.5149655367764871E-3</v>
      </c>
      <c r="HB21" s="322">
        <f t="shared" si="40"/>
        <v>2.1405724596079711E-2</v>
      </c>
      <c r="HC21" s="322">
        <f t="shared" si="41"/>
        <v>-1.4464802314368235E-2</v>
      </c>
      <c r="HD21" s="322">
        <f t="shared" si="42"/>
        <v>-9.0069284064665148E-2</v>
      </c>
      <c r="HE21" s="322">
        <f t="shared" si="43"/>
        <v>-6.3104325699746009E-3</v>
      </c>
      <c r="HF21" s="322">
        <f t="shared" si="44"/>
        <v>-1.7271157167530471E-3</v>
      </c>
      <c r="HG21" s="322">
        <f t="shared" si="45"/>
        <v>2.3619047619047658E-2</v>
      </c>
      <c r="HH21" s="322">
        <f t="shared" si="46"/>
        <v>-1.0989010989011009E-2</v>
      </c>
      <c r="HI21" s="322">
        <f t="shared" si="47"/>
        <v>8.2474226804121948E-4</v>
      </c>
      <c r="HJ21" s="322">
        <f t="shared" si="48"/>
        <v>0</v>
      </c>
      <c r="HK21" s="322">
        <f t="shared" si="49"/>
        <v>4.1322314049587368E-3</v>
      </c>
      <c r="HL21" s="322">
        <f t="shared" si="50"/>
        <v>-1.0191602119853241E-2</v>
      </c>
      <c r="HM21" s="322">
        <f t="shared" si="51"/>
        <v>-1.9628272482451043E-2</v>
      </c>
      <c r="HN21" s="322">
        <f t="shared" si="52"/>
        <v>-2.5353398983481538E-2</v>
      </c>
      <c r="HO21" s="322">
        <f t="shared" si="53"/>
        <v>-1.9230769230769246E-2</v>
      </c>
      <c r="HP21" s="322">
        <f t="shared" si="54"/>
        <v>-5.3851907255048535E-2</v>
      </c>
      <c r="HQ21" s="322">
        <f t="shared" si="55"/>
        <v>-5.6729206677500841E-3</v>
      </c>
      <c r="HR21" s="322">
        <f t="shared" si="56"/>
        <v>-2.7122321670729622E-4</v>
      </c>
      <c r="HS21" s="322">
        <f t="shared" si="57"/>
        <v>8.5967130214917482E-3</v>
      </c>
      <c r="HT21" s="322">
        <f t="shared" si="58"/>
        <v>-1.4503964416940631E-2</v>
      </c>
      <c r="HU21" s="322">
        <f t="shared" si="59"/>
        <v>-1.2688134406719988E-3</v>
      </c>
      <c r="HV21" s="322">
        <f t="shared" si="60"/>
        <v>0</v>
      </c>
      <c r="HW21" s="322">
        <f t="shared" si="61"/>
        <v>-8.0446560499096327E-3</v>
      </c>
      <c r="HX21" s="322">
        <f t="shared" si="62"/>
        <v>5.4311497326202489E-3</v>
      </c>
      <c r="HY21" s="322">
        <f t="shared" si="63"/>
        <v>2.4482484076433057E-2</v>
      </c>
      <c r="HZ21" s="322">
        <f t="shared" si="64"/>
        <v>-1.0032484430804629E-2</v>
      </c>
      <c r="IA21" s="322">
        <f t="shared" si="65"/>
        <v>8.7827322552270232E-3</v>
      </c>
      <c r="IB21" s="322">
        <f t="shared" si="66"/>
        <v>2.134057619555717E-3</v>
      </c>
      <c r="IC21" s="322">
        <f t="shared" si="67"/>
        <v>6.6563326342664294E-3</v>
      </c>
      <c r="ID21" s="322">
        <f t="shared" si="68"/>
        <v>-1.2821993762273299E-2</v>
      </c>
      <c r="IE21" s="322">
        <f t="shared" si="69"/>
        <v>1.038094938500868E-3</v>
      </c>
      <c r="IF21" s="322">
        <f t="shared" si="70"/>
        <v>-7.8112545831339857E-3</v>
      </c>
      <c r="IG21" s="322">
        <f t="shared" si="71"/>
        <v>-9.5106003566474522E-3</v>
      </c>
      <c r="IH21" s="322">
        <f t="shared" si="72"/>
        <v>2.3204419889502659E-2</v>
      </c>
      <c r="II21" s="322">
        <f t="shared" si="73"/>
        <v>-1.3822894168466536E-2</v>
      </c>
      <c r="IJ21" s="322">
        <f t="shared" si="74"/>
        <v>1.943402659393114E-2</v>
      </c>
      <c r="IK21" s="322">
        <f t="shared" si="75"/>
        <v>-4.7227674190381611E-3</v>
      </c>
      <c r="IL21" s="322">
        <f t="shared" si="76"/>
        <v>2.9664787896766538E-2</v>
      </c>
      <c r="IM21" s="322">
        <f t="shared" si="77"/>
        <v>-8.7587737716720137E-3</v>
      </c>
      <c r="IN21" s="322">
        <f t="shared" si="78"/>
        <v>-1.0275572162540816E-2</v>
      </c>
      <c r="IO21" s="322">
        <f t="shared" si="79"/>
        <v>-5.4226549671931835E-2</v>
      </c>
      <c r="IP21" s="322">
        <f t="shared" si="80"/>
        <v>1.2680720458767411E-2</v>
      </c>
      <c r="IQ21" s="322">
        <f t="shared" si="81"/>
        <v>2.8077098193959545E-2</v>
      </c>
      <c r="IR21" s="322">
        <f t="shared" si="82"/>
        <v>7.9737328188147893E-3</v>
      </c>
      <c r="IS21" s="322">
        <f t="shared" si="83"/>
        <v>7.1003097450560021E-2</v>
      </c>
      <c r="IT21" s="322">
        <f t="shared" si="84"/>
        <v>0</v>
      </c>
      <c r="IU21" s="322">
        <f t="shared" si="85"/>
        <v>8.5213971345631297E-3</v>
      </c>
      <c r="IV21" s="322">
        <f t="shared" si="86"/>
        <v>3.8747675139491635E-3</v>
      </c>
      <c r="IW21" s="322">
        <f t="shared" si="87"/>
        <v>1.0094735207330419E-2</v>
      </c>
      <c r="IX21" s="322">
        <f t="shared" si="88"/>
        <v>4.5335658238884004E-2</v>
      </c>
      <c r="IY21" s="322">
        <f t="shared" si="89"/>
        <v>0</v>
      </c>
      <c r="IZ21" s="322">
        <f t="shared" si="90"/>
        <v>8.8183421516754533E-3</v>
      </c>
      <c r="JA21" s="322">
        <f t="shared" si="91"/>
        <v>-3.2051282051282076E-2</v>
      </c>
      <c r="JB21" s="322">
        <f t="shared" si="92"/>
        <v>1.1703161023792527E-3</v>
      </c>
      <c r="JC21" s="322">
        <f t="shared" si="93"/>
        <v>-9.1699171970163786E-3</v>
      </c>
      <c r="JD21" s="322">
        <f t="shared" si="94"/>
        <v>-1.4118661421566011E-2</v>
      </c>
      <c r="JE21" s="322">
        <f t="shared" si="95"/>
        <v>-2.910477719791311E-3</v>
      </c>
      <c r="JF21" s="322">
        <f t="shared" si="96"/>
        <v>9.3736051182860426E-3</v>
      </c>
      <c r="JG21" s="322">
        <f t="shared" si="97"/>
        <v>2.5372652424258596E-2</v>
      </c>
      <c r="JH21" s="322">
        <f t="shared" si="98"/>
        <v>1.1039794608472393E-2</v>
      </c>
      <c r="JI21" s="322">
        <f t="shared" si="99"/>
        <v>1.2025710138917692E-2</v>
      </c>
      <c r="JJ21" s="322">
        <f t="shared" si="100"/>
        <v>-2.5166543301258316E-2</v>
      </c>
      <c r="JK21" s="322">
        <f t="shared" si="101"/>
        <v>4.312813774048975E-2</v>
      </c>
      <c r="JL21" s="322">
        <f t="shared" si="102"/>
        <v>2.391664693345975E-2</v>
      </c>
      <c r="JM21" s="322">
        <f t="shared" si="103"/>
        <v>-1.7301153883605411E-2</v>
      </c>
      <c r="JN21" s="322">
        <f t="shared" si="104"/>
        <v>2.1405724596079711E-2</v>
      </c>
      <c r="JO21" s="322">
        <f t="shared" si="105"/>
        <v>-3.7109375000000076E-2</v>
      </c>
      <c r="JP21" s="322">
        <f t="shared" si="106"/>
        <v>-1.7125064867669865E-2</v>
      </c>
      <c r="JQ21" s="322">
        <f t="shared" si="107"/>
        <v>-1.9060279355273831E-2</v>
      </c>
      <c r="JR21" s="322">
        <f t="shared" si="108"/>
        <v>-5.4405054405053561E-3</v>
      </c>
      <c r="JS21" s="322">
        <f t="shared" si="109"/>
        <v>-4.7227674190381611E-3</v>
      </c>
      <c r="JT21" s="322">
        <f t="shared" si="110"/>
        <v>5.2521008403362095E-3</v>
      </c>
      <c r="JU21" s="322">
        <f t="shared" si="111"/>
        <v>-9.5890410958903282E-3</v>
      </c>
      <c r="JV21" s="322">
        <f t="shared" si="112"/>
        <v>-1.6990291262135991E-2</v>
      </c>
      <c r="JW21" s="322">
        <f t="shared" si="113"/>
        <v>6.4894096439837663E-3</v>
      </c>
      <c r="JX21" s="322">
        <f t="shared" si="114"/>
        <v>-1.7094238018309227E-3</v>
      </c>
      <c r="JY21" s="322">
        <f t="shared" si="115"/>
        <v>-1.3938848920863252E-2</v>
      </c>
      <c r="JZ21" s="322">
        <f t="shared" si="116"/>
        <v>-1.4205768402927329E-2</v>
      </c>
      <c r="KA21" s="322">
        <f t="shared" si="117"/>
        <v>-1.4362657091561974E-2</v>
      </c>
      <c r="KB21" s="322">
        <f t="shared" si="118"/>
        <v>9.452411994784771E-3</v>
      </c>
      <c r="KC21" s="322">
        <f t="shared" si="119"/>
        <v>-4.9839233766123162E-2</v>
      </c>
      <c r="KD21" s="322">
        <f t="shared" si="120"/>
        <v>1.6087516087516088E-2</v>
      </c>
      <c r="KE21" s="322">
        <f t="shared" si="121"/>
        <v>1.4080901177675298E-2</v>
      </c>
      <c r="KF21" s="322">
        <f t="shared" si="122"/>
        <v>-1.2165450121654241E-3</v>
      </c>
      <c r="KG21" s="322">
        <f t="shared" si="123"/>
        <v>1.5151515151516175E-3</v>
      </c>
      <c r="KH21" s="322">
        <f t="shared" si="124"/>
        <v>-1.2372634643376996E-2</v>
      </c>
      <c r="KI21" s="322">
        <f t="shared" si="125"/>
        <v>-1.2601260126012493E-2</v>
      </c>
      <c r="KJ21" s="322">
        <f t="shared" si="126"/>
        <v>4.9545829892650821E-2</v>
      </c>
      <c r="KK21" s="322">
        <f t="shared" si="127"/>
        <v>1.6832440703901979E-2</v>
      </c>
      <c r="KL21" s="322">
        <f t="shared" si="128"/>
        <v>-3.352487164666286E-2</v>
      </c>
      <c r="KM21" s="322">
        <f t="shared" si="129"/>
        <v>-1.7730496453900331E-3</v>
      </c>
      <c r="KN21" s="322">
        <f t="shared" si="130"/>
        <v>-6.753714542998745E-3</v>
      </c>
      <c r="KO21" s="322">
        <f t="shared" si="131"/>
        <v>-8.9230769230768531E-3</v>
      </c>
      <c r="KP21" s="322">
        <f t="shared" si="132"/>
        <v>-1.6509433962264217E-2</v>
      </c>
      <c r="KQ21" s="322">
        <f t="shared" si="133"/>
        <v>-1.3117283950617415E-2</v>
      </c>
      <c r="KR21" s="322">
        <f t="shared" si="134"/>
        <v>4.7961630695444752E-3</v>
      </c>
      <c r="KS21" s="322">
        <f t="shared" si="135"/>
        <v>1.526717557251917E-2</v>
      </c>
      <c r="KT21" s="322">
        <f t="shared" si="136"/>
        <v>1.5049788774894421E-2</v>
      </c>
      <c r="KU21" s="322">
        <f t="shared" si="137"/>
        <v>2.1407805479693353E-2</v>
      </c>
      <c r="KV21" s="322">
        <f t="shared" si="138"/>
        <v>1.4285714285714299E-2</v>
      </c>
      <c r="KW21" s="322">
        <f t="shared" si="139"/>
        <v>-7.5938061904841682E-3</v>
      </c>
      <c r="KX21" s="322">
        <f t="shared" si="140"/>
        <v>3.181076672104409E-2</v>
      </c>
      <c r="KY21" s="322">
        <f t="shared" si="141"/>
        <v>-1.5914417479398337E-2</v>
      </c>
      <c r="KZ21" s="322">
        <f t="shared" si="142"/>
        <v>-6.9483436271756092E-3</v>
      </c>
      <c r="LA21" s="322">
        <f t="shared" si="143"/>
        <v>-5.4285349342190741E-3</v>
      </c>
      <c r="LB21" s="322">
        <f t="shared" si="144"/>
        <v>-6.2392460200585594E-3</v>
      </c>
      <c r="LC21" s="322">
        <f t="shared" si="145"/>
        <v>-5.2858533871191467E-3</v>
      </c>
      <c r="LD21" s="322">
        <f t="shared" si="146"/>
        <v>-9.7205346294046563E-3</v>
      </c>
      <c r="LE21" s="322">
        <f t="shared" si="147"/>
        <v>-1.1022768341163832E-2</v>
      </c>
      <c r="LF21" s="322">
        <f t="shared" si="148"/>
        <v>-2.9844382860797242E-2</v>
      </c>
      <c r="LG21" s="322">
        <f t="shared" si="149"/>
        <v>-1.2947448591012942E-2</v>
      </c>
      <c r="LH21" s="322">
        <f t="shared" si="150"/>
        <v>7.863225553851572E-3</v>
      </c>
      <c r="LI21" s="322">
        <f t="shared" si="151"/>
        <v>2.5679758308157087E-2</v>
      </c>
      <c r="LJ21" s="322">
        <f t="shared" si="152"/>
        <v>7.5637363799852262E-3</v>
      </c>
      <c r="LK21" s="322">
        <f t="shared" si="153"/>
        <v>-5.4049819833933707E-3</v>
      </c>
      <c r="LL21" s="322">
        <f t="shared" si="154"/>
        <v>-2.3087071240105637E-3</v>
      </c>
      <c r="LM21" s="322">
        <f t="shared" si="155"/>
        <v>-3.0516431924883227E-3</v>
      </c>
      <c r="LN21" s="322">
        <f t="shared" si="156"/>
        <v>-9.4146541137945326E-3</v>
      </c>
      <c r="LO21" s="322">
        <f t="shared" si="157"/>
        <v>6.9444444444444434E-2</v>
      </c>
      <c r="LP21" s="322">
        <f t="shared" si="158"/>
        <v>0.15083507306889354</v>
      </c>
      <c r="LQ21" s="322">
        <f t="shared" si="159"/>
        <v>4.5133991537375621E-3</v>
      </c>
      <c r="LR21" s="322">
        <f t="shared" si="160"/>
        <v>7.246958149485323E-3</v>
      </c>
      <c r="LS21" s="322">
        <f t="shared" si="161"/>
        <v>-1.2521696007934428E-2</v>
      </c>
      <c r="LT21" s="322">
        <f t="shared" si="162"/>
        <v>-1.3290754941867058E-2</v>
      </c>
      <c r="LU21" s="322">
        <f t="shared" si="163"/>
        <v>2.5744167337088284E-3</v>
      </c>
      <c r="LV21" s="327">
        <f t="shared" si="164"/>
        <v>1.8207241885053883E-2</v>
      </c>
    </row>
    <row r="22" spans="1:334">
      <c r="A22" s="265">
        <v>44928</v>
      </c>
      <c r="B22" s="230">
        <v>2649.76</v>
      </c>
      <c r="C22" s="231">
        <v>73.63</v>
      </c>
      <c r="D22" s="231">
        <v>42.74</v>
      </c>
      <c r="E22" s="231">
        <v>40.79</v>
      </c>
      <c r="F22" s="231">
        <v>1668.44</v>
      </c>
      <c r="G22" s="231">
        <v>6.4</v>
      </c>
      <c r="H22" s="231">
        <v>206.05</v>
      </c>
      <c r="I22" s="231">
        <v>140258.32999999999</v>
      </c>
      <c r="J22" s="231">
        <v>8.25</v>
      </c>
      <c r="K22" s="231">
        <v>220.09</v>
      </c>
      <c r="L22" s="231">
        <v>73.72</v>
      </c>
      <c r="M22" s="232">
        <v>7.0000000000000007E-2</v>
      </c>
      <c r="N22" s="231">
        <v>26.14</v>
      </c>
      <c r="O22" s="231">
        <v>2148.27</v>
      </c>
      <c r="P22" s="231">
        <v>1.8</v>
      </c>
      <c r="Q22" s="231">
        <v>873.47</v>
      </c>
      <c r="R22" s="231">
        <v>11.24</v>
      </c>
      <c r="S22" s="231">
        <v>127.82</v>
      </c>
      <c r="T22" s="231">
        <v>103.53</v>
      </c>
      <c r="U22" s="231">
        <v>55892.62</v>
      </c>
      <c r="V22" s="231">
        <v>15.17</v>
      </c>
      <c r="W22" s="231">
        <v>14.84</v>
      </c>
      <c r="X22" s="231">
        <v>5.53</v>
      </c>
      <c r="Y22" s="231">
        <v>466.99</v>
      </c>
      <c r="Z22" s="231">
        <v>102</v>
      </c>
      <c r="AA22" s="231">
        <v>113.06</v>
      </c>
      <c r="AB22" s="231">
        <v>2.25</v>
      </c>
      <c r="AC22" s="231">
        <v>9.2200000000000006</v>
      </c>
      <c r="AD22" s="231">
        <v>16.02</v>
      </c>
      <c r="AE22" s="231">
        <v>86.08</v>
      </c>
      <c r="AF22" s="231">
        <v>712.58</v>
      </c>
      <c r="AG22" s="231">
        <v>58.34</v>
      </c>
      <c r="AH22" s="231">
        <v>24.72</v>
      </c>
      <c r="AI22" s="231">
        <v>129.03</v>
      </c>
      <c r="AJ22" s="231">
        <v>43.56</v>
      </c>
      <c r="AK22" s="231">
        <v>630.21</v>
      </c>
      <c r="AL22" s="231">
        <v>219.31</v>
      </c>
      <c r="AM22" s="231">
        <v>27.7</v>
      </c>
      <c r="AN22" s="231">
        <v>10.29</v>
      </c>
      <c r="AO22" s="231">
        <v>110.45</v>
      </c>
      <c r="AP22" s="231">
        <v>128.11000000000001</v>
      </c>
      <c r="AQ22" s="231">
        <v>9.89</v>
      </c>
      <c r="AR22" s="231">
        <v>8.02</v>
      </c>
      <c r="AS22" s="231">
        <v>101.24</v>
      </c>
      <c r="AT22" s="231">
        <v>63.02</v>
      </c>
      <c r="AU22" s="231">
        <v>109.88</v>
      </c>
      <c r="AV22" s="231">
        <v>21.69</v>
      </c>
      <c r="AW22" s="231">
        <v>52.54</v>
      </c>
      <c r="AX22" s="231">
        <v>4.3899999999999997</v>
      </c>
      <c r="AY22" s="231">
        <v>25.64</v>
      </c>
      <c r="AZ22" s="231">
        <v>24.46</v>
      </c>
      <c r="BA22" s="231">
        <v>5720.78</v>
      </c>
      <c r="BB22" s="231">
        <v>537.39</v>
      </c>
      <c r="BC22" s="231">
        <v>1.55</v>
      </c>
      <c r="BD22" s="231">
        <v>12.85</v>
      </c>
      <c r="BE22" s="231">
        <v>332.75</v>
      </c>
      <c r="BF22" s="231">
        <v>315.55</v>
      </c>
      <c r="BG22" s="231">
        <v>125.67</v>
      </c>
      <c r="BH22" s="231">
        <v>51.23</v>
      </c>
      <c r="BI22" s="231">
        <v>237.13</v>
      </c>
      <c r="BJ22" s="231">
        <v>2.76</v>
      </c>
      <c r="BK22" s="231">
        <v>1013.27</v>
      </c>
      <c r="BL22" s="231">
        <v>122.02</v>
      </c>
      <c r="BM22" s="231">
        <v>56.61</v>
      </c>
      <c r="BN22" s="231">
        <v>525.14</v>
      </c>
      <c r="BO22" s="231">
        <v>2940.42</v>
      </c>
      <c r="BP22" s="231">
        <v>109.47</v>
      </c>
      <c r="BQ22" s="231">
        <v>689.86</v>
      </c>
      <c r="BR22" s="231">
        <v>92.38</v>
      </c>
      <c r="BS22" s="231">
        <v>342.07</v>
      </c>
      <c r="BT22" s="231">
        <v>65.41</v>
      </c>
      <c r="BU22" s="231">
        <v>50.01</v>
      </c>
      <c r="BV22" s="231">
        <v>10.02</v>
      </c>
      <c r="BW22" s="231">
        <v>47.27</v>
      </c>
      <c r="BX22" s="231">
        <v>129.22</v>
      </c>
      <c r="BY22" s="231">
        <v>165.58</v>
      </c>
      <c r="BZ22" s="231">
        <v>36.85</v>
      </c>
      <c r="CA22" s="231">
        <v>165.63</v>
      </c>
      <c r="CB22" s="231">
        <v>47.04</v>
      </c>
      <c r="CC22" s="231">
        <v>54940.34</v>
      </c>
      <c r="CD22" s="231">
        <v>138.38999999999999</v>
      </c>
      <c r="CE22" s="231">
        <v>69.510000000000005</v>
      </c>
      <c r="CF22" s="231">
        <v>5938.23</v>
      </c>
      <c r="CG22" s="231">
        <v>46.1</v>
      </c>
      <c r="CH22" s="231">
        <v>0.7</v>
      </c>
      <c r="CI22" s="231">
        <v>110.22</v>
      </c>
      <c r="CJ22" s="231">
        <v>63.96</v>
      </c>
      <c r="CK22" s="231">
        <v>66.62</v>
      </c>
      <c r="CL22" s="231">
        <v>27.48</v>
      </c>
      <c r="CM22" s="231">
        <v>4.5999999999999996</v>
      </c>
      <c r="CN22" s="231">
        <v>5.7</v>
      </c>
      <c r="CO22" s="231">
        <v>1.63</v>
      </c>
      <c r="CP22" s="231">
        <v>857.27</v>
      </c>
      <c r="CQ22" s="231">
        <v>144.84</v>
      </c>
      <c r="CR22" s="231">
        <v>194.16</v>
      </c>
      <c r="CS22" s="231">
        <v>105.05</v>
      </c>
      <c r="CT22" s="231">
        <v>213.31</v>
      </c>
      <c r="CU22" s="231">
        <v>375.24</v>
      </c>
      <c r="CV22" s="231">
        <v>82.54</v>
      </c>
      <c r="CW22" s="231">
        <v>361.26</v>
      </c>
      <c r="CX22" s="231">
        <v>13.49</v>
      </c>
      <c r="CY22" s="231">
        <v>340.98</v>
      </c>
      <c r="CZ22" s="231">
        <v>47.17</v>
      </c>
      <c r="DA22" s="231">
        <v>9710.02</v>
      </c>
      <c r="DB22" s="231">
        <v>128.11000000000001</v>
      </c>
      <c r="DC22" s="231">
        <v>5.01</v>
      </c>
      <c r="DD22" s="231">
        <v>20.53</v>
      </c>
      <c r="DE22" s="231">
        <v>1000.51</v>
      </c>
      <c r="DF22" s="231">
        <v>118.66</v>
      </c>
      <c r="DG22" s="231">
        <v>165.58</v>
      </c>
      <c r="DH22" s="231">
        <v>9.5399999999999991</v>
      </c>
      <c r="DI22" s="231">
        <v>7.38</v>
      </c>
      <c r="DJ22" s="231">
        <v>20.260000000000002</v>
      </c>
      <c r="DK22" s="231">
        <v>118.85</v>
      </c>
      <c r="DL22" s="231">
        <v>11229.29</v>
      </c>
      <c r="DM22" s="231">
        <v>23.01</v>
      </c>
      <c r="DN22" s="231">
        <v>46.21</v>
      </c>
      <c r="DO22" s="231">
        <v>86.83</v>
      </c>
      <c r="DP22" s="231">
        <v>99.92</v>
      </c>
      <c r="DQ22" s="231">
        <v>582405.93999999994</v>
      </c>
      <c r="DR22" s="231">
        <v>83.54</v>
      </c>
      <c r="DS22" s="231">
        <v>41.05</v>
      </c>
      <c r="DT22" s="231">
        <v>8.44</v>
      </c>
      <c r="DU22" s="231">
        <v>13.09</v>
      </c>
      <c r="DV22" s="231">
        <v>14.33</v>
      </c>
      <c r="DW22" s="231">
        <v>11.26</v>
      </c>
      <c r="DX22" s="231">
        <v>11.7</v>
      </c>
      <c r="DY22" s="231">
        <v>13.83</v>
      </c>
      <c r="DZ22" s="231">
        <v>259.81</v>
      </c>
      <c r="EA22" s="231">
        <v>95.18</v>
      </c>
      <c r="EB22" s="231">
        <v>22.82</v>
      </c>
      <c r="EC22" s="231">
        <v>1311</v>
      </c>
      <c r="ED22" s="231">
        <v>27.43</v>
      </c>
      <c r="EE22" s="231">
        <v>26.44</v>
      </c>
      <c r="EF22" s="231">
        <v>16.579999999999998</v>
      </c>
      <c r="EG22" s="231">
        <v>47.03</v>
      </c>
      <c r="EH22" s="231">
        <v>554.78</v>
      </c>
      <c r="EI22" s="231">
        <v>220.79</v>
      </c>
      <c r="EJ22" s="231">
        <v>2.86</v>
      </c>
      <c r="EK22" s="231">
        <v>4197.5200000000004</v>
      </c>
      <c r="EL22" s="231">
        <v>24.6</v>
      </c>
      <c r="EM22" s="231">
        <v>263.11</v>
      </c>
      <c r="EN22" s="231">
        <v>143.69</v>
      </c>
      <c r="EO22" s="231">
        <v>159.47</v>
      </c>
      <c r="EP22" s="231">
        <v>1256.3</v>
      </c>
      <c r="EQ22" s="231">
        <v>74.95</v>
      </c>
      <c r="ER22" s="231">
        <v>121.76</v>
      </c>
      <c r="ES22" s="231">
        <v>55.06</v>
      </c>
      <c r="ET22" s="231">
        <v>45</v>
      </c>
      <c r="EU22" s="231">
        <v>14.08</v>
      </c>
      <c r="EV22" s="231">
        <v>318.69</v>
      </c>
      <c r="EW22" s="231">
        <v>7.1</v>
      </c>
      <c r="EX22" s="231">
        <v>213</v>
      </c>
      <c r="EY22" s="231">
        <v>129.51</v>
      </c>
      <c r="EZ22" s="231">
        <v>29.85</v>
      </c>
      <c r="FA22" s="231">
        <v>43.7</v>
      </c>
      <c r="FB22" s="231">
        <v>24.91</v>
      </c>
      <c r="FC22" s="231">
        <v>109</v>
      </c>
      <c r="FD22" s="231">
        <v>23.45</v>
      </c>
      <c r="FE22" s="231">
        <v>37.26</v>
      </c>
      <c r="FF22" s="231">
        <v>370.33</v>
      </c>
      <c r="FG22" s="231">
        <v>80.78</v>
      </c>
      <c r="FH22" s="231">
        <v>464.1</v>
      </c>
      <c r="FI22" s="231">
        <v>61.44</v>
      </c>
      <c r="FJ22" s="233">
        <v>25744.880000000001</v>
      </c>
      <c r="FN22" s="326">
        <f t="shared" si="0"/>
        <v>1.8085134994947599E-2</v>
      </c>
      <c r="FO22" s="322">
        <f t="shared" si="1"/>
        <v>3.7773079633544641E-2</v>
      </c>
      <c r="FP22" s="322">
        <f t="shared" si="2"/>
        <v>8.7808602697887581E-2</v>
      </c>
      <c r="FQ22" s="322">
        <f t="shared" si="3"/>
        <v>4.1092394078611524E-2</v>
      </c>
      <c r="FR22" s="322">
        <f t="shared" si="4"/>
        <v>6.8918902608297262E-3</v>
      </c>
      <c r="FS22" s="322">
        <f t="shared" si="5"/>
        <v>-3.1152647975077217E-3</v>
      </c>
      <c r="FT22" s="322">
        <f t="shared" si="6"/>
        <v>4.7640837909294305E-2</v>
      </c>
      <c r="FU22" s="322">
        <f t="shared" si="7"/>
        <v>9.7987166564428643E-2</v>
      </c>
      <c r="FV22" s="322">
        <f t="shared" si="8"/>
        <v>1.3513513513513443E-2</v>
      </c>
      <c r="FW22" s="322">
        <f t="shared" si="9"/>
        <v>-6.208983209750274E-2</v>
      </c>
      <c r="FX22" s="322">
        <f t="shared" si="10"/>
        <v>7.3696475385959845E-2</v>
      </c>
      <c r="FY22" s="322">
        <f t="shared" si="11"/>
        <v>0</v>
      </c>
      <c r="FZ22" s="322">
        <f t="shared" si="12"/>
        <v>-9.8484848484847731E-3</v>
      </c>
      <c r="GA22" s="322">
        <f t="shared" si="13"/>
        <v>8.1363917790428952E-2</v>
      </c>
      <c r="GB22" s="322">
        <f t="shared" si="14"/>
        <v>7.1428571428571494E-2</v>
      </c>
      <c r="GC22" s="322">
        <f t="shared" si="15"/>
        <v>3.2177632822839877E-2</v>
      </c>
      <c r="GD22" s="322">
        <f t="shared" si="16"/>
        <v>2.7422303473491838E-2</v>
      </c>
      <c r="GE22" s="322">
        <f t="shared" si="17"/>
        <v>-2.3415547923822306E-3</v>
      </c>
      <c r="GF22" s="322">
        <f t="shared" si="18"/>
        <v>0.10091450446618454</v>
      </c>
      <c r="GG22" s="322">
        <f t="shared" si="19"/>
        <v>7.357845398888016E-2</v>
      </c>
      <c r="GH22" s="322">
        <f t="shared" si="20"/>
        <v>-7.1989528795811152E-3</v>
      </c>
      <c r="GI22" s="322">
        <f t="shared" si="21"/>
        <v>1.6438356164383577E-2</v>
      </c>
      <c r="GJ22" s="322">
        <f t="shared" si="22"/>
        <v>9.7222222222222265E-2</v>
      </c>
      <c r="GK22" s="322">
        <f t="shared" si="23"/>
        <v>-7.5779765674477445E-2</v>
      </c>
      <c r="GL22" s="322">
        <f t="shared" si="24"/>
        <v>0.21922065503227353</v>
      </c>
      <c r="GM22" s="322">
        <f t="shared" si="25"/>
        <v>-8.2156194187368109E-2</v>
      </c>
      <c r="GN22" s="322">
        <f t="shared" si="26"/>
        <v>-8.8105726872246774E-3</v>
      </c>
      <c r="GO22" s="322">
        <f t="shared" si="27"/>
        <v>3.0167597765363281E-2</v>
      </c>
      <c r="GP22" s="322">
        <f t="shared" si="28"/>
        <v>6.7288474350433031E-2</v>
      </c>
      <c r="GQ22" s="322">
        <f t="shared" si="29"/>
        <v>2.4761904761904742E-2</v>
      </c>
      <c r="GR22" s="322">
        <f t="shared" si="30"/>
        <v>0.10132607956477398</v>
      </c>
      <c r="GS22" s="322">
        <f t="shared" si="31"/>
        <v>-3.2461985306679944E-3</v>
      </c>
      <c r="GT22" s="322">
        <f t="shared" si="32"/>
        <v>0.20409157330735497</v>
      </c>
      <c r="GU22" s="322">
        <f t="shared" si="33"/>
        <v>1.7506505796072856E-2</v>
      </c>
      <c r="GV22" s="322">
        <f t="shared" si="34"/>
        <v>-6.1601642710471371E-3</v>
      </c>
      <c r="GW22" s="322">
        <f t="shared" si="35"/>
        <v>1.061594958225758E-2</v>
      </c>
      <c r="GX22" s="322">
        <f t="shared" si="36"/>
        <v>4.6026900696365572E-2</v>
      </c>
      <c r="GY22" s="322">
        <f t="shared" si="37"/>
        <v>8.6700666928207173E-2</v>
      </c>
      <c r="GZ22" s="322">
        <f t="shared" si="38"/>
        <v>0</v>
      </c>
      <c r="HA22" s="322">
        <f t="shared" si="39"/>
        <v>4.9705379205474284E-2</v>
      </c>
      <c r="HB22" s="322">
        <f t="shared" si="40"/>
        <v>2.8665488999518283E-2</v>
      </c>
      <c r="HC22" s="322">
        <f t="shared" si="41"/>
        <v>-3.2289628180039144E-2</v>
      </c>
      <c r="HD22" s="322">
        <f t="shared" si="42"/>
        <v>1.7766497461928894E-2</v>
      </c>
      <c r="HE22" s="322">
        <f t="shared" si="43"/>
        <v>3.6976339239987707E-2</v>
      </c>
      <c r="HF22" s="322">
        <f t="shared" si="44"/>
        <v>9.0311418685121214E-2</v>
      </c>
      <c r="HG22" s="322">
        <f t="shared" si="45"/>
        <v>2.2329735764793371E-2</v>
      </c>
      <c r="HH22" s="322">
        <f t="shared" si="46"/>
        <v>4.7826086956521838E-2</v>
      </c>
      <c r="HI22" s="322">
        <f t="shared" si="47"/>
        <v>8.2406262875978575E-2</v>
      </c>
      <c r="HJ22" s="322">
        <f t="shared" si="48"/>
        <v>4.0284360189573445E-2</v>
      </c>
      <c r="HK22" s="322">
        <f t="shared" si="49"/>
        <v>5.5144032921810693E-2</v>
      </c>
      <c r="HL22" s="322">
        <f t="shared" si="50"/>
        <v>7.4135090609555067E-3</v>
      </c>
      <c r="HM22" s="322">
        <f t="shared" si="51"/>
        <v>3.0474097557460798E-2</v>
      </c>
      <c r="HN22" s="322">
        <f t="shared" si="52"/>
        <v>9.4681306145729283E-2</v>
      </c>
      <c r="HO22" s="322">
        <f t="shared" si="53"/>
        <v>1.3071895424836612E-2</v>
      </c>
      <c r="HP22" s="322">
        <f t="shared" si="54"/>
        <v>1.5810276679841841E-2</v>
      </c>
      <c r="HQ22" s="322">
        <f t="shared" si="55"/>
        <v>-1.1232282411671984E-2</v>
      </c>
      <c r="HR22" s="322">
        <f t="shared" si="56"/>
        <v>7.0096310363537764E-2</v>
      </c>
      <c r="HS22" s="322">
        <f t="shared" si="57"/>
        <v>5.0137879167711202E-2</v>
      </c>
      <c r="HT22" s="322">
        <f t="shared" si="58"/>
        <v>5.2982731554159345E-3</v>
      </c>
      <c r="HU22" s="322">
        <f t="shared" si="59"/>
        <v>3.8813685547816119E-2</v>
      </c>
      <c r="HV22" s="322">
        <f t="shared" si="60"/>
        <v>9.0909090909090912E-2</v>
      </c>
      <c r="HW22" s="322">
        <f t="shared" si="61"/>
        <v>-1.350351461339264E-2</v>
      </c>
      <c r="HX22" s="322">
        <f t="shared" si="62"/>
        <v>1.4044710379788895E-2</v>
      </c>
      <c r="HY22" s="322">
        <f t="shared" si="63"/>
        <v>9.9863998445696531E-2</v>
      </c>
      <c r="HZ22" s="322">
        <f t="shared" si="64"/>
        <v>-4.7969543147208187E-2</v>
      </c>
      <c r="IA22" s="322">
        <f t="shared" si="65"/>
        <v>-1.3864294913071522E-2</v>
      </c>
      <c r="IB22" s="322">
        <f t="shared" si="66"/>
        <v>5.9626367244216404E-2</v>
      </c>
      <c r="IC22" s="322">
        <f t="shared" si="67"/>
        <v>4.1455314009661889E-2</v>
      </c>
      <c r="ID22" s="322">
        <f t="shared" si="68"/>
        <v>8.0973554879475801E-2</v>
      </c>
      <c r="IE22" s="322">
        <f t="shared" si="69"/>
        <v>7.4948149079253235E-2</v>
      </c>
      <c r="IF22" s="322">
        <f t="shared" si="70"/>
        <v>5.0931876606683718E-2</v>
      </c>
      <c r="IG22" s="322">
        <f t="shared" si="71"/>
        <v>4.0008001600312101E-4</v>
      </c>
      <c r="IH22" s="322">
        <f t="shared" si="72"/>
        <v>8.2073434125269962E-2</v>
      </c>
      <c r="II22" s="322">
        <f t="shared" si="73"/>
        <v>3.5260621988611622E-2</v>
      </c>
      <c r="IJ22" s="322">
        <f t="shared" si="74"/>
        <v>8.0434782608695687E-2</v>
      </c>
      <c r="IK22" s="322">
        <f t="shared" si="75"/>
        <v>2.0398101928883972E-2</v>
      </c>
      <c r="IL22" s="322">
        <f t="shared" si="76"/>
        <v>6.165370210314032E-2</v>
      </c>
      <c r="IM22" s="322">
        <f t="shared" si="77"/>
        <v>2.4208678811354217E-3</v>
      </c>
      <c r="IN22" s="322">
        <f t="shared" si="78"/>
        <v>0.10995752713544116</v>
      </c>
      <c r="IO22" s="322">
        <f t="shared" si="79"/>
        <v>9.6998069582871646E-2</v>
      </c>
      <c r="IP22" s="322">
        <f t="shared" si="80"/>
        <v>0.10376455575051835</v>
      </c>
      <c r="IQ22" s="322">
        <f t="shared" si="81"/>
        <v>2.6129317980513881E-2</v>
      </c>
      <c r="IR22" s="322">
        <f t="shared" si="82"/>
        <v>-3.9556511612861583E-2</v>
      </c>
      <c r="IS22" s="322">
        <f t="shared" si="83"/>
        <v>2.558398220244713E-2</v>
      </c>
      <c r="IT22" s="322">
        <f t="shared" si="84"/>
        <v>0</v>
      </c>
      <c r="IU22" s="322">
        <f t="shared" si="85"/>
        <v>2.3398328690807761E-2</v>
      </c>
      <c r="IV22" s="322">
        <f t="shared" si="86"/>
        <v>-1.2505789717461715E-2</v>
      </c>
      <c r="IW22" s="322">
        <f t="shared" si="87"/>
        <v>2.4292742927429247E-2</v>
      </c>
      <c r="IX22" s="322">
        <f t="shared" si="88"/>
        <v>0.14595496246872394</v>
      </c>
      <c r="IY22" s="322">
        <f t="shared" si="89"/>
        <v>3.8374717832957095E-2</v>
      </c>
      <c r="IZ22" s="322">
        <f t="shared" si="90"/>
        <v>-3.4965034965034219E-3</v>
      </c>
      <c r="JA22" s="322">
        <f t="shared" si="91"/>
        <v>7.9470198675496609E-2</v>
      </c>
      <c r="JB22" s="322">
        <f t="shared" si="92"/>
        <v>2.1041065145475054E-3</v>
      </c>
      <c r="JC22" s="322">
        <f t="shared" si="93"/>
        <v>3.4532771600256489E-4</v>
      </c>
      <c r="JD22" s="322">
        <f t="shared" si="94"/>
        <v>6.1273572014211582E-2</v>
      </c>
      <c r="JE22" s="322">
        <f t="shared" si="95"/>
        <v>5.7372924006039286E-2</v>
      </c>
      <c r="JF22" s="322">
        <f t="shared" si="96"/>
        <v>4.810338050314461E-2</v>
      </c>
      <c r="JG22" s="322">
        <f t="shared" si="97"/>
        <v>-1.5350704557978342E-2</v>
      </c>
      <c r="JH22" s="322">
        <f t="shared" si="98"/>
        <v>4.7993905535804987E-2</v>
      </c>
      <c r="JI22" s="322">
        <f t="shared" si="99"/>
        <v>5.7336025989990269E-2</v>
      </c>
      <c r="JJ22" s="322">
        <f t="shared" si="100"/>
        <v>2.4297646165527736E-2</v>
      </c>
      <c r="JK22" s="322">
        <f t="shared" si="101"/>
        <v>0.1013921638295812</v>
      </c>
      <c r="JL22" s="322">
        <f t="shared" si="102"/>
        <v>9.0888066604995363E-2</v>
      </c>
      <c r="JM22" s="322">
        <f t="shared" si="103"/>
        <v>2.2408448945173045E-3</v>
      </c>
      <c r="JN22" s="322">
        <f t="shared" si="104"/>
        <v>2.8665488999518283E-2</v>
      </c>
      <c r="JO22" s="322">
        <f t="shared" si="105"/>
        <v>1.6227180527383381E-2</v>
      </c>
      <c r="JP22" s="322">
        <f t="shared" si="106"/>
        <v>8.3949313621964089E-2</v>
      </c>
      <c r="JQ22" s="322">
        <f t="shared" si="107"/>
        <v>-3.0491146606614976E-3</v>
      </c>
      <c r="JR22" s="322">
        <f t="shared" si="108"/>
        <v>4.6938415387330096E-2</v>
      </c>
      <c r="JS22" s="322">
        <f t="shared" si="109"/>
        <v>2.0398101928883972E-2</v>
      </c>
      <c r="JT22" s="322">
        <f t="shared" si="110"/>
        <v>-3.1347962382446328E-3</v>
      </c>
      <c r="JU22" s="322">
        <f t="shared" si="111"/>
        <v>2.0746887966804906E-2</v>
      </c>
      <c r="JV22" s="322">
        <f t="shared" si="112"/>
        <v>4.9382716049390437E-4</v>
      </c>
      <c r="JW22" s="322">
        <f t="shared" si="113"/>
        <v>6.4296588161547347E-2</v>
      </c>
      <c r="JX22" s="322">
        <f t="shared" si="114"/>
        <v>-3.0822316834981586E-2</v>
      </c>
      <c r="JY22" s="322">
        <f t="shared" si="115"/>
        <v>4.9247606019151929E-2</v>
      </c>
      <c r="JZ22" s="322">
        <f t="shared" si="116"/>
        <v>8.9519650655022643E-3</v>
      </c>
      <c r="KA22" s="322">
        <f t="shared" si="117"/>
        <v>5.4401942926533144E-2</v>
      </c>
      <c r="KB22" s="322">
        <f t="shared" si="118"/>
        <v>7.5449359595307339E-2</v>
      </c>
      <c r="KC22" s="322">
        <f t="shared" si="119"/>
        <v>-6.8583710583474651E-3</v>
      </c>
      <c r="KD22" s="322">
        <f t="shared" si="120"/>
        <v>5.8138062064597887E-2</v>
      </c>
      <c r="KE22" s="322">
        <f t="shared" si="121"/>
        <v>3.635445594546826E-2</v>
      </c>
      <c r="KF22" s="322">
        <f t="shared" si="122"/>
        <v>2.8014616321558907E-2</v>
      </c>
      <c r="KG22" s="322">
        <f t="shared" si="123"/>
        <v>-9.8335854765507387E-3</v>
      </c>
      <c r="KH22" s="322">
        <f t="shared" si="124"/>
        <v>5.6005895357406028E-2</v>
      </c>
      <c r="KI22" s="322">
        <f t="shared" si="125"/>
        <v>2.643573381950767E-2</v>
      </c>
      <c r="KJ22" s="322">
        <f t="shared" si="126"/>
        <v>-7.9464988198269193E-2</v>
      </c>
      <c r="KK22" s="322">
        <f t="shared" si="127"/>
        <v>4.063205417607231E-2</v>
      </c>
      <c r="KL22" s="322">
        <f t="shared" si="128"/>
        <v>-8.5980650835532094E-2</v>
      </c>
      <c r="KM22" s="322">
        <f t="shared" si="129"/>
        <v>5.6616341030195479E-2</v>
      </c>
      <c r="KN22" s="322">
        <f t="shared" si="130"/>
        <v>3.4451495920217665E-2</v>
      </c>
      <c r="KO22" s="322">
        <f t="shared" si="131"/>
        <v>1.7541136293076614E-2</v>
      </c>
      <c r="KP22" s="322">
        <f t="shared" si="132"/>
        <v>9.6322941646682661E-2</v>
      </c>
      <c r="KQ22" s="322">
        <f t="shared" si="133"/>
        <v>3.3620015637216692E-2</v>
      </c>
      <c r="KR22" s="322">
        <f t="shared" si="134"/>
        <v>-1.0739856801909501E-2</v>
      </c>
      <c r="KS22" s="322">
        <f t="shared" si="135"/>
        <v>7.1542492595124185E-2</v>
      </c>
      <c r="KT22" s="322">
        <f t="shared" si="136"/>
        <v>3.0768087399204683E-2</v>
      </c>
      <c r="KU22" s="322">
        <f t="shared" si="137"/>
        <v>-4.782646196308437E-2</v>
      </c>
      <c r="KV22" s="322">
        <f t="shared" si="138"/>
        <v>7.0422535211267668E-3</v>
      </c>
      <c r="KW22" s="322">
        <f t="shared" si="139"/>
        <v>4.6624733128453706E-3</v>
      </c>
      <c r="KX22" s="322">
        <f t="shared" si="140"/>
        <v>-2.7667984189723292E-2</v>
      </c>
      <c r="KY22" s="322">
        <f t="shared" si="141"/>
        <v>1.0678753889294471E-2</v>
      </c>
      <c r="KZ22" s="322">
        <f t="shared" si="142"/>
        <v>1.5548802035479458E-2</v>
      </c>
      <c r="LA22" s="322">
        <f t="shared" si="143"/>
        <v>2.4015924998394719E-2</v>
      </c>
      <c r="LB22" s="322">
        <f t="shared" si="144"/>
        <v>-2.0176731634650721E-2</v>
      </c>
      <c r="LC22" s="322">
        <f t="shared" si="145"/>
        <v>4.8105160117466052E-2</v>
      </c>
      <c r="LD22" s="322">
        <f t="shared" si="146"/>
        <v>6.7134092900964171E-2</v>
      </c>
      <c r="LE22" s="322">
        <f t="shared" si="147"/>
        <v>6.0295998538279815E-3</v>
      </c>
      <c r="LF22" s="322">
        <f t="shared" si="148"/>
        <v>-1.1206328279498967E-2</v>
      </c>
      <c r="LG22" s="322">
        <f t="shared" si="149"/>
        <v>8.6419753086419693E-2</v>
      </c>
      <c r="LH22" s="322">
        <f t="shared" si="150"/>
        <v>3.1693104564584074E-2</v>
      </c>
      <c r="LI22" s="322">
        <f t="shared" si="151"/>
        <v>4.5655375552282711E-2</v>
      </c>
      <c r="LJ22" s="322">
        <f t="shared" si="152"/>
        <v>0.1181689327523754</v>
      </c>
      <c r="LK22" s="322">
        <f t="shared" si="153"/>
        <v>2.0004725525714674E-2</v>
      </c>
      <c r="LL22" s="322">
        <f t="shared" si="154"/>
        <v>-1.3223140495867721E-2</v>
      </c>
      <c r="LM22" s="322">
        <f t="shared" si="155"/>
        <v>2.896161996703565E-2</v>
      </c>
      <c r="LN22" s="322">
        <f t="shared" si="156"/>
        <v>2.9338842975206648E-2</v>
      </c>
      <c r="LO22" s="322">
        <f t="shared" si="157"/>
        <v>0.17965367965367959</v>
      </c>
      <c r="LP22" s="322">
        <f t="shared" si="158"/>
        <v>6.3492063492063419E-2</v>
      </c>
      <c r="LQ22" s="322">
        <f t="shared" si="159"/>
        <v>4.6335299073293978E-2</v>
      </c>
      <c r="LR22" s="322">
        <f t="shared" si="160"/>
        <v>-1.6805607178888231E-2</v>
      </c>
      <c r="LS22" s="322">
        <f t="shared" si="161"/>
        <v>1.4187068424356502E-2</v>
      </c>
      <c r="LT22" s="322">
        <f t="shared" si="162"/>
        <v>5.775366943203581E-2</v>
      </c>
      <c r="LU22" s="322">
        <f t="shared" si="163"/>
        <v>-1.3962445835339505E-2</v>
      </c>
      <c r="LV22" s="327">
        <f t="shared" si="164"/>
        <v>-1.2418004802712749E-2</v>
      </c>
    </row>
    <row r="23" spans="1:334">
      <c r="A23" s="265">
        <v>44935</v>
      </c>
      <c r="B23" s="230">
        <v>2735.72</v>
      </c>
      <c r="C23" s="231">
        <v>76.900000000000006</v>
      </c>
      <c r="D23" s="231">
        <v>43.83</v>
      </c>
      <c r="E23" s="231">
        <v>42.62</v>
      </c>
      <c r="F23" s="231">
        <v>1659.76</v>
      </c>
      <c r="G23" s="231">
        <v>6.96</v>
      </c>
      <c r="H23" s="231">
        <v>220.02</v>
      </c>
      <c r="I23" s="231">
        <v>148612.25</v>
      </c>
      <c r="J23" s="231">
        <v>9.32</v>
      </c>
      <c r="K23" s="231">
        <v>234.08</v>
      </c>
      <c r="L23" s="231">
        <v>75.540000000000006</v>
      </c>
      <c r="M23" s="232">
        <v>7.0000000000000007E-2</v>
      </c>
      <c r="N23" s="231">
        <v>27.49</v>
      </c>
      <c r="O23" s="231">
        <v>2268.62</v>
      </c>
      <c r="P23" s="231">
        <v>1.85</v>
      </c>
      <c r="Q23" s="231">
        <v>1082.92</v>
      </c>
      <c r="R23" s="231">
        <v>11.96</v>
      </c>
      <c r="S23" s="231">
        <v>132.88999999999999</v>
      </c>
      <c r="T23" s="231">
        <v>101.05</v>
      </c>
      <c r="U23" s="231">
        <v>57597.82</v>
      </c>
      <c r="V23" s="231">
        <v>15.26</v>
      </c>
      <c r="W23" s="231">
        <v>16.88</v>
      </c>
      <c r="X23" s="231">
        <v>5.77</v>
      </c>
      <c r="Y23" s="231">
        <v>466.58</v>
      </c>
      <c r="Z23" s="231">
        <v>111.12</v>
      </c>
      <c r="AA23" s="231">
        <v>122.4</v>
      </c>
      <c r="AB23" s="231">
        <v>2.31</v>
      </c>
      <c r="AC23" s="231">
        <v>9.8000000000000007</v>
      </c>
      <c r="AD23" s="231">
        <v>16.88</v>
      </c>
      <c r="AE23" s="231">
        <v>98.12</v>
      </c>
      <c r="AF23" s="231">
        <v>747.32</v>
      </c>
      <c r="AG23" s="231">
        <v>56.52</v>
      </c>
      <c r="AH23" s="231">
        <v>26.83</v>
      </c>
      <c r="AI23" s="231">
        <v>130.26</v>
      </c>
      <c r="AJ23" s="231">
        <v>40.93</v>
      </c>
      <c r="AK23" s="231">
        <v>660.93</v>
      </c>
      <c r="AL23" s="231">
        <v>230.9</v>
      </c>
      <c r="AM23" s="231">
        <v>29.03</v>
      </c>
      <c r="AN23" s="231">
        <v>10.32</v>
      </c>
      <c r="AO23" s="231">
        <v>110.74</v>
      </c>
      <c r="AP23" s="231">
        <v>133.80000000000001</v>
      </c>
      <c r="AQ23" s="231">
        <v>10.17</v>
      </c>
      <c r="AR23" s="231">
        <v>8.2200000000000006</v>
      </c>
      <c r="AS23" s="231">
        <v>103.84</v>
      </c>
      <c r="AT23" s="231">
        <v>64.790000000000006</v>
      </c>
      <c r="AU23" s="231">
        <v>110.96</v>
      </c>
      <c r="AV23" s="231">
        <v>21.35</v>
      </c>
      <c r="AW23" s="231">
        <v>53</v>
      </c>
      <c r="AX23" s="231">
        <v>4.58</v>
      </c>
      <c r="AY23" s="231">
        <v>25.24</v>
      </c>
      <c r="AZ23" s="231">
        <v>26.69</v>
      </c>
      <c r="BA23" s="231">
        <v>5827.02</v>
      </c>
      <c r="BB23" s="231">
        <v>589.23</v>
      </c>
      <c r="BC23" s="231">
        <v>1.76</v>
      </c>
      <c r="BD23" s="231">
        <v>13.03</v>
      </c>
      <c r="BE23" s="231">
        <v>344.38</v>
      </c>
      <c r="BF23" s="231">
        <v>332.82</v>
      </c>
      <c r="BG23" s="231">
        <v>131.47999999999999</v>
      </c>
      <c r="BH23" s="231">
        <v>53.34</v>
      </c>
      <c r="BI23" s="231">
        <v>246.27</v>
      </c>
      <c r="BJ23" s="231">
        <v>2.84</v>
      </c>
      <c r="BK23" s="231">
        <v>1020.21</v>
      </c>
      <c r="BL23" s="231">
        <v>123.57</v>
      </c>
      <c r="BM23" s="231">
        <v>63.11</v>
      </c>
      <c r="BN23" s="231">
        <v>557.59</v>
      </c>
      <c r="BO23" s="231">
        <v>3089.66</v>
      </c>
      <c r="BP23" s="231">
        <v>114.52</v>
      </c>
      <c r="BQ23" s="231">
        <v>704.8</v>
      </c>
      <c r="BR23" s="231">
        <v>97.77</v>
      </c>
      <c r="BS23" s="231">
        <v>356.66</v>
      </c>
      <c r="BT23" s="231">
        <v>74.52</v>
      </c>
      <c r="BU23" s="231">
        <v>51.51</v>
      </c>
      <c r="BV23" s="231">
        <v>10.130000000000001</v>
      </c>
      <c r="BW23" s="231">
        <v>46.79</v>
      </c>
      <c r="BX23" s="231">
        <v>136.13999999999999</v>
      </c>
      <c r="BY23" s="231">
        <v>159.32</v>
      </c>
      <c r="BZ23" s="231">
        <v>38.89</v>
      </c>
      <c r="CA23" s="231">
        <v>160.27000000000001</v>
      </c>
      <c r="CB23" s="231">
        <v>47.64</v>
      </c>
      <c r="CC23" s="231">
        <v>58335.03</v>
      </c>
      <c r="CD23" s="231">
        <v>144.13</v>
      </c>
      <c r="CE23" s="231">
        <v>69.489999999999995</v>
      </c>
      <c r="CF23" s="231">
        <v>5732.79</v>
      </c>
      <c r="CG23" s="231">
        <v>41.25</v>
      </c>
      <c r="CH23" s="231">
        <v>0.71</v>
      </c>
      <c r="CI23" s="231">
        <v>104.99</v>
      </c>
      <c r="CJ23" s="231">
        <v>71</v>
      </c>
      <c r="CK23" s="231">
        <v>65.510000000000005</v>
      </c>
      <c r="CL23" s="231">
        <v>28.98</v>
      </c>
      <c r="CM23" s="231">
        <v>4.5999999999999996</v>
      </c>
      <c r="CN23" s="231">
        <v>5.64</v>
      </c>
      <c r="CO23" s="231">
        <v>1.74</v>
      </c>
      <c r="CP23" s="231">
        <v>832.28</v>
      </c>
      <c r="CQ23" s="231">
        <v>137.62</v>
      </c>
      <c r="CR23" s="231">
        <v>206.63</v>
      </c>
      <c r="CS23" s="231">
        <v>112.65</v>
      </c>
      <c r="CT23" s="231">
        <v>218.51</v>
      </c>
      <c r="CU23" s="231">
        <v>404.22</v>
      </c>
      <c r="CV23" s="231">
        <v>85.95</v>
      </c>
      <c r="CW23" s="231">
        <v>369.57</v>
      </c>
      <c r="CX23" s="231">
        <v>13.95</v>
      </c>
      <c r="CY23" s="231">
        <v>362.45</v>
      </c>
      <c r="CZ23" s="231">
        <v>52.03</v>
      </c>
      <c r="DA23" s="231">
        <v>9089.77</v>
      </c>
      <c r="DB23" s="231">
        <v>133.80000000000001</v>
      </c>
      <c r="DC23" s="231">
        <v>5.04</v>
      </c>
      <c r="DD23" s="231">
        <v>21.33</v>
      </c>
      <c r="DE23" s="231">
        <v>993.94</v>
      </c>
      <c r="DF23" s="231">
        <v>122.67</v>
      </c>
      <c r="DG23" s="231">
        <v>159.32</v>
      </c>
      <c r="DH23" s="231">
        <v>9.6999999999999993</v>
      </c>
      <c r="DI23" s="231">
        <v>7.3</v>
      </c>
      <c r="DJ23" s="231">
        <v>20.96</v>
      </c>
      <c r="DK23" s="231">
        <v>122.97</v>
      </c>
      <c r="DL23" s="231">
        <v>10336.5</v>
      </c>
      <c r="DM23" s="231">
        <v>23.4</v>
      </c>
      <c r="DN23" s="231">
        <v>46.8</v>
      </c>
      <c r="DO23" s="231">
        <v>86.17</v>
      </c>
      <c r="DP23" s="231">
        <v>100.43</v>
      </c>
      <c r="DQ23" s="231">
        <v>627129.93999999994</v>
      </c>
      <c r="DR23" s="231">
        <v>92.06</v>
      </c>
      <c r="DS23" s="231">
        <v>41.3</v>
      </c>
      <c r="DT23" s="231">
        <v>8.06</v>
      </c>
      <c r="DU23" s="231">
        <v>16.989999999999998</v>
      </c>
      <c r="DV23" s="231">
        <v>14.89</v>
      </c>
      <c r="DW23" s="231">
        <v>13.57</v>
      </c>
      <c r="DX23" s="231">
        <v>13.81</v>
      </c>
      <c r="DY23" s="231">
        <v>14.44</v>
      </c>
      <c r="DZ23" s="231">
        <v>249.3</v>
      </c>
      <c r="EA23" s="231">
        <v>97.28</v>
      </c>
      <c r="EB23" s="231">
        <v>24.79</v>
      </c>
      <c r="EC23" s="231">
        <v>1360.6</v>
      </c>
      <c r="ED23" s="231">
        <v>29.75</v>
      </c>
      <c r="EE23" s="231">
        <v>30.51</v>
      </c>
      <c r="EF23" s="231">
        <v>17.239999999999998</v>
      </c>
      <c r="EG23" s="231">
        <v>47.17</v>
      </c>
      <c r="EH23" s="231">
        <v>584.57000000000005</v>
      </c>
      <c r="EI23" s="231">
        <v>239.27</v>
      </c>
      <c r="EJ23" s="231">
        <v>3.05</v>
      </c>
      <c r="EK23" s="231">
        <v>4211.5</v>
      </c>
      <c r="EL23" s="231">
        <v>25.07</v>
      </c>
      <c r="EM23" s="231">
        <v>261.41000000000003</v>
      </c>
      <c r="EN23" s="231">
        <v>140.85</v>
      </c>
      <c r="EO23" s="231">
        <v>165.05</v>
      </c>
      <c r="EP23" s="231">
        <v>1241.74</v>
      </c>
      <c r="EQ23" s="231">
        <v>83.33</v>
      </c>
      <c r="ER23" s="231">
        <v>122.55</v>
      </c>
      <c r="ES23" s="231">
        <v>58.4</v>
      </c>
      <c r="ET23" s="231">
        <v>46.92</v>
      </c>
      <c r="EU23" s="231">
        <v>14.34</v>
      </c>
      <c r="EV23" s="231">
        <v>317.64</v>
      </c>
      <c r="EW23" s="231">
        <v>7.12</v>
      </c>
      <c r="EX23" s="231">
        <v>214.13</v>
      </c>
      <c r="EY23" s="231">
        <v>131.47999999999999</v>
      </c>
      <c r="EZ23" s="231">
        <v>30.8</v>
      </c>
      <c r="FA23" s="231">
        <v>45.55</v>
      </c>
      <c r="FB23" s="231">
        <v>26.56</v>
      </c>
      <c r="FC23" s="231">
        <v>116</v>
      </c>
      <c r="FD23" s="231">
        <v>21.35</v>
      </c>
      <c r="FE23" s="231">
        <v>37.11</v>
      </c>
      <c r="FF23" s="231">
        <v>372.14</v>
      </c>
      <c r="FG23" s="231">
        <v>80.84</v>
      </c>
      <c r="FH23" s="231">
        <v>466.39</v>
      </c>
      <c r="FI23" s="231">
        <v>65.040000000000006</v>
      </c>
      <c r="FJ23" s="233">
        <v>23789.65</v>
      </c>
      <c r="FN23" s="326">
        <f t="shared" si="0"/>
        <v>3.2440673872350542E-2</v>
      </c>
      <c r="FO23" s="322">
        <f t="shared" si="1"/>
        <v>4.4411245416270687E-2</v>
      </c>
      <c r="FP23" s="322">
        <f t="shared" si="2"/>
        <v>2.550304164716884E-2</v>
      </c>
      <c r="FQ23" s="322">
        <f t="shared" si="3"/>
        <v>4.4863937239519452E-2</v>
      </c>
      <c r="FR23" s="322">
        <f t="shared" si="4"/>
        <v>-5.2024645776893768E-3</v>
      </c>
      <c r="FS23" s="322">
        <f t="shared" si="5"/>
        <v>8.7499999999999939E-2</v>
      </c>
      <c r="FT23" s="322">
        <f t="shared" si="6"/>
        <v>6.7799077893715115E-2</v>
      </c>
      <c r="FU23" s="322">
        <f t="shared" si="7"/>
        <v>5.9560954418892718E-2</v>
      </c>
      <c r="FV23" s="322">
        <f t="shared" si="8"/>
        <v>0.12969696969696973</v>
      </c>
      <c r="FW23" s="322">
        <f t="shared" si="9"/>
        <v>6.356490526602758E-2</v>
      </c>
      <c r="FX23" s="322">
        <f t="shared" si="10"/>
        <v>2.4688008681497658E-2</v>
      </c>
      <c r="FY23" s="322">
        <f t="shared" si="11"/>
        <v>0</v>
      </c>
      <c r="FZ23" s="322">
        <f t="shared" si="12"/>
        <v>5.1644988523335801E-2</v>
      </c>
      <c r="GA23" s="322">
        <f t="shared" si="13"/>
        <v>5.6021822210429749E-2</v>
      </c>
      <c r="GB23" s="322">
        <f t="shared" si="14"/>
        <v>2.7777777777777801E-2</v>
      </c>
      <c r="GC23" s="322">
        <f t="shared" si="15"/>
        <v>0.23979071977286001</v>
      </c>
      <c r="GD23" s="322">
        <f t="shared" si="16"/>
        <v>6.4056939501779417E-2</v>
      </c>
      <c r="GE23" s="322">
        <f t="shared" si="17"/>
        <v>3.9665154122985394E-2</v>
      </c>
      <c r="GF23" s="322">
        <f t="shared" si="18"/>
        <v>-2.3954409349946915E-2</v>
      </c>
      <c r="GG23" s="322">
        <f t="shared" si="19"/>
        <v>3.0508500048843604E-2</v>
      </c>
      <c r="GH23" s="322">
        <f t="shared" si="20"/>
        <v>5.932762030322997E-3</v>
      </c>
      <c r="GI23" s="322">
        <f t="shared" si="21"/>
        <v>0.13746630727762799</v>
      </c>
      <c r="GJ23" s="322">
        <f t="shared" si="22"/>
        <v>4.3399638336347073E-2</v>
      </c>
      <c r="GK23" s="322">
        <f t="shared" si="23"/>
        <v>-8.7796312554878052E-4</v>
      </c>
      <c r="GL23" s="322">
        <f t="shared" si="24"/>
        <v>8.9411764705882399E-2</v>
      </c>
      <c r="GM23" s="322">
        <f t="shared" si="25"/>
        <v>8.2611003007252812E-2</v>
      </c>
      <c r="GN23" s="322">
        <f t="shared" si="26"/>
        <v>2.6666666666666689E-2</v>
      </c>
      <c r="GO23" s="322">
        <f t="shared" si="27"/>
        <v>6.2906724511930592E-2</v>
      </c>
      <c r="GP23" s="322">
        <f t="shared" si="28"/>
        <v>5.3682896379525558E-2</v>
      </c>
      <c r="GQ23" s="322">
        <f t="shared" si="29"/>
        <v>0.13986988847583651</v>
      </c>
      <c r="GR23" s="322">
        <f t="shared" si="30"/>
        <v>4.8752420780824618E-2</v>
      </c>
      <c r="GS23" s="322">
        <f t="shared" si="31"/>
        <v>-3.1196434693177927E-2</v>
      </c>
      <c r="GT23" s="322">
        <f t="shared" si="32"/>
        <v>8.5355987055016166E-2</v>
      </c>
      <c r="GU23" s="322">
        <f t="shared" si="33"/>
        <v>9.532666821669299E-3</v>
      </c>
      <c r="GV23" s="322">
        <f t="shared" si="34"/>
        <v>-6.0376492194674065E-2</v>
      </c>
      <c r="GW23" s="322">
        <f t="shared" si="35"/>
        <v>4.8745656209834676E-2</v>
      </c>
      <c r="GX23" s="322">
        <f t="shared" si="36"/>
        <v>5.2847567370388961E-2</v>
      </c>
      <c r="GY23" s="322">
        <f t="shared" si="37"/>
        <v>4.8014440433213061E-2</v>
      </c>
      <c r="GZ23" s="322">
        <f t="shared" si="38"/>
        <v>2.9154518950438423E-3</v>
      </c>
      <c r="HA23" s="322">
        <f t="shared" si="39"/>
        <v>2.6256224535988414E-3</v>
      </c>
      <c r="HB23" s="322">
        <f t="shared" si="40"/>
        <v>4.4414955897275753E-2</v>
      </c>
      <c r="HC23" s="322">
        <f t="shared" si="41"/>
        <v>2.8311425682507517E-2</v>
      </c>
      <c r="HD23" s="322">
        <f t="shared" si="42"/>
        <v>2.493765586034926E-2</v>
      </c>
      <c r="HE23" s="322">
        <f t="shared" si="43"/>
        <v>2.5681548794942798E-2</v>
      </c>
      <c r="HF23" s="322">
        <f t="shared" si="44"/>
        <v>2.8086321802602395E-2</v>
      </c>
      <c r="HG23" s="322">
        <f t="shared" si="45"/>
        <v>9.8289042591918306E-3</v>
      </c>
      <c r="HH23" s="322">
        <f t="shared" si="46"/>
        <v>-1.5675426463808199E-2</v>
      </c>
      <c r="HI23" s="322">
        <f t="shared" si="47"/>
        <v>8.7552341073468005E-3</v>
      </c>
      <c r="HJ23" s="322">
        <f t="shared" si="48"/>
        <v>4.3280182232346337E-2</v>
      </c>
      <c r="HK23" s="322">
        <f t="shared" si="49"/>
        <v>-1.5600624024961081E-2</v>
      </c>
      <c r="HL23" s="322">
        <f t="shared" si="50"/>
        <v>9.1169255928045798E-2</v>
      </c>
      <c r="HM23" s="322">
        <f t="shared" si="51"/>
        <v>1.8570894178765954E-2</v>
      </c>
      <c r="HN23" s="322">
        <f t="shared" si="52"/>
        <v>9.6466253558867926E-2</v>
      </c>
      <c r="HO23" s="322">
        <f t="shared" si="53"/>
        <v>0.13548387096774192</v>
      </c>
      <c r="HP23" s="322">
        <f t="shared" si="54"/>
        <v>1.4007782101167293E-2</v>
      </c>
      <c r="HQ23" s="322">
        <f t="shared" si="55"/>
        <v>3.4951164537941386E-2</v>
      </c>
      <c r="HR23" s="322">
        <f t="shared" si="56"/>
        <v>5.4729836792901221E-2</v>
      </c>
      <c r="HS23" s="322">
        <f t="shared" si="57"/>
        <v>4.6232195432481804E-2</v>
      </c>
      <c r="HT23" s="322">
        <f t="shared" si="58"/>
        <v>4.1186804606675904E-2</v>
      </c>
      <c r="HU23" s="322">
        <f t="shared" si="59"/>
        <v>3.8544258423649537E-2</v>
      </c>
      <c r="HV23" s="322">
        <f t="shared" si="60"/>
        <v>2.898550724637684E-2</v>
      </c>
      <c r="HW23" s="322">
        <f t="shared" si="61"/>
        <v>6.8491122800438727E-3</v>
      </c>
      <c r="HX23" s="322">
        <f t="shared" si="62"/>
        <v>1.270283560072117E-2</v>
      </c>
      <c r="HY23" s="322">
        <f t="shared" si="63"/>
        <v>0.11482070305599718</v>
      </c>
      <c r="HZ23" s="322">
        <f t="shared" si="64"/>
        <v>6.1793045664013495E-2</v>
      </c>
      <c r="IA23" s="322">
        <f t="shared" si="65"/>
        <v>5.0754654097033683E-2</v>
      </c>
      <c r="IB23" s="322">
        <f t="shared" si="66"/>
        <v>4.6131360190006368E-2</v>
      </c>
      <c r="IC23" s="322">
        <f t="shared" si="67"/>
        <v>2.165656799930412E-2</v>
      </c>
      <c r="ID23" s="322">
        <f t="shared" si="68"/>
        <v>5.8345962329508561E-2</v>
      </c>
      <c r="IE23" s="322">
        <f t="shared" si="69"/>
        <v>4.2652088753763945E-2</v>
      </c>
      <c r="IF23" s="322">
        <f t="shared" si="70"/>
        <v>0.13927534016205473</v>
      </c>
      <c r="IG23" s="322">
        <f t="shared" si="71"/>
        <v>2.9994001199760048E-2</v>
      </c>
      <c r="IH23" s="322">
        <f t="shared" si="72"/>
        <v>1.0978043912175771E-2</v>
      </c>
      <c r="II23" s="322">
        <f t="shared" si="73"/>
        <v>-1.015443198646084E-2</v>
      </c>
      <c r="IJ23" s="322">
        <f t="shared" si="74"/>
        <v>5.3552081721095712E-2</v>
      </c>
      <c r="IK23" s="322">
        <f t="shared" si="75"/>
        <v>-3.7806498369368398E-2</v>
      </c>
      <c r="IL23" s="322">
        <f t="shared" si="76"/>
        <v>5.5359565807326976E-2</v>
      </c>
      <c r="IM23" s="322">
        <f t="shared" si="77"/>
        <v>-3.2361287206423867E-2</v>
      </c>
      <c r="IN23" s="322">
        <f t="shared" si="78"/>
        <v>1.2755102040816356E-2</v>
      </c>
      <c r="IO23" s="322">
        <f t="shared" si="79"/>
        <v>6.1788660208509857E-2</v>
      </c>
      <c r="IP23" s="322">
        <f t="shared" si="80"/>
        <v>4.1476985331310133E-2</v>
      </c>
      <c r="IQ23" s="322">
        <f t="shared" si="81"/>
        <v>-2.8772838440526875E-4</v>
      </c>
      <c r="IR23" s="322">
        <f t="shared" si="82"/>
        <v>-3.459616754487442E-2</v>
      </c>
      <c r="IS23" s="322">
        <f t="shared" si="83"/>
        <v>-0.10520607375271153</v>
      </c>
      <c r="IT23" s="322">
        <f t="shared" si="84"/>
        <v>1.4285714285714299E-2</v>
      </c>
      <c r="IU23" s="322">
        <f t="shared" si="85"/>
        <v>-4.7450553438577424E-2</v>
      </c>
      <c r="IV23" s="322">
        <f t="shared" si="86"/>
        <v>0.11006879299562225</v>
      </c>
      <c r="IW23" s="322">
        <f t="shared" si="87"/>
        <v>-1.666166316421494E-2</v>
      </c>
      <c r="IX23" s="322">
        <f t="shared" si="88"/>
        <v>5.458515283842795E-2</v>
      </c>
      <c r="IY23" s="322">
        <f t="shared" si="89"/>
        <v>0</v>
      </c>
      <c r="IZ23" s="322">
        <f t="shared" si="90"/>
        <v>-1.0526315789473771E-2</v>
      </c>
      <c r="JA23" s="322">
        <f t="shared" si="91"/>
        <v>6.7484662576687185E-2</v>
      </c>
      <c r="JB23" s="322">
        <f t="shared" si="92"/>
        <v>-2.9150675983062525E-2</v>
      </c>
      <c r="JC23" s="322">
        <f t="shared" si="93"/>
        <v>-4.9848108257387454E-2</v>
      </c>
      <c r="JD23" s="322">
        <f t="shared" si="94"/>
        <v>6.4225381128965794E-2</v>
      </c>
      <c r="JE23" s="322">
        <f t="shared" si="95"/>
        <v>7.2346501665873475E-2</v>
      </c>
      <c r="JF23" s="322">
        <f t="shared" si="96"/>
        <v>2.4377666307252303E-2</v>
      </c>
      <c r="JG23" s="322">
        <f t="shared" si="97"/>
        <v>7.7230572433642522E-2</v>
      </c>
      <c r="JH23" s="322">
        <f t="shared" si="98"/>
        <v>4.1313302641143641E-2</v>
      </c>
      <c r="JI23" s="322">
        <f t="shared" si="99"/>
        <v>2.3002823451253953E-2</v>
      </c>
      <c r="JJ23" s="322">
        <f t="shared" si="100"/>
        <v>3.4099332839140031E-2</v>
      </c>
      <c r="JK23" s="322">
        <f t="shared" si="101"/>
        <v>6.2965569828142318E-2</v>
      </c>
      <c r="JL23" s="322">
        <f t="shared" si="102"/>
        <v>0.10303158787364849</v>
      </c>
      <c r="JM23" s="322">
        <f t="shared" si="103"/>
        <v>-6.3877314361865375E-2</v>
      </c>
      <c r="JN23" s="322">
        <f t="shared" si="104"/>
        <v>4.4414955897275753E-2</v>
      </c>
      <c r="JO23" s="322">
        <f t="shared" si="105"/>
        <v>5.9880239520958582E-3</v>
      </c>
      <c r="JP23" s="322">
        <f t="shared" si="106"/>
        <v>3.8967364831953101E-2</v>
      </c>
      <c r="JQ23" s="322">
        <f t="shared" si="107"/>
        <v>-6.5666510079858634E-3</v>
      </c>
      <c r="JR23" s="322">
        <f t="shared" si="108"/>
        <v>3.3794033372661431E-2</v>
      </c>
      <c r="JS23" s="322">
        <f t="shared" si="109"/>
        <v>-3.7806498369368398E-2</v>
      </c>
      <c r="JT23" s="322">
        <f t="shared" si="110"/>
        <v>1.6771488469601692E-2</v>
      </c>
      <c r="JU23" s="322">
        <f t="shared" si="111"/>
        <v>-1.0840108401084021E-2</v>
      </c>
      <c r="JV23" s="322">
        <f t="shared" si="112"/>
        <v>3.4550839091806479E-2</v>
      </c>
      <c r="JW23" s="322">
        <f t="shared" si="113"/>
        <v>3.4665544804375302E-2</v>
      </c>
      <c r="JX23" s="322">
        <f t="shared" si="114"/>
        <v>-7.9505471850847276E-2</v>
      </c>
      <c r="JY23" s="322">
        <f t="shared" si="115"/>
        <v>1.6949152542372749E-2</v>
      </c>
      <c r="JZ23" s="322">
        <f t="shared" si="116"/>
        <v>1.2767799177667091E-2</v>
      </c>
      <c r="KA23" s="322">
        <f t="shared" si="117"/>
        <v>-7.6010595416330373E-3</v>
      </c>
      <c r="KB23" s="322">
        <f t="shared" si="118"/>
        <v>5.1040832666133414E-3</v>
      </c>
      <c r="KC23" s="322">
        <f t="shared" si="119"/>
        <v>7.6791799204520478E-2</v>
      </c>
      <c r="KD23" s="322">
        <f t="shared" si="120"/>
        <v>0.10198707206128795</v>
      </c>
      <c r="KE23" s="322">
        <f t="shared" si="121"/>
        <v>6.0901339829476254E-3</v>
      </c>
      <c r="KF23" s="322">
        <f t="shared" si="122"/>
        <v>-4.5023696682464337E-2</v>
      </c>
      <c r="KG23" s="322">
        <f t="shared" si="123"/>
        <v>0.29793735676088606</v>
      </c>
      <c r="KH23" s="322">
        <f t="shared" si="124"/>
        <v>3.9078855547801848E-2</v>
      </c>
      <c r="KI23" s="322">
        <f t="shared" si="125"/>
        <v>0.20515097690941389</v>
      </c>
      <c r="KJ23" s="322">
        <f t="shared" si="126"/>
        <v>0.18034188034188045</v>
      </c>
      <c r="KK23" s="322">
        <f t="shared" si="127"/>
        <v>4.4107013738250142E-2</v>
      </c>
      <c r="KL23" s="322">
        <f t="shared" si="128"/>
        <v>-4.045263846657169E-2</v>
      </c>
      <c r="KM23" s="322">
        <f t="shared" si="129"/>
        <v>2.2063458709812925E-2</v>
      </c>
      <c r="KN23" s="322">
        <f t="shared" si="130"/>
        <v>8.6327782646801007E-2</v>
      </c>
      <c r="KO23" s="322">
        <f t="shared" si="131"/>
        <v>3.7833714721586503E-2</v>
      </c>
      <c r="KP23" s="322">
        <f t="shared" si="132"/>
        <v>8.4578928180823923E-2</v>
      </c>
      <c r="KQ23" s="322">
        <f t="shared" si="133"/>
        <v>0.15393343419062028</v>
      </c>
      <c r="KR23" s="322">
        <f t="shared" si="134"/>
        <v>3.9806996381182159E-2</v>
      </c>
      <c r="KS23" s="322">
        <f t="shared" si="135"/>
        <v>2.9768233042738799E-3</v>
      </c>
      <c r="KT23" s="322">
        <f t="shared" si="136"/>
        <v>5.3696960957496806E-2</v>
      </c>
      <c r="KU23" s="322">
        <f t="shared" si="137"/>
        <v>8.3699442909552155E-2</v>
      </c>
      <c r="KV23" s="322">
        <f t="shared" si="138"/>
        <v>6.6433566433566418E-2</v>
      </c>
      <c r="KW23" s="322">
        <f t="shared" si="139"/>
        <v>3.3305380319806842E-3</v>
      </c>
      <c r="KX23" s="322">
        <f t="shared" si="140"/>
        <v>1.9105691056910522E-2</v>
      </c>
      <c r="KY23" s="322">
        <f t="shared" si="141"/>
        <v>-6.4611759340199477E-3</v>
      </c>
      <c r="KZ23" s="322">
        <f t="shared" si="142"/>
        <v>-1.9764771382838078E-2</v>
      </c>
      <c r="LA23" s="322">
        <f t="shared" si="143"/>
        <v>3.4990907380698641E-2</v>
      </c>
      <c r="LB23" s="322">
        <f t="shared" si="144"/>
        <v>-1.1589588474090541E-2</v>
      </c>
      <c r="LC23" s="322">
        <f t="shared" si="145"/>
        <v>0.11180787191460967</v>
      </c>
      <c r="LD23" s="322">
        <f t="shared" si="146"/>
        <v>6.488173455978909E-3</v>
      </c>
      <c r="LE23" s="322">
        <f t="shared" si="147"/>
        <v>6.0661096985107084E-2</v>
      </c>
      <c r="LF23" s="322">
        <f t="shared" si="148"/>
        <v>4.2666666666666707E-2</v>
      </c>
      <c r="LG23" s="322">
        <f t="shared" si="149"/>
        <v>1.8465909090909075E-2</v>
      </c>
      <c r="LH23" s="322">
        <f t="shared" si="150"/>
        <v>-3.2947378330038953E-3</v>
      </c>
      <c r="LI23" s="322">
        <f t="shared" si="151"/>
        <v>2.8169014084507694E-3</v>
      </c>
      <c r="LJ23" s="322">
        <f t="shared" si="152"/>
        <v>5.3051643192488047E-3</v>
      </c>
      <c r="LK23" s="322">
        <f t="shared" si="153"/>
        <v>1.521118060381437E-2</v>
      </c>
      <c r="LL23" s="322">
        <f t="shared" si="154"/>
        <v>3.1825795644891096E-2</v>
      </c>
      <c r="LM23" s="322">
        <f t="shared" si="155"/>
        <v>4.2334096109839681E-2</v>
      </c>
      <c r="LN23" s="322">
        <f t="shared" si="156"/>
        <v>6.6238458450421464E-2</v>
      </c>
      <c r="LO23" s="322">
        <f t="shared" si="157"/>
        <v>6.4220183486238536E-2</v>
      </c>
      <c r="LP23" s="322">
        <f t="shared" si="158"/>
        <v>-8.9552238805970061E-2</v>
      </c>
      <c r="LQ23" s="322">
        <f t="shared" si="159"/>
        <v>-4.0257648953300751E-3</v>
      </c>
      <c r="LR23" s="322">
        <f t="shared" si="160"/>
        <v>4.8875327410687827E-3</v>
      </c>
      <c r="LS23" s="322">
        <f t="shared" si="161"/>
        <v>7.42758108442712E-4</v>
      </c>
      <c r="LT23" s="322">
        <f t="shared" si="162"/>
        <v>4.9342814048695619E-3</v>
      </c>
      <c r="LU23" s="322">
        <f t="shared" si="163"/>
        <v>5.8593750000000139E-2</v>
      </c>
      <c r="LV23" s="327">
        <f t="shared" si="164"/>
        <v>-7.5946362927308247E-2</v>
      </c>
    </row>
    <row r="24" spans="1:334">
      <c r="A24" s="265">
        <v>44942</v>
      </c>
      <c r="B24" s="230">
        <v>2725.4</v>
      </c>
      <c r="C24" s="231">
        <v>74.099999999999994</v>
      </c>
      <c r="D24" s="231">
        <v>44.2</v>
      </c>
      <c r="E24" s="231">
        <v>42.89</v>
      </c>
      <c r="F24" s="231">
        <v>1721.47</v>
      </c>
      <c r="G24" s="231">
        <v>7.02</v>
      </c>
      <c r="H24" s="231">
        <v>201.46</v>
      </c>
      <c r="I24" s="231">
        <v>144655.14000000001</v>
      </c>
      <c r="J24" s="231">
        <v>9.52</v>
      </c>
      <c r="K24" s="231">
        <v>235.05</v>
      </c>
      <c r="L24" s="231">
        <v>74.08</v>
      </c>
      <c r="M24" s="232">
        <v>7.0000000000000007E-2</v>
      </c>
      <c r="N24" s="231">
        <v>27.75</v>
      </c>
      <c r="O24" s="231">
        <v>2310.96</v>
      </c>
      <c r="P24" s="231">
        <v>1.76</v>
      </c>
      <c r="Q24" s="231">
        <v>1098.0899999999999</v>
      </c>
      <c r="R24" s="231">
        <v>11.86</v>
      </c>
      <c r="S24" s="231">
        <v>135.94999999999999</v>
      </c>
      <c r="T24" s="231">
        <v>100.38</v>
      </c>
      <c r="U24" s="231">
        <v>58545.15</v>
      </c>
      <c r="V24" s="231">
        <v>15.42</v>
      </c>
      <c r="W24" s="231">
        <v>17.82</v>
      </c>
      <c r="X24" s="231">
        <v>5.79</v>
      </c>
      <c r="Y24" s="231">
        <v>463.86</v>
      </c>
      <c r="Z24" s="231">
        <v>113.83</v>
      </c>
      <c r="AA24" s="231">
        <v>133.41999999999999</v>
      </c>
      <c r="AB24" s="231">
        <v>2.3199999999999998</v>
      </c>
      <c r="AC24" s="231">
        <v>9.99</v>
      </c>
      <c r="AD24" s="231">
        <v>17.57</v>
      </c>
      <c r="AE24" s="231">
        <v>97.25</v>
      </c>
      <c r="AF24" s="231">
        <v>744.94</v>
      </c>
      <c r="AG24" s="231">
        <v>55.28</v>
      </c>
      <c r="AH24" s="231">
        <v>23.21</v>
      </c>
      <c r="AI24" s="231">
        <v>135.66</v>
      </c>
      <c r="AJ24" s="231">
        <v>38.590000000000003</v>
      </c>
      <c r="AK24" s="231">
        <v>601.07000000000005</v>
      </c>
      <c r="AL24" s="231">
        <v>237.22</v>
      </c>
      <c r="AM24" s="231">
        <v>28.18</v>
      </c>
      <c r="AN24" s="231">
        <v>10.61</v>
      </c>
      <c r="AO24" s="231">
        <v>112.71</v>
      </c>
      <c r="AP24" s="231">
        <v>126.38</v>
      </c>
      <c r="AQ24" s="231">
        <v>9.56</v>
      </c>
      <c r="AR24" s="231">
        <v>8.27</v>
      </c>
      <c r="AS24" s="231">
        <v>102.09</v>
      </c>
      <c r="AT24" s="231">
        <v>67.77</v>
      </c>
      <c r="AU24" s="231">
        <v>110.06</v>
      </c>
      <c r="AV24" s="231">
        <v>21.69</v>
      </c>
      <c r="AW24" s="231">
        <v>52.01</v>
      </c>
      <c r="AX24" s="231">
        <v>4.1900000000000004</v>
      </c>
      <c r="AY24" s="231">
        <v>25.24</v>
      </c>
      <c r="AZ24" s="231">
        <v>26.6</v>
      </c>
      <c r="BA24" s="231">
        <v>5785.7</v>
      </c>
      <c r="BB24" s="231">
        <v>575.29999999999995</v>
      </c>
      <c r="BC24" s="231">
        <v>1.65</v>
      </c>
      <c r="BD24" s="231">
        <v>13.23</v>
      </c>
      <c r="BE24" s="231">
        <v>356.38</v>
      </c>
      <c r="BF24" s="231">
        <v>342.5</v>
      </c>
      <c r="BG24" s="231">
        <v>130.96</v>
      </c>
      <c r="BH24" s="231">
        <v>52.71</v>
      </c>
      <c r="BI24" s="231">
        <v>237.94</v>
      </c>
      <c r="BJ24" s="231">
        <v>2.8</v>
      </c>
      <c r="BK24" s="231">
        <v>1060.44</v>
      </c>
      <c r="BL24" s="231">
        <v>124.09</v>
      </c>
      <c r="BM24" s="231">
        <v>61.13</v>
      </c>
      <c r="BN24" s="231">
        <v>575.07000000000005</v>
      </c>
      <c r="BO24" s="231">
        <v>3079.18</v>
      </c>
      <c r="BP24" s="231">
        <v>115.53</v>
      </c>
      <c r="BQ24" s="231">
        <v>693.33</v>
      </c>
      <c r="BR24" s="231">
        <v>101.78</v>
      </c>
      <c r="BS24" s="231">
        <v>362.86</v>
      </c>
      <c r="BT24" s="231">
        <v>73.16</v>
      </c>
      <c r="BU24" s="231">
        <v>50.76</v>
      </c>
      <c r="BV24" s="231">
        <v>9.8800000000000008</v>
      </c>
      <c r="BW24" s="231">
        <v>45.26</v>
      </c>
      <c r="BX24" s="231">
        <v>138.52000000000001</v>
      </c>
      <c r="BY24" s="231">
        <v>155.01</v>
      </c>
      <c r="BZ24" s="231">
        <v>40.479999999999997</v>
      </c>
      <c r="CA24" s="231">
        <v>155.37</v>
      </c>
      <c r="CB24" s="231">
        <v>47.47</v>
      </c>
      <c r="CC24" s="231">
        <v>57441.69</v>
      </c>
      <c r="CD24" s="231">
        <v>144.06</v>
      </c>
      <c r="CE24" s="231">
        <v>69.5</v>
      </c>
      <c r="CF24" s="231">
        <v>5840.4</v>
      </c>
      <c r="CG24" s="231">
        <v>42.7</v>
      </c>
      <c r="CH24" s="231">
        <v>0.7</v>
      </c>
      <c r="CI24" s="231">
        <v>102.65</v>
      </c>
      <c r="CJ24" s="231">
        <v>70.069999999999993</v>
      </c>
      <c r="CK24" s="231">
        <v>67.8</v>
      </c>
      <c r="CL24" s="231">
        <v>28.36</v>
      </c>
      <c r="CM24" s="231">
        <v>4.5999999999999996</v>
      </c>
      <c r="CN24" s="231">
        <v>5.55</v>
      </c>
      <c r="CO24" s="231">
        <v>1.75</v>
      </c>
      <c r="CP24" s="231">
        <v>852.67</v>
      </c>
      <c r="CQ24" s="231">
        <v>134.36000000000001</v>
      </c>
      <c r="CR24" s="231">
        <v>203.09</v>
      </c>
      <c r="CS24" s="231">
        <v>112.76</v>
      </c>
      <c r="CT24" s="231">
        <v>219.73</v>
      </c>
      <c r="CU24" s="231">
        <v>396.02</v>
      </c>
      <c r="CV24" s="231">
        <v>84.39</v>
      </c>
      <c r="CW24" s="231">
        <v>370.32</v>
      </c>
      <c r="CX24" s="231">
        <v>14.61</v>
      </c>
      <c r="CY24" s="231">
        <v>382.36</v>
      </c>
      <c r="CZ24" s="231">
        <v>52.03</v>
      </c>
      <c r="DA24" s="231">
        <v>9220.02</v>
      </c>
      <c r="DB24" s="231">
        <v>126.38</v>
      </c>
      <c r="DC24" s="231">
        <v>5.1100000000000003</v>
      </c>
      <c r="DD24" s="231">
        <v>21.74</v>
      </c>
      <c r="DE24" s="231">
        <v>1017.2</v>
      </c>
      <c r="DF24" s="231">
        <v>125.46</v>
      </c>
      <c r="DG24" s="231">
        <v>155.01</v>
      </c>
      <c r="DH24" s="231">
        <v>9.61</v>
      </c>
      <c r="DI24" s="231">
        <v>7.5</v>
      </c>
      <c r="DJ24" s="231">
        <v>21.19</v>
      </c>
      <c r="DK24" s="231">
        <v>120.84</v>
      </c>
      <c r="DL24" s="231">
        <v>10425.780000000001</v>
      </c>
      <c r="DM24" s="231">
        <v>23.78</v>
      </c>
      <c r="DN24" s="231">
        <v>46.4</v>
      </c>
      <c r="DO24" s="231">
        <v>85.05</v>
      </c>
      <c r="DP24" s="231">
        <v>98.38</v>
      </c>
      <c r="DQ24" s="231">
        <v>615203.5</v>
      </c>
      <c r="DR24" s="231">
        <v>97.91</v>
      </c>
      <c r="DS24" s="231">
        <v>42.02</v>
      </c>
      <c r="DT24" s="231">
        <v>7.2</v>
      </c>
      <c r="DU24" s="231">
        <v>17.29</v>
      </c>
      <c r="DV24" s="231">
        <v>14.41</v>
      </c>
      <c r="DW24" s="231">
        <v>13.15</v>
      </c>
      <c r="DX24" s="231">
        <v>14.23</v>
      </c>
      <c r="DY24" s="231">
        <v>14.19</v>
      </c>
      <c r="DZ24" s="231">
        <v>248.5</v>
      </c>
      <c r="EA24" s="231">
        <v>90.62</v>
      </c>
      <c r="EB24" s="231">
        <v>25.07</v>
      </c>
      <c r="EC24" s="231">
        <v>1323.2</v>
      </c>
      <c r="ED24" s="231">
        <v>29.5</v>
      </c>
      <c r="EE24" s="231">
        <v>32.229999999999997</v>
      </c>
      <c r="EF24" s="231">
        <v>17.48</v>
      </c>
      <c r="EG24" s="231">
        <v>46.98</v>
      </c>
      <c r="EH24" s="231">
        <v>574.97</v>
      </c>
      <c r="EI24" s="231">
        <v>239.95</v>
      </c>
      <c r="EJ24" s="231">
        <v>3.2</v>
      </c>
      <c r="EK24" s="231">
        <v>4085.62</v>
      </c>
      <c r="EL24" s="231">
        <v>25.34</v>
      </c>
      <c r="EM24" s="231">
        <v>263.74</v>
      </c>
      <c r="EN24" s="231">
        <v>133.47</v>
      </c>
      <c r="EO24" s="231">
        <v>166.95</v>
      </c>
      <c r="EP24" s="231">
        <v>1272.97</v>
      </c>
      <c r="EQ24" s="231">
        <v>87.39</v>
      </c>
      <c r="ER24" s="231">
        <v>124.82</v>
      </c>
      <c r="ES24" s="231">
        <v>61.53</v>
      </c>
      <c r="ET24" s="231">
        <v>48.61</v>
      </c>
      <c r="EU24" s="231">
        <v>14.22</v>
      </c>
      <c r="EV24" s="231">
        <v>309.87</v>
      </c>
      <c r="EW24" s="231">
        <v>7.27</v>
      </c>
      <c r="EX24" s="231">
        <v>206.76</v>
      </c>
      <c r="EY24" s="231">
        <v>127.25</v>
      </c>
      <c r="EZ24" s="231">
        <v>30.75</v>
      </c>
      <c r="FA24" s="231">
        <v>45.88</v>
      </c>
      <c r="FB24" s="231">
        <v>26.78</v>
      </c>
      <c r="FC24" s="231">
        <v>111</v>
      </c>
      <c r="FD24" s="231">
        <v>20.9</v>
      </c>
      <c r="FE24" s="231">
        <v>34.89</v>
      </c>
      <c r="FF24" s="231">
        <v>375.75</v>
      </c>
      <c r="FG24" s="231">
        <v>80.44</v>
      </c>
      <c r="FH24" s="231">
        <v>461.45</v>
      </c>
      <c r="FI24" s="231">
        <v>68.2</v>
      </c>
      <c r="FJ24" s="233">
        <v>24420.89</v>
      </c>
      <c r="FN24" s="326">
        <f t="shared" si="0"/>
        <v>-3.7723158802800394E-3</v>
      </c>
      <c r="FO24" s="322">
        <f t="shared" si="1"/>
        <v>-3.641092327698324E-2</v>
      </c>
      <c r="FP24" s="322">
        <f t="shared" si="2"/>
        <v>8.4417065936574168E-3</v>
      </c>
      <c r="FQ24" s="322">
        <f t="shared" si="3"/>
        <v>6.3350539652745931E-3</v>
      </c>
      <c r="FR24" s="322">
        <f t="shared" si="4"/>
        <v>3.718007422759919E-2</v>
      </c>
      <c r="FS24" s="322">
        <f t="shared" si="5"/>
        <v>8.6206896551723582E-3</v>
      </c>
      <c r="FT24" s="322">
        <f t="shared" si="6"/>
        <v>-8.4355967639305529E-2</v>
      </c>
      <c r="FU24" s="322">
        <f t="shared" si="7"/>
        <v>-2.6627078185008209E-2</v>
      </c>
      <c r="FV24" s="322">
        <f t="shared" si="8"/>
        <v>2.1459227467811082E-2</v>
      </c>
      <c r="FW24" s="322">
        <f t="shared" si="9"/>
        <v>4.1438824333561129E-3</v>
      </c>
      <c r="FX24" s="322">
        <f t="shared" si="10"/>
        <v>-1.9327508604712839E-2</v>
      </c>
      <c r="FY24" s="322">
        <f t="shared" si="11"/>
        <v>0</v>
      </c>
      <c r="FZ24" s="322">
        <f t="shared" si="12"/>
        <v>9.4579847217170446E-3</v>
      </c>
      <c r="GA24" s="322">
        <f t="shared" si="13"/>
        <v>1.8663328367024952E-2</v>
      </c>
      <c r="GB24" s="322">
        <f t="shared" si="14"/>
        <v>-4.8648648648648693E-2</v>
      </c>
      <c r="GC24" s="322">
        <f t="shared" si="15"/>
        <v>1.4008421674731139E-2</v>
      </c>
      <c r="GD24" s="322">
        <f t="shared" si="16"/>
        <v>-8.361204013378044E-3</v>
      </c>
      <c r="GE24" s="322">
        <f t="shared" si="17"/>
        <v>2.3026563323049157E-2</v>
      </c>
      <c r="GF24" s="322">
        <f t="shared" si="18"/>
        <v>-6.6303809995052129E-3</v>
      </c>
      <c r="GG24" s="322">
        <f t="shared" si="19"/>
        <v>1.6447323874410554E-2</v>
      </c>
      <c r="GH24" s="322">
        <f t="shared" si="20"/>
        <v>1.0484927916120585E-2</v>
      </c>
      <c r="GI24" s="322">
        <f t="shared" si="21"/>
        <v>5.5687203791469277E-2</v>
      </c>
      <c r="GJ24" s="322">
        <f t="shared" si="22"/>
        <v>3.4662045060659384E-3</v>
      </c>
      <c r="GK24" s="322">
        <f t="shared" si="23"/>
        <v>-5.8296540786145368E-3</v>
      </c>
      <c r="GL24" s="322">
        <f t="shared" si="24"/>
        <v>2.4388048956083454E-2</v>
      </c>
      <c r="GM24" s="322">
        <f t="shared" si="25"/>
        <v>9.0032679738561938E-2</v>
      </c>
      <c r="GN24" s="322">
        <f t="shared" si="26"/>
        <v>4.3290043290042362E-3</v>
      </c>
      <c r="GO24" s="322">
        <f t="shared" si="27"/>
        <v>1.9387755102040764E-2</v>
      </c>
      <c r="GP24" s="322">
        <f t="shared" si="28"/>
        <v>4.0876777251184909E-2</v>
      </c>
      <c r="GQ24" s="322">
        <f t="shared" si="29"/>
        <v>-8.8666938442723657E-3</v>
      </c>
      <c r="GR24" s="322">
        <f t="shared" si="30"/>
        <v>-3.184713375796172E-3</v>
      </c>
      <c r="GS24" s="322">
        <f t="shared" si="31"/>
        <v>-2.1939136588818152E-2</v>
      </c>
      <c r="GT24" s="322">
        <f t="shared" si="32"/>
        <v>-0.13492359299291828</v>
      </c>
      <c r="GU24" s="322">
        <f t="shared" si="33"/>
        <v>4.1455550437586412E-2</v>
      </c>
      <c r="GV24" s="322">
        <f t="shared" si="34"/>
        <v>-5.7170779379428202E-2</v>
      </c>
      <c r="GW24" s="322">
        <f t="shared" si="35"/>
        <v>-9.0569349250298678E-2</v>
      </c>
      <c r="GX24" s="322">
        <f t="shared" si="36"/>
        <v>2.7371156344737951E-2</v>
      </c>
      <c r="GY24" s="322">
        <f t="shared" si="37"/>
        <v>-2.9280055115397913E-2</v>
      </c>
      <c r="GZ24" s="322">
        <f t="shared" si="38"/>
        <v>2.8100775193798368E-2</v>
      </c>
      <c r="HA24" s="322">
        <f t="shared" si="39"/>
        <v>1.7789416651616388E-2</v>
      </c>
      <c r="HB24" s="322">
        <f t="shared" si="40"/>
        <v>-5.5455904334828214E-2</v>
      </c>
      <c r="HC24" s="322">
        <f t="shared" si="41"/>
        <v>-5.9980334316617444E-2</v>
      </c>
      <c r="HD24" s="322">
        <f t="shared" si="42"/>
        <v>6.0827250608271209E-3</v>
      </c>
      <c r="HE24" s="322">
        <f t="shared" si="43"/>
        <v>-1.6852850539291218E-2</v>
      </c>
      <c r="HF24" s="322">
        <f t="shared" si="44"/>
        <v>4.5994752276585733E-2</v>
      </c>
      <c r="HG24" s="322">
        <f t="shared" si="45"/>
        <v>-8.1110310021628648E-3</v>
      </c>
      <c r="HH24" s="322">
        <f t="shared" si="46"/>
        <v>1.5925058548009359E-2</v>
      </c>
      <c r="HI24" s="322">
        <f t="shared" si="47"/>
        <v>-1.8679245283018904E-2</v>
      </c>
      <c r="HJ24" s="322">
        <f t="shared" si="48"/>
        <v>-8.5152838427947533E-2</v>
      </c>
      <c r="HK24" s="322">
        <f t="shared" si="49"/>
        <v>0</v>
      </c>
      <c r="HL24" s="322">
        <f t="shared" si="50"/>
        <v>-3.37204945672536E-3</v>
      </c>
      <c r="HM24" s="322">
        <f t="shared" si="51"/>
        <v>-7.0911031710892726E-3</v>
      </c>
      <c r="HN24" s="322">
        <f t="shared" si="52"/>
        <v>-2.3641023030056281E-2</v>
      </c>
      <c r="HO24" s="322">
        <f t="shared" si="53"/>
        <v>-6.2500000000000056E-2</v>
      </c>
      <c r="HP24" s="322">
        <f t="shared" si="54"/>
        <v>1.5349194167306299E-2</v>
      </c>
      <c r="HQ24" s="322">
        <f t="shared" si="55"/>
        <v>3.484522910738138E-2</v>
      </c>
      <c r="HR24" s="322">
        <f t="shared" si="56"/>
        <v>2.9084790577489354E-2</v>
      </c>
      <c r="HS24" s="322">
        <f t="shared" si="57"/>
        <v>-3.9549741405535584E-3</v>
      </c>
      <c r="HT24" s="322">
        <f t="shared" si="58"/>
        <v>-1.1811023622047291E-2</v>
      </c>
      <c r="HU24" s="322">
        <f t="shared" si="59"/>
        <v>-3.3824663986681332E-2</v>
      </c>
      <c r="HV24" s="322">
        <f t="shared" si="60"/>
        <v>-1.4084507042253534E-2</v>
      </c>
      <c r="HW24" s="322">
        <f t="shared" si="61"/>
        <v>3.9433057899844165E-2</v>
      </c>
      <c r="HX24" s="322">
        <f t="shared" si="62"/>
        <v>4.2081411345796732E-3</v>
      </c>
      <c r="HY24" s="322">
        <f t="shared" si="63"/>
        <v>-3.1373791792108967E-2</v>
      </c>
      <c r="HZ24" s="322">
        <f t="shared" si="64"/>
        <v>3.1349199232410939E-2</v>
      </c>
      <c r="IA24" s="322">
        <f t="shared" si="65"/>
        <v>-3.3919589857783765E-3</v>
      </c>
      <c r="IB24" s="322">
        <f t="shared" si="66"/>
        <v>8.8194201886133885E-3</v>
      </c>
      <c r="IC24" s="322">
        <f t="shared" si="67"/>
        <v>-1.6274120317820537E-2</v>
      </c>
      <c r="ID24" s="322">
        <f t="shared" si="68"/>
        <v>4.1014626163444874E-2</v>
      </c>
      <c r="IE24" s="322">
        <f t="shared" si="69"/>
        <v>1.7383502495373713E-2</v>
      </c>
      <c r="IF24" s="322">
        <f t="shared" si="70"/>
        <v>-1.8250134192163172E-2</v>
      </c>
      <c r="IG24" s="322">
        <f t="shared" si="71"/>
        <v>-1.4560279557367502E-2</v>
      </c>
      <c r="IH24" s="322">
        <f t="shared" si="72"/>
        <v>-2.4679170779861793E-2</v>
      </c>
      <c r="II24" s="322">
        <f t="shared" si="73"/>
        <v>-3.2699294721094278E-2</v>
      </c>
      <c r="IJ24" s="322">
        <f t="shared" si="74"/>
        <v>1.748200381959765E-2</v>
      </c>
      <c r="IK24" s="322">
        <f t="shared" si="75"/>
        <v>-2.7052473010293763E-2</v>
      </c>
      <c r="IL24" s="322">
        <f t="shared" si="76"/>
        <v>4.0884546155824021E-2</v>
      </c>
      <c r="IM24" s="322">
        <f t="shared" si="77"/>
        <v>-3.057340737505463E-2</v>
      </c>
      <c r="IN24" s="322">
        <f t="shared" si="78"/>
        <v>-3.5684298908480626E-3</v>
      </c>
      <c r="IO24" s="322">
        <f t="shared" si="79"/>
        <v>-1.5313954582692364E-2</v>
      </c>
      <c r="IP24" s="322">
        <f t="shared" si="80"/>
        <v>-4.8567265662938447E-4</v>
      </c>
      <c r="IQ24" s="322">
        <f t="shared" si="81"/>
        <v>1.4390559792783303E-4</v>
      </c>
      <c r="IR24" s="322">
        <f t="shared" si="82"/>
        <v>1.877096492283856E-2</v>
      </c>
      <c r="IS24" s="322">
        <f t="shared" si="83"/>
        <v>3.5151515151515218E-2</v>
      </c>
      <c r="IT24" s="322">
        <f t="shared" si="84"/>
        <v>-1.4084507042253534E-2</v>
      </c>
      <c r="IU24" s="322">
        <f t="shared" si="85"/>
        <v>-2.2287836936851026E-2</v>
      </c>
      <c r="IV24" s="322">
        <f t="shared" si="86"/>
        <v>-1.3098591549295871E-2</v>
      </c>
      <c r="IW24" s="322">
        <f t="shared" si="87"/>
        <v>3.4956495191573685E-2</v>
      </c>
      <c r="IX24" s="322">
        <f t="shared" si="88"/>
        <v>-2.1394064872325775E-2</v>
      </c>
      <c r="IY24" s="322">
        <f t="shared" si="89"/>
        <v>0</v>
      </c>
      <c r="IZ24" s="322">
        <f t="shared" si="90"/>
        <v>-1.5957446808510613E-2</v>
      </c>
      <c r="JA24" s="322">
        <f t="shared" si="91"/>
        <v>5.7471264367816143E-3</v>
      </c>
      <c r="JB24" s="322">
        <f t="shared" si="92"/>
        <v>2.4498966693901076E-2</v>
      </c>
      <c r="JC24" s="322">
        <f t="shared" si="93"/>
        <v>-2.3688417381194527E-2</v>
      </c>
      <c r="JD24" s="322">
        <f t="shared" si="94"/>
        <v>-1.7132071819193691E-2</v>
      </c>
      <c r="JE24" s="322">
        <f t="shared" si="95"/>
        <v>9.7647581003106455E-4</v>
      </c>
      <c r="JF24" s="322">
        <f t="shared" si="96"/>
        <v>5.5832685002974647E-3</v>
      </c>
      <c r="JG24" s="322">
        <f t="shared" si="97"/>
        <v>-2.028598288060968E-2</v>
      </c>
      <c r="JH24" s="322">
        <f t="shared" si="98"/>
        <v>-1.815008726003493E-2</v>
      </c>
      <c r="JI24" s="322">
        <f t="shared" si="99"/>
        <v>2.0293855020699731E-3</v>
      </c>
      <c r="JJ24" s="322">
        <f t="shared" si="100"/>
        <v>4.7311827956989259E-2</v>
      </c>
      <c r="JK24" s="322">
        <f t="shared" si="101"/>
        <v>5.4931714719271697E-2</v>
      </c>
      <c r="JL24" s="322">
        <f t="shared" si="102"/>
        <v>0</v>
      </c>
      <c r="JM24" s="322">
        <f t="shared" si="103"/>
        <v>1.4329295460721227E-2</v>
      </c>
      <c r="JN24" s="322">
        <f t="shared" si="104"/>
        <v>-5.5455904334828214E-2</v>
      </c>
      <c r="JO24" s="322">
        <f t="shared" si="105"/>
        <v>1.3888888888888945E-2</v>
      </c>
      <c r="JP24" s="322">
        <f t="shared" si="106"/>
        <v>1.9221753398968595E-2</v>
      </c>
      <c r="JQ24" s="322">
        <f t="shared" si="107"/>
        <v>2.3401814998893284E-2</v>
      </c>
      <c r="JR24" s="322">
        <f t="shared" si="108"/>
        <v>2.2743947175348431E-2</v>
      </c>
      <c r="JS24" s="322">
        <f t="shared" si="109"/>
        <v>-2.7052473010293763E-2</v>
      </c>
      <c r="JT24" s="322">
        <f t="shared" si="110"/>
        <v>-9.2783505154639036E-3</v>
      </c>
      <c r="JU24" s="322">
        <f t="shared" si="111"/>
        <v>2.7397260273972629E-2</v>
      </c>
      <c r="JV24" s="322">
        <f t="shared" si="112"/>
        <v>1.0973282442748112E-2</v>
      </c>
      <c r="JW24" s="322">
        <f t="shared" si="113"/>
        <v>-1.7321297877531068E-2</v>
      </c>
      <c r="JX24" s="322">
        <f t="shared" si="114"/>
        <v>8.6373530692207857E-3</v>
      </c>
      <c r="JY24" s="322">
        <f t="shared" si="115"/>
        <v>1.6239316239316348E-2</v>
      </c>
      <c r="JZ24" s="322">
        <f t="shared" si="116"/>
        <v>-8.5470085470085166E-3</v>
      </c>
      <c r="KA24" s="322">
        <f t="shared" si="117"/>
        <v>-1.2997562956945626E-2</v>
      </c>
      <c r="KB24" s="322">
        <f t="shared" si="118"/>
        <v>-2.0412227422085146E-2</v>
      </c>
      <c r="KC24" s="322">
        <f t="shared" si="119"/>
        <v>-1.9017494205427261E-2</v>
      </c>
      <c r="KD24" s="322">
        <f t="shared" si="120"/>
        <v>6.3545513795350797E-2</v>
      </c>
      <c r="KE24" s="322">
        <f t="shared" si="121"/>
        <v>1.743341404358368E-2</v>
      </c>
      <c r="KF24" s="322">
        <f t="shared" si="122"/>
        <v>-0.10669975186104222</v>
      </c>
      <c r="KG24" s="322">
        <f t="shared" si="123"/>
        <v>1.7657445556209579E-2</v>
      </c>
      <c r="KH24" s="322">
        <f t="shared" si="124"/>
        <v>-3.2236400268636695E-2</v>
      </c>
      <c r="KI24" s="322">
        <f t="shared" si="125"/>
        <v>-3.0950626381724387E-2</v>
      </c>
      <c r="KJ24" s="322">
        <f t="shared" si="126"/>
        <v>3.0412744388124541E-2</v>
      </c>
      <c r="KK24" s="322">
        <f t="shared" si="127"/>
        <v>-1.7313019390581719E-2</v>
      </c>
      <c r="KL24" s="322">
        <f t="shared" si="128"/>
        <v>-3.2089851584436876E-3</v>
      </c>
      <c r="KM24" s="322">
        <f t="shared" si="129"/>
        <v>-6.846217105263154E-2</v>
      </c>
      <c r="KN24" s="322">
        <f t="shared" si="130"/>
        <v>1.1294876966518803E-2</v>
      </c>
      <c r="KO24" s="322">
        <f t="shared" si="131"/>
        <v>-2.7487872997207015E-2</v>
      </c>
      <c r="KP24" s="322">
        <f t="shared" si="132"/>
        <v>-8.4033613445378148E-3</v>
      </c>
      <c r="KQ24" s="322">
        <f t="shared" si="133"/>
        <v>5.637495902982613E-2</v>
      </c>
      <c r="KR24" s="322">
        <f t="shared" si="134"/>
        <v>1.3921113689095245E-2</v>
      </c>
      <c r="KS24" s="322">
        <f t="shared" si="135"/>
        <v>-4.0279838880645505E-3</v>
      </c>
      <c r="KT24" s="322">
        <f t="shared" si="136"/>
        <v>-1.6422327522794569E-2</v>
      </c>
      <c r="KU24" s="322">
        <f t="shared" si="137"/>
        <v>2.8419776821163472E-3</v>
      </c>
      <c r="KV24" s="322">
        <f t="shared" si="138"/>
        <v>4.9180327868852576E-2</v>
      </c>
      <c r="KW24" s="322">
        <f t="shared" si="139"/>
        <v>-2.988958803276745E-2</v>
      </c>
      <c r="KX24" s="322">
        <f t="shared" si="140"/>
        <v>1.0769844435580357E-2</v>
      </c>
      <c r="KY24" s="322">
        <f t="shared" si="141"/>
        <v>8.9132014842583825E-3</v>
      </c>
      <c r="KZ24" s="322">
        <f t="shared" si="142"/>
        <v>-5.2396166134185275E-2</v>
      </c>
      <c r="LA24" s="322">
        <f t="shared" si="143"/>
        <v>1.1511663132383988E-2</v>
      </c>
      <c r="LB24" s="322">
        <f t="shared" si="144"/>
        <v>2.5150192471854026E-2</v>
      </c>
      <c r="LC24" s="322">
        <f t="shared" si="145"/>
        <v>4.8721948877955147E-2</v>
      </c>
      <c r="LD24" s="322">
        <f t="shared" si="146"/>
        <v>1.8523051815585442E-2</v>
      </c>
      <c r="LE24" s="322">
        <f t="shared" si="147"/>
        <v>5.3595890410958948E-2</v>
      </c>
      <c r="LF24" s="322">
        <f t="shared" si="148"/>
        <v>3.6018755328218195E-2</v>
      </c>
      <c r="LG24" s="322">
        <f t="shared" si="149"/>
        <v>-8.3682008368200292E-3</v>
      </c>
      <c r="LH24" s="322">
        <f t="shared" si="150"/>
        <v>-2.4461654703437797E-2</v>
      </c>
      <c r="LI24" s="322">
        <f t="shared" si="151"/>
        <v>2.1067415730337005E-2</v>
      </c>
      <c r="LJ24" s="322">
        <f t="shared" si="152"/>
        <v>-3.4418343996637582E-2</v>
      </c>
      <c r="LK24" s="322">
        <f t="shared" si="153"/>
        <v>-3.2172193489504029E-2</v>
      </c>
      <c r="LL24" s="322">
        <f t="shared" si="154"/>
        <v>-1.6233766233766465E-3</v>
      </c>
      <c r="LM24" s="322">
        <f t="shared" si="155"/>
        <v>7.2447859495061561E-3</v>
      </c>
      <c r="LN24" s="322">
        <f t="shared" si="156"/>
        <v>8.2831325301205728E-3</v>
      </c>
      <c r="LO24" s="322">
        <f t="shared" si="157"/>
        <v>-4.3103448275862072E-2</v>
      </c>
      <c r="LP24" s="322">
        <f t="shared" si="158"/>
        <v>-2.1077283372365471E-2</v>
      </c>
      <c r="LQ24" s="322">
        <f t="shared" si="159"/>
        <v>-5.982215036378332E-2</v>
      </c>
      <c r="LR24" s="322">
        <f t="shared" si="160"/>
        <v>9.7006502929005579E-3</v>
      </c>
      <c r="LS24" s="322">
        <f t="shared" si="161"/>
        <v>-4.9480455220188724E-3</v>
      </c>
      <c r="LT24" s="322">
        <f t="shared" si="162"/>
        <v>-1.0591993824910478E-2</v>
      </c>
      <c r="LU24" s="322">
        <f t="shared" si="163"/>
        <v>4.8585485854858494E-2</v>
      </c>
      <c r="LV24" s="327">
        <f t="shared" si="164"/>
        <v>2.6534228120211854E-2</v>
      </c>
    </row>
    <row r="25" spans="1:334">
      <c r="A25" s="265">
        <v>44949</v>
      </c>
      <c r="B25" s="230">
        <v>2785.84</v>
      </c>
      <c r="C25" s="231">
        <v>72.67</v>
      </c>
      <c r="D25" s="231">
        <v>46.42</v>
      </c>
      <c r="E25" s="231">
        <v>42.54</v>
      </c>
      <c r="F25" s="231">
        <v>1737.47</v>
      </c>
      <c r="G25" s="231">
        <v>7.55</v>
      </c>
      <c r="H25" s="231">
        <v>216</v>
      </c>
      <c r="I25" s="231">
        <v>152921.14000000001</v>
      </c>
      <c r="J25" s="231">
        <v>10.39</v>
      </c>
      <c r="K25" s="231">
        <v>242.82</v>
      </c>
      <c r="L25" s="231">
        <v>76.040000000000006</v>
      </c>
      <c r="M25" s="232">
        <v>0.08</v>
      </c>
      <c r="N25" s="231">
        <v>27.92</v>
      </c>
      <c r="O25" s="231">
        <v>2429.4699999999998</v>
      </c>
      <c r="P25" s="231">
        <v>1.9</v>
      </c>
      <c r="Q25" s="231">
        <v>1221.27</v>
      </c>
      <c r="R25" s="231">
        <v>13.46</v>
      </c>
      <c r="S25" s="231">
        <v>143.9</v>
      </c>
      <c r="T25" s="231">
        <v>100.97</v>
      </c>
      <c r="U25" s="231">
        <v>61197.68</v>
      </c>
      <c r="V25" s="231">
        <v>15.17</v>
      </c>
      <c r="W25" s="231">
        <v>20.350000000000001</v>
      </c>
      <c r="X25" s="231">
        <v>5.84</v>
      </c>
      <c r="Y25" s="231">
        <v>463.22</v>
      </c>
      <c r="Z25" s="231">
        <v>112.42</v>
      </c>
      <c r="AA25" s="231">
        <v>177.9</v>
      </c>
      <c r="AB25" s="231">
        <v>2.21</v>
      </c>
      <c r="AC25" s="231">
        <v>10.91</v>
      </c>
      <c r="AD25" s="231">
        <v>17.829999999999998</v>
      </c>
      <c r="AE25" s="231">
        <v>102.24</v>
      </c>
      <c r="AF25" s="231">
        <v>762.26</v>
      </c>
      <c r="AG25" s="231">
        <v>55.66</v>
      </c>
      <c r="AH25" s="231">
        <v>23.1</v>
      </c>
      <c r="AI25" s="231">
        <v>136.63</v>
      </c>
      <c r="AJ25" s="231">
        <v>37.46</v>
      </c>
      <c r="AK25" s="231">
        <v>596.03</v>
      </c>
      <c r="AL25" s="231">
        <v>248.32</v>
      </c>
      <c r="AM25" s="231">
        <v>27.15</v>
      </c>
      <c r="AN25" s="231">
        <v>10.71</v>
      </c>
      <c r="AO25" s="231">
        <v>110.53</v>
      </c>
      <c r="AP25" s="231">
        <v>131.28</v>
      </c>
      <c r="AQ25" s="231">
        <v>9.92</v>
      </c>
      <c r="AR25" s="231">
        <v>8.41</v>
      </c>
      <c r="AS25" s="231">
        <v>99.81</v>
      </c>
      <c r="AT25" s="231">
        <v>67.87</v>
      </c>
      <c r="AU25" s="231">
        <v>116.61</v>
      </c>
      <c r="AV25" s="231">
        <v>22.26</v>
      </c>
      <c r="AW25" s="231">
        <v>54</v>
      </c>
      <c r="AX25" s="231">
        <v>4.3</v>
      </c>
      <c r="AY25" s="231">
        <v>26.43</v>
      </c>
      <c r="AZ25" s="231">
        <v>26.74</v>
      </c>
      <c r="BA25" s="231">
        <v>6089.65</v>
      </c>
      <c r="BB25" s="231">
        <v>604.24</v>
      </c>
      <c r="BC25" s="231">
        <v>1.56</v>
      </c>
      <c r="BD25" s="231">
        <v>13.39</v>
      </c>
      <c r="BE25" s="231">
        <v>370.71</v>
      </c>
      <c r="BF25" s="231">
        <v>360.77</v>
      </c>
      <c r="BG25" s="231">
        <v>132.97999999999999</v>
      </c>
      <c r="BH25" s="231">
        <v>52.36</v>
      </c>
      <c r="BI25" s="231">
        <v>253.27</v>
      </c>
      <c r="BJ25" s="231">
        <v>2.87</v>
      </c>
      <c r="BK25" s="231">
        <v>1129.3499999999999</v>
      </c>
      <c r="BL25" s="231">
        <v>126.92</v>
      </c>
      <c r="BM25" s="231">
        <v>65.489999999999995</v>
      </c>
      <c r="BN25" s="231">
        <v>547.41</v>
      </c>
      <c r="BO25" s="231">
        <v>3194.07</v>
      </c>
      <c r="BP25" s="231">
        <v>121.46</v>
      </c>
      <c r="BQ25" s="231">
        <v>709.66</v>
      </c>
      <c r="BR25" s="231">
        <v>107.74</v>
      </c>
      <c r="BS25" s="231">
        <v>361</v>
      </c>
      <c r="BT25" s="231">
        <v>79.56</v>
      </c>
      <c r="BU25" s="231">
        <v>50.56</v>
      </c>
      <c r="BV25" s="231">
        <v>10.57</v>
      </c>
      <c r="BW25" s="231">
        <v>46.14</v>
      </c>
      <c r="BX25" s="231">
        <v>150.81</v>
      </c>
      <c r="BY25" s="231">
        <v>154.54</v>
      </c>
      <c r="BZ25" s="231">
        <v>50.08</v>
      </c>
      <c r="CA25" s="231">
        <v>155.13</v>
      </c>
      <c r="CB25" s="231">
        <v>49.37</v>
      </c>
      <c r="CC25" s="231">
        <v>61729.71</v>
      </c>
      <c r="CD25" s="231">
        <v>142.91</v>
      </c>
      <c r="CE25" s="231">
        <v>74.150000000000006</v>
      </c>
      <c r="CF25" s="231">
        <v>5791.48</v>
      </c>
      <c r="CG25" s="231">
        <v>40.17</v>
      </c>
      <c r="CH25" s="231">
        <v>0.71</v>
      </c>
      <c r="CI25" s="231">
        <v>104.03</v>
      </c>
      <c r="CJ25" s="231">
        <v>75.400000000000006</v>
      </c>
      <c r="CK25" s="231">
        <v>66.36</v>
      </c>
      <c r="CL25" s="231">
        <v>30.22</v>
      </c>
      <c r="CM25" s="231">
        <v>4.5199999999999996</v>
      </c>
      <c r="CN25" s="231">
        <v>5.63</v>
      </c>
      <c r="CO25" s="231">
        <v>1.8</v>
      </c>
      <c r="CP25" s="231">
        <v>850.87</v>
      </c>
      <c r="CQ25" s="231">
        <v>131.74</v>
      </c>
      <c r="CR25" s="231">
        <v>205.37</v>
      </c>
      <c r="CS25" s="231">
        <v>108.99</v>
      </c>
      <c r="CT25" s="231">
        <v>226.72</v>
      </c>
      <c r="CU25" s="231">
        <v>437.72</v>
      </c>
      <c r="CV25" s="231">
        <v>86.07</v>
      </c>
      <c r="CW25" s="231">
        <v>368.11</v>
      </c>
      <c r="CX25" s="231">
        <v>14.75</v>
      </c>
      <c r="CY25" s="231">
        <v>405</v>
      </c>
      <c r="CZ25" s="231">
        <v>53.74</v>
      </c>
      <c r="DA25" s="231">
        <v>8956.41</v>
      </c>
      <c r="DB25" s="231">
        <v>131.28</v>
      </c>
      <c r="DC25" s="231">
        <v>5.19</v>
      </c>
      <c r="DD25" s="231">
        <v>21.59</v>
      </c>
      <c r="DE25" s="231">
        <v>1137.03</v>
      </c>
      <c r="DF25" s="231">
        <v>128.16</v>
      </c>
      <c r="DG25" s="231">
        <v>154.54</v>
      </c>
      <c r="DH25" s="231">
        <v>9.61</v>
      </c>
      <c r="DI25" s="231">
        <v>7.79</v>
      </c>
      <c r="DJ25" s="231">
        <v>21.38</v>
      </c>
      <c r="DK25" s="231">
        <v>121.71</v>
      </c>
      <c r="DL25" s="231">
        <v>10812.66</v>
      </c>
      <c r="DM25" s="231">
        <v>24.1</v>
      </c>
      <c r="DN25" s="231">
        <v>45.32</v>
      </c>
      <c r="DO25" s="231">
        <v>85.08</v>
      </c>
      <c r="DP25" s="231">
        <v>102.11</v>
      </c>
      <c r="DQ25" s="231">
        <v>682786.44</v>
      </c>
      <c r="DR25" s="231">
        <v>102.24</v>
      </c>
      <c r="DS25" s="231">
        <v>42.27</v>
      </c>
      <c r="DT25" s="231">
        <v>7.43</v>
      </c>
      <c r="DU25" s="231">
        <v>19.25</v>
      </c>
      <c r="DV25" s="231">
        <v>15.78</v>
      </c>
      <c r="DW25" s="231">
        <v>14.13</v>
      </c>
      <c r="DX25" s="231">
        <v>15.28</v>
      </c>
      <c r="DY25" s="231">
        <v>14.62</v>
      </c>
      <c r="DZ25" s="231">
        <v>245.95</v>
      </c>
      <c r="EA25" s="231">
        <v>86.57</v>
      </c>
      <c r="EB25" s="231">
        <v>25.51</v>
      </c>
      <c r="EC25" s="231">
        <v>1376</v>
      </c>
      <c r="ED25" s="231">
        <v>30.46</v>
      </c>
      <c r="EE25" s="231">
        <v>33.92</v>
      </c>
      <c r="EF25" s="231">
        <v>17.37</v>
      </c>
      <c r="EG25" s="231">
        <v>46.4</v>
      </c>
      <c r="EH25" s="231">
        <v>607.49</v>
      </c>
      <c r="EI25" s="231">
        <v>232.59</v>
      </c>
      <c r="EJ25" s="231">
        <v>3.35</v>
      </c>
      <c r="EK25" s="231">
        <v>4017.19</v>
      </c>
      <c r="EL25" s="231">
        <v>25.77</v>
      </c>
      <c r="EM25" s="231">
        <v>259.3</v>
      </c>
      <c r="EN25" s="231">
        <v>132.05000000000001</v>
      </c>
      <c r="EO25" s="231">
        <v>169.84</v>
      </c>
      <c r="EP25" s="231">
        <v>1324.33</v>
      </c>
      <c r="EQ25" s="231">
        <v>89.57</v>
      </c>
      <c r="ER25" s="231">
        <v>127.77</v>
      </c>
      <c r="ES25" s="231">
        <v>64.48</v>
      </c>
      <c r="ET25" s="231">
        <v>49.59</v>
      </c>
      <c r="EU25" s="231">
        <v>15.79</v>
      </c>
      <c r="EV25" s="231">
        <v>309.17</v>
      </c>
      <c r="EW25" s="231">
        <v>7.33</v>
      </c>
      <c r="EX25" s="231">
        <v>211.17</v>
      </c>
      <c r="EY25" s="231">
        <v>121.12</v>
      </c>
      <c r="EZ25" s="231">
        <v>31.46</v>
      </c>
      <c r="FA25" s="231">
        <v>46.54</v>
      </c>
      <c r="FB25" s="231">
        <v>26.07</v>
      </c>
      <c r="FC25" s="231">
        <v>105</v>
      </c>
      <c r="FD25" s="231">
        <v>20.25</v>
      </c>
      <c r="FE25" s="231">
        <v>34.72</v>
      </c>
      <c r="FF25" s="231">
        <v>377.56</v>
      </c>
      <c r="FG25" s="231">
        <v>79.39</v>
      </c>
      <c r="FH25" s="231">
        <v>483.73</v>
      </c>
      <c r="FI25" s="231">
        <v>68.95</v>
      </c>
      <c r="FJ25" s="233">
        <v>25417.93</v>
      </c>
      <c r="FN25" s="326">
        <f t="shared" si="0"/>
        <v>2.2176561238717273E-2</v>
      </c>
      <c r="FO25" s="322">
        <f t="shared" si="1"/>
        <v>-1.9298245614034988E-2</v>
      </c>
      <c r="FP25" s="322">
        <f t="shared" si="2"/>
        <v>5.0226244343891377E-2</v>
      </c>
      <c r="FQ25" s="322">
        <f t="shared" si="3"/>
        <v>-8.1604103520634512E-3</v>
      </c>
      <c r="FR25" s="322">
        <f t="shared" si="4"/>
        <v>9.2943821269031706E-3</v>
      </c>
      <c r="FS25" s="322">
        <f t="shared" si="5"/>
        <v>7.549857549857554E-2</v>
      </c>
      <c r="FT25" s="322">
        <f t="shared" si="6"/>
        <v>7.2173136106423064E-2</v>
      </c>
      <c r="FU25" s="322">
        <f t="shared" si="7"/>
        <v>5.7142801838911489E-2</v>
      </c>
      <c r="FV25" s="322">
        <f t="shared" si="8"/>
        <v>9.1386554621848845E-2</v>
      </c>
      <c r="FW25" s="322">
        <f t="shared" si="9"/>
        <v>3.3056796426292202E-2</v>
      </c>
      <c r="FX25" s="322">
        <f t="shared" si="10"/>
        <v>2.6457883369330561E-2</v>
      </c>
      <c r="FY25" s="322">
        <f t="shared" si="11"/>
        <v>0.14285714285714277</v>
      </c>
      <c r="FZ25" s="322">
        <f t="shared" si="12"/>
        <v>6.1261261261261876E-3</v>
      </c>
      <c r="GA25" s="322">
        <f t="shared" si="13"/>
        <v>5.1281718420050436E-2</v>
      </c>
      <c r="GB25" s="322">
        <f t="shared" si="14"/>
        <v>7.9545454545454489E-2</v>
      </c>
      <c r="GC25" s="322">
        <f t="shared" si="15"/>
        <v>0.11217659754664924</v>
      </c>
      <c r="GD25" s="322">
        <f t="shared" si="16"/>
        <v>0.13490725126475561</v>
      </c>
      <c r="GE25" s="322">
        <f t="shared" si="17"/>
        <v>5.8477381390217124E-2</v>
      </c>
      <c r="GF25" s="322">
        <f t="shared" si="18"/>
        <v>5.8776648734808071E-3</v>
      </c>
      <c r="GG25" s="322">
        <f t="shared" si="19"/>
        <v>4.5307425124028189E-2</v>
      </c>
      <c r="GH25" s="322">
        <f t="shared" si="20"/>
        <v>-1.621271076523995E-2</v>
      </c>
      <c r="GI25" s="322">
        <f t="shared" si="21"/>
        <v>0.14197530864197538</v>
      </c>
      <c r="GJ25" s="322">
        <f t="shared" si="22"/>
        <v>8.6355785837650811E-3</v>
      </c>
      <c r="GK25" s="322">
        <f t="shared" si="23"/>
        <v>-1.3797266416590919E-3</v>
      </c>
      <c r="GL25" s="322">
        <f t="shared" si="24"/>
        <v>-1.2386892734779905E-2</v>
      </c>
      <c r="GM25" s="322">
        <f t="shared" si="25"/>
        <v>0.33338330085444479</v>
      </c>
      <c r="GN25" s="322">
        <f t="shared" si="26"/>
        <v>-4.7413793103448225E-2</v>
      </c>
      <c r="GO25" s="322">
        <f t="shared" si="27"/>
        <v>9.2092092092092084E-2</v>
      </c>
      <c r="GP25" s="322">
        <f t="shared" si="28"/>
        <v>1.4797951052931019E-2</v>
      </c>
      <c r="GQ25" s="322">
        <f t="shared" si="29"/>
        <v>5.1311053984575784E-2</v>
      </c>
      <c r="GR25" s="322">
        <f t="shared" si="30"/>
        <v>2.3250194646548629E-2</v>
      </c>
      <c r="GS25" s="322">
        <f t="shared" si="31"/>
        <v>6.8740955137481085E-3</v>
      </c>
      <c r="GT25" s="322">
        <f t="shared" si="32"/>
        <v>-4.7393364928909705E-3</v>
      </c>
      <c r="GU25" s="322">
        <f t="shared" si="33"/>
        <v>7.1502285124576065E-3</v>
      </c>
      <c r="GV25" s="322">
        <f t="shared" si="34"/>
        <v>-2.9282197460482055E-2</v>
      </c>
      <c r="GW25" s="322">
        <f t="shared" si="35"/>
        <v>-8.3850466667777079E-3</v>
      </c>
      <c r="GX25" s="322">
        <f t="shared" si="36"/>
        <v>4.6792007419273224E-2</v>
      </c>
      <c r="GY25" s="322">
        <f t="shared" si="37"/>
        <v>-3.6550745209368386E-2</v>
      </c>
      <c r="GZ25" s="322">
        <f t="shared" si="38"/>
        <v>9.4250706880302949E-3</v>
      </c>
      <c r="HA25" s="322">
        <f t="shared" si="39"/>
        <v>-1.9341673320912012E-2</v>
      </c>
      <c r="HB25" s="322">
        <f t="shared" si="40"/>
        <v>3.8771957588226033E-2</v>
      </c>
      <c r="HC25" s="322">
        <f t="shared" si="41"/>
        <v>3.7656903765690315E-2</v>
      </c>
      <c r="HD25" s="322">
        <f t="shared" si="42"/>
        <v>1.6928657799274556E-2</v>
      </c>
      <c r="HE25" s="322">
        <f t="shared" si="43"/>
        <v>-2.2333235380546587E-2</v>
      </c>
      <c r="HF25" s="322">
        <f t="shared" si="44"/>
        <v>1.4755791648223186E-3</v>
      </c>
      <c r="HG25" s="322">
        <f t="shared" si="45"/>
        <v>5.9512992912956544E-2</v>
      </c>
      <c r="HH25" s="322">
        <f t="shared" si="46"/>
        <v>2.6279391424619651E-2</v>
      </c>
      <c r="HI25" s="322">
        <f t="shared" si="47"/>
        <v>3.8261872716785272E-2</v>
      </c>
      <c r="HJ25" s="322">
        <f t="shared" si="48"/>
        <v>2.6252983293555947E-2</v>
      </c>
      <c r="HK25" s="322">
        <f t="shared" si="49"/>
        <v>4.7147385103011148E-2</v>
      </c>
      <c r="HL25" s="322">
        <f t="shared" si="50"/>
        <v>5.2631578947367292E-3</v>
      </c>
      <c r="HM25" s="322">
        <f t="shared" si="51"/>
        <v>5.2534697616537292E-2</v>
      </c>
      <c r="HN25" s="322">
        <f t="shared" si="52"/>
        <v>5.0304189118720768E-2</v>
      </c>
      <c r="HO25" s="322">
        <f t="shared" si="53"/>
        <v>-5.454545454545446E-2</v>
      </c>
      <c r="HP25" s="322">
        <f t="shared" si="54"/>
        <v>1.2093726379440676E-2</v>
      </c>
      <c r="HQ25" s="322">
        <f t="shared" si="55"/>
        <v>4.0209888321454584E-2</v>
      </c>
      <c r="HR25" s="322">
        <f t="shared" si="56"/>
        <v>5.3343065693430607E-2</v>
      </c>
      <c r="HS25" s="322">
        <f t="shared" si="57"/>
        <v>1.5424557116676708E-2</v>
      </c>
      <c r="HT25" s="322">
        <f t="shared" si="58"/>
        <v>-6.6401062416998943E-3</v>
      </c>
      <c r="HU25" s="322">
        <f t="shared" si="59"/>
        <v>6.4428007060603573E-2</v>
      </c>
      <c r="HV25" s="322">
        <f t="shared" si="60"/>
        <v>2.5000000000000102E-2</v>
      </c>
      <c r="HW25" s="322">
        <f t="shared" si="61"/>
        <v>6.4982460110897228E-2</v>
      </c>
      <c r="HX25" s="322">
        <f t="shared" si="62"/>
        <v>2.280602788298814E-2</v>
      </c>
      <c r="HY25" s="322">
        <f t="shared" si="63"/>
        <v>7.1323409128087559E-2</v>
      </c>
      <c r="HZ25" s="322">
        <f t="shared" si="64"/>
        <v>-4.8098492357452276E-2</v>
      </c>
      <c r="IA25" s="322">
        <f t="shared" si="65"/>
        <v>3.7311881734747671E-2</v>
      </c>
      <c r="IB25" s="322">
        <f t="shared" si="66"/>
        <v>5.1328659222712653E-2</v>
      </c>
      <c r="IC25" s="322">
        <f t="shared" si="67"/>
        <v>2.35529978509511E-2</v>
      </c>
      <c r="ID25" s="322">
        <f t="shared" si="68"/>
        <v>5.8557673413244193E-2</v>
      </c>
      <c r="IE25" s="322">
        <f t="shared" si="69"/>
        <v>-5.1259438902056262E-3</v>
      </c>
      <c r="IF25" s="322">
        <f t="shared" si="70"/>
        <v>8.7479496992892369E-2</v>
      </c>
      <c r="IG25" s="322">
        <f t="shared" si="71"/>
        <v>-3.9401103230889628E-3</v>
      </c>
      <c r="IH25" s="322">
        <f t="shared" si="72"/>
        <v>6.9838056680161881E-2</v>
      </c>
      <c r="II25" s="322">
        <f t="shared" si="73"/>
        <v>1.9443216968625776E-2</v>
      </c>
      <c r="IJ25" s="322">
        <f t="shared" si="74"/>
        <v>8.8723650014438285E-2</v>
      </c>
      <c r="IK25" s="322">
        <f t="shared" si="75"/>
        <v>-3.0320624475840196E-3</v>
      </c>
      <c r="IL25" s="322">
        <f t="shared" si="76"/>
        <v>0.2371541501976285</v>
      </c>
      <c r="IM25" s="322">
        <f t="shared" si="77"/>
        <v>-1.5446997489863494E-3</v>
      </c>
      <c r="IN25" s="322">
        <f t="shared" si="78"/>
        <v>4.0025279123657019E-2</v>
      </c>
      <c r="IO25" s="322">
        <f t="shared" si="79"/>
        <v>7.4649962422762922E-2</v>
      </c>
      <c r="IP25" s="322">
        <f t="shared" si="80"/>
        <v>-7.9827849507150186E-3</v>
      </c>
      <c r="IQ25" s="322">
        <f t="shared" si="81"/>
        <v>6.690647482014396E-2</v>
      </c>
      <c r="IR25" s="322">
        <f t="shared" si="82"/>
        <v>-8.376138620642435E-3</v>
      </c>
      <c r="IS25" s="322">
        <f t="shared" si="83"/>
        <v>-5.9250585480093702E-2</v>
      </c>
      <c r="IT25" s="322">
        <f t="shared" si="84"/>
        <v>1.4285714285714299E-2</v>
      </c>
      <c r="IU25" s="322">
        <f t="shared" si="85"/>
        <v>1.3443740867023822E-2</v>
      </c>
      <c r="IV25" s="322">
        <f t="shared" si="86"/>
        <v>7.6066790352504826E-2</v>
      </c>
      <c r="IW25" s="322">
        <f t="shared" si="87"/>
        <v>-2.1238938053097314E-2</v>
      </c>
      <c r="IX25" s="322">
        <f t="shared" si="88"/>
        <v>6.5585331452750334E-2</v>
      </c>
      <c r="IY25" s="322">
        <f t="shared" si="89"/>
        <v>-1.7391304347826105E-2</v>
      </c>
      <c r="IZ25" s="322">
        <f t="shared" si="90"/>
        <v>1.4414414414414429E-2</v>
      </c>
      <c r="JA25" s="322">
        <f t="shared" si="91"/>
        <v>2.8571428571428598E-2</v>
      </c>
      <c r="JB25" s="322">
        <f t="shared" si="92"/>
        <v>-2.1110159850821005E-3</v>
      </c>
      <c r="JC25" s="322">
        <f t="shared" si="93"/>
        <v>-1.9499851146174488E-2</v>
      </c>
      <c r="JD25" s="322">
        <f t="shared" si="94"/>
        <v>1.1226549805504953E-2</v>
      </c>
      <c r="JE25" s="322">
        <f t="shared" si="95"/>
        <v>-3.3433841787868131E-2</v>
      </c>
      <c r="JF25" s="322">
        <f t="shared" si="96"/>
        <v>3.1811768989214076E-2</v>
      </c>
      <c r="JG25" s="322">
        <f t="shared" si="97"/>
        <v>0.10529771223675584</v>
      </c>
      <c r="JH25" s="322">
        <f t="shared" si="98"/>
        <v>1.9907571987202187E-2</v>
      </c>
      <c r="JI25" s="322">
        <f t="shared" si="99"/>
        <v>-5.9678116223805889E-3</v>
      </c>
      <c r="JJ25" s="322">
        <f t="shared" si="100"/>
        <v>9.5824777549623937E-3</v>
      </c>
      <c r="JK25" s="322">
        <f t="shared" si="101"/>
        <v>5.9211214562192659E-2</v>
      </c>
      <c r="JL25" s="322">
        <f t="shared" si="102"/>
        <v>3.2865654430136476E-2</v>
      </c>
      <c r="JM25" s="322">
        <f t="shared" si="103"/>
        <v>-2.8591044271053703E-2</v>
      </c>
      <c r="JN25" s="322">
        <f t="shared" si="104"/>
        <v>3.8771957588226033E-2</v>
      </c>
      <c r="JO25" s="322">
        <f t="shared" si="105"/>
        <v>1.5655577299412929E-2</v>
      </c>
      <c r="JP25" s="322">
        <f t="shared" si="106"/>
        <v>-6.8997240110394934E-3</v>
      </c>
      <c r="JQ25" s="322">
        <f t="shared" si="107"/>
        <v>0.11780377506881629</v>
      </c>
      <c r="JR25" s="322">
        <f t="shared" si="108"/>
        <v>2.1520803443328573E-2</v>
      </c>
      <c r="JS25" s="322">
        <f t="shared" si="109"/>
        <v>-3.0320624475840196E-3</v>
      </c>
      <c r="JT25" s="322">
        <f t="shared" si="110"/>
        <v>0</v>
      </c>
      <c r="JU25" s="322">
        <f t="shared" si="111"/>
        <v>3.8666666666666669E-2</v>
      </c>
      <c r="JV25" s="322">
        <f t="shared" si="112"/>
        <v>8.9664936290702081E-3</v>
      </c>
      <c r="JW25" s="322">
        <f t="shared" si="113"/>
        <v>7.1996027805361663E-3</v>
      </c>
      <c r="JX25" s="322">
        <f t="shared" si="114"/>
        <v>3.7108014939889314E-2</v>
      </c>
      <c r="JY25" s="322">
        <f t="shared" si="115"/>
        <v>1.3456686291000853E-2</v>
      </c>
      <c r="JZ25" s="322">
        <f t="shared" si="116"/>
        <v>-2.327586206896548E-2</v>
      </c>
      <c r="KA25" s="322">
        <f t="shared" si="117"/>
        <v>3.5273368606703276E-4</v>
      </c>
      <c r="KB25" s="322">
        <f t="shared" si="118"/>
        <v>3.7914210205326329E-2</v>
      </c>
      <c r="KC25" s="322">
        <f t="shared" si="119"/>
        <v>0.10985460908463614</v>
      </c>
      <c r="KD25" s="322">
        <f t="shared" si="120"/>
        <v>4.4224287611071375E-2</v>
      </c>
      <c r="KE25" s="322">
        <f t="shared" si="121"/>
        <v>5.9495478343645882E-3</v>
      </c>
      <c r="KF25" s="322">
        <f t="shared" si="122"/>
        <v>3.194444444444438E-2</v>
      </c>
      <c r="KG25" s="322">
        <f t="shared" si="123"/>
        <v>0.11336032388663973</v>
      </c>
      <c r="KH25" s="322">
        <f t="shared" si="124"/>
        <v>9.5072866065232423E-2</v>
      </c>
      <c r="KI25" s="322">
        <f t="shared" si="125"/>
        <v>7.4524714828897373E-2</v>
      </c>
      <c r="KJ25" s="322">
        <f t="shared" si="126"/>
        <v>7.3787772312016789E-2</v>
      </c>
      <c r="KK25" s="322">
        <f t="shared" si="127"/>
        <v>3.0303030303030283E-2</v>
      </c>
      <c r="KL25" s="322">
        <f t="shared" si="128"/>
        <v>-1.026156941649904E-2</v>
      </c>
      <c r="KM25" s="322">
        <f t="shared" si="129"/>
        <v>-4.4692120944603966E-2</v>
      </c>
      <c r="KN25" s="322">
        <f t="shared" si="130"/>
        <v>1.7550857598723626E-2</v>
      </c>
      <c r="KO25" s="322">
        <f t="shared" si="131"/>
        <v>3.9903264812575535E-2</v>
      </c>
      <c r="KP25" s="322">
        <f t="shared" si="132"/>
        <v>3.254237288135596E-2</v>
      </c>
      <c r="KQ25" s="322">
        <f t="shared" si="133"/>
        <v>5.2435618988520165E-2</v>
      </c>
      <c r="KR25" s="322">
        <f t="shared" si="134"/>
        <v>-6.2929061784896701E-3</v>
      </c>
      <c r="KS25" s="322">
        <f t="shared" si="135"/>
        <v>-1.2345679012345644E-2</v>
      </c>
      <c r="KT25" s="322">
        <f t="shared" si="136"/>
        <v>5.6559472668139175E-2</v>
      </c>
      <c r="KU25" s="322">
        <f t="shared" si="137"/>
        <v>-3.0673056886851367E-2</v>
      </c>
      <c r="KV25" s="322">
        <f t="shared" si="138"/>
        <v>4.6874999999999972E-2</v>
      </c>
      <c r="KW25" s="322">
        <f t="shared" si="139"/>
        <v>-1.6748987913707061E-2</v>
      </c>
      <c r="KX25" s="322">
        <f t="shared" si="140"/>
        <v>1.696921862667718E-2</v>
      </c>
      <c r="KY25" s="322">
        <f t="shared" si="141"/>
        <v>-1.6834761507545301E-2</v>
      </c>
      <c r="KZ25" s="322">
        <f t="shared" si="142"/>
        <v>-1.0639094927699015E-2</v>
      </c>
      <c r="LA25" s="322">
        <f t="shared" si="143"/>
        <v>1.7310572027553248E-2</v>
      </c>
      <c r="LB25" s="322">
        <f t="shared" si="144"/>
        <v>4.0346591042993867E-2</v>
      </c>
      <c r="LC25" s="322">
        <f t="shared" si="145"/>
        <v>2.4945645954914664E-2</v>
      </c>
      <c r="LD25" s="322">
        <f t="shared" si="146"/>
        <v>2.3634033007530867E-2</v>
      </c>
      <c r="LE25" s="322">
        <f t="shared" si="147"/>
        <v>4.7944092312693039E-2</v>
      </c>
      <c r="LF25" s="322">
        <f t="shared" si="148"/>
        <v>2.0160460810532896E-2</v>
      </c>
      <c r="LG25" s="322">
        <f t="shared" si="149"/>
        <v>0.11040787623066094</v>
      </c>
      <c r="LH25" s="322">
        <f t="shared" si="150"/>
        <v>-2.2590118436763436E-3</v>
      </c>
      <c r="LI25" s="322">
        <f t="shared" si="151"/>
        <v>8.2530949105915404E-3</v>
      </c>
      <c r="LJ25" s="322">
        <f t="shared" si="152"/>
        <v>2.1329077190946007E-2</v>
      </c>
      <c r="LK25" s="322">
        <f t="shared" si="153"/>
        <v>-4.8172888015717057E-2</v>
      </c>
      <c r="LL25" s="322">
        <f t="shared" si="154"/>
        <v>2.3089430894308972E-2</v>
      </c>
      <c r="LM25" s="322">
        <f t="shared" si="155"/>
        <v>1.4385353095030438E-2</v>
      </c>
      <c r="LN25" s="322">
        <f t="shared" si="156"/>
        <v>-2.6512322628827512E-2</v>
      </c>
      <c r="LO25" s="322">
        <f t="shared" si="157"/>
        <v>-5.4054054054054057E-2</v>
      </c>
      <c r="LP25" s="322">
        <f t="shared" si="158"/>
        <v>-3.1100478468899455E-2</v>
      </c>
      <c r="LQ25" s="322">
        <f t="shared" si="159"/>
        <v>-4.872456291200966E-3</v>
      </c>
      <c r="LR25" s="322">
        <f t="shared" si="160"/>
        <v>4.8170326014637449E-3</v>
      </c>
      <c r="LS25" s="322">
        <f t="shared" si="161"/>
        <v>-1.3053207359522591E-2</v>
      </c>
      <c r="LT25" s="322">
        <f t="shared" si="162"/>
        <v>4.8282587495936787E-2</v>
      </c>
      <c r="LU25" s="322">
        <f t="shared" si="163"/>
        <v>1.0997067448680351E-2</v>
      </c>
      <c r="LV25" s="327">
        <f t="shared" si="164"/>
        <v>4.0827340854489781E-2</v>
      </c>
    </row>
    <row r="26" spans="1:334">
      <c r="A26" s="265">
        <v>44956</v>
      </c>
      <c r="B26" s="230">
        <v>2820.73</v>
      </c>
      <c r="C26" s="231">
        <v>72.44</v>
      </c>
      <c r="D26" s="231">
        <v>47.99</v>
      </c>
      <c r="E26" s="231">
        <v>41.14</v>
      </c>
      <c r="F26" s="231">
        <v>1729.24</v>
      </c>
      <c r="G26" s="231">
        <v>8.41</v>
      </c>
      <c r="H26" s="231">
        <v>225.38</v>
      </c>
      <c r="I26" s="231">
        <v>149403.69</v>
      </c>
      <c r="J26" s="231">
        <v>10.74</v>
      </c>
      <c r="K26" s="231">
        <v>252.79</v>
      </c>
      <c r="L26" s="231">
        <v>80.349999999999994</v>
      </c>
      <c r="M26" s="232">
        <v>0.08</v>
      </c>
      <c r="N26" s="231">
        <v>28.02</v>
      </c>
      <c r="O26" s="231">
        <v>2420.17</v>
      </c>
      <c r="P26" s="231">
        <v>1.92</v>
      </c>
      <c r="Q26" s="231">
        <v>1187.25</v>
      </c>
      <c r="R26" s="231">
        <v>13.48</v>
      </c>
      <c r="S26" s="231">
        <v>152.35</v>
      </c>
      <c r="T26" s="231">
        <v>106.58</v>
      </c>
      <c r="U26" s="231">
        <v>60155.61</v>
      </c>
      <c r="V26" s="231">
        <v>15.14</v>
      </c>
      <c r="W26" s="231">
        <v>21.08</v>
      </c>
      <c r="X26" s="231">
        <v>6.2</v>
      </c>
      <c r="Y26" s="231">
        <v>449.85</v>
      </c>
      <c r="Z26" s="231">
        <v>100.98</v>
      </c>
      <c r="AA26" s="231">
        <v>189.98</v>
      </c>
      <c r="AB26" s="231">
        <v>2.19</v>
      </c>
      <c r="AC26" s="231">
        <v>11</v>
      </c>
      <c r="AD26" s="231">
        <v>18.329999999999998</v>
      </c>
      <c r="AE26" s="231">
        <v>103.39</v>
      </c>
      <c r="AF26" s="231">
        <v>789.28</v>
      </c>
      <c r="AG26" s="231">
        <v>55.05</v>
      </c>
      <c r="AH26" s="231">
        <v>23.61</v>
      </c>
      <c r="AI26" s="231">
        <v>134.36000000000001</v>
      </c>
      <c r="AJ26" s="231">
        <v>38.04</v>
      </c>
      <c r="AK26" s="231">
        <v>637.32000000000005</v>
      </c>
      <c r="AL26" s="231">
        <v>254.51</v>
      </c>
      <c r="AM26" s="231">
        <v>29.24</v>
      </c>
      <c r="AN26" s="231">
        <v>10.62</v>
      </c>
      <c r="AO26" s="231">
        <v>111</v>
      </c>
      <c r="AP26" s="231">
        <v>132</v>
      </c>
      <c r="AQ26" s="231">
        <v>10</v>
      </c>
      <c r="AR26" s="231">
        <v>8.41</v>
      </c>
      <c r="AS26" s="231">
        <v>101.86</v>
      </c>
      <c r="AT26" s="231">
        <v>69.44</v>
      </c>
      <c r="AU26" s="231">
        <v>129.38999999999999</v>
      </c>
      <c r="AV26" s="231">
        <v>22.27</v>
      </c>
      <c r="AW26" s="231">
        <v>56.92</v>
      </c>
      <c r="AX26" s="231">
        <v>4.3600000000000003</v>
      </c>
      <c r="AY26" s="231">
        <v>27.59</v>
      </c>
      <c r="AZ26" s="231">
        <v>27.48</v>
      </c>
      <c r="BA26" s="231">
        <v>6224.4</v>
      </c>
      <c r="BB26" s="231">
        <v>623.14</v>
      </c>
      <c r="BC26" s="231">
        <v>1.74</v>
      </c>
      <c r="BD26" s="231">
        <v>13.39</v>
      </c>
      <c r="BE26" s="231">
        <v>379.33</v>
      </c>
      <c r="BF26" s="231">
        <v>365.9</v>
      </c>
      <c r="BG26" s="231">
        <v>133.86000000000001</v>
      </c>
      <c r="BH26" s="231">
        <v>52.17</v>
      </c>
      <c r="BI26" s="231">
        <v>237.2</v>
      </c>
      <c r="BJ26" s="231">
        <v>3.16</v>
      </c>
      <c r="BK26" s="231">
        <v>1066.45</v>
      </c>
      <c r="BL26" s="231">
        <v>112.2</v>
      </c>
      <c r="BM26" s="231">
        <v>64.489999999999995</v>
      </c>
      <c r="BN26" s="231">
        <v>553.70000000000005</v>
      </c>
      <c r="BO26" s="231">
        <v>3260.79</v>
      </c>
      <c r="BP26" s="231">
        <v>120.28</v>
      </c>
      <c r="BQ26" s="231">
        <v>707.77</v>
      </c>
      <c r="BR26" s="231">
        <v>108.89</v>
      </c>
      <c r="BS26" s="231">
        <v>366.68</v>
      </c>
      <c r="BT26" s="231">
        <v>82.34</v>
      </c>
      <c r="BU26" s="231">
        <v>48.6</v>
      </c>
      <c r="BV26" s="231">
        <v>10.54</v>
      </c>
      <c r="BW26" s="231">
        <v>45.63</v>
      </c>
      <c r="BX26" s="231">
        <v>185.39</v>
      </c>
      <c r="BY26" s="231">
        <v>151.21</v>
      </c>
      <c r="BZ26" s="231">
        <v>52.93</v>
      </c>
      <c r="CA26" s="231">
        <v>154.68</v>
      </c>
      <c r="CB26" s="231">
        <v>49.12</v>
      </c>
      <c r="CC26" s="231">
        <v>63427.06</v>
      </c>
      <c r="CD26" s="231">
        <v>158.44</v>
      </c>
      <c r="CE26" s="231">
        <v>79.540000000000006</v>
      </c>
      <c r="CF26" s="231">
        <v>5869.75</v>
      </c>
      <c r="CG26" s="231">
        <v>45.04</v>
      </c>
      <c r="CH26" s="231">
        <v>0.71</v>
      </c>
      <c r="CI26" s="231">
        <v>108.9</v>
      </c>
      <c r="CJ26" s="231">
        <v>86.09</v>
      </c>
      <c r="CK26" s="231">
        <v>65.73</v>
      </c>
      <c r="CL26" s="231">
        <v>33.36</v>
      </c>
      <c r="CM26" s="231">
        <v>4.4800000000000004</v>
      </c>
      <c r="CN26" s="231">
        <v>5.71</v>
      </c>
      <c r="CO26" s="231">
        <v>2.46</v>
      </c>
      <c r="CP26" s="231">
        <v>844.67</v>
      </c>
      <c r="CQ26" s="231">
        <v>131.16999999999999</v>
      </c>
      <c r="CR26" s="231">
        <v>206.35</v>
      </c>
      <c r="CS26" s="231">
        <v>116.14</v>
      </c>
      <c r="CT26" s="231">
        <v>225.43</v>
      </c>
      <c r="CU26" s="231">
        <v>437.57</v>
      </c>
      <c r="CV26" s="231">
        <v>86.68</v>
      </c>
      <c r="CW26" s="231">
        <v>367.99</v>
      </c>
      <c r="CX26" s="231">
        <v>14.7</v>
      </c>
      <c r="CY26" s="231">
        <v>375.73</v>
      </c>
      <c r="CZ26" s="231">
        <v>48.47</v>
      </c>
      <c r="DA26" s="231">
        <v>9899.19</v>
      </c>
      <c r="DB26" s="231">
        <v>132</v>
      </c>
      <c r="DC26" s="231">
        <v>5.49</v>
      </c>
      <c r="DD26" s="231">
        <v>22.21</v>
      </c>
      <c r="DE26" s="231">
        <v>1126.23</v>
      </c>
      <c r="DF26" s="231">
        <v>128.35</v>
      </c>
      <c r="DG26" s="231">
        <v>151.21</v>
      </c>
      <c r="DH26" s="231">
        <v>9.5500000000000007</v>
      </c>
      <c r="DI26" s="231">
        <v>7.84</v>
      </c>
      <c r="DJ26" s="231">
        <v>22.04</v>
      </c>
      <c r="DK26" s="231">
        <v>121.79</v>
      </c>
      <c r="DL26" s="231">
        <v>10892.02</v>
      </c>
      <c r="DM26" s="231">
        <v>24.09</v>
      </c>
      <c r="DN26" s="231">
        <v>45.96</v>
      </c>
      <c r="DO26" s="231">
        <v>87.13</v>
      </c>
      <c r="DP26" s="231">
        <v>97.69</v>
      </c>
      <c r="DQ26" s="231">
        <v>709620.88</v>
      </c>
      <c r="DR26" s="231">
        <v>121.17</v>
      </c>
      <c r="DS26" s="231">
        <v>41.68</v>
      </c>
      <c r="DT26" s="231">
        <v>8.43</v>
      </c>
      <c r="DU26" s="231">
        <v>22.1</v>
      </c>
      <c r="DV26" s="231">
        <v>16.12</v>
      </c>
      <c r="DW26" s="231">
        <v>14.06</v>
      </c>
      <c r="DX26" s="231">
        <v>16.91</v>
      </c>
      <c r="DY26" s="231">
        <v>13.57</v>
      </c>
      <c r="DZ26" s="231">
        <v>242.95</v>
      </c>
      <c r="EA26" s="231">
        <v>88.25</v>
      </c>
      <c r="EB26" s="231">
        <v>24.38</v>
      </c>
      <c r="EC26" s="231">
        <v>1617.6</v>
      </c>
      <c r="ED26" s="231">
        <v>29.04</v>
      </c>
      <c r="EE26" s="231">
        <v>35.14</v>
      </c>
      <c r="EF26" s="231">
        <v>17.940000000000001</v>
      </c>
      <c r="EG26" s="231">
        <v>49.24</v>
      </c>
      <c r="EH26" s="231">
        <v>609.89</v>
      </c>
      <c r="EI26" s="231">
        <v>235.98</v>
      </c>
      <c r="EJ26" s="231">
        <v>3.27</v>
      </c>
      <c r="EK26" s="231">
        <v>4167.05</v>
      </c>
      <c r="EL26" s="231">
        <v>25.07</v>
      </c>
      <c r="EM26" s="231">
        <v>253.03</v>
      </c>
      <c r="EN26" s="231">
        <v>133.97</v>
      </c>
      <c r="EO26" s="231">
        <v>174.09</v>
      </c>
      <c r="EP26" s="231">
        <v>1323.37</v>
      </c>
      <c r="EQ26" s="231">
        <v>90.87</v>
      </c>
      <c r="ER26" s="231">
        <v>125.24</v>
      </c>
      <c r="ES26" s="231">
        <v>67.98</v>
      </c>
      <c r="ET26" s="231">
        <v>49.59</v>
      </c>
      <c r="EU26" s="231">
        <v>16.37</v>
      </c>
      <c r="EV26" s="231">
        <v>308.51</v>
      </c>
      <c r="EW26" s="231">
        <v>7.07</v>
      </c>
      <c r="EX26" s="231">
        <v>206.01</v>
      </c>
      <c r="EY26" s="231">
        <v>123.41</v>
      </c>
      <c r="EZ26" s="231">
        <v>30.44</v>
      </c>
      <c r="FA26" s="231">
        <v>46.58</v>
      </c>
      <c r="FB26" s="231">
        <v>25.28</v>
      </c>
      <c r="FC26" s="231">
        <v>103</v>
      </c>
      <c r="FD26" s="231">
        <v>20.55</v>
      </c>
      <c r="FE26" s="231">
        <v>34.450000000000003</v>
      </c>
      <c r="FF26" s="231">
        <v>372.14</v>
      </c>
      <c r="FG26" s="231">
        <v>75.48</v>
      </c>
      <c r="FH26" s="231">
        <v>494.79</v>
      </c>
      <c r="FI26" s="231">
        <v>68.489999999999995</v>
      </c>
      <c r="FJ26" s="233">
        <v>26094.49</v>
      </c>
      <c r="FN26" s="326">
        <f t="shared" si="0"/>
        <v>1.2524050196709026E-2</v>
      </c>
      <c r="FO26" s="322">
        <f t="shared" si="1"/>
        <v>-3.1649924315398925E-3</v>
      </c>
      <c r="FP26" s="322">
        <f t="shared" si="2"/>
        <v>3.3821628608358474E-2</v>
      </c>
      <c r="FQ26" s="322">
        <f t="shared" si="3"/>
        <v>-3.2910202162670397E-2</v>
      </c>
      <c r="FR26" s="322">
        <f t="shared" si="4"/>
        <v>-4.7367724334808764E-3</v>
      </c>
      <c r="FS26" s="322">
        <f t="shared" si="5"/>
        <v>0.11390728476821196</v>
      </c>
      <c r="FT26" s="322">
        <f t="shared" si="6"/>
        <v>4.3425925925925903E-2</v>
      </c>
      <c r="FU26" s="322">
        <f t="shared" si="7"/>
        <v>-2.3001724941365279E-2</v>
      </c>
      <c r="FV26" s="322">
        <f t="shared" si="8"/>
        <v>3.3686236766121237E-2</v>
      </c>
      <c r="FW26" s="322">
        <f t="shared" si="9"/>
        <v>4.1059220822008066E-2</v>
      </c>
      <c r="FX26" s="322">
        <f t="shared" si="10"/>
        <v>5.6680694371383324E-2</v>
      </c>
      <c r="FY26" s="322">
        <f t="shared" si="11"/>
        <v>0</v>
      </c>
      <c r="FZ26" s="322">
        <f t="shared" si="12"/>
        <v>3.581661891117402E-3</v>
      </c>
      <c r="GA26" s="322">
        <f t="shared" si="13"/>
        <v>-3.8279954064054005E-3</v>
      </c>
      <c r="GB26" s="322">
        <f t="shared" si="14"/>
        <v>1.0526315789473694E-2</v>
      </c>
      <c r="GC26" s="322">
        <f t="shared" si="15"/>
        <v>-2.7856248004126838E-2</v>
      </c>
      <c r="GD26" s="322">
        <f t="shared" si="16"/>
        <v>1.4858841010400871E-3</v>
      </c>
      <c r="GE26" s="322">
        <f t="shared" si="17"/>
        <v>5.8721334259902627E-2</v>
      </c>
      <c r="GF26" s="322">
        <f t="shared" si="18"/>
        <v>5.5561057739922745E-2</v>
      </c>
      <c r="GG26" s="322">
        <f t="shared" si="19"/>
        <v>-1.7027933085045049E-2</v>
      </c>
      <c r="GH26" s="322">
        <f t="shared" si="20"/>
        <v>-1.97758734344096E-3</v>
      </c>
      <c r="GI26" s="322">
        <f t="shared" si="21"/>
        <v>3.5872235872235717E-2</v>
      </c>
      <c r="GJ26" s="322">
        <f t="shared" si="22"/>
        <v>6.1643835616438415E-2</v>
      </c>
      <c r="GK26" s="322">
        <f t="shared" si="23"/>
        <v>-2.8863175165148316E-2</v>
      </c>
      <c r="GL26" s="322">
        <f t="shared" si="24"/>
        <v>-0.10176125244618393</v>
      </c>
      <c r="GM26" s="322">
        <f t="shared" si="25"/>
        <v>6.7903316469926839E-2</v>
      </c>
      <c r="GN26" s="322">
        <f t="shared" si="26"/>
        <v>-9.0497737556561163E-3</v>
      </c>
      <c r="GO26" s="322">
        <f t="shared" si="27"/>
        <v>8.2493125572868798E-3</v>
      </c>
      <c r="GP26" s="322">
        <f t="shared" si="28"/>
        <v>2.8042624789680316E-2</v>
      </c>
      <c r="GQ26" s="322">
        <f t="shared" si="29"/>
        <v>1.124804381846641E-2</v>
      </c>
      <c r="GR26" s="322">
        <f t="shared" si="30"/>
        <v>3.5447222732400994E-2</v>
      </c>
      <c r="GS26" s="322">
        <f t="shared" si="31"/>
        <v>-1.0959396334890396E-2</v>
      </c>
      <c r="GT26" s="322">
        <f t="shared" si="32"/>
        <v>2.2077922077921992E-2</v>
      </c>
      <c r="GU26" s="322">
        <f t="shared" si="33"/>
        <v>-1.6614213569494121E-2</v>
      </c>
      <c r="GV26" s="322">
        <f t="shared" si="34"/>
        <v>1.5483182060864877E-2</v>
      </c>
      <c r="GW26" s="322">
        <f t="shared" si="35"/>
        <v>6.9275036491451905E-2</v>
      </c>
      <c r="GX26" s="322">
        <f t="shared" si="36"/>
        <v>2.4927512886597929E-2</v>
      </c>
      <c r="GY26" s="322">
        <f t="shared" si="37"/>
        <v>7.6979742173112334E-2</v>
      </c>
      <c r="GZ26" s="322">
        <f t="shared" si="38"/>
        <v>-8.4033613445379674E-3</v>
      </c>
      <c r="HA26" s="322">
        <f t="shared" si="39"/>
        <v>4.2522392110739063E-3</v>
      </c>
      <c r="HB26" s="322">
        <f t="shared" si="40"/>
        <v>5.4844606946983458E-3</v>
      </c>
      <c r="HC26" s="322">
        <f t="shared" si="41"/>
        <v>8.0645161290322648E-3</v>
      </c>
      <c r="HD26" s="322">
        <f t="shared" si="42"/>
        <v>0</v>
      </c>
      <c r="HE26" s="322">
        <f t="shared" si="43"/>
        <v>2.0539024145877136E-2</v>
      </c>
      <c r="HF26" s="322">
        <f t="shared" si="44"/>
        <v>2.3132459113010064E-2</v>
      </c>
      <c r="HG26" s="322">
        <f t="shared" si="45"/>
        <v>0.10959608952919979</v>
      </c>
      <c r="HH26" s="322">
        <f t="shared" si="46"/>
        <v>4.4923629829281264E-4</v>
      </c>
      <c r="HI26" s="322">
        <f t="shared" si="47"/>
        <v>5.4074074074074108E-2</v>
      </c>
      <c r="HJ26" s="322">
        <f t="shared" si="48"/>
        <v>1.3953488372093139E-2</v>
      </c>
      <c r="HK26" s="322">
        <f t="shared" si="49"/>
        <v>4.3889519485433223E-2</v>
      </c>
      <c r="HL26" s="322">
        <f t="shared" si="50"/>
        <v>2.7673896783844503E-2</v>
      </c>
      <c r="HM26" s="322">
        <f t="shared" si="51"/>
        <v>2.2127708488993623E-2</v>
      </c>
      <c r="HN26" s="322">
        <f t="shared" si="52"/>
        <v>3.1278962001853532E-2</v>
      </c>
      <c r="HO26" s="322">
        <f t="shared" si="53"/>
        <v>0.11538461538461534</v>
      </c>
      <c r="HP26" s="322">
        <f t="shared" si="54"/>
        <v>0</v>
      </c>
      <c r="HQ26" s="322">
        <f t="shared" si="55"/>
        <v>2.325267729492057E-2</v>
      </c>
      <c r="HR26" s="322">
        <f t="shared" si="56"/>
        <v>1.4219585885744368E-2</v>
      </c>
      <c r="HS26" s="322">
        <f t="shared" si="57"/>
        <v>6.6175364716500526E-3</v>
      </c>
      <c r="HT26" s="322">
        <f t="shared" si="58"/>
        <v>-3.6287242169594676E-3</v>
      </c>
      <c r="HU26" s="322">
        <f t="shared" si="59"/>
        <v>-6.3450073044577018E-2</v>
      </c>
      <c r="HV26" s="322">
        <f t="shared" si="60"/>
        <v>0.10104529616724739</v>
      </c>
      <c r="HW26" s="322">
        <f t="shared" si="61"/>
        <v>-5.5695754194890749E-2</v>
      </c>
      <c r="HX26" s="322">
        <f t="shared" si="62"/>
        <v>-0.1159785691774346</v>
      </c>
      <c r="HY26" s="322">
        <f t="shared" si="63"/>
        <v>-1.5269506794930525E-2</v>
      </c>
      <c r="HZ26" s="322">
        <f t="shared" si="64"/>
        <v>1.1490473319815271E-2</v>
      </c>
      <c r="IA26" s="322">
        <f t="shared" si="65"/>
        <v>2.0888709389587517E-2</v>
      </c>
      <c r="IB26" s="322">
        <f t="shared" si="66"/>
        <v>-9.7151325539271589E-3</v>
      </c>
      <c r="IC26" s="322">
        <f t="shared" si="67"/>
        <v>-2.663247188794615E-3</v>
      </c>
      <c r="ID26" s="322">
        <f t="shared" si="68"/>
        <v>1.067384444031934E-2</v>
      </c>
      <c r="IE26" s="322">
        <f t="shared" si="69"/>
        <v>1.5734072022160685E-2</v>
      </c>
      <c r="IF26" s="322">
        <f t="shared" si="70"/>
        <v>3.4942182001005545E-2</v>
      </c>
      <c r="IG26" s="322">
        <f t="shared" si="71"/>
        <v>-3.8765822784810139E-2</v>
      </c>
      <c r="IH26" s="322">
        <f t="shared" si="72"/>
        <v>-2.8382213812678464E-3</v>
      </c>
      <c r="II26" s="322">
        <f t="shared" si="73"/>
        <v>-1.1053315994798396E-2</v>
      </c>
      <c r="IJ26" s="322">
        <f t="shared" si="74"/>
        <v>0.22929513957960337</v>
      </c>
      <c r="IK26" s="322">
        <f t="shared" si="75"/>
        <v>-2.1547819334799951E-2</v>
      </c>
      <c r="IL26" s="322">
        <f t="shared" si="76"/>
        <v>5.690894568690099E-2</v>
      </c>
      <c r="IM26" s="322">
        <f t="shared" si="77"/>
        <v>-2.9007928833880529E-3</v>
      </c>
      <c r="IN26" s="322">
        <f t="shared" si="78"/>
        <v>-5.0638039295118498E-3</v>
      </c>
      <c r="IO26" s="322">
        <f t="shared" si="79"/>
        <v>2.7496484269892058E-2</v>
      </c>
      <c r="IP26" s="322">
        <f t="shared" si="80"/>
        <v>0.10866979217689456</v>
      </c>
      <c r="IQ26" s="322">
        <f t="shared" si="81"/>
        <v>7.2690492245448421E-2</v>
      </c>
      <c r="IR26" s="322">
        <f t="shared" si="82"/>
        <v>1.3514680185375836E-2</v>
      </c>
      <c r="IS26" s="322">
        <f t="shared" si="83"/>
        <v>0.1212347523027134</v>
      </c>
      <c r="IT26" s="322">
        <f t="shared" si="84"/>
        <v>0</v>
      </c>
      <c r="IU26" s="322">
        <f t="shared" si="85"/>
        <v>4.6813419205998311E-2</v>
      </c>
      <c r="IV26" s="322">
        <f t="shared" si="86"/>
        <v>0.14177718832891242</v>
      </c>
      <c r="IW26" s="322">
        <f t="shared" si="87"/>
        <v>-9.4936708860758803E-3</v>
      </c>
      <c r="IX26" s="322">
        <f t="shared" si="88"/>
        <v>0.1039046988749173</v>
      </c>
      <c r="IY26" s="322">
        <f t="shared" si="89"/>
        <v>-8.8495575221237063E-3</v>
      </c>
      <c r="IZ26" s="322">
        <f t="shared" si="90"/>
        <v>1.4209591474245128E-2</v>
      </c>
      <c r="JA26" s="322">
        <f t="shared" si="91"/>
        <v>0.36666666666666664</v>
      </c>
      <c r="JB26" s="322">
        <f t="shared" si="92"/>
        <v>-7.2866595367095388E-3</v>
      </c>
      <c r="JC26" s="322">
        <f t="shared" si="93"/>
        <v>-4.3267041141644268E-3</v>
      </c>
      <c r="JD26" s="322">
        <f t="shared" si="94"/>
        <v>4.7718751521643359E-3</v>
      </c>
      <c r="JE26" s="322">
        <f t="shared" si="95"/>
        <v>6.5602348839343114E-2</v>
      </c>
      <c r="JF26" s="322">
        <f t="shared" si="96"/>
        <v>-5.689837685250494E-3</v>
      </c>
      <c r="JG26" s="322">
        <f t="shared" si="97"/>
        <v>-3.426848213470577E-4</v>
      </c>
      <c r="JH26" s="322">
        <f t="shared" si="98"/>
        <v>7.0872545602418228E-3</v>
      </c>
      <c r="JI26" s="322">
        <f t="shared" si="99"/>
        <v>-3.2598951400397854E-4</v>
      </c>
      <c r="JJ26" s="322">
        <f t="shared" si="100"/>
        <v>-3.3898305084746243E-3</v>
      </c>
      <c r="JK26" s="322">
        <f t="shared" si="101"/>
        <v>-7.2271604938271561E-2</v>
      </c>
      <c r="JL26" s="322">
        <f t="shared" si="102"/>
        <v>-9.8064756233717951E-2</v>
      </c>
      <c r="JM26" s="322">
        <f t="shared" si="103"/>
        <v>0.10526315789473692</v>
      </c>
      <c r="JN26" s="322">
        <f t="shared" si="104"/>
        <v>5.4844606946983458E-3</v>
      </c>
      <c r="JO26" s="322">
        <f t="shared" si="105"/>
        <v>5.780346820809245E-2</v>
      </c>
      <c r="JP26" s="322">
        <f t="shared" si="106"/>
        <v>2.8716998610467854E-2</v>
      </c>
      <c r="JQ26" s="322">
        <f t="shared" si="107"/>
        <v>-9.4984301205772535E-3</v>
      </c>
      <c r="JR26" s="322">
        <f t="shared" si="108"/>
        <v>1.4825218476903694E-3</v>
      </c>
      <c r="JS26" s="322">
        <f t="shared" si="109"/>
        <v>-2.1547819334799951E-2</v>
      </c>
      <c r="JT26" s="322">
        <f t="shared" si="110"/>
        <v>-6.2434963579603249E-3</v>
      </c>
      <c r="JU26" s="322">
        <f t="shared" si="111"/>
        <v>6.4184852374839308E-3</v>
      </c>
      <c r="JV26" s="322">
        <f t="shared" si="112"/>
        <v>3.0869971936389157E-2</v>
      </c>
      <c r="JW26" s="322">
        <f t="shared" si="113"/>
        <v>6.5730013967638242E-4</v>
      </c>
      <c r="JX26" s="322">
        <f t="shared" si="114"/>
        <v>7.3395445709012012E-3</v>
      </c>
      <c r="JY26" s="322">
        <f t="shared" si="115"/>
        <v>-4.1493775933616441E-4</v>
      </c>
      <c r="JZ26" s="322">
        <f t="shared" si="116"/>
        <v>1.4121800529567533E-2</v>
      </c>
      <c r="KA26" s="322">
        <f t="shared" si="117"/>
        <v>2.4094969440526529E-2</v>
      </c>
      <c r="KB26" s="322">
        <f t="shared" si="118"/>
        <v>-4.3286651650181196E-2</v>
      </c>
      <c r="KC26" s="322">
        <f t="shared" si="119"/>
        <v>3.9301366324732613E-2</v>
      </c>
      <c r="KD26" s="322">
        <f t="shared" si="120"/>
        <v>0.18515258215962449</v>
      </c>
      <c r="KE26" s="322">
        <f t="shared" si="121"/>
        <v>-1.3957889756328445E-2</v>
      </c>
      <c r="KF26" s="322">
        <f t="shared" si="122"/>
        <v>0.13458950201884254</v>
      </c>
      <c r="KG26" s="322">
        <f t="shared" si="123"/>
        <v>0.14805194805194813</v>
      </c>
      <c r="KH26" s="322">
        <f t="shared" si="124"/>
        <v>2.1546261089987431E-2</v>
      </c>
      <c r="KI26" s="322">
        <f t="shared" si="125"/>
        <v>-4.953998584571853E-3</v>
      </c>
      <c r="KJ26" s="322">
        <f t="shared" si="126"/>
        <v>0.10667539267015712</v>
      </c>
      <c r="KK26" s="322">
        <f t="shared" si="127"/>
        <v>-7.181942544459638E-2</v>
      </c>
      <c r="KL26" s="322">
        <f t="shared" si="128"/>
        <v>-1.2197601138442773E-2</v>
      </c>
      <c r="KM26" s="322">
        <f t="shared" si="129"/>
        <v>1.9406260829386703E-2</v>
      </c>
      <c r="KN26" s="322">
        <f t="shared" si="130"/>
        <v>-4.4296354370835067E-2</v>
      </c>
      <c r="KO26" s="322">
        <f t="shared" si="131"/>
        <v>0.17558139534883715</v>
      </c>
      <c r="KP26" s="322">
        <f t="shared" si="132"/>
        <v>-4.66185160866711E-2</v>
      </c>
      <c r="KQ26" s="322">
        <f t="shared" si="133"/>
        <v>3.5966981132075436E-2</v>
      </c>
      <c r="KR26" s="322">
        <f t="shared" si="134"/>
        <v>3.2815198618307444E-2</v>
      </c>
      <c r="KS26" s="322">
        <f t="shared" si="135"/>
        <v>6.1206896551724212E-2</v>
      </c>
      <c r="KT26" s="322">
        <f t="shared" si="136"/>
        <v>3.9506823157582464E-3</v>
      </c>
      <c r="KU26" s="322">
        <f t="shared" si="137"/>
        <v>1.4575003224558177E-2</v>
      </c>
      <c r="KV26" s="322">
        <f t="shared" si="138"/>
        <v>-2.3880597014925394E-2</v>
      </c>
      <c r="KW26" s="322">
        <f t="shared" si="139"/>
        <v>3.7304683124273465E-2</v>
      </c>
      <c r="KX26" s="322">
        <f t="shared" si="140"/>
        <v>-2.7163368257663922E-2</v>
      </c>
      <c r="KY26" s="322">
        <f t="shared" si="141"/>
        <v>-2.418048592364061E-2</v>
      </c>
      <c r="KZ26" s="322">
        <f t="shared" si="142"/>
        <v>1.4539946989776504E-2</v>
      </c>
      <c r="LA26" s="322">
        <f t="shared" si="143"/>
        <v>2.5023551577955723E-2</v>
      </c>
      <c r="LB26" s="322">
        <f t="shared" si="144"/>
        <v>-7.2489485249147597E-4</v>
      </c>
      <c r="LC26" s="322">
        <f t="shared" si="145"/>
        <v>1.4513788098693888E-2</v>
      </c>
      <c r="LD26" s="322">
        <f t="shared" si="146"/>
        <v>-1.9801205290756838E-2</v>
      </c>
      <c r="LE26" s="322">
        <f t="shared" si="147"/>
        <v>5.4280397022332505E-2</v>
      </c>
      <c r="LF26" s="322">
        <f t="shared" si="148"/>
        <v>0</v>
      </c>
      <c r="LG26" s="322">
        <f t="shared" si="149"/>
        <v>3.673210892970246E-2</v>
      </c>
      <c r="LH26" s="322">
        <f t="shared" si="150"/>
        <v>-2.1347478733383736E-3</v>
      </c>
      <c r="LI26" s="322">
        <f t="shared" si="151"/>
        <v>-3.5470668485675275E-2</v>
      </c>
      <c r="LJ26" s="322">
        <f t="shared" si="152"/>
        <v>-2.4435289103565832E-2</v>
      </c>
      <c r="LK26" s="322">
        <f t="shared" si="153"/>
        <v>1.8906869220607594E-2</v>
      </c>
      <c r="LL26" s="322">
        <f t="shared" si="154"/>
        <v>-3.2422123331214227E-2</v>
      </c>
      <c r="LM26" s="322">
        <f t="shared" si="155"/>
        <v>8.5947571981089704E-4</v>
      </c>
      <c r="LN26" s="322">
        <f t="shared" si="156"/>
        <v>-3.0303030303030269E-2</v>
      </c>
      <c r="LO26" s="322">
        <f t="shared" si="157"/>
        <v>-1.9047619047619049E-2</v>
      </c>
      <c r="LP26" s="322">
        <f t="shared" si="158"/>
        <v>1.481481481481485E-2</v>
      </c>
      <c r="LQ26" s="322">
        <f t="shared" si="159"/>
        <v>-7.7764976958524202E-3</v>
      </c>
      <c r="LR26" s="322">
        <f t="shared" si="160"/>
        <v>-1.4355334251509736E-2</v>
      </c>
      <c r="LS26" s="322">
        <f t="shared" si="161"/>
        <v>-4.9250535331905737E-2</v>
      </c>
      <c r="LT26" s="322">
        <f t="shared" si="162"/>
        <v>2.2863994377028511E-2</v>
      </c>
      <c r="LU26" s="322">
        <f t="shared" si="163"/>
        <v>-6.6715010877448581E-3</v>
      </c>
      <c r="LV26" s="327">
        <f t="shared" si="164"/>
        <v>2.6617431081130575E-2</v>
      </c>
    </row>
    <row r="27" spans="1:334">
      <c r="A27" s="265">
        <v>44963</v>
      </c>
      <c r="B27" s="230">
        <v>2783.91</v>
      </c>
      <c r="C27" s="231">
        <v>76.260000000000005</v>
      </c>
      <c r="D27" s="231">
        <v>45.55</v>
      </c>
      <c r="E27" s="231">
        <v>41.22</v>
      </c>
      <c r="F27" s="231">
        <v>1717.81</v>
      </c>
      <c r="G27" s="231">
        <v>7.51</v>
      </c>
      <c r="H27" s="231">
        <v>224.42</v>
      </c>
      <c r="I27" s="231">
        <v>152305.59</v>
      </c>
      <c r="J27" s="231">
        <v>9.98</v>
      </c>
      <c r="K27" s="231">
        <v>257.44</v>
      </c>
      <c r="L27" s="231">
        <v>80.510000000000005</v>
      </c>
      <c r="M27" s="232">
        <v>0.08</v>
      </c>
      <c r="N27" s="231">
        <v>27.82</v>
      </c>
      <c r="O27" s="231">
        <v>2314.98</v>
      </c>
      <c r="P27" s="231">
        <v>2</v>
      </c>
      <c r="Q27" s="231">
        <v>1104.95</v>
      </c>
      <c r="R27" s="231">
        <v>13.08</v>
      </c>
      <c r="S27" s="231">
        <v>148.91</v>
      </c>
      <c r="T27" s="231">
        <v>103.88</v>
      </c>
      <c r="U27" s="231">
        <v>59587.21</v>
      </c>
      <c r="V27" s="231">
        <v>15.28</v>
      </c>
      <c r="W27" s="231">
        <v>21.24</v>
      </c>
      <c r="X27" s="231">
        <v>6.03</v>
      </c>
      <c r="Y27" s="231">
        <v>471.04</v>
      </c>
      <c r="Z27" s="231">
        <v>98.44</v>
      </c>
      <c r="AA27" s="231">
        <v>196.89</v>
      </c>
      <c r="AB27" s="231">
        <v>2.0099999999999998</v>
      </c>
      <c r="AC27" s="231">
        <v>10.65</v>
      </c>
      <c r="AD27" s="231">
        <v>17.739999999999998</v>
      </c>
      <c r="AE27" s="231">
        <v>97.61</v>
      </c>
      <c r="AF27" s="231">
        <v>759.02</v>
      </c>
      <c r="AG27" s="231">
        <v>54.86</v>
      </c>
      <c r="AH27" s="231">
        <v>22.2</v>
      </c>
      <c r="AI27" s="231">
        <v>133.16</v>
      </c>
      <c r="AJ27" s="231">
        <v>37.880000000000003</v>
      </c>
      <c r="AK27" s="231">
        <v>627.64</v>
      </c>
      <c r="AL27" s="231">
        <v>254.15</v>
      </c>
      <c r="AM27" s="231">
        <v>26.81</v>
      </c>
      <c r="AN27" s="231">
        <v>9.94</v>
      </c>
      <c r="AO27" s="231">
        <v>107.8</v>
      </c>
      <c r="AP27" s="231">
        <v>131.96</v>
      </c>
      <c r="AQ27" s="231">
        <v>10.08</v>
      </c>
      <c r="AR27" s="231">
        <v>9.58</v>
      </c>
      <c r="AS27" s="231">
        <v>99.76</v>
      </c>
      <c r="AT27" s="231">
        <v>69.09</v>
      </c>
      <c r="AU27" s="231">
        <v>131</v>
      </c>
      <c r="AV27" s="231">
        <v>22.75</v>
      </c>
      <c r="AW27" s="231">
        <v>56.89</v>
      </c>
      <c r="AX27" s="231">
        <v>4.26</v>
      </c>
      <c r="AY27" s="231">
        <v>27.1</v>
      </c>
      <c r="AZ27" s="231">
        <v>24.84</v>
      </c>
      <c r="BA27" s="231">
        <v>5781.77</v>
      </c>
      <c r="BB27" s="231">
        <v>596.04999999999995</v>
      </c>
      <c r="BC27" s="231">
        <v>1.55</v>
      </c>
      <c r="BD27" s="231">
        <v>13.68</v>
      </c>
      <c r="BE27" s="231">
        <v>370.99</v>
      </c>
      <c r="BF27" s="231">
        <v>347.36</v>
      </c>
      <c r="BG27" s="231">
        <v>134.53</v>
      </c>
      <c r="BH27" s="231">
        <v>55.27</v>
      </c>
      <c r="BI27" s="231">
        <v>237.12</v>
      </c>
      <c r="BJ27" s="231">
        <v>3.12</v>
      </c>
      <c r="BK27" s="231">
        <v>1067.3800000000001</v>
      </c>
      <c r="BL27" s="231">
        <v>110.11</v>
      </c>
      <c r="BM27" s="231">
        <v>63.97</v>
      </c>
      <c r="BN27" s="231">
        <v>511.56</v>
      </c>
      <c r="BO27" s="231">
        <v>3312.52</v>
      </c>
      <c r="BP27" s="231">
        <v>121.26</v>
      </c>
      <c r="BQ27" s="231">
        <v>676.31</v>
      </c>
      <c r="BR27" s="231">
        <v>106.29</v>
      </c>
      <c r="BS27" s="231">
        <v>358.29</v>
      </c>
      <c r="BT27" s="231">
        <v>77.75</v>
      </c>
      <c r="BU27" s="231">
        <v>51.19</v>
      </c>
      <c r="BV27" s="231">
        <v>10.14</v>
      </c>
      <c r="BW27" s="231">
        <v>46.28</v>
      </c>
      <c r="BX27" s="231">
        <v>173.08</v>
      </c>
      <c r="BY27" s="231">
        <v>148.94999999999999</v>
      </c>
      <c r="BZ27" s="231">
        <v>48.3</v>
      </c>
      <c r="CA27" s="231">
        <v>161.15</v>
      </c>
      <c r="CB27" s="231">
        <v>50.61</v>
      </c>
      <c r="CC27" s="231">
        <v>64052.39</v>
      </c>
      <c r="CD27" s="231">
        <v>136.99</v>
      </c>
      <c r="CE27" s="231">
        <v>74.209999999999994</v>
      </c>
      <c r="CF27" s="231">
        <v>5791.48</v>
      </c>
      <c r="CG27" s="231">
        <v>40.950000000000003</v>
      </c>
      <c r="CH27" s="231">
        <v>0.75</v>
      </c>
      <c r="CI27" s="231">
        <v>107.34</v>
      </c>
      <c r="CJ27" s="231">
        <v>81.48</v>
      </c>
      <c r="CK27" s="231">
        <v>67.06</v>
      </c>
      <c r="CL27" s="231">
        <v>32.340000000000003</v>
      </c>
      <c r="CM27" s="231">
        <v>4.4800000000000004</v>
      </c>
      <c r="CN27" s="231">
        <v>5.87</v>
      </c>
      <c r="CO27" s="231">
        <v>1.76</v>
      </c>
      <c r="CP27" s="231">
        <v>849.27</v>
      </c>
      <c r="CQ27" s="231">
        <v>139.04</v>
      </c>
      <c r="CR27" s="231">
        <v>202.35</v>
      </c>
      <c r="CS27" s="231">
        <v>112.98</v>
      </c>
      <c r="CT27" s="231">
        <v>222.56</v>
      </c>
      <c r="CU27" s="231">
        <v>437.96</v>
      </c>
      <c r="CV27" s="231">
        <v>84.28</v>
      </c>
      <c r="CW27" s="231">
        <v>361.02</v>
      </c>
      <c r="CX27" s="231">
        <v>13.72</v>
      </c>
      <c r="CY27" s="231">
        <v>374.17</v>
      </c>
      <c r="CZ27" s="231">
        <v>48.8</v>
      </c>
      <c r="DA27" s="231">
        <v>9489.83</v>
      </c>
      <c r="DB27" s="231">
        <v>131.96</v>
      </c>
      <c r="DC27" s="231">
        <v>5.47</v>
      </c>
      <c r="DD27" s="231">
        <v>22.54</v>
      </c>
      <c r="DE27" s="231">
        <v>1105.78</v>
      </c>
      <c r="DF27" s="231">
        <v>126</v>
      </c>
      <c r="DG27" s="231">
        <v>148.94999999999999</v>
      </c>
      <c r="DH27" s="231">
        <v>9.44</v>
      </c>
      <c r="DI27" s="231">
        <v>7.55</v>
      </c>
      <c r="DJ27" s="231">
        <v>22.01</v>
      </c>
      <c r="DK27" s="231">
        <v>116.65</v>
      </c>
      <c r="DL27" s="231">
        <v>11070.57</v>
      </c>
      <c r="DM27" s="231">
        <v>23.92</v>
      </c>
      <c r="DN27" s="231">
        <v>45.43</v>
      </c>
      <c r="DO27" s="231">
        <v>85.38</v>
      </c>
      <c r="DP27" s="231">
        <v>100.3</v>
      </c>
      <c r="DQ27" s="231">
        <v>727510.5</v>
      </c>
      <c r="DR27" s="231">
        <v>125.16</v>
      </c>
      <c r="DS27" s="231">
        <v>41.81</v>
      </c>
      <c r="DT27" s="231">
        <v>9</v>
      </c>
      <c r="DU27" s="231">
        <v>16.309999999999999</v>
      </c>
      <c r="DV27" s="231">
        <v>16.91</v>
      </c>
      <c r="DW27" s="231">
        <v>10.26</v>
      </c>
      <c r="DX27" s="231">
        <v>15</v>
      </c>
      <c r="DY27" s="231">
        <v>12.97</v>
      </c>
      <c r="DZ27" s="231">
        <v>268.44</v>
      </c>
      <c r="EA27" s="231">
        <v>85.54</v>
      </c>
      <c r="EB27" s="231">
        <v>23.69</v>
      </c>
      <c r="EC27" s="231">
        <v>1325.4</v>
      </c>
      <c r="ED27" s="231">
        <v>27.47</v>
      </c>
      <c r="EE27" s="231">
        <v>33.75</v>
      </c>
      <c r="EF27" s="231">
        <v>17.829999999999998</v>
      </c>
      <c r="EG27" s="231">
        <v>47.22</v>
      </c>
      <c r="EH27" s="231">
        <v>624.39</v>
      </c>
      <c r="EI27" s="231">
        <v>226.35</v>
      </c>
      <c r="EJ27" s="231">
        <v>3.27</v>
      </c>
      <c r="EK27" s="231">
        <v>4128.58</v>
      </c>
      <c r="EL27" s="231">
        <v>25.34</v>
      </c>
      <c r="EM27" s="231">
        <v>251.06</v>
      </c>
      <c r="EN27" s="231">
        <v>129.88</v>
      </c>
      <c r="EO27" s="231">
        <v>168.14</v>
      </c>
      <c r="EP27" s="231">
        <v>1345.98</v>
      </c>
      <c r="EQ27" s="231">
        <v>91.55</v>
      </c>
      <c r="ER27" s="231">
        <v>122.65</v>
      </c>
      <c r="ES27" s="231">
        <v>64.650000000000006</v>
      </c>
      <c r="ET27" s="231">
        <v>46.31</v>
      </c>
      <c r="EU27" s="231">
        <v>16.079999999999998</v>
      </c>
      <c r="EV27" s="231">
        <v>309.89</v>
      </c>
      <c r="EW27" s="231">
        <v>7.03</v>
      </c>
      <c r="EX27" s="231">
        <v>212.89</v>
      </c>
      <c r="EY27" s="231">
        <v>122.21</v>
      </c>
      <c r="EZ27" s="231">
        <v>35.21</v>
      </c>
      <c r="FA27" s="231">
        <v>46.74</v>
      </c>
      <c r="FB27" s="231">
        <v>26.78</v>
      </c>
      <c r="FC27" s="231">
        <v>101.5</v>
      </c>
      <c r="FD27" s="231">
        <v>18.8</v>
      </c>
      <c r="FE27" s="231">
        <v>34.67</v>
      </c>
      <c r="FF27" s="231">
        <v>374.85</v>
      </c>
      <c r="FG27" s="231">
        <v>78.64</v>
      </c>
      <c r="FH27" s="231">
        <v>481.39</v>
      </c>
      <c r="FI27" s="231">
        <v>67.98</v>
      </c>
      <c r="FJ27" s="233">
        <v>26421.439999999999</v>
      </c>
      <c r="FN27" s="326">
        <f t="shared" si="0"/>
        <v>-1.3053358527757058E-2</v>
      </c>
      <c r="FO27" s="322">
        <f t="shared" si="1"/>
        <v>5.2733296521259077E-2</v>
      </c>
      <c r="FP27" s="322">
        <f t="shared" si="2"/>
        <v>-5.0843925817878825E-2</v>
      </c>
      <c r="FQ27" s="322">
        <f t="shared" si="3"/>
        <v>1.9445794846863951E-3</v>
      </c>
      <c r="FR27" s="322">
        <f t="shared" si="4"/>
        <v>-6.6098401609956184E-3</v>
      </c>
      <c r="FS27" s="322">
        <f t="shared" si="5"/>
        <v>-0.10701545778834724</v>
      </c>
      <c r="FT27" s="322">
        <f t="shared" si="6"/>
        <v>-4.2594728902298692E-3</v>
      </c>
      <c r="FU27" s="322">
        <f t="shared" si="7"/>
        <v>1.9423215049106178E-2</v>
      </c>
      <c r="FV27" s="322">
        <f t="shared" si="8"/>
        <v>-7.0763500931098677E-2</v>
      </c>
      <c r="FW27" s="322">
        <f t="shared" si="9"/>
        <v>1.8394714980814138E-2</v>
      </c>
      <c r="FX27" s="322">
        <f t="shared" si="10"/>
        <v>1.9912881144992013E-3</v>
      </c>
      <c r="FY27" s="322">
        <f t="shared" si="11"/>
        <v>0</v>
      </c>
      <c r="FZ27" s="322">
        <f t="shared" si="12"/>
        <v>-7.1377587437544358E-3</v>
      </c>
      <c r="GA27" s="322">
        <f t="shared" si="13"/>
        <v>-4.3463888900366524E-2</v>
      </c>
      <c r="GB27" s="322">
        <f t="shared" si="14"/>
        <v>4.1666666666666706E-2</v>
      </c>
      <c r="GC27" s="322">
        <f t="shared" si="15"/>
        <v>-6.9319856811960373E-2</v>
      </c>
      <c r="GD27" s="322">
        <f t="shared" si="16"/>
        <v>-2.9673590504451064E-2</v>
      </c>
      <c r="GE27" s="322">
        <f t="shared" si="17"/>
        <v>-2.2579586478503434E-2</v>
      </c>
      <c r="GF27" s="322">
        <f t="shared" si="18"/>
        <v>-2.5333083130043187E-2</v>
      </c>
      <c r="GG27" s="322">
        <f t="shared" si="19"/>
        <v>-9.448827798438109E-3</v>
      </c>
      <c r="GH27" s="322">
        <f t="shared" si="20"/>
        <v>9.2470277410831424E-3</v>
      </c>
      <c r="GI27" s="322">
        <f t="shared" si="21"/>
        <v>7.5901328273244853E-3</v>
      </c>
      <c r="GJ27" s="322">
        <f t="shared" si="22"/>
        <v>-2.7419354838709664E-2</v>
      </c>
      <c r="GK27" s="322">
        <f t="shared" si="23"/>
        <v>4.7104590419028557E-2</v>
      </c>
      <c r="GL27" s="322">
        <f t="shared" si="24"/>
        <v>-2.5153495741731098E-2</v>
      </c>
      <c r="GM27" s="322">
        <f t="shared" si="25"/>
        <v>3.6372249710495824E-2</v>
      </c>
      <c r="GN27" s="322">
        <f t="shared" si="26"/>
        <v>-8.2191780821917887E-2</v>
      </c>
      <c r="GO27" s="322">
        <f t="shared" si="27"/>
        <v>-3.1818181818181787E-2</v>
      </c>
      <c r="GP27" s="322">
        <f t="shared" si="28"/>
        <v>-3.2187670485542823E-2</v>
      </c>
      <c r="GQ27" s="322">
        <f t="shared" si="29"/>
        <v>-5.5904826385530529E-2</v>
      </c>
      <c r="GR27" s="322">
        <f t="shared" si="30"/>
        <v>-3.8338739103993505E-2</v>
      </c>
      <c r="GS27" s="322">
        <f t="shared" si="31"/>
        <v>-3.4514078110807946E-3</v>
      </c>
      <c r="GT27" s="322">
        <f t="shared" si="32"/>
        <v>-5.9720457433290984E-2</v>
      </c>
      <c r="GU27" s="322">
        <f t="shared" si="33"/>
        <v>-8.931229532599113E-3</v>
      </c>
      <c r="GV27" s="322">
        <f t="shared" si="34"/>
        <v>-4.2060988433227286E-3</v>
      </c>
      <c r="GW27" s="322">
        <f t="shared" si="35"/>
        <v>-1.5188602272014158E-2</v>
      </c>
      <c r="GX27" s="322">
        <f t="shared" si="36"/>
        <v>-1.4144827315232613E-3</v>
      </c>
      <c r="GY27" s="322">
        <f t="shared" si="37"/>
        <v>-8.310533515731873E-2</v>
      </c>
      <c r="GZ27" s="322">
        <f t="shared" si="38"/>
        <v>-6.4030131826741971E-2</v>
      </c>
      <c r="HA27" s="322">
        <f t="shared" si="39"/>
        <v>-2.8828828828828854E-2</v>
      </c>
      <c r="HB27" s="322">
        <f t="shared" si="40"/>
        <v>-3.0303030303024275E-4</v>
      </c>
      <c r="HC27" s="322">
        <f t="shared" si="41"/>
        <v>8.0000000000000071E-3</v>
      </c>
      <c r="HD27" s="322">
        <f t="shared" si="42"/>
        <v>0.13912009512485135</v>
      </c>
      <c r="HE27" s="322">
        <f t="shared" si="43"/>
        <v>-2.0616532495582117E-2</v>
      </c>
      <c r="HF27" s="322">
        <f t="shared" si="44"/>
        <v>-5.0403225806450796E-3</v>
      </c>
      <c r="HG27" s="322">
        <f t="shared" si="45"/>
        <v>1.2443001777571789E-2</v>
      </c>
      <c r="HH27" s="322">
        <f t="shared" si="46"/>
        <v>2.1553659631791667E-2</v>
      </c>
      <c r="HI27" s="322">
        <f t="shared" si="47"/>
        <v>-5.2705551651442619E-4</v>
      </c>
      <c r="HJ27" s="322">
        <f t="shared" si="48"/>
        <v>-2.2935779816513881E-2</v>
      </c>
      <c r="HK27" s="322">
        <f t="shared" si="49"/>
        <v>-1.776005799202604E-2</v>
      </c>
      <c r="HL27" s="322">
        <f t="shared" si="50"/>
        <v>-9.6069868995633204E-2</v>
      </c>
      <c r="HM27" s="322">
        <f t="shared" si="51"/>
        <v>-7.111207505944335E-2</v>
      </c>
      <c r="HN27" s="322">
        <f t="shared" si="52"/>
        <v>-4.3473376769265389E-2</v>
      </c>
      <c r="HO27" s="322">
        <f t="shared" si="53"/>
        <v>-0.10919540229885054</v>
      </c>
      <c r="HP27" s="322">
        <f t="shared" si="54"/>
        <v>2.1657953696788582E-2</v>
      </c>
      <c r="HQ27" s="322">
        <f t="shared" si="55"/>
        <v>-2.1986133445812288E-2</v>
      </c>
      <c r="HR27" s="322">
        <f t="shared" si="56"/>
        <v>-5.0669581852965197E-2</v>
      </c>
      <c r="HS27" s="322">
        <f t="shared" si="57"/>
        <v>5.0052293440907471E-3</v>
      </c>
      <c r="HT27" s="322">
        <f t="shared" si="58"/>
        <v>5.9421123250910507E-2</v>
      </c>
      <c r="HU27" s="322">
        <f t="shared" si="59"/>
        <v>-3.3726812816182159E-4</v>
      </c>
      <c r="HV27" s="322">
        <f t="shared" si="60"/>
        <v>-1.2658227848101276E-2</v>
      </c>
      <c r="HW27" s="322">
        <f t="shared" si="61"/>
        <v>8.7205213559010143E-4</v>
      </c>
      <c r="HX27" s="322">
        <f t="shared" si="62"/>
        <v>-1.8627450980392188E-2</v>
      </c>
      <c r="HY27" s="322">
        <f t="shared" si="63"/>
        <v>-8.0632656225770819E-3</v>
      </c>
      <c r="HZ27" s="322">
        <f t="shared" si="64"/>
        <v>-7.6106194690265555E-2</v>
      </c>
      <c r="IA27" s="322">
        <f t="shared" si="65"/>
        <v>1.5864253754458282E-2</v>
      </c>
      <c r="IB27" s="322">
        <f t="shared" si="66"/>
        <v>8.1476554705687057E-3</v>
      </c>
      <c r="IC27" s="322">
        <f t="shared" si="67"/>
        <v>-4.4449468047529618E-2</v>
      </c>
      <c r="ID27" s="322">
        <f t="shared" si="68"/>
        <v>-2.3877307374414493E-2</v>
      </c>
      <c r="IE27" s="322">
        <f t="shared" si="69"/>
        <v>-2.288098614595829E-2</v>
      </c>
      <c r="IF27" s="322">
        <f t="shared" si="70"/>
        <v>-5.5744474131649298E-2</v>
      </c>
      <c r="IG27" s="322">
        <f t="shared" si="71"/>
        <v>5.3292181069958769E-2</v>
      </c>
      <c r="IH27" s="322">
        <f t="shared" si="72"/>
        <v>-3.7950664136622257E-2</v>
      </c>
      <c r="II27" s="322">
        <f t="shared" si="73"/>
        <v>1.4245014245014212E-2</v>
      </c>
      <c r="IJ27" s="322">
        <f t="shared" si="74"/>
        <v>-6.6400560979556475E-2</v>
      </c>
      <c r="IK27" s="322">
        <f t="shared" si="75"/>
        <v>-1.4946101448317038E-2</v>
      </c>
      <c r="IL27" s="322">
        <f t="shared" si="76"/>
        <v>-8.7474022293595369E-2</v>
      </c>
      <c r="IM27" s="322">
        <f t="shared" si="77"/>
        <v>4.1828290664597867E-2</v>
      </c>
      <c r="IN27" s="322">
        <f t="shared" si="78"/>
        <v>3.0333876221498413E-2</v>
      </c>
      <c r="IO27" s="322">
        <f t="shared" si="79"/>
        <v>9.8590412357123566E-3</v>
      </c>
      <c r="IP27" s="322">
        <f t="shared" si="80"/>
        <v>-0.13538247917192622</v>
      </c>
      <c r="IQ27" s="322">
        <f t="shared" si="81"/>
        <v>-6.7010309278350666E-2</v>
      </c>
      <c r="IR27" s="322">
        <f t="shared" si="82"/>
        <v>-1.3334469100046925E-2</v>
      </c>
      <c r="IS27" s="322">
        <f t="shared" si="83"/>
        <v>-9.0808170515097611E-2</v>
      </c>
      <c r="IT27" s="322">
        <f t="shared" si="84"/>
        <v>5.6338028169014134E-2</v>
      </c>
      <c r="IU27" s="322">
        <f t="shared" si="85"/>
        <v>-1.4325068870523436E-2</v>
      </c>
      <c r="IV27" s="322">
        <f t="shared" si="86"/>
        <v>-5.3548611917760475E-2</v>
      </c>
      <c r="IW27" s="322">
        <f t="shared" si="87"/>
        <v>2.0234291799786981E-2</v>
      </c>
      <c r="IX27" s="322">
        <f t="shared" si="88"/>
        <v>-3.0575539568345207E-2</v>
      </c>
      <c r="IY27" s="322">
        <f t="shared" si="89"/>
        <v>0</v>
      </c>
      <c r="IZ27" s="322">
        <f t="shared" si="90"/>
        <v>2.8021015761821391E-2</v>
      </c>
      <c r="JA27" s="322">
        <f t="shared" si="91"/>
        <v>-0.28455284552845528</v>
      </c>
      <c r="JB27" s="322">
        <f t="shared" si="92"/>
        <v>5.4459137888169615E-3</v>
      </c>
      <c r="JC27" s="322">
        <f t="shared" si="93"/>
        <v>5.9998475261111572E-2</v>
      </c>
      <c r="JD27" s="322">
        <f t="shared" si="94"/>
        <v>-1.938454082868912E-2</v>
      </c>
      <c r="JE27" s="322">
        <f t="shared" si="95"/>
        <v>-2.7208541415532948E-2</v>
      </c>
      <c r="JF27" s="322">
        <f t="shared" si="96"/>
        <v>-1.2731224770438736E-2</v>
      </c>
      <c r="JG27" s="322">
        <f t="shared" si="97"/>
        <v>8.912859656740324E-4</v>
      </c>
      <c r="JH27" s="322">
        <f t="shared" si="98"/>
        <v>-2.7688047992616583E-2</v>
      </c>
      <c r="JI27" s="322">
        <f t="shared" si="99"/>
        <v>-1.8940732085111083E-2</v>
      </c>
      <c r="JJ27" s="322">
        <f t="shared" si="100"/>
        <v>-6.6666666666666582E-2</v>
      </c>
      <c r="JK27" s="322">
        <f t="shared" si="101"/>
        <v>-4.1519176004045514E-3</v>
      </c>
      <c r="JL27" s="322">
        <f t="shared" si="102"/>
        <v>6.8083350526098266E-3</v>
      </c>
      <c r="JM27" s="322">
        <f t="shared" si="103"/>
        <v>-4.1352878366815927E-2</v>
      </c>
      <c r="JN27" s="322">
        <f t="shared" si="104"/>
        <v>-3.0303030303024275E-4</v>
      </c>
      <c r="JO27" s="322">
        <f t="shared" si="105"/>
        <v>-3.6429872495447107E-3</v>
      </c>
      <c r="JP27" s="322">
        <f t="shared" si="106"/>
        <v>1.4858171994596952E-2</v>
      </c>
      <c r="JQ27" s="322">
        <f t="shared" si="107"/>
        <v>-1.8157925112987618E-2</v>
      </c>
      <c r="JR27" s="322">
        <f t="shared" si="108"/>
        <v>-1.8309310479158507E-2</v>
      </c>
      <c r="JS27" s="322">
        <f t="shared" si="109"/>
        <v>-1.4946101448317038E-2</v>
      </c>
      <c r="JT27" s="322">
        <f t="shared" si="110"/>
        <v>-1.1518324607329969E-2</v>
      </c>
      <c r="JU27" s="322">
        <f t="shared" si="111"/>
        <v>-3.6989795918367353E-2</v>
      </c>
      <c r="JV27" s="322">
        <f t="shared" si="112"/>
        <v>-1.3611615245007979E-3</v>
      </c>
      <c r="JW27" s="322">
        <f t="shared" si="113"/>
        <v>-4.220379341489449E-2</v>
      </c>
      <c r="JX27" s="322">
        <f t="shared" si="114"/>
        <v>1.639273523184857E-2</v>
      </c>
      <c r="JY27" s="322">
        <f t="shared" si="115"/>
        <v>-7.0568700705686237E-3</v>
      </c>
      <c r="JZ27" s="322">
        <f t="shared" si="116"/>
        <v>-1.1531766753698894E-2</v>
      </c>
      <c r="KA27" s="322">
        <f t="shared" si="117"/>
        <v>-2.0084930563525769E-2</v>
      </c>
      <c r="KB27" s="322">
        <f t="shared" si="118"/>
        <v>2.6717166547241267E-2</v>
      </c>
      <c r="KC27" s="322">
        <f t="shared" si="119"/>
        <v>2.5210109375586574E-2</v>
      </c>
      <c r="KD27" s="322">
        <f t="shared" si="120"/>
        <v>3.2928942807625608E-2</v>
      </c>
      <c r="KE27" s="322">
        <f t="shared" si="121"/>
        <v>3.119001919385858E-3</v>
      </c>
      <c r="KF27" s="322">
        <f t="shared" si="122"/>
        <v>6.7615658362989356E-2</v>
      </c>
      <c r="KG27" s="322">
        <f t="shared" si="123"/>
        <v>-0.26199095022624447</v>
      </c>
      <c r="KH27" s="322">
        <f t="shared" si="124"/>
        <v>4.9007444168734433E-2</v>
      </c>
      <c r="KI27" s="322">
        <f t="shared" si="125"/>
        <v>-0.27027027027027029</v>
      </c>
      <c r="KJ27" s="322">
        <f t="shared" si="126"/>
        <v>-0.11295091661738617</v>
      </c>
      <c r="KK27" s="322">
        <f t="shared" si="127"/>
        <v>-4.4215180545320532E-2</v>
      </c>
      <c r="KL27" s="322">
        <f t="shared" si="128"/>
        <v>0.10491870755299448</v>
      </c>
      <c r="KM27" s="322">
        <f t="shared" si="129"/>
        <v>-3.0708215297450353E-2</v>
      </c>
      <c r="KN27" s="322">
        <f t="shared" si="130"/>
        <v>-2.8301886792452737E-2</v>
      </c>
      <c r="KO27" s="322">
        <f t="shared" si="131"/>
        <v>-0.18063798219584559</v>
      </c>
      <c r="KP27" s="322">
        <f t="shared" si="132"/>
        <v>-5.4063360881542712E-2</v>
      </c>
      <c r="KQ27" s="322">
        <f t="shared" si="133"/>
        <v>-3.9556061468412083E-2</v>
      </c>
      <c r="KR27" s="322">
        <f t="shared" si="134"/>
        <v>-6.1315496098106456E-3</v>
      </c>
      <c r="KS27" s="322">
        <f t="shared" si="135"/>
        <v>-4.1023558082859526E-2</v>
      </c>
      <c r="KT27" s="322">
        <f t="shared" si="136"/>
        <v>2.3774779058518748E-2</v>
      </c>
      <c r="KU27" s="322">
        <f t="shared" si="137"/>
        <v>-4.0808543096872596E-2</v>
      </c>
      <c r="KV27" s="322">
        <f t="shared" si="138"/>
        <v>0</v>
      </c>
      <c r="KW27" s="322">
        <f t="shared" si="139"/>
        <v>-9.2319506605392909E-3</v>
      </c>
      <c r="KX27" s="322">
        <f t="shared" si="140"/>
        <v>1.0769844435580357E-2</v>
      </c>
      <c r="KY27" s="322">
        <f t="shared" si="141"/>
        <v>-7.7856380666324106E-3</v>
      </c>
      <c r="KZ27" s="322">
        <f t="shared" si="142"/>
        <v>-3.0529222960364286E-2</v>
      </c>
      <c r="LA27" s="322">
        <f t="shared" si="143"/>
        <v>-3.417772416566154E-2</v>
      </c>
      <c r="LB27" s="322">
        <f t="shared" si="144"/>
        <v>1.7085168924790596E-2</v>
      </c>
      <c r="LC27" s="322">
        <f t="shared" si="145"/>
        <v>7.4832177836468864E-3</v>
      </c>
      <c r="LD27" s="322">
        <f t="shared" si="146"/>
        <v>-2.0680293835835112E-2</v>
      </c>
      <c r="LE27" s="322">
        <f t="shared" si="147"/>
        <v>-4.8984995586937308E-2</v>
      </c>
      <c r="LF27" s="322">
        <f t="shared" si="148"/>
        <v>-6.6142367412784855E-2</v>
      </c>
      <c r="LG27" s="322">
        <f t="shared" si="149"/>
        <v>-1.7715332926084463E-2</v>
      </c>
      <c r="LH27" s="322">
        <f t="shared" si="150"/>
        <v>4.473112702991785E-3</v>
      </c>
      <c r="LI27" s="322">
        <f t="shared" si="151"/>
        <v>-5.6577086280056622E-3</v>
      </c>
      <c r="LJ27" s="322">
        <f t="shared" si="152"/>
        <v>3.3396437066161813E-2</v>
      </c>
      <c r="LK27" s="322">
        <f t="shared" si="153"/>
        <v>-9.7236852767198997E-3</v>
      </c>
      <c r="LL27" s="322">
        <f t="shared" si="154"/>
        <v>0.15670170827858079</v>
      </c>
      <c r="LM27" s="322">
        <f t="shared" si="155"/>
        <v>3.4349506225848799E-3</v>
      </c>
      <c r="LN27" s="322">
        <f t="shared" si="156"/>
        <v>5.9335443037974681E-2</v>
      </c>
      <c r="LO27" s="322">
        <f t="shared" si="157"/>
        <v>-1.4563106796116505E-2</v>
      </c>
      <c r="LP27" s="322">
        <f t="shared" si="158"/>
        <v>-8.5158150851581502E-2</v>
      </c>
      <c r="LQ27" s="322">
        <f t="shared" si="159"/>
        <v>6.3860667634252207E-3</v>
      </c>
      <c r="LR27" s="322">
        <f t="shared" si="160"/>
        <v>7.282205621540379E-3</v>
      </c>
      <c r="LS27" s="322">
        <f t="shared" si="161"/>
        <v>4.1865394806571227E-2</v>
      </c>
      <c r="LT27" s="322">
        <f t="shared" si="162"/>
        <v>-2.7082196487398763E-2</v>
      </c>
      <c r="LU27" s="322">
        <f t="shared" si="163"/>
        <v>-7.446342531756329E-3</v>
      </c>
      <c r="LV27" s="327">
        <f t="shared" si="164"/>
        <v>1.2529465032656208E-2</v>
      </c>
    </row>
    <row r="28" spans="1:334">
      <c r="A28" s="265">
        <v>44970</v>
      </c>
      <c r="B28" s="230">
        <v>2779.88</v>
      </c>
      <c r="C28" s="231">
        <v>75.14</v>
      </c>
      <c r="D28" s="231">
        <v>45.7</v>
      </c>
      <c r="E28" s="231">
        <v>41.22</v>
      </c>
      <c r="F28" s="231">
        <v>1743.87</v>
      </c>
      <c r="G28" s="231">
        <v>9.1999999999999993</v>
      </c>
      <c r="H28" s="231">
        <v>224.23</v>
      </c>
      <c r="I28" s="231">
        <v>157405.89000000001</v>
      </c>
      <c r="J28" s="231">
        <v>10.35</v>
      </c>
      <c r="K28" s="231">
        <v>252.51</v>
      </c>
      <c r="L28" s="231">
        <v>82.14</v>
      </c>
      <c r="M28" s="232">
        <v>0.08</v>
      </c>
      <c r="N28" s="231">
        <v>26.21</v>
      </c>
      <c r="O28" s="231">
        <v>2427.0100000000002</v>
      </c>
      <c r="P28" s="231">
        <v>2.0699999999999998</v>
      </c>
      <c r="Q28" s="231">
        <v>1100.8699999999999</v>
      </c>
      <c r="R28" s="231">
        <v>12.7</v>
      </c>
      <c r="S28" s="231">
        <v>150.66</v>
      </c>
      <c r="T28" s="231">
        <v>106</v>
      </c>
      <c r="U28" s="231">
        <v>59303</v>
      </c>
      <c r="V28" s="231">
        <v>15.37</v>
      </c>
      <c r="W28" s="231">
        <v>21.37</v>
      </c>
      <c r="X28" s="231">
        <v>6.24</v>
      </c>
      <c r="Y28" s="231">
        <v>475.64</v>
      </c>
      <c r="Z28" s="231">
        <v>94.98</v>
      </c>
      <c r="AA28" s="231">
        <v>208.31</v>
      </c>
      <c r="AB28" s="231">
        <v>2.2400000000000002</v>
      </c>
      <c r="AC28" s="231">
        <v>10.36</v>
      </c>
      <c r="AD28" s="231">
        <v>16.739999999999998</v>
      </c>
      <c r="AE28" s="231">
        <v>97.2</v>
      </c>
      <c r="AF28" s="231">
        <v>778.82</v>
      </c>
      <c r="AG28" s="231">
        <v>55.32</v>
      </c>
      <c r="AH28" s="231">
        <v>21.87</v>
      </c>
      <c r="AI28" s="231">
        <v>132.63</v>
      </c>
      <c r="AJ28" s="231">
        <v>37.299999999999997</v>
      </c>
      <c r="AK28" s="231">
        <v>622.6</v>
      </c>
      <c r="AL28" s="231">
        <v>261.2</v>
      </c>
      <c r="AM28" s="231">
        <v>26.95</v>
      </c>
      <c r="AN28" s="231">
        <v>10.029999999999999</v>
      </c>
      <c r="AO28" s="231">
        <v>119.1</v>
      </c>
      <c r="AP28" s="231">
        <v>133.08000000000001</v>
      </c>
      <c r="AQ28" s="231">
        <v>10.31</v>
      </c>
      <c r="AR28" s="231">
        <v>9.81</v>
      </c>
      <c r="AS28" s="231">
        <v>99.58</v>
      </c>
      <c r="AT28" s="231">
        <v>67.69</v>
      </c>
      <c r="AU28" s="231">
        <v>145.29</v>
      </c>
      <c r="AV28" s="231">
        <v>23.13</v>
      </c>
      <c r="AW28" s="231">
        <v>59.01</v>
      </c>
      <c r="AX28" s="231">
        <v>4.3600000000000003</v>
      </c>
      <c r="AY28" s="231">
        <v>27.27</v>
      </c>
      <c r="AZ28" s="231">
        <v>24.43</v>
      </c>
      <c r="BA28" s="231">
        <v>5669.64</v>
      </c>
      <c r="BB28" s="231">
        <v>595.96</v>
      </c>
      <c r="BC28" s="231">
        <v>1.45</v>
      </c>
      <c r="BD28" s="231">
        <v>13.91</v>
      </c>
      <c r="BE28" s="231">
        <v>356.85</v>
      </c>
      <c r="BF28" s="231">
        <v>347.96</v>
      </c>
      <c r="BG28" s="231">
        <v>138.18</v>
      </c>
      <c r="BH28" s="231">
        <v>54.28</v>
      </c>
      <c r="BI28" s="231">
        <v>237.23</v>
      </c>
      <c r="BJ28" s="231">
        <v>3.19</v>
      </c>
      <c r="BK28" s="231">
        <v>1113.1600000000001</v>
      </c>
      <c r="BL28" s="231">
        <v>110.31</v>
      </c>
      <c r="BM28" s="231">
        <v>65.34</v>
      </c>
      <c r="BN28" s="231">
        <v>508.96</v>
      </c>
      <c r="BO28" s="231">
        <v>3278.44</v>
      </c>
      <c r="BP28" s="231">
        <v>118.53</v>
      </c>
      <c r="BQ28" s="231">
        <v>669.44</v>
      </c>
      <c r="BR28" s="231">
        <v>103.49</v>
      </c>
      <c r="BS28" s="231">
        <v>366.87</v>
      </c>
      <c r="BT28" s="231">
        <v>74.2</v>
      </c>
      <c r="BU28" s="231">
        <v>50.59</v>
      </c>
      <c r="BV28" s="231">
        <v>10.91</v>
      </c>
      <c r="BW28" s="231">
        <v>47.16</v>
      </c>
      <c r="BX28" s="231">
        <v>171.82</v>
      </c>
      <c r="BY28" s="231">
        <v>147.34</v>
      </c>
      <c r="BZ28" s="231">
        <v>43.61</v>
      </c>
      <c r="CA28" s="231">
        <v>161.22</v>
      </c>
      <c r="CB28" s="231">
        <v>52.07</v>
      </c>
      <c r="CC28" s="231">
        <v>68251.09</v>
      </c>
      <c r="CD28" s="231">
        <v>141.18</v>
      </c>
      <c r="CE28" s="231">
        <v>76.11</v>
      </c>
      <c r="CF28" s="231">
        <v>6026.27</v>
      </c>
      <c r="CG28" s="231">
        <v>41.66</v>
      </c>
      <c r="CH28" s="231">
        <v>0.75</v>
      </c>
      <c r="CI28" s="231">
        <v>112.86</v>
      </c>
      <c r="CJ28" s="231">
        <v>78.5</v>
      </c>
      <c r="CK28" s="231">
        <v>68.06</v>
      </c>
      <c r="CL28" s="231">
        <v>33.479999999999997</v>
      </c>
      <c r="CM28" s="231">
        <v>4.4800000000000004</v>
      </c>
      <c r="CN28" s="231">
        <v>6.05</v>
      </c>
      <c r="CO28" s="231">
        <v>1.56</v>
      </c>
      <c r="CP28" s="231">
        <v>893.24</v>
      </c>
      <c r="CQ28" s="231">
        <v>136.85</v>
      </c>
      <c r="CR28" s="231">
        <v>200.2</v>
      </c>
      <c r="CS28" s="231">
        <v>112.98</v>
      </c>
      <c r="CT28" s="231">
        <v>219.43</v>
      </c>
      <c r="CU28" s="231">
        <v>432.12</v>
      </c>
      <c r="CV28" s="231">
        <v>84.41</v>
      </c>
      <c r="CW28" s="231">
        <v>355.41</v>
      </c>
      <c r="CX28" s="231">
        <v>15.28</v>
      </c>
      <c r="CY28" s="231">
        <v>364.8</v>
      </c>
      <c r="CZ28" s="231">
        <v>47.76</v>
      </c>
      <c r="DA28" s="231">
        <v>9669.7000000000007</v>
      </c>
      <c r="DB28" s="231">
        <v>133.08000000000001</v>
      </c>
      <c r="DC28" s="231">
        <v>5.53</v>
      </c>
      <c r="DD28" s="231">
        <v>23.47</v>
      </c>
      <c r="DE28" s="231">
        <v>1130.22</v>
      </c>
      <c r="DF28" s="231">
        <v>132.66999999999999</v>
      </c>
      <c r="DG28" s="231">
        <v>147.34</v>
      </c>
      <c r="DH28" s="231">
        <v>9.6999999999999993</v>
      </c>
      <c r="DI28" s="231">
        <v>7.88</v>
      </c>
      <c r="DJ28" s="231">
        <v>21.12</v>
      </c>
      <c r="DK28" s="231">
        <v>119.14</v>
      </c>
      <c r="DL28" s="231">
        <v>10822.58</v>
      </c>
      <c r="DM28" s="231">
        <v>23.84</v>
      </c>
      <c r="DN28" s="231">
        <v>46.58</v>
      </c>
      <c r="DO28" s="231">
        <v>89.64</v>
      </c>
      <c r="DP28" s="231">
        <v>100.81</v>
      </c>
      <c r="DQ28" s="231">
        <v>698688.31</v>
      </c>
      <c r="DR28" s="231">
        <v>125.33</v>
      </c>
      <c r="DS28" s="231">
        <v>40.409999999999997</v>
      </c>
      <c r="DT28" s="231">
        <v>9.1999999999999993</v>
      </c>
      <c r="DU28" s="231">
        <v>18.32</v>
      </c>
      <c r="DV28" s="231">
        <v>18.25</v>
      </c>
      <c r="DW28" s="231">
        <v>10.57</v>
      </c>
      <c r="DX28" s="231">
        <v>15.54</v>
      </c>
      <c r="DY28" s="231">
        <v>13.33</v>
      </c>
      <c r="DZ28" s="231">
        <v>257.7</v>
      </c>
      <c r="EA28" s="231">
        <v>84.87</v>
      </c>
      <c r="EB28" s="231">
        <v>24.25</v>
      </c>
      <c r="EC28" s="231">
        <v>1466.8</v>
      </c>
      <c r="ED28" s="231">
        <v>28.67</v>
      </c>
      <c r="EE28" s="231">
        <v>33.01</v>
      </c>
      <c r="EF28" s="231">
        <v>17.760000000000002</v>
      </c>
      <c r="EG28" s="231">
        <v>47.63</v>
      </c>
      <c r="EH28" s="231">
        <v>635.92999999999995</v>
      </c>
      <c r="EI28" s="231">
        <v>224.12</v>
      </c>
      <c r="EJ28" s="231">
        <v>3.29</v>
      </c>
      <c r="EK28" s="231">
        <v>4231.4799999999996</v>
      </c>
      <c r="EL28" s="231">
        <v>25.61</v>
      </c>
      <c r="EM28" s="231">
        <v>250.21</v>
      </c>
      <c r="EN28" s="231">
        <v>131.53</v>
      </c>
      <c r="EO28" s="231">
        <v>172.98</v>
      </c>
      <c r="EP28" s="231">
        <v>1339.08</v>
      </c>
      <c r="EQ28" s="231">
        <v>86.49</v>
      </c>
      <c r="ER28" s="231">
        <v>128.77000000000001</v>
      </c>
      <c r="ES28" s="231">
        <v>62.94</v>
      </c>
      <c r="ET28" s="231">
        <v>44.85</v>
      </c>
      <c r="EU28" s="231">
        <v>16.21</v>
      </c>
      <c r="EV28" s="231">
        <v>308.24</v>
      </c>
      <c r="EW28" s="231">
        <v>7.01</v>
      </c>
      <c r="EX28" s="231">
        <v>211.66</v>
      </c>
      <c r="EY28" s="231">
        <v>123.18</v>
      </c>
      <c r="EZ28" s="231">
        <v>34.659999999999997</v>
      </c>
      <c r="FA28" s="231">
        <v>47.07</v>
      </c>
      <c r="FB28" s="231">
        <v>25.63</v>
      </c>
      <c r="FC28" s="231">
        <v>103</v>
      </c>
      <c r="FD28" s="231">
        <v>17.100000000000001</v>
      </c>
      <c r="FE28" s="231">
        <v>34.99</v>
      </c>
      <c r="FF28" s="231">
        <v>376.66</v>
      </c>
      <c r="FG28" s="231">
        <v>78.989999999999995</v>
      </c>
      <c r="FH28" s="231">
        <v>488.6</v>
      </c>
      <c r="FI28" s="231">
        <v>65.739999999999995</v>
      </c>
      <c r="FJ28" s="233">
        <v>26832.55</v>
      </c>
      <c r="FN28" s="326">
        <f t="shared" si="0"/>
        <v>-1.44760426881607E-3</v>
      </c>
      <c r="FO28" s="322">
        <f t="shared" si="1"/>
        <v>-1.4686598478888074E-2</v>
      </c>
      <c r="FP28" s="322">
        <f t="shared" si="2"/>
        <v>3.293084522502869E-3</v>
      </c>
      <c r="FQ28" s="322">
        <f t="shared" si="3"/>
        <v>0</v>
      </c>
      <c r="FR28" s="322">
        <f t="shared" si="4"/>
        <v>1.5170478690891278E-2</v>
      </c>
      <c r="FS28" s="322">
        <f t="shared" si="5"/>
        <v>0.22503328894806918</v>
      </c>
      <c r="FT28" s="322">
        <f t="shared" si="6"/>
        <v>-8.4662686035111723E-4</v>
      </c>
      <c r="FU28" s="322">
        <f t="shared" si="7"/>
        <v>3.3487280407764532E-2</v>
      </c>
      <c r="FV28" s="322">
        <f t="shared" si="8"/>
        <v>3.7074148296593105E-2</v>
      </c>
      <c r="FW28" s="322">
        <f t="shared" si="9"/>
        <v>-1.9150093225605992E-2</v>
      </c>
      <c r="FX28" s="322">
        <f t="shared" si="10"/>
        <v>2.0245932182337539E-2</v>
      </c>
      <c r="FY28" s="322">
        <f t="shared" si="11"/>
        <v>0</v>
      </c>
      <c r="FZ28" s="322">
        <f t="shared" si="12"/>
        <v>-5.7872034507548506E-2</v>
      </c>
      <c r="GA28" s="322">
        <f t="shared" si="13"/>
        <v>4.8393506639366299E-2</v>
      </c>
      <c r="GB28" s="322">
        <f t="shared" si="14"/>
        <v>3.499999999999992E-2</v>
      </c>
      <c r="GC28" s="322">
        <f t="shared" si="15"/>
        <v>-3.6924747726142853E-3</v>
      </c>
      <c r="GD28" s="322">
        <f t="shared" si="16"/>
        <v>-2.9051987767584157E-2</v>
      </c>
      <c r="GE28" s="322">
        <f t="shared" si="17"/>
        <v>1.1752065005708147E-2</v>
      </c>
      <c r="GF28" s="322">
        <f t="shared" si="18"/>
        <v>2.0408163265306166E-2</v>
      </c>
      <c r="GG28" s="322">
        <f t="shared" si="19"/>
        <v>-4.7696477146689552E-3</v>
      </c>
      <c r="GH28" s="322">
        <f t="shared" si="20"/>
        <v>5.890052356020933E-3</v>
      </c>
      <c r="GI28" s="322">
        <f t="shared" si="21"/>
        <v>6.1205273069681061E-3</v>
      </c>
      <c r="GJ28" s="322">
        <f t="shared" si="22"/>
        <v>3.4825870646766163E-2</v>
      </c>
      <c r="GK28" s="322">
        <f t="shared" si="23"/>
        <v>9.7656249999999271E-3</v>
      </c>
      <c r="GL28" s="322">
        <f t="shared" si="24"/>
        <v>-3.5148313693620419E-2</v>
      </c>
      <c r="GM28" s="322">
        <f t="shared" si="25"/>
        <v>5.8001930011681732E-2</v>
      </c>
      <c r="GN28" s="322">
        <f t="shared" si="26"/>
        <v>0.11442786069651764</v>
      </c>
      <c r="GO28" s="322">
        <f t="shared" si="27"/>
        <v>-2.7230046948356894E-2</v>
      </c>
      <c r="GP28" s="322">
        <f t="shared" si="28"/>
        <v>-5.6369785794813984E-2</v>
      </c>
      <c r="GQ28" s="322">
        <f t="shared" si="29"/>
        <v>-4.2003893043745166E-3</v>
      </c>
      <c r="GR28" s="322">
        <f t="shared" si="30"/>
        <v>2.6086269136518233E-2</v>
      </c>
      <c r="GS28" s="322">
        <f t="shared" si="31"/>
        <v>8.3849799489610077E-3</v>
      </c>
      <c r="GT28" s="322">
        <f t="shared" si="32"/>
        <v>-1.4864864864864789E-2</v>
      </c>
      <c r="GU28" s="322">
        <f t="shared" si="33"/>
        <v>-3.9801742264944512E-3</v>
      </c>
      <c r="GV28" s="322">
        <f t="shared" si="34"/>
        <v>-1.5311510031679128E-2</v>
      </c>
      <c r="GW28" s="322">
        <f t="shared" si="35"/>
        <v>-8.030080938117334E-3</v>
      </c>
      <c r="GX28" s="322">
        <f t="shared" si="36"/>
        <v>2.7739523903206699E-2</v>
      </c>
      <c r="GY28" s="322">
        <f t="shared" si="37"/>
        <v>5.2219321148825283E-3</v>
      </c>
      <c r="GZ28" s="322">
        <f t="shared" si="38"/>
        <v>9.0543259557343929E-3</v>
      </c>
      <c r="HA28" s="322">
        <f t="shared" si="39"/>
        <v>0.10482374768089052</v>
      </c>
      <c r="HB28" s="322">
        <f t="shared" si="40"/>
        <v>8.4874204304334986E-3</v>
      </c>
      <c r="HC28" s="322">
        <f t="shared" si="41"/>
        <v>2.2817460317460361E-2</v>
      </c>
      <c r="HD28" s="322">
        <f t="shared" si="42"/>
        <v>2.4008350730688979E-2</v>
      </c>
      <c r="HE28" s="322">
        <f t="shared" si="43"/>
        <v>-1.8043303929431316E-3</v>
      </c>
      <c r="HF28" s="322">
        <f t="shared" si="44"/>
        <v>-2.0263424518743748E-2</v>
      </c>
      <c r="HG28" s="322">
        <f t="shared" si="45"/>
        <v>0.1090839694656488</v>
      </c>
      <c r="HH28" s="322">
        <f t="shared" si="46"/>
        <v>1.670329670329666E-2</v>
      </c>
      <c r="HI28" s="322">
        <f t="shared" si="47"/>
        <v>3.7264897169977107E-2</v>
      </c>
      <c r="HJ28" s="322">
        <f t="shared" si="48"/>
        <v>2.3474178403755996E-2</v>
      </c>
      <c r="HK28" s="322">
        <f t="shared" si="49"/>
        <v>6.2730627306272378E-3</v>
      </c>
      <c r="HL28" s="322">
        <f t="shared" si="50"/>
        <v>-1.650563607085347E-2</v>
      </c>
      <c r="HM28" s="322">
        <f t="shared" si="51"/>
        <v>-1.9393715073411793E-2</v>
      </c>
      <c r="HN28" s="322">
        <f t="shared" si="52"/>
        <v>-1.509940441236778E-4</v>
      </c>
      <c r="HO28" s="322">
        <f t="shared" si="53"/>
        <v>-6.4516129032258118E-2</v>
      </c>
      <c r="HP28" s="322">
        <f t="shared" si="54"/>
        <v>1.6812865497076054E-2</v>
      </c>
      <c r="HQ28" s="322">
        <f t="shared" si="55"/>
        <v>-3.8114234885037297E-2</v>
      </c>
      <c r="HR28" s="322">
        <f t="shared" si="56"/>
        <v>1.7273146015660003E-3</v>
      </c>
      <c r="HS28" s="322">
        <f t="shared" si="57"/>
        <v>2.7131494833866093E-2</v>
      </c>
      <c r="HT28" s="322">
        <f t="shared" si="58"/>
        <v>-1.7912068029672552E-2</v>
      </c>
      <c r="HU28" s="322">
        <f t="shared" si="59"/>
        <v>4.6390013495270418E-4</v>
      </c>
      <c r="HV28" s="322">
        <f t="shared" si="60"/>
        <v>2.2435897435897384E-2</v>
      </c>
      <c r="HW28" s="322">
        <f t="shared" si="61"/>
        <v>4.289006726751482E-2</v>
      </c>
      <c r="HX28" s="322">
        <f t="shared" si="62"/>
        <v>1.816365452729115E-3</v>
      </c>
      <c r="HY28" s="322">
        <f t="shared" si="63"/>
        <v>2.1416288885415111E-2</v>
      </c>
      <c r="HZ28" s="322">
        <f t="shared" si="64"/>
        <v>-5.0824927672218755E-3</v>
      </c>
      <c r="IA28" s="322">
        <f t="shared" si="65"/>
        <v>-1.0288239769118353E-2</v>
      </c>
      <c r="IB28" s="322">
        <f t="shared" si="66"/>
        <v>-2.2513607125185582E-2</v>
      </c>
      <c r="IC28" s="322">
        <f t="shared" si="67"/>
        <v>-1.015806360988288E-2</v>
      </c>
      <c r="ID28" s="322">
        <f t="shared" si="68"/>
        <v>-2.6343023802803754E-2</v>
      </c>
      <c r="IE28" s="322">
        <f t="shared" si="69"/>
        <v>2.3947081972703631E-2</v>
      </c>
      <c r="IF28" s="322">
        <f t="shared" si="70"/>
        <v>-4.5659163987138228E-2</v>
      </c>
      <c r="IG28" s="322">
        <f t="shared" si="71"/>
        <v>-1.1721039265481429E-2</v>
      </c>
      <c r="IH28" s="322">
        <f t="shared" si="72"/>
        <v>7.5936883629191279E-2</v>
      </c>
      <c r="II28" s="322">
        <f t="shared" si="73"/>
        <v>1.9014693171996444E-2</v>
      </c>
      <c r="IJ28" s="322">
        <f t="shared" si="74"/>
        <v>-7.2798705800786873E-3</v>
      </c>
      <c r="IK28" s="322">
        <f t="shared" si="75"/>
        <v>-1.0808996307485635E-2</v>
      </c>
      <c r="IL28" s="322">
        <f t="shared" si="76"/>
        <v>-9.7101449275362281E-2</v>
      </c>
      <c r="IM28" s="322">
        <f t="shared" si="77"/>
        <v>4.3437790878059679E-4</v>
      </c>
      <c r="IN28" s="322">
        <f t="shared" si="78"/>
        <v>2.884805374431932E-2</v>
      </c>
      <c r="IO28" s="322">
        <f t="shared" si="79"/>
        <v>6.5551027838305437E-2</v>
      </c>
      <c r="IP28" s="322">
        <f t="shared" si="80"/>
        <v>3.0586174173297301E-2</v>
      </c>
      <c r="IQ28" s="322">
        <f t="shared" si="81"/>
        <v>2.5603018461123915E-2</v>
      </c>
      <c r="IR28" s="322">
        <f t="shared" si="82"/>
        <v>4.0540587207415185E-2</v>
      </c>
      <c r="IS28" s="322">
        <f t="shared" si="83"/>
        <v>1.7338217338217183E-2</v>
      </c>
      <c r="IT28" s="322">
        <f t="shared" si="84"/>
        <v>0</v>
      </c>
      <c r="IU28" s="322">
        <f t="shared" si="85"/>
        <v>5.1425377305757365E-2</v>
      </c>
      <c r="IV28" s="322">
        <f t="shared" si="86"/>
        <v>-3.6573392243495387E-2</v>
      </c>
      <c r="IW28" s="322">
        <f t="shared" si="87"/>
        <v>1.4912019087384432E-2</v>
      </c>
      <c r="IX28" s="322">
        <f t="shared" si="88"/>
        <v>3.5250463821892189E-2</v>
      </c>
      <c r="IY28" s="322">
        <f t="shared" si="89"/>
        <v>0</v>
      </c>
      <c r="IZ28" s="322">
        <f t="shared" si="90"/>
        <v>3.0664395229982915E-2</v>
      </c>
      <c r="JA28" s="322">
        <f t="shared" si="91"/>
        <v>-0.1136363636363636</v>
      </c>
      <c r="JB28" s="322">
        <f t="shared" si="92"/>
        <v>5.1773876387956747E-2</v>
      </c>
      <c r="JC28" s="322">
        <f t="shared" si="93"/>
        <v>-1.5750863060989627E-2</v>
      </c>
      <c r="JD28" s="322">
        <f t="shared" si="94"/>
        <v>-1.0625154435384263E-2</v>
      </c>
      <c r="JE28" s="322">
        <f t="shared" si="95"/>
        <v>0</v>
      </c>
      <c r="JF28" s="322">
        <f t="shared" si="96"/>
        <v>-1.4063623292595235E-2</v>
      </c>
      <c r="JG28" s="322">
        <f t="shared" si="97"/>
        <v>-1.3334551100557071E-2</v>
      </c>
      <c r="JH28" s="322">
        <f t="shared" si="98"/>
        <v>1.5424774560986645E-3</v>
      </c>
      <c r="JI28" s="322">
        <f t="shared" si="99"/>
        <v>-1.5539305301645219E-2</v>
      </c>
      <c r="JJ28" s="322">
        <f t="shared" si="100"/>
        <v>0.11370262390670544</v>
      </c>
      <c r="JK28" s="322">
        <f t="shared" si="101"/>
        <v>-2.5042093166207886E-2</v>
      </c>
      <c r="JL28" s="322">
        <f t="shared" si="102"/>
        <v>-2.131147540983605E-2</v>
      </c>
      <c r="JM28" s="322">
        <f t="shared" si="103"/>
        <v>1.8953974939487937E-2</v>
      </c>
      <c r="JN28" s="322">
        <f t="shared" si="104"/>
        <v>8.4874204304334986E-3</v>
      </c>
      <c r="JO28" s="322">
        <f t="shared" si="105"/>
        <v>1.0968921389396801E-2</v>
      </c>
      <c r="JP28" s="322">
        <f t="shared" si="106"/>
        <v>4.125998225377106E-2</v>
      </c>
      <c r="JQ28" s="322">
        <f t="shared" si="107"/>
        <v>2.210204561486015E-2</v>
      </c>
      <c r="JR28" s="322">
        <f t="shared" si="108"/>
        <v>5.2936507936507837E-2</v>
      </c>
      <c r="JS28" s="322">
        <f t="shared" si="109"/>
        <v>-1.0808996307485635E-2</v>
      </c>
      <c r="JT28" s="322">
        <f t="shared" si="110"/>
        <v>2.7542372881355911E-2</v>
      </c>
      <c r="JU28" s="322">
        <f t="shared" si="111"/>
        <v>4.3708609271523188E-2</v>
      </c>
      <c r="JV28" s="322">
        <f t="shared" si="112"/>
        <v>-4.0436165379373036E-2</v>
      </c>
      <c r="JW28" s="322">
        <f t="shared" si="113"/>
        <v>2.1345906558079681E-2</v>
      </c>
      <c r="JX28" s="322">
        <f t="shared" si="114"/>
        <v>-2.240083392273386E-2</v>
      </c>
      <c r="JY28" s="322">
        <f t="shared" si="115"/>
        <v>-3.3444816053512477E-3</v>
      </c>
      <c r="JZ28" s="322">
        <f t="shared" si="116"/>
        <v>2.531366938146596E-2</v>
      </c>
      <c r="KA28" s="322">
        <f t="shared" si="117"/>
        <v>4.9894588896697178E-2</v>
      </c>
      <c r="KB28" s="322">
        <f t="shared" si="118"/>
        <v>5.0847457627119152E-3</v>
      </c>
      <c r="KC28" s="322">
        <f t="shared" si="119"/>
        <v>-3.9617558784374854E-2</v>
      </c>
      <c r="KD28" s="322">
        <f t="shared" si="120"/>
        <v>1.3582614253755329E-3</v>
      </c>
      <c r="KE28" s="322">
        <f t="shared" si="121"/>
        <v>-3.3484812245874324E-2</v>
      </c>
      <c r="KF28" s="322">
        <f t="shared" si="122"/>
        <v>2.2222222222222143E-2</v>
      </c>
      <c r="KG28" s="322">
        <f t="shared" si="123"/>
        <v>0.12323727774371562</v>
      </c>
      <c r="KH28" s="322">
        <f t="shared" si="124"/>
        <v>7.924305144884683E-2</v>
      </c>
      <c r="KI28" s="322">
        <f t="shared" si="125"/>
        <v>3.0214424951267107E-2</v>
      </c>
      <c r="KJ28" s="322">
        <f t="shared" si="126"/>
        <v>3.5999999999999942E-2</v>
      </c>
      <c r="KK28" s="322">
        <f t="shared" si="127"/>
        <v>2.7756360832690778E-2</v>
      </c>
      <c r="KL28" s="322">
        <f t="shared" si="128"/>
        <v>-4.0008940545373302E-2</v>
      </c>
      <c r="KM28" s="322">
        <f t="shared" si="129"/>
        <v>-7.8325929389759363E-3</v>
      </c>
      <c r="KN28" s="322">
        <f t="shared" si="130"/>
        <v>2.3638666103841226E-2</v>
      </c>
      <c r="KO28" s="322">
        <f t="shared" si="131"/>
        <v>0.10668477440772586</v>
      </c>
      <c r="KP28" s="322">
        <f t="shared" si="132"/>
        <v>4.3684018929741643E-2</v>
      </c>
      <c r="KQ28" s="322">
        <f t="shared" si="133"/>
        <v>-2.1925925925925984E-2</v>
      </c>
      <c r="KR28" s="322">
        <f t="shared" si="134"/>
        <v>-3.9259674705550609E-3</v>
      </c>
      <c r="KS28" s="322">
        <f t="shared" si="135"/>
        <v>8.6827615417196888E-3</v>
      </c>
      <c r="KT28" s="322">
        <f t="shared" si="136"/>
        <v>1.8482038469546221E-2</v>
      </c>
      <c r="KU28" s="322">
        <f t="shared" si="137"/>
        <v>-9.8519991164125898E-3</v>
      </c>
      <c r="KV28" s="322">
        <f t="shared" si="138"/>
        <v>6.1162079510703416E-3</v>
      </c>
      <c r="KW28" s="322">
        <f t="shared" si="139"/>
        <v>2.4923823687563192E-2</v>
      </c>
      <c r="KX28" s="322">
        <f t="shared" si="140"/>
        <v>1.0655090765587986E-2</v>
      </c>
      <c r="KY28" s="322">
        <f t="shared" si="141"/>
        <v>-3.3856448657691163E-3</v>
      </c>
      <c r="KZ28" s="322">
        <f t="shared" si="142"/>
        <v>1.2704034493378548E-2</v>
      </c>
      <c r="LA28" s="322">
        <f t="shared" si="143"/>
        <v>2.8785535862971355E-2</v>
      </c>
      <c r="LB28" s="322">
        <f t="shared" si="144"/>
        <v>-5.1263763205991845E-3</v>
      </c>
      <c r="LC28" s="322">
        <f t="shared" si="145"/>
        <v>-5.5270344074276376E-2</v>
      </c>
      <c r="LD28" s="322">
        <f t="shared" si="146"/>
        <v>4.9898083978801501E-2</v>
      </c>
      <c r="LE28" s="322">
        <f t="shared" si="147"/>
        <v>-2.6450116009280863E-2</v>
      </c>
      <c r="LF28" s="322">
        <f t="shared" si="148"/>
        <v>-3.1526668106240573E-2</v>
      </c>
      <c r="LG28" s="322">
        <f t="shared" si="149"/>
        <v>8.0845771144280199E-3</v>
      </c>
      <c r="LH28" s="322">
        <f t="shared" si="150"/>
        <v>-5.324469973216229E-3</v>
      </c>
      <c r="LI28" s="322">
        <f t="shared" si="151"/>
        <v>-2.8449502133713316E-3</v>
      </c>
      <c r="LJ28" s="322">
        <f t="shared" si="152"/>
        <v>-5.7776316407533931E-3</v>
      </c>
      <c r="LK28" s="322">
        <f t="shared" si="153"/>
        <v>7.9371573520989544E-3</v>
      </c>
      <c r="LL28" s="322">
        <f t="shared" si="154"/>
        <v>-1.562056234024437E-2</v>
      </c>
      <c r="LM28" s="322">
        <f t="shared" si="155"/>
        <v>7.0603337612323127E-3</v>
      </c>
      <c r="LN28" s="322">
        <f t="shared" si="156"/>
        <v>-4.2942494398805153E-2</v>
      </c>
      <c r="LO28" s="322">
        <f t="shared" si="157"/>
        <v>1.4778325123152709E-2</v>
      </c>
      <c r="LP28" s="322">
        <f t="shared" si="158"/>
        <v>-9.0425531914893581E-2</v>
      </c>
      <c r="LQ28" s="322">
        <f t="shared" si="159"/>
        <v>9.2298817421401867E-3</v>
      </c>
      <c r="LR28" s="322">
        <f t="shared" si="160"/>
        <v>4.8285981059090358E-3</v>
      </c>
      <c r="LS28" s="322">
        <f t="shared" si="161"/>
        <v>4.4506612410986053E-3</v>
      </c>
      <c r="LT28" s="322">
        <f t="shared" si="162"/>
        <v>1.4977461102224884E-2</v>
      </c>
      <c r="LU28" s="322">
        <f t="shared" si="163"/>
        <v>-3.2950867902324342E-2</v>
      </c>
      <c r="LV28" s="327">
        <f t="shared" si="164"/>
        <v>1.5559712112587377E-2</v>
      </c>
    </row>
    <row r="29" spans="1:334">
      <c r="A29" s="265">
        <v>44977</v>
      </c>
      <c r="B29" s="230">
        <v>2706.91</v>
      </c>
      <c r="C29" s="231">
        <v>78.900000000000006</v>
      </c>
      <c r="D29" s="231">
        <v>42.7</v>
      </c>
      <c r="E29" s="231">
        <v>39.450000000000003</v>
      </c>
      <c r="F29" s="231">
        <v>1698.61</v>
      </c>
      <c r="G29" s="231">
        <v>8.09</v>
      </c>
      <c r="H29" s="231">
        <v>218.49</v>
      </c>
      <c r="I29" s="231">
        <v>152921.14000000001</v>
      </c>
      <c r="J29" s="231">
        <v>9.59</v>
      </c>
      <c r="K29" s="231">
        <v>244.47</v>
      </c>
      <c r="L29" s="231">
        <v>80.03</v>
      </c>
      <c r="M29" s="232">
        <v>0.08</v>
      </c>
      <c r="N29" s="231">
        <v>26.21</v>
      </c>
      <c r="O29" s="231">
        <v>2417.61</v>
      </c>
      <c r="P29" s="231">
        <v>2.0099999999999998</v>
      </c>
      <c r="Q29" s="231">
        <v>1156.8800000000001</v>
      </c>
      <c r="R29" s="231">
        <v>12</v>
      </c>
      <c r="S29" s="231">
        <v>144.88999999999999</v>
      </c>
      <c r="T29" s="231">
        <v>103.24</v>
      </c>
      <c r="U29" s="231">
        <v>58071.48</v>
      </c>
      <c r="V29" s="231">
        <v>14.98</v>
      </c>
      <c r="W29" s="231">
        <v>23.26</v>
      </c>
      <c r="X29" s="231">
        <v>6.22</v>
      </c>
      <c r="Y29" s="231">
        <v>461.58</v>
      </c>
      <c r="Z29" s="231">
        <v>84.52</v>
      </c>
      <c r="AA29" s="231">
        <v>196.88</v>
      </c>
      <c r="AB29" s="231">
        <v>2.12</v>
      </c>
      <c r="AC29" s="231">
        <v>9.81</v>
      </c>
      <c r="AD29" s="231">
        <v>16.28</v>
      </c>
      <c r="AE29" s="231">
        <v>93.5</v>
      </c>
      <c r="AF29" s="231">
        <v>739.7</v>
      </c>
      <c r="AG29" s="231">
        <v>55.06</v>
      </c>
      <c r="AH29" s="231">
        <v>20.72</v>
      </c>
      <c r="AI29" s="231">
        <v>126.32</v>
      </c>
      <c r="AJ29" s="231">
        <v>36.04</v>
      </c>
      <c r="AK29" s="231">
        <v>613.80999999999995</v>
      </c>
      <c r="AL29" s="231">
        <v>253.6</v>
      </c>
      <c r="AM29" s="231">
        <v>24.54</v>
      </c>
      <c r="AN29" s="231">
        <v>9.4700000000000006</v>
      </c>
      <c r="AO29" s="231">
        <v>115.57</v>
      </c>
      <c r="AP29" s="231">
        <v>131.86000000000001</v>
      </c>
      <c r="AQ29" s="231">
        <v>10.71</v>
      </c>
      <c r="AR29" s="231">
        <v>9.41</v>
      </c>
      <c r="AS29" s="231">
        <v>98.7</v>
      </c>
      <c r="AT29" s="231">
        <v>66.709999999999994</v>
      </c>
      <c r="AU29" s="231">
        <v>135.11000000000001</v>
      </c>
      <c r="AV29" s="231">
        <v>23.32</v>
      </c>
      <c r="AW29" s="231">
        <v>56.88</v>
      </c>
      <c r="AX29" s="231">
        <v>4.1900000000000004</v>
      </c>
      <c r="AY29" s="231">
        <v>26.42</v>
      </c>
      <c r="AZ29" s="231">
        <v>25.03</v>
      </c>
      <c r="BA29" s="231">
        <v>5503.4</v>
      </c>
      <c r="BB29" s="231">
        <v>565.4</v>
      </c>
      <c r="BC29" s="231">
        <v>1.31</v>
      </c>
      <c r="BD29" s="231">
        <v>13.6</v>
      </c>
      <c r="BE29" s="231">
        <v>320.54000000000002</v>
      </c>
      <c r="BF29" s="231">
        <v>317.14999999999998</v>
      </c>
      <c r="BG29" s="231">
        <v>134.4</v>
      </c>
      <c r="BH29" s="231">
        <v>54.76</v>
      </c>
      <c r="BI29" s="231">
        <v>226.11</v>
      </c>
      <c r="BJ29" s="231">
        <v>3.15</v>
      </c>
      <c r="BK29" s="231">
        <v>1089.58</v>
      </c>
      <c r="BL29" s="231">
        <v>108.11</v>
      </c>
      <c r="BM29" s="231">
        <v>65.739999999999995</v>
      </c>
      <c r="BN29" s="231">
        <v>487.65</v>
      </c>
      <c r="BO29" s="231">
        <v>3184.14</v>
      </c>
      <c r="BP29" s="231">
        <v>114.8</v>
      </c>
      <c r="BQ29" s="231">
        <v>638.85</v>
      </c>
      <c r="BR29" s="231">
        <v>98.66</v>
      </c>
      <c r="BS29" s="231">
        <v>355.76</v>
      </c>
      <c r="BT29" s="231">
        <v>72.069999999999993</v>
      </c>
      <c r="BU29" s="231">
        <v>50.19</v>
      </c>
      <c r="BV29" s="231">
        <v>10.06</v>
      </c>
      <c r="BW29" s="231">
        <v>45.88</v>
      </c>
      <c r="BX29" s="231">
        <v>169.35</v>
      </c>
      <c r="BY29" s="231">
        <v>144.31</v>
      </c>
      <c r="BZ29" s="231">
        <v>40.75</v>
      </c>
      <c r="CA29" s="231">
        <v>160.93</v>
      </c>
      <c r="CB29" s="231">
        <v>50.85</v>
      </c>
      <c r="CC29" s="231">
        <v>67268.41</v>
      </c>
      <c r="CD29" s="231">
        <v>134.18</v>
      </c>
      <c r="CE29" s="231">
        <v>73.930000000000007</v>
      </c>
      <c r="CF29" s="231">
        <v>5996.93</v>
      </c>
      <c r="CG29" s="231">
        <v>36.39</v>
      </c>
      <c r="CH29" s="231">
        <v>0.77</v>
      </c>
      <c r="CI29" s="231">
        <v>108.72</v>
      </c>
      <c r="CJ29" s="231">
        <v>78.09</v>
      </c>
      <c r="CK29" s="231">
        <v>68.05</v>
      </c>
      <c r="CL29" s="231">
        <v>32.479999999999997</v>
      </c>
      <c r="CM29" s="231">
        <v>4.59</v>
      </c>
      <c r="CN29" s="231">
        <v>6.32</v>
      </c>
      <c r="CO29" s="231">
        <v>1.5</v>
      </c>
      <c r="CP29" s="231">
        <v>917.23</v>
      </c>
      <c r="CQ29" s="231">
        <v>139.54</v>
      </c>
      <c r="CR29" s="231">
        <v>195.45</v>
      </c>
      <c r="CS29" s="231">
        <v>108.96</v>
      </c>
      <c r="CT29" s="231">
        <v>215.49</v>
      </c>
      <c r="CU29" s="231">
        <v>420.18</v>
      </c>
      <c r="CV29" s="231">
        <v>85.75</v>
      </c>
      <c r="CW29" s="231">
        <v>347.53</v>
      </c>
      <c r="CX29" s="231">
        <v>15.38</v>
      </c>
      <c r="CY29" s="231">
        <v>340.98</v>
      </c>
      <c r="CZ29" s="231">
        <v>45.33</v>
      </c>
      <c r="DA29" s="231">
        <v>9899.19</v>
      </c>
      <c r="DB29" s="231">
        <v>131.86000000000001</v>
      </c>
      <c r="DC29" s="231">
        <v>5.25</v>
      </c>
      <c r="DD29" s="231">
        <v>22.74</v>
      </c>
      <c r="DE29" s="231">
        <v>1108.5999999999999</v>
      </c>
      <c r="DF29" s="231">
        <v>129.22</v>
      </c>
      <c r="DG29" s="231">
        <v>144.31</v>
      </c>
      <c r="DH29" s="231">
        <v>9.69</v>
      </c>
      <c r="DI29" s="231">
        <v>7.66</v>
      </c>
      <c r="DJ29" s="231">
        <v>21.22</v>
      </c>
      <c r="DK29" s="231">
        <v>112.65</v>
      </c>
      <c r="DL29" s="231">
        <v>10763.06</v>
      </c>
      <c r="DM29" s="231">
        <v>23.91</v>
      </c>
      <c r="DN29" s="231">
        <v>45.74</v>
      </c>
      <c r="DO29" s="231">
        <v>90.99</v>
      </c>
      <c r="DP29" s="231">
        <v>95.63</v>
      </c>
      <c r="DQ29" s="231">
        <v>675829.38</v>
      </c>
      <c r="DR29" s="231">
        <v>117.14</v>
      </c>
      <c r="DS29" s="231">
        <v>40.200000000000003</v>
      </c>
      <c r="DT29" s="231">
        <v>9.82</v>
      </c>
      <c r="DU29" s="231">
        <v>18.04</v>
      </c>
      <c r="DV29" s="231">
        <v>17.190000000000001</v>
      </c>
      <c r="DW29" s="231">
        <v>9.0399999999999991</v>
      </c>
      <c r="DX29" s="231">
        <v>14.67</v>
      </c>
      <c r="DY29" s="231">
        <v>12.79</v>
      </c>
      <c r="DZ29" s="231">
        <v>261.19</v>
      </c>
      <c r="EA29" s="231">
        <v>82.04</v>
      </c>
      <c r="EB29" s="231">
        <v>23.22</v>
      </c>
      <c r="EC29" s="231">
        <v>1326.2</v>
      </c>
      <c r="ED29" s="231">
        <v>28.09</v>
      </c>
      <c r="EE29" s="231">
        <v>31.67</v>
      </c>
      <c r="EF29" s="231">
        <v>17.059999999999999</v>
      </c>
      <c r="EG29" s="231">
        <v>45.5</v>
      </c>
      <c r="EH29" s="231">
        <v>634.12</v>
      </c>
      <c r="EI29" s="231">
        <v>217.85</v>
      </c>
      <c r="EJ29" s="231">
        <v>3.28</v>
      </c>
      <c r="EK29" s="231">
        <v>4187.53</v>
      </c>
      <c r="EL29" s="231">
        <v>24.52</v>
      </c>
      <c r="EM29" s="231">
        <v>247.11</v>
      </c>
      <c r="EN29" s="231">
        <v>130.82</v>
      </c>
      <c r="EO29" s="231">
        <v>169.55</v>
      </c>
      <c r="EP29" s="231">
        <v>1311.49</v>
      </c>
      <c r="EQ29" s="231">
        <v>84.58</v>
      </c>
      <c r="ER29" s="231">
        <v>127.32</v>
      </c>
      <c r="ES29" s="231">
        <v>60.96</v>
      </c>
      <c r="ET29" s="231">
        <v>44.64</v>
      </c>
      <c r="EU29" s="231">
        <v>15.7</v>
      </c>
      <c r="EV29" s="231">
        <v>304.02</v>
      </c>
      <c r="EW29" s="231">
        <v>6.96</v>
      </c>
      <c r="EX29" s="231">
        <v>198.15</v>
      </c>
      <c r="EY29" s="231">
        <v>119.12</v>
      </c>
      <c r="EZ29" s="231">
        <v>34.72</v>
      </c>
      <c r="FA29" s="231">
        <v>47.56</v>
      </c>
      <c r="FB29" s="231">
        <v>23.82</v>
      </c>
      <c r="FC29" s="231">
        <v>101.5</v>
      </c>
      <c r="FD29" s="231">
        <v>16.88</v>
      </c>
      <c r="FE29" s="231">
        <v>34.65</v>
      </c>
      <c r="FF29" s="231">
        <v>385.69</v>
      </c>
      <c r="FG29" s="231">
        <v>79.709999999999994</v>
      </c>
      <c r="FH29" s="231">
        <v>470.44</v>
      </c>
      <c r="FI29" s="231">
        <v>63.04</v>
      </c>
      <c r="FJ29" s="233">
        <v>25958.53</v>
      </c>
      <c r="FN29" s="326">
        <f t="shared" si="0"/>
        <v>-2.624933450364773E-2</v>
      </c>
      <c r="FO29" s="322">
        <f t="shared" si="1"/>
        <v>5.0039925472451494E-2</v>
      </c>
      <c r="FP29" s="322">
        <f t="shared" si="2"/>
        <v>-6.5645514223194742E-2</v>
      </c>
      <c r="FQ29" s="322">
        <f t="shared" si="3"/>
        <v>-4.2940320232896553E-2</v>
      </c>
      <c r="FR29" s="322">
        <f t="shared" si="4"/>
        <v>-2.5953769489698197E-2</v>
      </c>
      <c r="FS29" s="322">
        <f t="shared" si="5"/>
        <v>-0.12065217391304342</v>
      </c>
      <c r="FT29" s="322">
        <f t="shared" si="6"/>
        <v>-2.5598715604513139E-2</v>
      </c>
      <c r="FU29" s="322">
        <f t="shared" si="7"/>
        <v>-2.8491627600466536E-2</v>
      </c>
      <c r="FV29" s="322">
        <f t="shared" si="8"/>
        <v>-7.3429951690821241E-2</v>
      </c>
      <c r="FW29" s="322">
        <f t="shared" si="9"/>
        <v>-3.184032315551856E-2</v>
      </c>
      <c r="FX29" s="322">
        <f t="shared" si="10"/>
        <v>-2.5687850012174329E-2</v>
      </c>
      <c r="FY29" s="322">
        <f t="shared" si="11"/>
        <v>0</v>
      </c>
      <c r="FZ29" s="322">
        <f t="shared" si="12"/>
        <v>0</v>
      </c>
      <c r="GA29" s="322">
        <f t="shared" si="13"/>
        <v>-3.8730783968752044E-3</v>
      </c>
      <c r="GB29" s="322">
        <f t="shared" si="14"/>
        <v>-2.898550724637684E-2</v>
      </c>
      <c r="GC29" s="322">
        <f t="shared" si="15"/>
        <v>5.087794199133433E-2</v>
      </c>
      <c r="GD29" s="322">
        <f t="shared" si="16"/>
        <v>-5.5118110236220416E-2</v>
      </c>
      <c r="GE29" s="322">
        <f t="shared" si="17"/>
        <v>-3.829815478561005E-2</v>
      </c>
      <c r="GF29" s="322">
        <f t="shared" si="18"/>
        <v>-2.6037735849056651E-2</v>
      </c>
      <c r="GG29" s="322">
        <f t="shared" si="19"/>
        <v>-2.0766571674282867E-2</v>
      </c>
      <c r="GH29" s="322">
        <f t="shared" si="20"/>
        <v>-2.5374105400130045E-2</v>
      </c>
      <c r="GI29" s="322">
        <f t="shared" si="21"/>
        <v>8.8441740758072082E-2</v>
      </c>
      <c r="GJ29" s="322">
        <f t="shared" si="22"/>
        <v>-3.2051282051282792E-3</v>
      </c>
      <c r="GK29" s="322">
        <f t="shared" si="23"/>
        <v>-2.9560171558321423E-2</v>
      </c>
      <c r="GL29" s="322">
        <f t="shared" si="24"/>
        <v>-0.11012844809433572</v>
      </c>
      <c r="GM29" s="322">
        <f t="shared" si="25"/>
        <v>-5.4870145456291139E-2</v>
      </c>
      <c r="GN29" s="322">
        <f t="shared" si="26"/>
        <v>-5.3571428571428617E-2</v>
      </c>
      <c r="GO29" s="322">
        <f t="shared" si="27"/>
        <v>-5.308880308880299E-2</v>
      </c>
      <c r="GP29" s="322">
        <f t="shared" si="28"/>
        <v>-2.7479091995220868E-2</v>
      </c>
      <c r="GQ29" s="322">
        <f t="shared" si="29"/>
        <v>-3.8065843621399205E-2</v>
      </c>
      <c r="GR29" s="322">
        <f t="shared" si="30"/>
        <v>-5.0229834878405794E-2</v>
      </c>
      <c r="GS29" s="322">
        <f t="shared" si="31"/>
        <v>-4.6999276934200649E-3</v>
      </c>
      <c r="GT29" s="322">
        <f t="shared" si="32"/>
        <v>-5.2583447645176133E-2</v>
      </c>
      <c r="GU29" s="322">
        <f t="shared" si="33"/>
        <v>-4.7575963205911204E-2</v>
      </c>
      <c r="GV29" s="322">
        <f t="shared" si="34"/>
        <v>-3.3780160857908796E-2</v>
      </c>
      <c r="GW29" s="322">
        <f t="shared" si="35"/>
        <v>-1.411821394153562E-2</v>
      </c>
      <c r="GX29" s="322">
        <f t="shared" si="36"/>
        <v>-2.9096477794793241E-2</v>
      </c>
      <c r="GY29" s="322">
        <f t="shared" si="37"/>
        <v>-8.9424860853432292E-2</v>
      </c>
      <c r="GZ29" s="322">
        <f t="shared" si="38"/>
        <v>-5.5832502492522307E-2</v>
      </c>
      <c r="HA29" s="322">
        <f t="shared" si="39"/>
        <v>-2.9638958858102447E-2</v>
      </c>
      <c r="HB29" s="322">
        <f t="shared" si="40"/>
        <v>-9.1674180943793118E-3</v>
      </c>
      <c r="HC29" s="322">
        <f t="shared" si="41"/>
        <v>3.8797284190106723E-2</v>
      </c>
      <c r="HD29" s="322">
        <f t="shared" si="42"/>
        <v>-4.0774719673802279E-2</v>
      </c>
      <c r="HE29" s="322">
        <f t="shared" si="43"/>
        <v>-8.8371158867241971E-3</v>
      </c>
      <c r="HF29" s="322">
        <f t="shared" si="44"/>
        <v>-1.4477766287487133E-2</v>
      </c>
      <c r="HG29" s="322">
        <f t="shared" si="45"/>
        <v>-7.0066763025672649E-2</v>
      </c>
      <c r="HH29" s="322">
        <f t="shared" si="46"/>
        <v>8.2144401210549629E-3</v>
      </c>
      <c r="HI29" s="322">
        <f t="shared" si="47"/>
        <v>-3.6095577020843851E-2</v>
      </c>
      <c r="HJ29" s="322">
        <f t="shared" si="48"/>
        <v>-3.8990825688073376E-2</v>
      </c>
      <c r="HK29" s="322">
        <f t="shared" si="49"/>
        <v>-3.1169783645031091E-2</v>
      </c>
      <c r="HL29" s="322">
        <f t="shared" si="50"/>
        <v>2.4559967253377054E-2</v>
      </c>
      <c r="HM29" s="322">
        <f t="shared" si="51"/>
        <v>-2.9321085642122019E-2</v>
      </c>
      <c r="HN29" s="322">
        <f t="shared" si="52"/>
        <v>-5.1278609302637855E-2</v>
      </c>
      <c r="HO29" s="322">
        <f t="shared" si="53"/>
        <v>-9.6551724137930964E-2</v>
      </c>
      <c r="HP29" s="322">
        <f t="shared" si="54"/>
        <v>-2.2286125089863443E-2</v>
      </c>
      <c r="HQ29" s="322">
        <f t="shared" si="55"/>
        <v>-0.10175143617766569</v>
      </c>
      <c r="HR29" s="322">
        <f t="shared" si="56"/>
        <v>-8.8544660305782286E-2</v>
      </c>
      <c r="HS29" s="322">
        <f t="shared" si="57"/>
        <v>-2.7355623100303959E-2</v>
      </c>
      <c r="HT29" s="322">
        <f t="shared" si="58"/>
        <v>8.843036109064055E-3</v>
      </c>
      <c r="HU29" s="322">
        <f t="shared" si="59"/>
        <v>-4.6874341356489387E-2</v>
      </c>
      <c r="HV29" s="322">
        <f t="shared" si="60"/>
        <v>-1.2539184952978068E-2</v>
      </c>
      <c r="HW29" s="322">
        <f t="shared" si="61"/>
        <v>-2.1182938661109051E-2</v>
      </c>
      <c r="HX29" s="322">
        <f t="shared" si="62"/>
        <v>-1.994379476022122E-2</v>
      </c>
      <c r="HY29" s="322">
        <f t="shared" si="63"/>
        <v>6.1218243036423549E-3</v>
      </c>
      <c r="HZ29" s="322">
        <f t="shared" si="64"/>
        <v>-4.1869695064445149E-2</v>
      </c>
      <c r="IA29" s="322">
        <f t="shared" si="65"/>
        <v>-2.8763680286965809E-2</v>
      </c>
      <c r="IB29" s="322">
        <f t="shared" si="66"/>
        <v>-3.1468826457436969E-2</v>
      </c>
      <c r="IC29" s="322">
        <f t="shared" si="67"/>
        <v>-4.5694909177820313E-2</v>
      </c>
      <c r="ID29" s="322">
        <f t="shared" si="68"/>
        <v>-4.6671175959029844E-2</v>
      </c>
      <c r="IE29" s="322">
        <f t="shared" si="69"/>
        <v>-3.028320658543902E-2</v>
      </c>
      <c r="IF29" s="322">
        <f t="shared" si="70"/>
        <v>-2.870619946091657E-2</v>
      </c>
      <c r="IG29" s="322">
        <f t="shared" si="71"/>
        <v>-7.9067009290374711E-3</v>
      </c>
      <c r="IH29" s="322">
        <f t="shared" si="72"/>
        <v>-7.7910174152153955E-2</v>
      </c>
      <c r="II29" s="322">
        <f t="shared" si="73"/>
        <v>-2.7141645462256024E-2</v>
      </c>
      <c r="IJ29" s="322">
        <f t="shared" si="74"/>
        <v>-1.4375509253870324E-2</v>
      </c>
      <c r="IK29" s="322">
        <f t="shared" si="75"/>
        <v>-2.0564680331206741E-2</v>
      </c>
      <c r="IL29" s="322">
        <f t="shared" si="76"/>
        <v>-6.558128869525337E-2</v>
      </c>
      <c r="IM29" s="322">
        <f t="shared" si="77"/>
        <v>-1.7987842699416453E-3</v>
      </c>
      <c r="IN29" s="322">
        <f t="shared" si="78"/>
        <v>-2.3429998079508331E-2</v>
      </c>
      <c r="IO29" s="322">
        <f t="shared" si="79"/>
        <v>-1.4398011811972426E-2</v>
      </c>
      <c r="IP29" s="322">
        <f t="shared" si="80"/>
        <v>-4.9582093780988809E-2</v>
      </c>
      <c r="IQ29" s="322">
        <f t="shared" si="81"/>
        <v>-2.8642753908816092E-2</v>
      </c>
      <c r="IR29" s="322">
        <f t="shared" si="82"/>
        <v>-4.8686832816983213E-3</v>
      </c>
      <c r="IS29" s="322">
        <f t="shared" si="83"/>
        <v>-0.12650024003840607</v>
      </c>
      <c r="IT29" s="322">
        <f t="shared" si="84"/>
        <v>2.6666666666666689E-2</v>
      </c>
      <c r="IU29" s="322">
        <f t="shared" si="85"/>
        <v>-3.668261562998406E-2</v>
      </c>
      <c r="IV29" s="322">
        <f t="shared" si="86"/>
        <v>-5.2229299363056887E-3</v>
      </c>
      <c r="IW29" s="322">
        <f t="shared" si="87"/>
        <v>-1.4692918013525002E-4</v>
      </c>
      <c r="IX29" s="322">
        <f t="shared" si="88"/>
        <v>-2.9868578255675033E-2</v>
      </c>
      <c r="IY29" s="322">
        <f t="shared" si="89"/>
        <v>2.45535714285713E-2</v>
      </c>
      <c r="IZ29" s="322">
        <f t="shared" si="90"/>
        <v>4.4628099173553794E-2</v>
      </c>
      <c r="JA29" s="322">
        <f t="shared" si="91"/>
        <v>-3.8461538461538491E-2</v>
      </c>
      <c r="JB29" s="322">
        <f t="shared" si="92"/>
        <v>2.6857283596793704E-2</v>
      </c>
      <c r="JC29" s="322">
        <f t="shared" si="93"/>
        <v>1.9656558275484091E-2</v>
      </c>
      <c r="JD29" s="322">
        <f t="shared" si="94"/>
        <v>-2.3726273726273728E-2</v>
      </c>
      <c r="JE29" s="322">
        <f t="shared" si="95"/>
        <v>-3.5581518852894407E-2</v>
      </c>
      <c r="JF29" s="322">
        <f t="shared" si="96"/>
        <v>-1.7955612268149283E-2</v>
      </c>
      <c r="JG29" s="322">
        <f t="shared" si="97"/>
        <v>-2.7631213551791163E-2</v>
      </c>
      <c r="JH29" s="322">
        <f t="shared" si="98"/>
        <v>1.5874896339296334E-2</v>
      </c>
      <c r="JI29" s="322">
        <f t="shared" si="99"/>
        <v>-2.2171576489125381E-2</v>
      </c>
      <c r="JJ29" s="322">
        <f t="shared" si="100"/>
        <v>6.5445026178011408E-3</v>
      </c>
      <c r="JK29" s="322">
        <f t="shared" si="101"/>
        <v>-6.5296052631578921E-2</v>
      </c>
      <c r="JL29" s="322">
        <f t="shared" si="102"/>
        <v>-5.0879396984924621E-2</v>
      </c>
      <c r="JM29" s="322">
        <f t="shared" si="103"/>
        <v>2.3732897607991951E-2</v>
      </c>
      <c r="JN29" s="322">
        <f t="shared" si="104"/>
        <v>-9.1674180943793118E-3</v>
      </c>
      <c r="JO29" s="322">
        <f t="shared" si="105"/>
        <v>-5.0632911392405104E-2</v>
      </c>
      <c r="JP29" s="322">
        <f t="shared" si="106"/>
        <v>-3.1103536429484466E-2</v>
      </c>
      <c r="JQ29" s="322">
        <f t="shared" si="107"/>
        <v>-1.9129019129019233E-2</v>
      </c>
      <c r="JR29" s="322">
        <f t="shared" si="108"/>
        <v>-2.6004371749453449E-2</v>
      </c>
      <c r="JS29" s="322">
        <f t="shared" si="109"/>
        <v>-2.0564680331206741E-2</v>
      </c>
      <c r="JT29" s="322">
        <f t="shared" si="110"/>
        <v>-1.0309278350515245E-3</v>
      </c>
      <c r="JU29" s="322">
        <f t="shared" si="111"/>
        <v>-2.7918781725888294E-2</v>
      </c>
      <c r="JV29" s="322">
        <f t="shared" si="112"/>
        <v>4.7348484848483835E-3</v>
      </c>
      <c r="JW29" s="322">
        <f t="shared" si="113"/>
        <v>-5.4473728386771822E-2</v>
      </c>
      <c r="JX29" s="322">
        <f t="shared" si="114"/>
        <v>-5.4996128464747255E-3</v>
      </c>
      <c r="JY29" s="322">
        <f t="shared" si="115"/>
        <v>2.9362416107382668E-3</v>
      </c>
      <c r="JZ29" s="322">
        <f t="shared" si="116"/>
        <v>-1.8033490768570123E-2</v>
      </c>
      <c r="KA29" s="322">
        <f t="shared" si="117"/>
        <v>1.5060240963855357E-2</v>
      </c>
      <c r="KB29" s="322">
        <f t="shared" si="118"/>
        <v>-5.138379129054664E-2</v>
      </c>
      <c r="KC29" s="322">
        <f t="shared" si="119"/>
        <v>-3.2716920653789172E-2</v>
      </c>
      <c r="KD29" s="322">
        <f t="shared" si="120"/>
        <v>-6.5347482645815025E-2</v>
      </c>
      <c r="KE29" s="322">
        <f t="shared" si="121"/>
        <v>-5.1967334818112786E-3</v>
      </c>
      <c r="KF29" s="322">
        <f t="shared" si="122"/>
        <v>6.7391304347826197E-2</v>
      </c>
      <c r="KG29" s="322">
        <f t="shared" si="123"/>
        <v>-1.5283842794759887E-2</v>
      </c>
      <c r="KH29" s="322">
        <f t="shared" si="124"/>
        <v>-5.808219178082185E-2</v>
      </c>
      <c r="KI29" s="322">
        <f t="shared" si="125"/>
        <v>-0.14474929044465479</v>
      </c>
      <c r="KJ29" s="322">
        <f t="shared" si="126"/>
        <v>-5.5984555984555935E-2</v>
      </c>
      <c r="KK29" s="322">
        <f t="shared" si="127"/>
        <v>-4.0510127531883038E-2</v>
      </c>
      <c r="KL29" s="322">
        <f t="shared" si="128"/>
        <v>1.3542879317035348E-2</v>
      </c>
      <c r="KM29" s="322">
        <f t="shared" si="129"/>
        <v>-3.3345116059856232E-2</v>
      </c>
      <c r="KN29" s="322">
        <f t="shared" si="130"/>
        <v>-4.2474226804123758E-2</v>
      </c>
      <c r="KO29" s="322">
        <f t="shared" si="131"/>
        <v>-9.5854922279792684E-2</v>
      </c>
      <c r="KP29" s="322">
        <f t="shared" si="132"/>
        <v>-2.0230205790024477E-2</v>
      </c>
      <c r="KQ29" s="322">
        <f t="shared" si="133"/>
        <v>-4.0593759466828125E-2</v>
      </c>
      <c r="KR29" s="322">
        <f t="shared" si="134"/>
        <v>-3.9414414414414574E-2</v>
      </c>
      <c r="KS29" s="322">
        <f t="shared" si="135"/>
        <v>-4.4719714465672945E-2</v>
      </c>
      <c r="KT29" s="322">
        <f t="shared" si="136"/>
        <v>-2.8462252134668054E-3</v>
      </c>
      <c r="KU29" s="322">
        <f t="shared" si="137"/>
        <v>-2.7976084240585446E-2</v>
      </c>
      <c r="KV29" s="322">
        <f t="shared" si="138"/>
        <v>-3.0395136778116204E-3</v>
      </c>
      <c r="KW29" s="322">
        <f t="shared" si="139"/>
        <v>-1.0386436896783117E-2</v>
      </c>
      <c r="KX29" s="322">
        <f t="shared" si="140"/>
        <v>-4.2561499414291284E-2</v>
      </c>
      <c r="KY29" s="322">
        <f t="shared" si="141"/>
        <v>-1.2389592742096616E-2</v>
      </c>
      <c r="KZ29" s="322">
        <f t="shared" si="142"/>
        <v>-5.398008058998008E-3</v>
      </c>
      <c r="LA29" s="322">
        <f t="shared" si="143"/>
        <v>-1.9828881951670589E-2</v>
      </c>
      <c r="LB29" s="322">
        <f t="shared" si="144"/>
        <v>-2.0603698061355497E-2</v>
      </c>
      <c r="LC29" s="322">
        <f t="shared" si="145"/>
        <v>-2.2083477858711953E-2</v>
      </c>
      <c r="LD29" s="322">
        <f t="shared" si="146"/>
        <v>-1.1260386736041135E-2</v>
      </c>
      <c r="LE29" s="322">
        <f t="shared" si="147"/>
        <v>-3.1458531935176309E-2</v>
      </c>
      <c r="LF29" s="322">
        <f t="shared" si="148"/>
        <v>-4.6822742474916575E-3</v>
      </c>
      <c r="LG29" s="322">
        <f t="shared" si="149"/>
        <v>-3.1462060456508421E-2</v>
      </c>
      <c r="LH29" s="322">
        <f t="shared" si="150"/>
        <v>-1.3690630677394327E-2</v>
      </c>
      <c r="LI29" s="322">
        <f t="shared" si="151"/>
        <v>-7.1326676176889908E-3</v>
      </c>
      <c r="LJ29" s="322">
        <f t="shared" si="152"/>
        <v>-6.3828782008882132E-2</v>
      </c>
      <c r="LK29" s="322">
        <f t="shared" si="153"/>
        <v>-3.2959896087027131E-2</v>
      </c>
      <c r="LL29" s="322">
        <f t="shared" si="154"/>
        <v>1.7311021350260322E-3</v>
      </c>
      <c r="LM29" s="322">
        <f t="shared" si="155"/>
        <v>1.0410027618440662E-2</v>
      </c>
      <c r="LN29" s="322">
        <f t="shared" si="156"/>
        <v>-7.0620366757705763E-2</v>
      </c>
      <c r="LO29" s="322">
        <f t="shared" si="157"/>
        <v>-1.4563106796116505E-2</v>
      </c>
      <c r="LP29" s="322">
        <f t="shared" si="158"/>
        <v>-1.2865497076023531E-2</v>
      </c>
      <c r="LQ29" s="322">
        <f t="shared" si="159"/>
        <v>-9.717062017719446E-3</v>
      </c>
      <c r="LR29" s="322">
        <f t="shared" si="160"/>
        <v>2.3973875643816631E-2</v>
      </c>
      <c r="LS29" s="322">
        <f t="shared" si="161"/>
        <v>9.1150778579566893E-3</v>
      </c>
      <c r="LT29" s="322">
        <f t="shared" si="162"/>
        <v>-3.7167417110110568E-2</v>
      </c>
      <c r="LU29" s="322">
        <f t="shared" si="163"/>
        <v>-4.1070885305749864E-2</v>
      </c>
      <c r="LV29" s="327">
        <f t="shared" si="164"/>
        <v>-3.257312480550676E-2</v>
      </c>
    </row>
    <row r="30" spans="1:334">
      <c r="A30" s="265">
        <v>44984</v>
      </c>
      <c r="B30" s="230">
        <v>2757.97</v>
      </c>
      <c r="C30" s="231">
        <v>77.069999999999993</v>
      </c>
      <c r="D30" s="231">
        <v>43.62</v>
      </c>
      <c r="E30" s="231">
        <v>41.49</v>
      </c>
      <c r="F30" s="231">
        <v>1722.84</v>
      </c>
      <c r="G30" s="231">
        <v>8.33</v>
      </c>
      <c r="H30" s="231">
        <v>224.8</v>
      </c>
      <c r="I30" s="231">
        <v>154855.72</v>
      </c>
      <c r="J30" s="231">
        <v>9.9</v>
      </c>
      <c r="K30" s="231">
        <v>250.42</v>
      </c>
      <c r="L30" s="231">
        <v>83.56</v>
      </c>
      <c r="M30" s="232">
        <v>0.08</v>
      </c>
      <c r="N30" s="231">
        <v>25.6</v>
      </c>
      <c r="O30" s="231">
        <v>2583.15</v>
      </c>
      <c r="P30" s="231">
        <v>2.08</v>
      </c>
      <c r="Q30" s="231">
        <v>1226.74</v>
      </c>
      <c r="R30" s="231">
        <v>12.62</v>
      </c>
      <c r="S30" s="231">
        <v>149.16</v>
      </c>
      <c r="T30" s="231">
        <v>114.87</v>
      </c>
      <c r="U30" s="231">
        <v>57313.61</v>
      </c>
      <c r="V30" s="231">
        <v>14.75</v>
      </c>
      <c r="W30" s="231">
        <v>23.87</v>
      </c>
      <c r="X30" s="231">
        <v>6.6</v>
      </c>
      <c r="Y30" s="231">
        <v>456.08</v>
      </c>
      <c r="Z30" s="231">
        <v>85.19</v>
      </c>
      <c r="AA30" s="231">
        <v>197.79</v>
      </c>
      <c r="AB30" s="231">
        <v>2.04</v>
      </c>
      <c r="AC30" s="231">
        <v>10.65</v>
      </c>
      <c r="AD30" s="231">
        <v>16.87</v>
      </c>
      <c r="AE30" s="231">
        <v>94.9</v>
      </c>
      <c r="AF30" s="231">
        <v>775.68</v>
      </c>
      <c r="AG30" s="231">
        <v>54.69</v>
      </c>
      <c r="AH30" s="231">
        <v>21.66</v>
      </c>
      <c r="AI30" s="231">
        <v>129.83000000000001</v>
      </c>
      <c r="AJ30" s="231">
        <v>35.53</v>
      </c>
      <c r="AK30" s="231">
        <v>601.86</v>
      </c>
      <c r="AL30" s="231">
        <v>265.67</v>
      </c>
      <c r="AM30" s="231">
        <v>25.77</v>
      </c>
      <c r="AN30" s="231">
        <v>9.41</v>
      </c>
      <c r="AO30" s="231">
        <v>117.68</v>
      </c>
      <c r="AP30" s="231">
        <v>134.41</v>
      </c>
      <c r="AQ30" s="231">
        <v>10.59</v>
      </c>
      <c r="AR30" s="231">
        <v>9.6999999999999993</v>
      </c>
      <c r="AS30" s="231">
        <v>98.01</v>
      </c>
      <c r="AT30" s="231">
        <v>72.63</v>
      </c>
      <c r="AU30" s="231">
        <v>135.80000000000001</v>
      </c>
      <c r="AV30" s="231">
        <v>24.18</v>
      </c>
      <c r="AW30" s="231">
        <v>59.76</v>
      </c>
      <c r="AX30" s="231">
        <v>4.41</v>
      </c>
      <c r="AY30" s="231">
        <v>25.87</v>
      </c>
      <c r="AZ30" s="231">
        <v>26.4</v>
      </c>
      <c r="BA30" s="231">
        <v>5465.04</v>
      </c>
      <c r="BB30" s="231">
        <v>575.54999999999995</v>
      </c>
      <c r="BC30" s="231">
        <v>1.35</v>
      </c>
      <c r="BD30" s="231">
        <v>13.92</v>
      </c>
      <c r="BE30" s="231">
        <v>344.04</v>
      </c>
      <c r="BF30" s="231">
        <v>315.18</v>
      </c>
      <c r="BG30" s="231">
        <v>139.74</v>
      </c>
      <c r="BH30" s="231">
        <v>56.27</v>
      </c>
      <c r="BI30" s="231">
        <v>244.43</v>
      </c>
      <c r="BJ30" s="231">
        <v>3.43</v>
      </c>
      <c r="BK30" s="231">
        <v>1126.1099999999999</v>
      </c>
      <c r="BL30" s="231">
        <v>111.44</v>
      </c>
      <c r="BM30" s="231">
        <v>67.97</v>
      </c>
      <c r="BN30" s="231">
        <v>522.25</v>
      </c>
      <c r="BO30" s="231">
        <v>3129.55</v>
      </c>
      <c r="BP30" s="231">
        <v>115.84</v>
      </c>
      <c r="BQ30" s="231">
        <v>649.89</v>
      </c>
      <c r="BR30" s="231">
        <v>99.48</v>
      </c>
      <c r="BS30" s="231">
        <v>362.34</v>
      </c>
      <c r="BT30" s="231">
        <v>72.78</v>
      </c>
      <c r="BU30" s="231">
        <v>50.89</v>
      </c>
      <c r="BV30" s="231">
        <v>11.08</v>
      </c>
      <c r="BW30" s="231">
        <v>45.3</v>
      </c>
      <c r="BX30" s="231">
        <v>184.11</v>
      </c>
      <c r="BY30" s="231">
        <v>142.5</v>
      </c>
      <c r="BZ30" s="231">
        <v>43.4</v>
      </c>
      <c r="CA30" s="231">
        <v>158.36000000000001</v>
      </c>
      <c r="CB30" s="231">
        <v>51.14</v>
      </c>
      <c r="CC30" s="231">
        <v>69859.09</v>
      </c>
      <c r="CD30" s="231">
        <v>143.62</v>
      </c>
      <c r="CE30" s="231">
        <v>70.81</v>
      </c>
      <c r="CF30" s="231">
        <v>5948.01</v>
      </c>
      <c r="CG30" s="231">
        <v>41.61</v>
      </c>
      <c r="CH30" s="231">
        <v>0.76</v>
      </c>
      <c r="CI30" s="231">
        <v>114.43</v>
      </c>
      <c r="CJ30" s="231">
        <v>81.52</v>
      </c>
      <c r="CK30" s="231">
        <v>69.63</v>
      </c>
      <c r="CL30" s="231">
        <v>34.6</v>
      </c>
      <c r="CM30" s="231">
        <v>4.59</v>
      </c>
      <c r="CN30" s="231">
        <v>6.52</v>
      </c>
      <c r="CO30" s="231">
        <v>1.48</v>
      </c>
      <c r="CP30" s="231">
        <v>907.44</v>
      </c>
      <c r="CQ30" s="231">
        <v>140.44999999999999</v>
      </c>
      <c r="CR30" s="231">
        <v>203.65</v>
      </c>
      <c r="CS30" s="231">
        <v>112.55</v>
      </c>
      <c r="CT30" s="231">
        <v>219.63</v>
      </c>
      <c r="CU30" s="231">
        <v>420.43</v>
      </c>
      <c r="CV30" s="231">
        <v>86.32</v>
      </c>
      <c r="CW30" s="231">
        <v>355.78</v>
      </c>
      <c r="CX30" s="231">
        <v>15.25</v>
      </c>
      <c r="CY30" s="231">
        <v>358.75</v>
      </c>
      <c r="CZ30" s="231">
        <v>47.88</v>
      </c>
      <c r="DA30" s="231">
        <v>10522.54</v>
      </c>
      <c r="DB30" s="231">
        <v>134.41</v>
      </c>
      <c r="DC30" s="231">
        <v>5.4</v>
      </c>
      <c r="DD30" s="231">
        <v>22.88</v>
      </c>
      <c r="DE30" s="231">
        <v>1150.19</v>
      </c>
      <c r="DF30" s="231">
        <v>131.08000000000001</v>
      </c>
      <c r="DG30" s="231">
        <v>142.5</v>
      </c>
      <c r="DH30" s="231">
        <v>9.5299999999999994</v>
      </c>
      <c r="DI30" s="231">
        <v>7.88</v>
      </c>
      <c r="DJ30" s="231">
        <v>20.41</v>
      </c>
      <c r="DK30" s="231">
        <v>115.42</v>
      </c>
      <c r="DL30" s="231">
        <v>11001.13</v>
      </c>
      <c r="DM30" s="231">
        <v>25.15</v>
      </c>
      <c r="DN30" s="231">
        <v>45.75</v>
      </c>
      <c r="DO30" s="231">
        <v>92.36</v>
      </c>
      <c r="DP30" s="231">
        <v>98.41</v>
      </c>
      <c r="DQ30" s="231">
        <v>726516.56</v>
      </c>
      <c r="DR30" s="231">
        <v>123.74</v>
      </c>
      <c r="DS30" s="231">
        <v>40.619999999999997</v>
      </c>
      <c r="DT30" s="231">
        <v>9.7799999999999994</v>
      </c>
      <c r="DU30" s="231">
        <v>18.82</v>
      </c>
      <c r="DV30" s="231">
        <v>17.440000000000001</v>
      </c>
      <c r="DW30" s="231">
        <v>9.3000000000000007</v>
      </c>
      <c r="DX30" s="231">
        <v>15.69</v>
      </c>
      <c r="DY30" s="231">
        <v>13.4</v>
      </c>
      <c r="DZ30" s="231">
        <v>259.85000000000002</v>
      </c>
      <c r="EA30" s="231">
        <v>84.68</v>
      </c>
      <c r="EB30" s="231">
        <v>23.57</v>
      </c>
      <c r="EC30" s="231">
        <v>1402.6</v>
      </c>
      <c r="ED30" s="231">
        <v>30.91</v>
      </c>
      <c r="EE30" s="231">
        <v>32.18</v>
      </c>
      <c r="EF30" s="231">
        <v>16.920000000000002</v>
      </c>
      <c r="EG30" s="231">
        <v>49.07</v>
      </c>
      <c r="EH30" s="231">
        <v>655.81</v>
      </c>
      <c r="EI30" s="231">
        <v>221.36</v>
      </c>
      <c r="EJ30" s="231">
        <v>3.4</v>
      </c>
      <c r="EK30" s="231">
        <v>4141.9399999999996</v>
      </c>
      <c r="EL30" s="231">
        <v>24.99</v>
      </c>
      <c r="EM30" s="231">
        <v>245.41</v>
      </c>
      <c r="EN30" s="231">
        <v>132.41</v>
      </c>
      <c r="EO30" s="231">
        <v>179.96</v>
      </c>
      <c r="EP30" s="231">
        <v>1353.84</v>
      </c>
      <c r="EQ30" s="231">
        <v>86.2</v>
      </c>
      <c r="ER30" s="231">
        <v>129.58000000000001</v>
      </c>
      <c r="ES30" s="231">
        <v>59.52</v>
      </c>
      <c r="ET30" s="231">
        <v>46.03</v>
      </c>
      <c r="EU30" s="231">
        <v>16.079999999999998</v>
      </c>
      <c r="EV30" s="231">
        <v>312.45</v>
      </c>
      <c r="EW30" s="231">
        <v>7.12</v>
      </c>
      <c r="EX30" s="231">
        <v>215.11</v>
      </c>
      <c r="EY30" s="231">
        <v>118.27</v>
      </c>
      <c r="EZ30" s="231">
        <v>35.18</v>
      </c>
      <c r="FA30" s="231">
        <v>50.89</v>
      </c>
      <c r="FB30" s="231">
        <v>24.11</v>
      </c>
      <c r="FC30" s="231">
        <v>96.8</v>
      </c>
      <c r="FD30" s="231">
        <v>17.02</v>
      </c>
      <c r="FE30" s="231">
        <v>34.15</v>
      </c>
      <c r="FF30" s="231">
        <v>389.3</v>
      </c>
      <c r="FG30" s="231">
        <v>79.06</v>
      </c>
      <c r="FH30" s="231">
        <v>457.58</v>
      </c>
      <c r="FI30" s="231">
        <v>69.61</v>
      </c>
      <c r="FJ30" s="233">
        <v>27386.11</v>
      </c>
      <c r="FN30" s="326">
        <f t="shared" si="0"/>
        <v>1.8862836222851866E-2</v>
      </c>
      <c r="FO30" s="322">
        <f t="shared" si="1"/>
        <v>-2.3193916349810044E-2</v>
      </c>
      <c r="FP30" s="322">
        <f t="shared" si="2"/>
        <v>2.1545667447306665E-2</v>
      </c>
      <c r="FQ30" s="322">
        <f t="shared" si="3"/>
        <v>5.1711026615969553E-2</v>
      </c>
      <c r="FR30" s="322">
        <f t="shared" si="4"/>
        <v>1.4264604588457633E-2</v>
      </c>
      <c r="FS30" s="322">
        <f t="shared" si="5"/>
        <v>2.9666254635352312E-2</v>
      </c>
      <c r="FT30" s="322">
        <f t="shared" si="6"/>
        <v>2.8880040276442868E-2</v>
      </c>
      <c r="FU30" s="322">
        <f t="shared" si="7"/>
        <v>1.2650834279681587E-2</v>
      </c>
      <c r="FV30" s="322">
        <f t="shared" si="8"/>
        <v>3.2325338894682011E-2</v>
      </c>
      <c r="FW30" s="322">
        <f t="shared" si="9"/>
        <v>2.4338364625516376E-2</v>
      </c>
      <c r="FX30" s="322">
        <f t="shared" si="10"/>
        <v>4.4108459327752106E-2</v>
      </c>
      <c r="FY30" s="322">
        <f t="shared" si="11"/>
        <v>0</v>
      </c>
      <c r="FZ30" s="322">
        <f t="shared" si="12"/>
        <v>-2.3273559710034315E-2</v>
      </c>
      <c r="GA30" s="322">
        <f t="shared" si="13"/>
        <v>6.8472582426445938E-2</v>
      </c>
      <c r="GB30" s="322">
        <f t="shared" si="14"/>
        <v>3.4825870646766316E-2</v>
      </c>
      <c r="GC30" s="322">
        <f t="shared" si="15"/>
        <v>6.0386556946269182E-2</v>
      </c>
      <c r="GD30" s="322">
        <f t="shared" si="16"/>
        <v>5.1666666666666604E-2</v>
      </c>
      <c r="GE30" s="322">
        <f t="shared" si="17"/>
        <v>2.9470632893919598E-2</v>
      </c>
      <c r="GF30" s="322">
        <f t="shared" si="18"/>
        <v>0.11265013560635423</v>
      </c>
      <c r="GG30" s="322">
        <f t="shared" si="19"/>
        <v>-1.3050640348756439E-2</v>
      </c>
      <c r="GH30" s="322">
        <f t="shared" si="20"/>
        <v>-1.535380507343127E-2</v>
      </c>
      <c r="GI30" s="322">
        <f t="shared" si="21"/>
        <v>2.6225279449699029E-2</v>
      </c>
      <c r="GJ30" s="322">
        <f t="shared" si="22"/>
        <v>6.1093247588424424E-2</v>
      </c>
      <c r="GK30" s="322">
        <f t="shared" si="23"/>
        <v>-1.191559426318298E-2</v>
      </c>
      <c r="GL30" s="322">
        <f t="shared" si="24"/>
        <v>7.9271178419309252E-3</v>
      </c>
      <c r="GM30" s="322">
        <f t="shared" si="25"/>
        <v>4.6221048354327336E-3</v>
      </c>
      <c r="GN30" s="322">
        <f t="shared" si="26"/>
        <v>-3.7735849056603807E-2</v>
      </c>
      <c r="GO30" s="322">
        <f t="shared" si="27"/>
        <v>8.5626911314984691E-2</v>
      </c>
      <c r="GP30" s="322">
        <f t="shared" si="28"/>
        <v>3.6240786240786228E-2</v>
      </c>
      <c r="GQ30" s="322">
        <f t="shared" si="29"/>
        <v>1.4973262032085622E-2</v>
      </c>
      <c r="GR30" s="322">
        <f t="shared" si="30"/>
        <v>4.8641341084223202E-2</v>
      </c>
      <c r="GS30" s="322">
        <f t="shared" si="31"/>
        <v>-6.7199418815838095E-3</v>
      </c>
      <c r="GT30" s="322">
        <f t="shared" si="32"/>
        <v>4.5366795366795429E-2</v>
      </c>
      <c r="GU30" s="322">
        <f t="shared" si="33"/>
        <v>2.7786573780874124E-2</v>
      </c>
      <c r="GV30" s="322">
        <f t="shared" si="34"/>
        <v>-1.415094339622636E-2</v>
      </c>
      <c r="GW30" s="322">
        <f t="shared" si="35"/>
        <v>-1.946856519118283E-2</v>
      </c>
      <c r="GX30" s="322">
        <f t="shared" si="36"/>
        <v>4.7594637223974848E-2</v>
      </c>
      <c r="GY30" s="322">
        <f t="shared" si="37"/>
        <v>5.0122249388753072E-2</v>
      </c>
      <c r="GZ30" s="322">
        <f t="shared" si="38"/>
        <v>-6.3357972544879088E-3</v>
      </c>
      <c r="HA30" s="322">
        <f t="shared" si="39"/>
        <v>1.8257333217963259E-2</v>
      </c>
      <c r="HB30" s="322">
        <f t="shared" si="40"/>
        <v>1.9338692552707287E-2</v>
      </c>
      <c r="HC30" s="322">
        <f t="shared" si="41"/>
        <v>-1.1204481792717179E-2</v>
      </c>
      <c r="HD30" s="322">
        <f t="shared" si="42"/>
        <v>3.0818278427205009E-2</v>
      </c>
      <c r="HE30" s="322">
        <f t="shared" si="43"/>
        <v>-6.9908814589665419E-3</v>
      </c>
      <c r="HF30" s="322">
        <f t="shared" si="44"/>
        <v>8.874231749362918E-2</v>
      </c>
      <c r="HG30" s="322">
        <f t="shared" si="45"/>
        <v>5.1069498926800214E-3</v>
      </c>
      <c r="HH30" s="322">
        <f t="shared" si="46"/>
        <v>3.6878216123499119E-2</v>
      </c>
      <c r="HI30" s="322">
        <f t="shared" si="47"/>
        <v>5.0632911392404979E-2</v>
      </c>
      <c r="HJ30" s="322">
        <f t="shared" si="48"/>
        <v>5.250596658711211E-2</v>
      </c>
      <c r="HK30" s="322">
        <f t="shared" si="49"/>
        <v>-2.0817562452687382E-2</v>
      </c>
      <c r="HL30" s="322">
        <f t="shared" si="50"/>
        <v>5.4734318817418991E-2</v>
      </c>
      <c r="HM30" s="322">
        <f t="shared" si="51"/>
        <v>-6.9702365810225819E-3</v>
      </c>
      <c r="HN30" s="322">
        <f t="shared" si="52"/>
        <v>1.7951892465511102E-2</v>
      </c>
      <c r="HO30" s="322">
        <f t="shared" si="53"/>
        <v>3.0534351145038195E-2</v>
      </c>
      <c r="HP30" s="322">
        <f t="shared" si="54"/>
        <v>2.3529411764705903E-2</v>
      </c>
      <c r="HQ30" s="322">
        <f t="shared" si="55"/>
        <v>7.3313782991202336E-2</v>
      </c>
      <c r="HR30" s="322">
        <f t="shared" si="56"/>
        <v>-6.2115718114455955E-3</v>
      </c>
      <c r="HS30" s="322">
        <f t="shared" si="57"/>
        <v>3.9732142857142883E-2</v>
      </c>
      <c r="HT30" s="322">
        <f t="shared" si="58"/>
        <v>2.7574872169466857E-2</v>
      </c>
      <c r="HU30" s="322">
        <f t="shared" si="59"/>
        <v>8.1022511167131009E-2</v>
      </c>
      <c r="HV30" s="322">
        <f t="shared" si="60"/>
        <v>8.8888888888888976E-2</v>
      </c>
      <c r="HW30" s="322">
        <f t="shared" si="61"/>
        <v>3.3526680005139572E-2</v>
      </c>
      <c r="HX30" s="322">
        <f t="shared" si="62"/>
        <v>3.0801960965683085E-2</v>
      </c>
      <c r="HY30" s="322">
        <f t="shared" si="63"/>
        <v>3.3921508974749076E-2</v>
      </c>
      <c r="HZ30" s="322">
        <f t="shared" si="64"/>
        <v>7.0952527427458265E-2</v>
      </c>
      <c r="IA30" s="322">
        <f t="shared" si="65"/>
        <v>-1.7144346668174042E-2</v>
      </c>
      <c r="IB30" s="322">
        <f t="shared" si="66"/>
        <v>9.0592334494774066E-3</v>
      </c>
      <c r="IC30" s="322">
        <f t="shared" si="67"/>
        <v>1.7281051890114994E-2</v>
      </c>
      <c r="ID30" s="322">
        <f t="shared" si="68"/>
        <v>8.3113723900264287E-3</v>
      </c>
      <c r="IE30" s="322">
        <f t="shared" si="69"/>
        <v>1.8495615021362672E-2</v>
      </c>
      <c r="IF30" s="322">
        <f t="shared" si="70"/>
        <v>9.8515332315805195E-3</v>
      </c>
      <c r="IG30" s="322">
        <f t="shared" si="71"/>
        <v>1.3947001394700197E-2</v>
      </c>
      <c r="IH30" s="322">
        <f t="shared" si="72"/>
        <v>0.10139165009940353</v>
      </c>
      <c r="II30" s="322">
        <f t="shared" si="73"/>
        <v>-1.264167393199663E-2</v>
      </c>
      <c r="IJ30" s="322">
        <f t="shared" si="74"/>
        <v>8.7156775907883205E-2</v>
      </c>
      <c r="IK30" s="322">
        <f t="shared" si="75"/>
        <v>-1.2542443351119134E-2</v>
      </c>
      <c r="IL30" s="322">
        <f t="shared" si="76"/>
        <v>6.5030674846625738E-2</v>
      </c>
      <c r="IM30" s="322">
        <f t="shared" si="77"/>
        <v>-1.5969676256757555E-2</v>
      </c>
      <c r="IN30" s="322">
        <f t="shared" si="78"/>
        <v>5.70304818092427E-3</v>
      </c>
      <c r="IO30" s="322">
        <f t="shared" si="79"/>
        <v>3.851257967893091E-2</v>
      </c>
      <c r="IP30" s="322">
        <f t="shared" si="80"/>
        <v>7.0353256819198073E-2</v>
      </c>
      <c r="IQ30" s="322">
        <f t="shared" si="81"/>
        <v>-4.2202083051535291E-2</v>
      </c>
      <c r="IR30" s="322">
        <f t="shared" si="82"/>
        <v>-8.1575072578802931E-3</v>
      </c>
      <c r="IS30" s="322">
        <f t="shared" si="83"/>
        <v>0.14344600164880458</v>
      </c>
      <c r="IT30" s="322">
        <f t="shared" si="84"/>
        <v>-1.2987012987012998E-2</v>
      </c>
      <c r="IU30" s="322">
        <f t="shared" si="85"/>
        <v>5.2520235467255406E-2</v>
      </c>
      <c r="IV30" s="322">
        <f t="shared" si="86"/>
        <v>4.3923677807657734E-2</v>
      </c>
      <c r="IW30" s="322">
        <f t="shared" si="87"/>
        <v>2.3218221895664928E-2</v>
      </c>
      <c r="IX30" s="322">
        <f t="shared" si="88"/>
        <v>6.5270935960591275E-2</v>
      </c>
      <c r="IY30" s="322">
        <f t="shared" si="89"/>
        <v>0</v>
      </c>
      <c r="IZ30" s="322">
        <f t="shared" si="90"/>
        <v>3.1645569620253049E-2</v>
      </c>
      <c r="JA30" s="322">
        <f t="shared" si="91"/>
        <v>-1.3333333333333345E-2</v>
      </c>
      <c r="JB30" s="322">
        <f t="shared" si="92"/>
        <v>-1.0673440685542299E-2</v>
      </c>
      <c r="JC30" s="322">
        <f t="shared" si="93"/>
        <v>6.5214275476565622E-3</v>
      </c>
      <c r="JD30" s="322">
        <f t="shared" si="94"/>
        <v>4.1954464057303749E-2</v>
      </c>
      <c r="JE30" s="322">
        <f t="shared" si="95"/>
        <v>3.2947870778267288E-2</v>
      </c>
      <c r="JF30" s="322">
        <f t="shared" si="96"/>
        <v>1.9212028400389745E-2</v>
      </c>
      <c r="JG30" s="322">
        <f t="shared" si="97"/>
        <v>5.9498310247988958E-4</v>
      </c>
      <c r="JH30" s="322">
        <f t="shared" si="98"/>
        <v>6.6472303206996288E-3</v>
      </c>
      <c r="JI30" s="322">
        <f t="shared" si="99"/>
        <v>2.3738957787816883E-2</v>
      </c>
      <c r="JJ30" s="322">
        <f t="shared" si="100"/>
        <v>-8.4525357607282692E-3</v>
      </c>
      <c r="JK30" s="322">
        <f t="shared" si="101"/>
        <v>5.2114493518681394E-2</v>
      </c>
      <c r="JL30" s="322">
        <f t="shared" si="102"/>
        <v>5.6254136333554035E-2</v>
      </c>
      <c r="JM30" s="322">
        <f t="shared" si="103"/>
        <v>6.2969798539072419E-2</v>
      </c>
      <c r="JN30" s="322">
        <f t="shared" si="104"/>
        <v>1.9338692552707287E-2</v>
      </c>
      <c r="JO30" s="322">
        <f t="shared" si="105"/>
        <v>2.857142857142864E-2</v>
      </c>
      <c r="JP30" s="322">
        <f t="shared" si="106"/>
        <v>6.1565523306948361E-3</v>
      </c>
      <c r="JQ30" s="322">
        <f t="shared" si="107"/>
        <v>3.751578567562705E-2</v>
      </c>
      <c r="JR30" s="322">
        <f t="shared" si="108"/>
        <v>1.4394056647577881E-2</v>
      </c>
      <c r="JS30" s="322">
        <f t="shared" si="109"/>
        <v>-1.2542443351119134E-2</v>
      </c>
      <c r="JT30" s="322">
        <f t="shared" si="110"/>
        <v>-1.6511867905056776E-2</v>
      </c>
      <c r="JU30" s="322">
        <f t="shared" si="111"/>
        <v>2.8720626631853752E-2</v>
      </c>
      <c r="JV30" s="322">
        <f t="shared" si="112"/>
        <v>-3.817153628652209E-2</v>
      </c>
      <c r="JW30" s="322">
        <f t="shared" si="113"/>
        <v>2.4589436307145992E-2</v>
      </c>
      <c r="JX30" s="322">
        <f t="shared" si="114"/>
        <v>2.2119174286866349E-2</v>
      </c>
      <c r="JY30" s="322">
        <f t="shared" si="115"/>
        <v>5.186114596403172E-2</v>
      </c>
      <c r="JZ30" s="322">
        <f t="shared" si="116"/>
        <v>2.1862702229991278E-4</v>
      </c>
      <c r="KA30" s="322">
        <f t="shared" si="117"/>
        <v>1.5056599626332615E-2</v>
      </c>
      <c r="KB30" s="322">
        <f t="shared" si="118"/>
        <v>2.9070375405207585E-2</v>
      </c>
      <c r="KC30" s="322">
        <f t="shared" si="119"/>
        <v>7.4999965227910109E-2</v>
      </c>
      <c r="KD30" s="322">
        <f t="shared" si="120"/>
        <v>5.6342837630186056E-2</v>
      </c>
      <c r="KE30" s="322">
        <f t="shared" si="121"/>
        <v>1.0447761194029716E-2</v>
      </c>
      <c r="KF30" s="322">
        <f t="shared" si="122"/>
        <v>-4.0733197556009088E-3</v>
      </c>
      <c r="KG30" s="322">
        <f t="shared" si="123"/>
        <v>4.3237250554323793E-2</v>
      </c>
      <c r="KH30" s="322">
        <f t="shared" si="124"/>
        <v>1.4543339150668992E-2</v>
      </c>
      <c r="KI30" s="322">
        <f t="shared" si="125"/>
        <v>2.8761061946902831E-2</v>
      </c>
      <c r="KJ30" s="322">
        <f t="shared" si="126"/>
        <v>6.9529652351738219E-2</v>
      </c>
      <c r="KK30" s="322">
        <f t="shared" si="127"/>
        <v>4.7693510555121284E-2</v>
      </c>
      <c r="KL30" s="322">
        <f t="shared" si="128"/>
        <v>-5.1303648684864469E-3</v>
      </c>
      <c r="KM30" s="322">
        <f t="shared" si="129"/>
        <v>3.217942467089225E-2</v>
      </c>
      <c r="KN30" s="322">
        <f t="shared" si="130"/>
        <v>1.5073212747631414E-2</v>
      </c>
      <c r="KO30" s="322">
        <f t="shared" si="131"/>
        <v>5.7608203890815758E-2</v>
      </c>
      <c r="KP30" s="322">
        <f t="shared" si="132"/>
        <v>0.10039159843360627</v>
      </c>
      <c r="KQ30" s="322">
        <f t="shared" si="133"/>
        <v>1.6103568045468836E-2</v>
      </c>
      <c r="KR30" s="322">
        <f t="shared" si="134"/>
        <v>-8.2063305978896262E-3</v>
      </c>
      <c r="KS30" s="322">
        <f t="shared" si="135"/>
        <v>7.8461538461538471E-2</v>
      </c>
      <c r="KT30" s="322">
        <f t="shared" si="136"/>
        <v>3.4204882356651645E-2</v>
      </c>
      <c r="KU30" s="322">
        <f t="shared" si="137"/>
        <v>1.611200367225164E-2</v>
      </c>
      <c r="KV30" s="322">
        <f t="shared" si="138"/>
        <v>3.6585365853658569E-2</v>
      </c>
      <c r="KW30" s="322">
        <f t="shared" si="139"/>
        <v>-1.0887086182069178E-2</v>
      </c>
      <c r="KX30" s="322">
        <f t="shared" si="140"/>
        <v>1.9168026101141877E-2</v>
      </c>
      <c r="KY30" s="322">
        <f t="shared" si="141"/>
        <v>-6.8795273360042772E-3</v>
      </c>
      <c r="KZ30" s="322">
        <f t="shared" si="142"/>
        <v>1.2154104876930159E-2</v>
      </c>
      <c r="LA30" s="322">
        <f t="shared" si="143"/>
        <v>6.1397817752875235E-2</v>
      </c>
      <c r="LB30" s="322">
        <f t="shared" si="144"/>
        <v>3.2291515756887136E-2</v>
      </c>
      <c r="LC30" s="322">
        <f t="shared" si="145"/>
        <v>1.915346417592817E-2</v>
      </c>
      <c r="LD30" s="322">
        <f t="shared" si="146"/>
        <v>1.7750549795790289E-2</v>
      </c>
      <c r="LE30" s="322">
        <f t="shared" si="147"/>
        <v>-2.362204724409445E-2</v>
      </c>
      <c r="LF30" s="322">
        <f t="shared" si="148"/>
        <v>3.1137992831541231E-2</v>
      </c>
      <c r="LG30" s="322">
        <f t="shared" si="149"/>
        <v>2.4203821656050895E-2</v>
      </c>
      <c r="LH30" s="322">
        <f t="shared" si="150"/>
        <v>2.7728438918492228E-2</v>
      </c>
      <c r="LI30" s="322">
        <f t="shared" si="151"/>
        <v>2.2988505747126457E-2</v>
      </c>
      <c r="LJ30" s="322">
        <f t="shared" si="152"/>
        <v>8.5591723441837034E-2</v>
      </c>
      <c r="LK30" s="322">
        <f t="shared" si="153"/>
        <v>-7.135661517797251E-3</v>
      </c>
      <c r="LL30" s="322">
        <f t="shared" si="154"/>
        <v>1.3248847926267305E-2</v>
      </c>
      <c r="LM30" s="322">
        <f t="shared" si="155"/>
        <v>7.0016820857863718E-2</v>
      </c>
      <c r="LN30" s="322">
        <f t="shared" si="156"/>
        <v>1.2174643157010879E-2</v>
      </c>
      <c r="LO30" s="322">
        <f t="shared" si="157"/>
        <v>-4.6305418719211851E-2</v>
      </c>
      <c r="LP30" s="322">
        <f t="shared" si="158"/>
        <v>8.2938388625592753E-3</v>
      </c>
      <c r="LQ30" s="322">
        <f t="shared" si="159"/>
        <v>-1.443001443001443E-2</v>
      </c>
      <c r="LR30" s="322">
        <f t="shared" si="160"/>
        <v>9.3598485830589696E-3</v>
      </c>
      <c r="LS30" s="322">
        <f t="shared" si="161"/>
        <v>-8.1545602810185868E-3</v>
      </c>
      <c r="LT30" s="322">
        <f t="shared" si="162"/>
        <v>-2.7336110874925632E-2</v>
      </c>
      <c r="LU30" s="322">
        <f t="shared" si="163"/>
        <v>0.10421954314720813</v>
      </c>
      <c r="LV30" s="327">
        <f t="shared" si="164"/>
        <v>5.4994639526968661E-2</v>
      </c>
    </row>
    <row r="31" spans="1:334">
      <c r="A31" s="265">
        <v>44991</v>
      </c>
      <c r="B31" s="230">
        <v>2657.41</v>
      </c>
      <c r="C31" s="231">
        <v>77.38</v>
      </c>
      <c r="D31" s="231">
        <v>39.83</v>
      </c>
      <c r="E31" s="231">
        <v>38.65</v>
      </c>
      <c r="F31" s="231">
        <v>1733.35</v>
      </c>
      <c r="G31" s="231">
        <v>7.35</v>
      </c>
      <c r="H31" s="231">
        <v>200.51</v>
      </c>
      <c r="I31" s="231">
        <v>153888.45000000001</v>
      </c>
      <c r="J31" s="231">
        <v>9.01</v>
      </c>
      <c r="K31" s="231">
        <v>243.85</v>
      </c>
      <c r="L31" s="231">
        <v>80.97</v>
      </c>
      <c r="M31" s="232">
        <v>0.08</v>
      </c>
      <c r="N31" s="231">
        <v>25.47</v>
      </c>
      <c r="O31" s="231">
        <v>2445.23</v>
      </c>
      <c r="P31" s="231">
        <v>2</v>
      </c>
      <c r="Q31" s="231">
        <v>1168.04</v>
      </c>
      <c r="R31" s="231">
        <v>11.36</v>
      </c>
      <c r="S31" s="231">
        <v>146.66</v>
      </c>
      <c r="T31" s="231">
        <v>109.13</v>
      </c>
      <c r="U31" s="231">
        <v>56366.28</v>
      </c>
      <c r="V31" s="231">
        <v>14.94</v>
      </c>
      <c r="W31" s="231">
        <v>22.94</v>
      </c>
      <c r="X31" s="231">
        <v>6.13</v>
      </c>
      <c r="Y31" s="231">
        <v>438.71</v>
      </c>
      <c r="Z31" s="231">
        <v>78.790000000000006</v>
      </c>
      <c r="AA31" s="231">
        <v>173.44</v>
      </c>
      <c r="AB31" s="231">
        <v>2.16</v>
      </c>
      <c r="AC31" s="231">
        <v>10.34</v>
      </c>
      <c r="AD31" s="231">
        <v>16.68</v>
      </c>
      <c r="AE31" s="231">
        <v>90.73</v>
      </c>
      <c r="AF31" s="231">
        <v>763.78</v>
      </c>
      <c r="AG31" s="231">
        <v>54.48</v>
      </c>
      <c r="AH31" s="231">
        <v>18.38</v>
      </c>
      <c r="AI31" s="231">
        <v>128.1</v>
      </c>
      <c r="AJ31" s="231">
        <v>34.01</v>
      </c>
      <c r="AK31" s="231">
        <v>574.89</v>
      </c>
      <c r="AL31" s="231">
        <v>255.67</v>
      </c>
      <c r="AM31" s="231">
        <v>26.57</v>
      </c>
      <c r="AN31" s="231">
        <v>9.33</v>
      </c>
      <c r="AO31" s="231">
        <v>115.27</v>
      </c>
      <c r="AP31" s="231">
        <v>125.04</v>
      </c>
      <c r="AQ31" s="231">
        <v>10.77</v>
      </c>
      <c r="AR31" s="231">
        <v>10.45</v>
      </c>
      <c r="AS31" s="231">
        <v>96.1</v>
      </c>
      <c r="AT31" s="231">
        <v>65.790000000000006</v>
      </c>
      <c r="AU31" s="231">
        <v>133.25</v>
      </c>
      <c r="AV31" s="231">
        <v>23.78</v>
      </c>
      <c r="AW31" s="231">
        <v>58.53</v>
      </c>
      <c r="AX31" s="231">
        <v>4.29</v>
      </c>
      <c r="AY31" s="231">
        <v>24.82</v>
      </c>
      <c r="AZ31" s="231">
        <v>24.17</v>
      </c>
      <c r="BA31" s="231">
        <v>5255.53</v>
      </c>
      <c r="BB31" s="231">
        <v>564.03</v>
      </c>
      <c r="BC31" s="231">
        <v>1.2</v>
      </c>
      <c r="BD31" s="231">
        <v>13.86</v>
      </c>
      <c r="BE31" s="231">
        <v>329.3</v>
      </c>
      <c r="BF31" s="231">
        <v>292.76</v>
      </c>
      <c r="BG31" s="231">
        <v>140.13999999999999</v>
      </c>
      <c r="BH31" s="231">
        <v>54.52</v>
      </c>
      <c r="BI31" s="231">
        <v>217.34</v>
      </c>
      <c r="BJ31" s="231">
        <v>3.27</v>
      </c>
      <c r="BK31" s="231">
        <v>1130.27</v>
      </c>
      <c r="BL31" s="231">
        <v>107.73</v>
      </c>
      <c r="BM31" s="231">
        <v>71.61</v>
      </c>
      <c r="BN31" s="231">
        <v>472.32</v>
      </c>
      <c r="BO31" s="231">
        <v>3119.11</v>
      </c>
      <c r="BP31" s="231">
        <v>110.2</v>
      </c>
      <c r="BQ31" s="231">
        <v>593.6</v>
      </c>
      <c r="BR31" s="231">
        <v>92.04</v>
      </c>
      <c r="BS31" s="231">
        <v>356.57</v>
      </c>
      <c r="BT31" s="231">
        <v>65.02</v>
      </c>
      <c r="BU31" s="231">
        <v>50.06</v>
      </c>
      <c r="BV31" s="231">
        <v>10.25</v>
      </c>
      <c r="BW31" s="231">
        <v>44.11</v>
      </c>
      <c r="BX31" s="231">
        <v>178.41</v>
      </c>
      <c r="BY31" s="231">
        <v>140.27000000000001</v>
      </c>
      <c r="BZ31" s="231">
        <v>41.46</v>
      </c>
      <c r="CA31" s="231">
        <v>158.4</v>
      </c>
      <c r="CB31" s="231">
        <v>47.95</v>
      </c>
      <c r="CC31" s="231">
        <v>69680.429999999993</v>
      </c>
      <c r="CD31" s="231">
        <v>147.18</v>
      </c>
      <c r="CE31" s="231">
        <v>67.12</v>
      </c>
      <c r="CF31" s="231">
        <v>5840.4</v>
      </c>
      <c r="CG31" s="231">
        <v>37.630000000000003</v>
      </c>
      <c r="CH31" s="231">
        <v>0.75</v>
      </c>
      <c r="CI31" s="231">
        <v>105.65</v>
      </c>
      <c r="CJ31" s="231">
        <v>82.67</v>
      </c>
      <c r="CK31" s="231">
        <v>67.900000000000006</v>
      </c>
      <c r="CL31" s="231">
        <v>32.6</v>
      </c>
      <c r="CM31" s="231">
        <v>4.59</v>
      </c>
      <c r="CN31" s="231">
        <v>6.52</v>
      </c>
      <c r="CO31" s="231">
        <v>1.29</v>
      </c>
      <c r="CP31" s="231">
        <v>929.22</v>
      </c>
      <c r="CQ31" s="231">
        <v>137.43</v>
      </c>
      <c r="CR31" s="231">
        <v>199.1</v>
      </c>
      <c r="CS31" s="231">
        <v>111.16</v>
      </c>
      <c r="CT31" s="231">
        <v>212.14</v>
      </c>
      <c r="CU31" s="231">
        <v>428.14</v>
      </c>
      <c r="CV31" s="231">
        <v>81.31</v>
      </c>
      <c r="CW31" s="231">
        <v>341.61</v>
      </c>
      <c r="CX31" s="231">
        <v>15.51</v>
      </c>
      <c r="CY31" s="231">
        <v>323.61</v>
      </c>
      <c r="CZ31" s="231">
        <v>43.11</v>
      </c>
      <c r="DA31" s="231">
        <v>9834.07</v>
      </c>
      <c r="DB31" s="231">
        <v>125.04</v>
      </c>
      <c r="DC31" s="231">
        <v>5.57</v>
      </c>
      <c r="DD31" s="231">
        <v>22.6</v>
      </c>
      <c r="DE31" s="231">
        <v>1148.78</v>
      </c>
      <c r="DF31" s="231">
        <v>129.36000000000001</v>
      </c>
      <c r="DG31" s="231">
        <v>140.27000000000001</v>
      </c>
      <c r="DH31" s="231">
        <v>9.5299999999999994</v>
      </c>
      <c r="DI31" s="231">
        <v>7.76</v>
      </c>
      <c r="DJ31" s="231">
        <v>20.41</v>
      </c>
      <c r="DK31" s="231">
        <v>112.45</v>
      </c>
      <c r="DL31" s="231">
        <v>11349.95</v>
      </c>
      <c r="DM31" s="231">
        <v>24.75</v>
      </c>
      <c r="DN31" s="231">
        <v>44.74</v>
      </c>
      <c r="DO31" s="231">
        <v>92.47</v>
      </c>
      <c r="DP31" s="231">
        <v>93.54</v>
      </c>
      <c r="DQ31" s="231">
        <v>732479.75</v>
      </c>
      <c r="DR31" s="231">
        <v>121.66</v>
      </c>
      <c r="DS31" s="231">
        <v>40.159999999999997</v>
      </c>
      <c r="DT31" s="231">
        <v>9.2799999999999994</v>
      </c>
      <c r="DU31" s="231">
        <v>15.51</v>
      </c>
      <c r="DV31" s="231">
        <v>16.32</v>
      </c>
      <c r="DW31" s="231">
        <v>7.92</v>
      </c>
      <c r="DX31" s="231">
        <v>13.88</v>
      </c>
      <c r="DY31" s="231">
        <v>12.69</v>
      </c>
      <c r="DZ31" s="231">
        <v>256.16000000000003</v>
      </c>
      <c r="EA31" s="231">
        <v>79.2</v>
      </c>
      <c r="EB31" s="231">
        <v>24.26</v>
      </c>
      <c r="EC31" s="231">
        <v>1330.2</v>
      </c>
      <c r="ED31" s="231">
        <v>28.27</v>
      </c>
      <c r="EE31" s="231">
        <v>30.46</v>
      </c>
      <c r="EF31" s="231">
        <v>16.45</v>
      </c>
      <c r="EG31" s="231">
        <v>49.38</v>
      </c>
      <c r="EH31" s="231">
        <v>612.98</v>
      </c>
      <c r="EI31" s="231">
        <v>209.65</v>
      </c>
      <c r="EJ31" s="231">
        <v>3.44</v>
      </c>
      <c r="EK31" s="231">
        <v>4065.51</v>
      </c>
      <c r="EL31" s="231">
        <v>25.61</v>
      </c>
      <c r="EM31" s="231">
        <v>236.27</v>
      </c>
      <c r="EN31" s="231">
        <v>128.88</v>
      </c>
      <c r="EO31" s="231">
        <v>173.56</v>
      </c>
      <c r="EP31" s="231">
        <v>1350.96</v>
      </c>
      <c r="EQ31" s="231">
        <v>83.76</v>
      </c>
      <c r="ER31" s="231">
        <v>128.29</v>
      </c>
      <c r="ES31" s="231">
        <v>60.92</v>
      </c>
      <c r="ET31" s="231">
        <v>47.96</v>
      </c>
      <c r="EU31" s="231">
        <v>15.56</v>
      </c>
      <c r="EV31" s="231">
        <v>303.63</v>
      </c>
      <c r="EW31" s="231">
        <v>7.05</v>
      </c>
      <c r="EX31" s="231">
        <v>203.07</v>
      </c>
      <c r="EY31" s="231">
        <v>114.45</v>
      </c>
      <c r="EZ31" s="231">
        <v>34.119999999999997</v>
      </c>
      <c r="FA31" s="231">
        <v>50.89</v>
      </c>
      <c r="FB31" s="231">
        <v>23.78</v>
      </c>
      <c r="FC31" s="231">
        <v>104</v>
      </c>
      <c r="FD31" s="231">
        <v>16.28</v>
      </c>
      <c r="FE31" s="231">
        <v>33.19</v>
      </c>
      <c r="FF31" s="231">
        <v>396.53</v>
      </c>
      <c r="FG31" s="231">
        <v>79.39</v>
      </c>
      <c r="FH31" s="231">
        <v>453.62</v>
      </c>
      <c r="FI31" s="231">
        <v>64.599999999999994</v>
      </c>
      <c r="FJ31" s="233">
        <v>28036.77</v>
      </c>
      <c r="FN31" s="326">
        <f t="shared" si="0"/>
        <v>-3.6461600379989613E-2</v>
      </c>
      <c r="FO31" s="322">
        <f t="shared" si="1"/>
        <v>4.0223173738160416E-3</v>
      </c>
      <c r="FP31" s="322">
        <f t="shared" si="2"/>
        <v>-8.6886749197615756E-2</v>
      </c>
      <c r="FQ31" s="322">
        <f t="shared" si="3"/>
        <v>-6.8450228970836427E-2</v>
      </c>
      <c r="FR31" s="322">
        <f t="shared" si="4"/>
        <v>6.1003923753801814E-3</v>
      </c>
      <c r="FS31" s="322">
        <f t="shared" si="5"/>
        <v>-0.11764705882352947</v>
      </c>
      <c r="FT31" s="322">
        <f t="shared" si="6"/>
        <v>-0.10805160142348763</v>
      </c>
      <c r="FU31" s="322">
        <f t="shared" si="7"/>
        <v>-6.2462658789742449E-3</v>
      </c>
      <c r="FV31" s="322">
        <f t="shared" si="8"/>
        <v>-8.9898989898989951E-2</v>
      </c>
      <c r="FW31" s="322">
        <f t="shared" si="9"/>
        <v>-2.6235923648270879E-2</v>
      </c>
      <c r="FX31" s="322">
        <f t="shared" si="10"/>
        <v>-3.0995691718525651E-2</v>
      </c>
      <c r="FY31" s="322">
        <f t="shared" si="11"/>
        <v>0</v>
      </c>
      <c r="FZ31" s="322">
        <f t="shared" si="12"/>
        <v>-5.0781250000000999E-3</v>
      </c>
      <c r="GA31" s="322">
        <f t="shared" si="13"/>
        <v>-5.3392176218957497E-2</v>
      </c>
      <c r="GB31" s="322">
        <f t="shared" si="14"/>
        <v>-3.8461538461538491E-2</v>
      </c>
      <c r="GC31" s="322">
        <f t="shared" si="15"/>
        <v>-4.7850400247811307E-2</v>
      </c>
      <c r="GD31" s="322">
        <f t="shared" si="16"/>
        <v>-9.9841521394611721E-2</v>
      </c>
      <c r="GE31" s="322">
        <f t="shared" si="17"/>
        <v>-1.6760525610083132E-2</v>
      </c>
      <c r="GF31" s="322">
        <f t="shared" si="18"/>
        <v>-4.9969530773918421E-2</v>
      </c>
      <c r="GG31" s="322">
        <f t="shared" si="19"/>
        <v>-1.6528883802643068E-2</v>
      </c>
      <c r="GH31" s="322">
        <f t="shared" si="20"/>
        <v>1.2881355932203357E-2</v>
      </c>
      <c r="GI31" s="322">
        <f t="shared" si="21"/>
        <v>-3.8961038961038946E-2</v>
      </c>
      <c r="GJ31" s="322">
        <f t="shared" si="22"/>
        <v>-7.1212121212121185E-2</v>
      </c>
      <c r="GK31" s="322">
        <f t="shared" si="23"/>
        <v>-3.8085423609893011E-2</v>
      </c>
      <c r="GL31" s="322">
        <f t="shared" si="24"/>
        <v>-7.5126188519779216E-2</v>
      </c>
      <c r="GM31" s="322">
        <f t="shared" si="25"/>
        <v>-0.12311036958390209</v>
      </c>
      <c r="GN31" s="322">
        <f t="shared" si="26"/>
        <v>5.8823529411764754E-2</v>
      </c>
      <c r="GO31" s="322">
        <f t="shared" si="27"/>
        <v>-2.9107981220657324E-2</v>
      </c>
      <c r="GP31" s="322">
        <f t="shared" si="28"/>
        <v>-1.1262596324837063E-2</v>
      </c>
      <c r="GQ31" s="322">
        <f t="shared" si="29"/>
        <v>-4.3940990516332996E-2</v>
      </c>
      <c r="GR31" s="322">
        <f t="shared" si="30"/>
        <v>-1.534137788778875E-2</v>
      </c>
      <c r="GS31" s="322">
        <f t="shared" si="31"/>
        <v>-3.8398244651673226E-3</v>
      </c>
      <c r="GT31" s="322">
        <f t="shared" si="32"/>
        <v>-0.15143120960295481</v>
      </c>
      <c r="GU31" s="322">
        <f t="shared" si="33"/>
        <v>-1.332511746129568E-2</v>
      </c>
      <c r="GV31" s="322">
        <f t="shared" si="34"/>
        <v>-4.2780748663101692E-2</v>
      </c>
      <c r="GW31" s="322">
        <f t="shared" si="35"/>
        <v>-4.4811085634532989E-2</v>
      </c>
      <c r="GX31" s="322">
        <f t="shared" si="36"/>
        <v>-3.7640682049158838E-2</v>
      </c>
      <c r="GY31" s="322">
        <f t="shared" si="37"/>
        <v>3.1043849437330257E-2</v>
      </c>
      <c r="GZ31" s="322">
        <f t="shared" si="38"/>
        <v>-8.501594048884174E-3</v>
      </c>
      <c r="HA31" s="322">
        <f t="shared" si="39"/>
        <v>-2.0479265805574531E-2</v>
      </c>
      <c r="HB31" s="322">
        <f t="shared" si="40"/>
        <v>-6.971207499441999E-2</v>
      </c>
      <c r="HC31" s="322">
        <f t="shared" si="41"/>
        <v>1.6997167138810172E-2</v>
      </c>
      <c r="HD31" s="322">
        <f t="shared" si="42"/>
        <v>7.7319587628865982E-2</v>
      </c>
      <c r="HE31" s="322">
        <f t="shared" si="43"/>
        <v>-1.9487807366595354E-2</v>
      </c>
      <c r="HF31" s="322">
        <f t="shared" si="44"/>
        <v>-9.4175960346963919E-2</v>
      </c>
      <c r="HG31" s="322">
        <f t="shared" si="45"/>
        <v>-1.8777614138438963E-2</v>
      </c>
      <c r="HH31" s="322">
        <f t="shared" si="46"/>
        <v>-1.6542597187758419E-2</v>
      </c>
      <c r="HI31" s="322">
        <f t="shared" si="47"/>
        <v>-2.0582329317269023E-2</v>
      </c>
      <c r="HJ31" s="322">
        <f t="shared" si="48"/>
        <v>-2.721088435374152E-2</v>
      </c>
      <c r="HK31" s="322">
        <f t="shared" si="49"/>
        <v>-4.0587553150367245E-2</v>
      </c>
      <c r="HL31" s="322">
        <f t="shared" si="50"/>
        <v>-8.4469696969696861E-2</v>
      </c>
      <c r="HM31" s="322">
        <f t="shared" si="51"/>
        <v>-3.8336407418792948E-2</v>
      </c>
      <c r="HN31" s="322">
        <f t="shared" si="52"/>
        <v>-2.001563721657542E-2</v>
      </c>
      <c r="HO31" s="322">
        <f t="shared" si="53"/>
        <v>-0.1111111111111112</v>
      </c>
      <c r="HP31" s="322">
        <f t="shared" si="54"/>
        <v>-4.3103448275862424E-3</v>
      </c>
      <c r="HQ31" s="322">
        <f t="shared" si="55"/>
        <v>-4.284385536565518E-2</v>
      </c>
      <c r="HR31" s="322">
        <f t="shared" si="56"/>
        <v>-7.1133955200203103E-2</v>
      </c>
      <c r="HS31" s="322">
        <f t="shared" si="57"/>
        <v>2.8624588521538375E-3</v>
      </c>
      <c r="HT31" s="322">
        <f t="shared" si="58"/>
        <v>-3.110005331437711E-2</v>
      </c>
      <c r="HU31" s="322">
        <f t="shared" si="59"/>
        <v>-0.11082927627541629</v>
      </c>
      <c r="HV31" s="322">
        <f t="shared" si="60"/>
        <v>-4.6647230320699749E-2</v>
      </c>
      <c r="HW31" s="322">
        <f t="shared" si="61"/>
        <v>3.694132899983201E-3</v>
      </c>
      <c r="HX31" s="322">
        <f t="shared" si="62"/>
        <v>-3.3291457286432104E-2</v>
      </c>
      <c r="HY31" s="322">
        <f t="shared" si="63"/>
        <v>5.3553038105046351E-2</v>
      </c>
      <c r="HZ31" s="322">
        <f t="shared" si="64"/>
        <v>-9.5605552896122561E-2</v>
      </c>
      <c r="IA31" s="322">
        <f t="shared" si="65"/>
        <v>-3.3359428671853953E-3</v>
      </c>
      <c r="IB31" s="322">
        <f t="shared" si="66"/>
        <v>-4.8687845303867404E-2</v>
      </c>
      <c r="IC31" s="322">
        <f t="shared" si="67"/>
        <v>-8.6614657865177136E-2</v>
      </c>
      <c r="ID31" s="322">
        <f t="shared" si="68"/>
        <v>-7.4788902291917952E-2</v>
      </c>
      <c r="IE31" s="322">
        <f t="shared" si="69"/>
        <v>-1.5924270022630631E-2</v>
      </c>
      <c r="IF31" s="322">
        <f t="shared" si="70"/>
        <v>-0.10662269854355599</v>
      </c>
      <c r="IG31" s="322">
        <f t="shared" si="71"/>
        <v>-1.6309687561406924E-2</v>
      </c>
      <c r="IH31" s="322">
        <f t="shared" si="72"/>
        <v>-7.4909747292418782E-2</v>
      </c>
      <c r="II31" s="322">
        <f t="shared" si="73"/>
        <v>-2.6269315673289134E-2</v>
      </c>
      <c r="IJ31" s="322">
        <f t="shared" si="74"/>
        <v>-3.0959752321981514E-2</v>
      </c>
      <c r="IK31" s="322">
        <f t="shared" si="75"/>
        <v>-1.5649122807017472E-2</v>
      </c>
      <c r="IL31" s="322">
        <f t="shared" si="76"/>
        <v>-4.4700460829493034E-2</v>
      </c>
      <c r="IM31" s="322">
        <f t="shared" si="77"/>
        <v>2.5258903763571632E-4</v>
      </c>
      <c r="IN31" s="322">
        <f t="shared" si="78"/>
        <v>-6.237778646851775E-2</v>
      </c>
      <c r="IO31" s="322">
        <f t="shared" si="79"/>
        <v>-2.5574338285827012E-3</v>
      </c>
      <c r="IP31" s="322">
        <f t="shared" si="80"/>
        <v>2.4787634034257083E-2</v>
      </c>
      <c r="IQ31" s="322">
        <f t="shared" si="81"/>
        <v>-5.2111283716989094E-2</v>
      </c>
      <c r="IR31" s="322">
        <f t="shared" si="82"/>
        <v>-1.8091765144981359E-2</v>
      </c>
      <c r="IS31" s="322">
        <f t="shared" si="83"/>
        <v>-9.5650084114395503E-2</v>
      </c>
      <c r="IT31" s="322">
        <f t="shared" si="84"/>
        <v>-1.3157894736842117E-2</v>
      </c>
      <c r="IU31" s="322">
        <f t="shared" si="85"/>
        <v>-7.6728130734947136E-2</v>
      </c>
      <c r="IV31" s="322">
        <f t="shared" si="86"/>
        <v>1.4106967615309197E-2</v>
      </c>
      <c r="IW31" s="322">
        <f t="shared" si="87"/>
        <v>-2.4845612523337498E-2</v>
      </c>
      <c r="IX31" s="322">
        <f t="shared" si="88"/>
        <v>-5.7803468208092484E-2</v>
      </c>
      <c r="IY31" s="322">
        <f t="shared" si="89"/>
        <v>0</v>
      </c>
      <c r="IZ31" s="322">
        <f t="shared" si="90"/>
        <v>0</v>
      </c>
      <c r="JA31" s="322">
        <f t="shared" si="91"/>
        <v>-0.12837837837837834</v>
      </c>
      <c r="JB31" s="322">
        <f t="shared" si="92"/>
        <v>2.4001586881777275E-2</v>
      </c>
      <c r="JC31" s="322">
        <f t="shared" si="93"/>
        <v>-2.1502313990743909E-2</v>
      </c>
      <c r="JD31" s="322">
        <f t="shared" si="94"/>
        <v>-2.2342253866928608E-2</v>
      </c>
      <c r="JE31" s="322">
        <f t="shared" si="95"/>
        <v>-1.2350066637050206E-2</v>
      </c>
      <c r="JF31" s="322">
        <f t="shared" si="96"/>
        <v>-3.4102809270136182E-2</v>
      </c>
      <c r="JG31" s="322">
        <f t="shared" si="97"/>
        <v>1.8338367861475108E-2</v>
      </c>
      <c r="JH31" s="322">
        <f t="shared" si="98"/>
        <v>-5.8039851714550408E-2</v>
      </c>
      <c r="JI31" s="322">
        <f t="shared" si="99"/>
        <v>-3.9827983585361632E-2</v>
      </c>
      <c r="JJ31" s="322">
        <f t="shared" si="100"/>
        <v>1.7049180327868837E-2</v>
      </c>
      <c r="JK31" s="322">
        <f t="shared" si="101"/>
        <v>-9.7951219512195084E-2</v>
      </c>
      <c r="JL31" s="322">
        <f t="shared" si="102"/>
        <v>-9.9624060150376004E-2</v>
      </c>
      <c r="JM31" s="322">
        <f t="shared" si="103"/>
        <v>-6.5428119066309187E-2</v>
      </c>
      <c r="JN31" s="322">
        <f t="shared" si="104"/>
        <v>-6.971207499441999E-2</v>
      </c>
      <c r="JO31" s="322">
        <f t="shared" si="105"/>
        <v>3.1481481481481464E-2</v>
      </c>
      <c r="JP31" s="322">
        <f t="shared" si="106"/>
        <v>-1.2237762237762132E-2</v>
      </c>
      <c r="JQ31" s="322">
        <f t="shared" si="107"/>
        <v>-1.2258844190960465E-3</v>
      </c>
      <c r="JR31" s="322">
        <f t="shared" si="108"/>
        <v>-1.3121757705218177E-2</v>
      </c>
      <c r="JS31" s="322">
        <f t="shared" si="109"/>
        <v>-1.5649122807017472E-2</v>
      </c>
      <c r="JT31" s="322">
        <f t="shared" si="110"/>
        <v>0</v>
      </c>
      <c r="JU31" s="322">
        <f t="shared" si="111"/>
        <v>-1.5228426395939101E-2</v>
      </c>
      <c r="JV31" s="322">
        <f t="shared" si="112"/>
        <v>0</v>
      </c>
      <c r="JW31" s="322">
        <f t="shared" si="113"/>
        <v>-2.5732108819961869E-2</v>
      </c>
      <c r="JX31" s="322">
        <f t="shared" si="114"/>
        <v>3.1707651850310062E-2</v>
      </c>
      <c r="JY31" s="322">
        <f t="shared" si="115"/>
        <v>-1.5904572564612269E-2</v>
      </c>
      <c r="JZ31" s="322">
        <f t="shared" si="116"/>
        <v>-2.2076502732240395E-2</v>
      </c>
      <c r="KA31" s="322">
        <f t="shared" si="117"/>
        <v>1.1909917713295737E-3</v>
      </c>
      <c r="KB31" s="322">
        <f t="shared" si="118"/>
        <v>-4.9486840768214517E-2</v>
      </c>
      <c r="KC31" s="322">
        <f t="shared" si="119"/>
        <v>8.2079202709432302E-3</v>
      </c>
      <c r="KD31" s="322">
        <f t="shared" si="120"/>
        <v>-1.6809439146597691E-2</v>
      </c>
      <c r="KE31" s="322">
        <f t="shared" si="121"/>
        <v>-1.1324470704086679E-2</v>
      </c>
      <c r="KF31" s="322">
        <f t="shared" si="122"/>
        <v>-5.112474437627812E-2</v>
      </c>
      <c r="KG31" s="322">
        <f t="shared" si="123"/>
        <v>-0.17587672688629119</v>
      </c>
      <c r="KH31" s="322">
        <f t="shared" si="124"/>
        <v>-6.4220183486238591E-2</v>
      </c>
      <c r="KI31" s="322">
        <f t="shared" si="125"/>
        <v>-0.14838709677419362</v>
      </c>
      <c r="KJ31" s="322">
        <f t="shared" si="126"/>
        <v>-0.11536010197578067</v>
      </c>
      <c r="KK31" s="322">
        <f t="shared" si="127"/>
        <v>-5.2985074626865733E-2</v>
      </c>
      <c r="KL31" s="322">
        <f t="shared" si="128"/>
        <v>-1.4200500288628045E-2</v>
      </c>
      <c r="KM31" s="322">
        <f t="shared" si="129"/>
        <v>-6.4714218233349122E-2</v>
      </c>
      <c r="KN31" s="322">
        <f t="shared" si="130"/>
        <v>2.9274501484938535E-2</v>
      </c>
      <c r="KO31" s="322">
        <f t="shared" si="131"/>
        <v>-5.1618422928846337E-2</v>
      </c>
      <c r="KP31" s="322">
        <f t="shared" si="132"/>
        <v>-8.5409252669039162E-2</v>
      </c>
      <c r="KQ31" s="322">
        <f t="shared" si="133"/>
        <v>-5.34493474207582E-2</v>
      </c>
      <c r="KR31" s="322">
        <f t="shared" si="134"/>
        <v>-2.7777777777777918E-2</v>
      </c>
      <c r="KS31" s="322">
        <f t="shared" si="135"/>
        <v>6.3175056042388891E-3</v>
      </c>
      <c r="KT31" s="322">
        <f t="shared" si="136"/>
        <v>-6.5308549732391905E-2</v>
      </c>
      <c r="KU31" s="322">
        <f t="shared" si="137"/>
        <v>-5.2900252981568516E-2</v>
      </c>
      <c r="KV31" s="322">
        <f t="shared" si="138"/>
        <v>1.1764705882352951E-2</v>
      </c>
      <c r="KW31" s="322">
        <f t="shared" si="139"/>
        <v>-1.8452705736925062E-2</v>
      </c>
      <c r="KX31" s="322">
        <f t="shared" si="140"/>
        <v>2.4809923969587876E-2</v>
      </c>
      <c r="KY31" s="322">
        <f t="shared" si="141"/>
        <v>-3.7243796096328538E-2</v>
      </c>
      <c r="KZ31" s="322">
        <f t="shared" si="142"/>
        <v>-2.6659617853636443E-2</v>
      </c>
      <c r="LA31" s="322">
        <f t="shared" si="143"/>
        <v>-3.5563458546343664E-2</v>
      </c>
      <c r="LB31" s="322">
        <f t="shared" si="144"/>
        <v>-2.1272823967380798E-3</v>
      </c>
      <c r="LC31" s="322">
        <f t="shared" si="145"/>
        <v>-2.8306264501160066E-2</v>
      </c>
      <c r="LD31" s="322">
        <f t="shared" si="146"/>
        <v>-9.9552400061739491E-3</v>
      </c>
      <c r="LE31" s="322">
        <f t="shared" si="147"/>
        <v>2.3521505376344062E-2</v>
      </c>
      <c r="LF31" s="322">
        <f t="shared" si="148"/>
        <v>4.1929176623940898E-2</v>
      </c>
      <c r="LG31" s="322">
        <f t="shared" si="149"/>
        <v>-3.2338308457711309E-2</v>
      </c>
      <c r="LH31" s="322">
        <f t="shared" si="150"/>
        <v>-2.8228516562650002E-2</v>
      </c>
      <c r="LI31" s="322">
        <f t="shared" si="151"/>
        <v>-9.831460674157343E-3</v>
      </c>
      <c r="LJ31" s="322">
        <f t="shared" si="152"/>
        <v>-5.5971363488447862E-2</v>
      </c>
      <c r="LK31" s="322">
        <f t="shared" si="153"/>
        <v>-3.2298976917223249E-2</v>
      </c>
      <c r="LL31" s="322">
        <f t="shared" si="154"/>
        <v>-3.0130756111427012E-2</v>
      </c>
      <c r="LM31" s="322">
        <f t="shared" si="155"/>
        <v>0</v>
      </c>
      <c r="LN31" s="322">
        <f t="shared" si="156"/>
        <v>-1.368726669431764E-2</v>
      </c>
      <c r="LO31" s="322">
        <f t="shared" si="157"/>
        <v>7.4380165289256228E-2</v>
      </c>
      <c r="LP31" s="322">
        <f t="shared" si="158"/>
        <v>-4.3478260869565126E-2</v>
      </c>
      <c r="LQ31" s="322">
        <f t="shared" si="159"/>
        <v>-2.811127379209373E-2</v>
      </c>
      <c r="LR31" s="322">
        <f t="shared" si="160"/>
        <v>1.857179553043915E-2</v>
      </c>
      <c r="LS31" s="322">
        <f t="shared" si="161"/>
        <v>4.1740450290918074E-3</v>
      </c>
      <c r="LT31" s="322">
        <f t="shared" si="162"/>
        <v>-8.6542243979194442E-3</v>
      </c>
      <c r="LU31" s="322">
        <f t="shared" si="163"/>
        <v>-7.1972417756069607E-2</v>
      </c>
      <c r="LV31" s="327">
        <f t="shared" si="164"/>
        <v>2.37587594587183E-2</v>
      </c>
    </row>
    <row r="32" spans="1:334">
      <c r="A32" s="265">
        <v>44998</v>
      </c>
      <c r="B32" s="230">
        <v>2656.19</v>
      </c>
      <c r="C32" s="231">
        <v>75.64</v>
      </c>
      <c r="D32" s="231">
        <v>40.07</v>
      </c>
      <c r="E32" s="231">
        <v>38.36</v>
      </c>
      <c r="F32" s="231">
        <v>1632.79</v>
      </c>
      <c r="G32" s="231">
        <v>7.88</v>
      </c>
      <c r="H32" s="231">
        <v>184.34</v>
      </c>
      <c r="I32" s="231">
        <v>155295.42000000001</v>
      </c>
      <c r="J32" s="231">
        <v>9.19</v>
      </c>
      <c r="K32" s="231">
        <v>274.10000000000002</v>
      </c>
      <c r="L32" s="231">
        <v>78.099999999999994</v>
      </c>
      <c r="M32" s="232">
        <v>0.08</v>
      </c>
      <c r="N32" s="231">
        <v>24.84</v>
      </c>
      <c r="O32" s="231">
        <v>2406.15</v>
      </c>
      <c r="P32" s="231">
        <v>1.77</v>
      </c>
      <c r="Q32" s="231">
        <v>1201.1500000000001</v>
      </c>
      <c r="R32" s="231">
        <v>11.34</v>
      </c>
      <c r="S32" s="231">
        <v>153.08000000000001</v>
      </c>
      <c r="T32" s="231">
        <v>97.29</v>
      </c>
      <c r="U32" s="231">
        <v>58071.48</v>
      </c>
      <c r="V32" s="231">
        <v>14.84</v>
      </c>
      <c r="W32" s="231">
        <v>25.71</v>
      </c>
      <c r="X32" s="231">
        <v>5.36</v>
      </c>
      <c r="Y32" s="231">
        <v>449.04</v>
      </c>
      <c r="Z32" s="231">
        <v>77.56</v>
      </c>
      <c r="AA32" s="231">
        <v>180.13</v>
      </c>
      <c r="AB32" s="231">
        <v>2.08</v>
      </c>
      <c r="AC32" s="231">
        <v>10.7</v>
      </c>
      <c r="AD32" s="231">
        <v>17.03</v>
      </c>
      <c r="AE32" s="231">
        <v>98.95</v>
      </c>
      <c r="AF32" s="231">
        <v>749.22</v>
      </c>
      <c r="AG32" s="231">
        <v>55.23</v>
      </c>
      <c r="AH32" s="231">
        <v>15.93</v>
      </c>
      <c r="AI32" s="231">
        <v>123.93</v>
      </c>
      <c r="AJ32" s="231">
        <v>34.619999999999997</v>
      </c>
      <c r="AK32" s="231">
        <v>557.79999999999995</v>
      </c>
      <c r="AL32" s="231">
        <v>253.68</v>
      </c>
      <c r="AM32" s="231">
        <v>29.1</v>
      </c>
      <c r="AN32" s="231">
        <v>9.48</v>
      </c>
      <c r="AO32" s="231">
        <v>110.64</v>
      </c>
      <c r="AP32" s="231">
        <v>117.71</v>
      </c>
      <c r="AQ32" s="231">
        <v>10.26</v>
      </c>
      <c r="AR32" s="231">
        <v>10.95</v>
      </c>
      <c r="AS32" s="231">
        <v>99.63</v>
      </c>
      <c r="AT32" s="231">
        <v>69.27</v>
      </c>
      <c r="AU32" s="231">
        <v>122.2</v>
      </c>
      <c r="AV32" s="231">
        <v>22.57</v>
      </c>
      <c r="AW32" s="231">
        <v>54.76</v>
      </c>
      <c r="AX32" s="231">
        <v>4.13</v>
      </c>
      <c r="AY32" s="231">
        <v>25.59</v>
      </c>
      <c r="AZ32" s="231">
        <v>26.37</v>
      </c>
      <c r="BA32" s="231">
        <v>4810.93</v>
      </c>
      <c r="BB32" s="231">
        <v>582.1</v>
      </c>
      <c r="BC32" s="231">
        <v>1.24</v>
      </c>
      <c r="BD32" s="231">
        <v>13.53</v>
      </c>
      <c r="BE32" s="231">
        <v>358.14</v>
      </c>
      <c r="BF32" s="231">
        <v>303.5</v>
      </c>
      <c r="BG32" s="231">
        <v>130.5</v>
      </c>
      <c r="BH32" s="231">
        <v>48.73</v>
      </c>
      <c r="BI32" s="231">
        <v>205.85</v>
      </c>
      <c r="BJ32" s="231">
        <v>2.84</v>
      </c>
      <c r="BK32" s="231">
        <v>1070.1500000000001</v>
      </c>
      <c r="BL32" s="231">
        <v>111.83</v>
      </c>
      <c r="BM32" s="231">
        <v>71.11</v>
      </c>
      <c r="BN32" s="231">
        <v>432.03</v>
      </c>
      <c r="BO32" s="231">
        <v>2977.06</v>
      </c>
      <c r="BP32" s="231">
        <v>105.8</v>
      </c>
      <c r="BQ32" s="231">
        <v>599.49</v>
      </c>
      <c r="BR32" s="231">
        <v>91.67</v>
      </c>
      <c r="BS32" s="231">
        <v>362.72</v>
      </c>
      <c r="BT32" s="231">
        <v>66.25</v>
      </c>
      <c r="BU32" s="231">
        <v>45.83</v>
      </c>
      <c r="BV32" s="231">
        <v>9.57</v>
      </c>
      <c r="BW32" s="231">
        <v>44.89</v>
      </c>
      <c r="BX32" s="231">
        <v>194.41</v>
      </c>
      <c r="BY32" s="231">
        <v>140.99</v>
      </c>
      <c r="BZ32" s="231">
        <v>44.68</v>
      </c>
      <c r="CA32" s="231">
        <v>161.26</v>
      </c>
      <c r="CB32" s="231">
        <v>41.13</v>
      </c>
      <c r="CC32" s="231">
        <v>71645.77</v>
      </c>
      <c r="CD32" s="231">
        <v>138.74</v>
      </c>
      <c r="CE32" s="231">
        <v>69.19</v>
      </c>
      <c r="CF32" s="231">
        <v>5899.1</v>
      </c>
      <c r="CG32" s="231">
        <v>41.14</v>
      </c>
      <c r="CH32" s="231">
        <v>0.74</v>
      </c>
      <c r="CI32" s="231">
        <v>100.78</v>
      </c>
      <c r="CJ32" s="231">
        <v>97.84</v>
      </c>
      <c r="CK32" s="231">
        <v>67.010000000000005</v>
      </c>
      <c r="CL32" s="231">
        <v>35.5</v>
      </c>
      <c r="CM32" s="231">
        <v>4.59</v>
      </c>
      <c r="CN32" s="231">
        <v>6.69</v>
      </c>
      <c r="CO32" s="231">
        <v>1.21</v>
      </c>
      <c r="CP32" s="231">
        <v>905.04</v>
      </c>
      <c r="CQ32" s="231">
        <v>141.19999999999999</v>
      </c>
      <c r="CR32" s="231">
        <v>182.08</v>
      </c>
      <c r="CS32" s="231">
        <v>114.78</v>
      </c>
      <c r="CT32" s="231">
        <v>213.37</v>
      </c>
      <c r="CU32" s="231">
        <v>411.59</v>
      </c>
      <c r="CV32" s="231">
        <v>82.46</v>
      </c>
      <c r="CW32" s="231">
        <v>344.12</v>
      </c>
      <c r="CX32" s="231">
        <v>14.57</v>
      </c>
      <c r="CY32" s="231">
        <v>331.23</v>
      </c>
      <c r="CZ32" s="231">
        <v>43.19</v>
      </c>
      <c r="DA32" s="231">
        <v>9945.7099999999991</v>
      </c>
      <c r="DB32" s="231">
        <v>117.71</v>
      </c>
      <c r="DC32" s="231">
        <v>5.38</v>
      </c>
      <c r="DD32" s="231">
        <v>22.47</v>
      </c>
      <c r="DE32" s="231">
        <v>1059.49</v>
      </c>
      <c r="DF32" s="231">
        <v>124.45</v>
      </c>
      <c r="DG32" s="231">
        <v>140.99</v>
      </c>
      <c r="DH32" s="231">
        <v>9.7200000000000006</v>
      </c>
      <c r="DI32" s="231">
        <v>7.17</v>
      </c>
      <c r="DJ32" s="231">
        <v>19.52</v>
      </c>
      <c r="DK32" s="231">
        <v>115.22</v>
      </c>
      <c r="DL32" s="231">
        <v>11290.27</v>
      </c>
      <c r="DM32" s="231">
        <v>21.86</v>
      </c>
      <c r="DN32" s="231">
        <v>45.11</v>
      </c>
      <c r="DO32" s="231">
        <v>89.15</v>
      </c>
      <c r="DP32" s="231">
        <v>92.9</v>
      </c>
      <c r="DQ32" s="231">
        <v>716577.94</v>
      </c>
      <c r="DR32" s="231">
        <v>127.09</v>
      </c>
      <c r="DS32" s="231">
        <v>41.26</v>
      </c>
      <c r="DT32" s="231">
        <v>9.5500000000000007</v>
      </c>
      <c r="DU32" s="231">
        <v>15.23</v>
      </c>
      <c r="DV32" s="231">
        <v>16.38</v>
      </c>
      <c r="DW32" s="231">
        <v>7.52</v>
      </c>
      <c r="DX32" s="231">
        <v>17.05</v>
      </c>
      <c r="DY32" s="231">
        <v>12.37</v>
      </c>
      <c r="DZ32" s="231">
        <v>235.18</v>
      </c>
      <c r="EA32" s="231">
        <v>78.41</v>
      </c>
      <c r="EB32" s="231">
        <v>25.66</v>
      </c>
      <c r="EC32" s="231">
        <v>1385</v>
      </c>
      <c r="ED32" s="231">
        <v>25.24</v>
      </c>
      <c r="EE32" s="231">
        <v>29.3</v>
      </c>
      <c r="EF32" s="231">
        <v>15.72</v>
      </c>
      <c r="EG32" s="231">
        <v>43.77</v>
      </c>
      <c r="EH32" s="231">
        <v>590.57000000000005</v>
      </c>
      <c r="EI32" s="231">
        <v>212.46</v>
      </c>
      <c r="EJ32" s="231">
        <v>3.5</v>
      </c>
      <c r="EK32" s="231">
        <v>4044.02</v>
      </c>
      <c r="EL32" s="231">
        <v>24.17</v>
      </c>
      <c r="EM32" s="231">
        <v>234.57</v>
      </c>
      <c r="EN32" s="231">
        <v>134.27000000000001</v>
      </c>
      <c r="EO32" s="231">
        <v>162.15</v>
      </c>
      <c r="EP32" s="231">
        <v>1311.68</v>
      </c>
      <c r="EQ32" s="231">
        <v>85.89</v>
      </c>
      <c r="ER32" s="231">
        <v>126.88</v>
      </c>
      <c r="ES32" s="231">
        <v>64.16</v>
      </c>
      <c r="ET32" s="231">
        <v>44.44</v>
      </c>
      <c r="EU32" s="231">
        <v>14.3</v>
      </c>
      <c r="EV32" s="231">
        <v>293.51</v>
      </c>
      <c r="EW32" s="231">
        <v>7.29</v>
      </c>
      <c r="EX32" s="231">
        <v>201.05</v>
      </c>
      <c r="EY32" s="231">
        <v>112.84</v>
      </c>
      <c r="EZ32" s="231">
        <v>30.76</v>
      </c>
      <c r="FA32" s="231">
        <v>54.13</v>
      </c>
      <c r="FB32" s="231">
        <v>21.79</v>
      </c>
      <c r="FC32" s="231">
        <v>106.5</v>
      </c>
      <c r="FD32" s="231">
        <v>15.4</v>
      </c>
      <c r="FE32" s="231">
        <v>33.270000000000003</v>
      </c>
      <c r="FF32" s="231">
        <v>356.78</v>
      </c>
      <c r="FG32" s="231">
        <v>79.61</v>
      </c>
      <c r="FH32" s="231">
        <v>468.93</v>
      </c>
      <c r="FI32" s="231">
        <v>60.59</v>
      </c>
      <c r="FJ32" s="233">
        <v>27305</v>
      </c>
      <c r="FN32" s="326">
        <f t="shared" si="0"/>
        <v>-4.5909362875875382E-4</v>
      </c>
      <c r="FO32" s="322">
        <f t="shared" si="1"/>
        <v>-2.2486430602222732E-2</v>
      </c>
      <c r="FP32" s="322">
        <f t="shared" si="2"/>
        <v>6.0256088375596787E-3</v>
      </c>
      <c r="FQ32" s="322">
        <f t="shared" si="3"/>
        <v>-7.5032341526519832E-3</v>
      </c>
      <c r="FR32" s="322">
        <f t="shared" si="4"/>
        <v>-5.8014826780511695E-2</v>
      </c>
      <c r="FS32" s="322">
        <f t="shared" si="5"/>
        <v>7.2108843537415007E-2</v>
      </c>
      <c r="FT32" s="322">
        <f t="shared" si="6"/>
        <v>-8.0644356889930616E-2</v>
      </c>
      <c r="FU32" s="322">
        <f t="shared" si="7"/>
        <v>9.1427914180693941E-3</v>
      </c>
      <c r="FV32" s="322">
        <f t="shared" si="8"/>
        <v>1.997780244173138E-2</v>
      </c>
      <c r="FW32" s="322">
        <f t="shared" si="9"/>
        <v>0.12405167110928862</v>
      </c>
      <c r="FX32" s="322">
        <f t="shared" si="10"/>
        <v>-3.5445226627145915E-2</v>
      </c>
      <c r="FY32" s="322">
        <f t="shared" si="11"/>
        <v>0</v>
      </c>
      <c r="FZ32" s="322">
        <f t="shared" si="12"/>
        <v>-2.4734982332155438E-2</v>
      </c>
      <c r="GA32" s="322">
        <f t="shared" si="13"/>
        <v>-1.5982136649722083E-2</v>
      </c>
      <c r="GB32" s="322">
        <f t="shared" si="14"/>
        <v>-0.11499999999999999</v>
      </c>
      <c r="GC32" s="322">
        <f t="shared" si="15"/>
        <v>2.8346631964658853E-2</v>
      </c>
      <c r="GD32" s="322">
        <f t="shared" si="16"/>
        <v>-1.7605633802816527E-3</v>
      </c>
      <c r="GE32" s="322">
        <f t="shared" si="17"/>
        <v>4.3774717032592503E-2</v>
      </c>
      <c r="GF32" s="322">
        <f t="shared" si="18"/>
        <v>-0.10849445615321167</v>
      </c>
      <c r="GG32" s="322">
        <f t="shared" si="19"/>
        <v>3.0252129464637446E-2</v>
      </c>
      <c r="GH32" s="322">
        <f t="shared" si="20"/>
        <v>-6.693440428380164E-3</v>
      </c>
      <c r="GI32" s="322">
        <f t="shared" si="21"/>
        <v>0.1207497820401046</v>
      </c>
      <c r="GJ32" s="322">
        <f t="shared" si="22"/>
        <v>-0.12561174551386617</v>
      </c>
      <c r="GK32" s="322">
        <f t="shared" si="23"/>
        <v>2.3546306215951406E-2</v>
      </c>
      <c r="GL32" s="322">
        <f t="shared" si="24"/>
        <v>-1.5611118162203374E-2</v>
      </c>
      <c r="GM32" s="322">
        <f t="shared" si="25"/>
        <v>3.8572416974169729E-2</v>
      </c>
      <c r="GN32" s="322">
        <f t="shared" si="26"/>
        <v>-3.703703703703707E-2</v>
      </c>
      <c r="GO32" s="322">
        <f t="shared" si="27"/>
        <v>3.4816247582204973E-2</v>
      </c>
      <c r="GP32" s="322">
        <f t="shared" si="28"/>
        <v>2.0983213429256679E-2</v>
      </c>
      <c r="GQ32" s="322">
        <f t="shared" si="29"/>
        <v>9.0598479003637142E-2</v>
      </c>
      <c r="GR32" s="322">
        <f t="shared" si="30"/>
        <v>-1.9063080991908593E-2</v>
      </c>
      <c r="GS32" s="322">
        <f t="shared" si="31"/>
        <v>1.3766519823788547E-2</v>
      </c>
      <c r="GT32" s="322">
        <f t="shared" si="32"/>
        <v>-0.13329706202393904</v>
      </c>
      <c r="GU32" s="322">
        <f t="shared" si="33"/>
        <v>-3.2552693208430815E-2</v>
      </c>
      <c r="GV32" s="322">
        <f t="shared" si="34"/>
        <v>1.7935901205527769E-2</v>
      </c>
      <c r="GW32" s="322">
        <f t="shared" si="35"/>
        <v>-2.9727426116300564E-2</v>
      </c>
      <c r="GX32" s="322">
        <f t="shared" si="36"/>
        <v>-7.7834708804317317E-3</v>
      </c>
      <c r="GY32" s="322">
        <f t="shared" si="37"/>
        <v>9.5220173127587543E-2</v>
      </c>
      <c r="GZ32" s="322">
        <f t="shared" si="38"/>
        <v>1.6077170418006468E-2</v>
      </c>
      <c r="HA32" s="322">
        <f t="shared" si="39"/>
        <v>-4.0166565455018614E-2</v>
      </c>
      <c r="HB32" s="322">
        <f t="shared" si="40"/>
        <v>-5.86212412028152E-2</v>
      </c>
      <c r="HC32" s="322">
        <f t="shared" si="41"/>
        <v>-4.735376044568243E-2</v>
      </c>
      <c r="HD32" s="322">
        <f t="shared" si="42"/>
        <v>4.784688995215311E-2</v>
      </c>
      <c r="HE32" s="322">
        <f t="shared" si="43"/>
        <v>3.6732570239334038E-2</v>
      </c>
      <c r="HF32" s="322">
        <f t="shared" si="44"/>
        <v>5.2895576835385157E-2</v>
      </c>
      <c r="HG32" s="322">
        <f t="shared" si="45"/>
        <v>-8.2926829268292659E-2</v>
      </c>
      <c r="HH32" s="322">
        <f t="shared" si="46"/>
        <v>-5.0883095037846965E-2</v>
      </c>
      <c r="HI32" s="322">
        <f t="shared" si="47"/>
        <v>-6.4411412950623664E-2</v>
      </c>
      <c r="HJ32" s="322">
        <f t="shared" si="48"/>
        <v>-3.7296037296037331E-2</v>
      </c>
      <c r="HK32" s="322">
        <f t="shared" si="49"/>
        <v>3.1023368251410135E-2</v>
      </c>
      <c r="HL32" s="322">
        <f t="shared" si="50"/>
        <v>9.1021928009929629E-2</v>
      </c>
      <c r="HM32" s="322">
        <f t="shared" si="51"/>
        <v>-8.4596605860874072E-2</v>
      </c>
      <c r="HN32" s="322">
        <f t="shared" si="52"/>
        <v>3.2037302980338016E-2</v>
      </c>
      <c r="HO32" s="322">
        <f t="shared" si="53"/>
        <v>3.3333333333333368E-2</v>
      </c>
      <c r="HP32" s="322">
        <f t="shared" si="54"/>
        <v>-2.3809523809523815E-2</v>
      </c>
      <c r="HQ32" s="322">
        <f t="shared" si="55"/>
        <v>8.7579714546006604E-2</v>
      </c>
      <c r="HR32" s="322">
        <f t="shared" si="56"/>
        <v>3.6685339527257853E-2</v>
      </c>
      <c r="HS32" s="322">
        <f t="shared" si="57"/>
        <v>-6.878835450264012E-2</v>
      </c>
      <c r="HT32" s="322">
        <f t="shared" si="58"/>
        <v>-0.10619955979457091</v>
      </c>
      <c r="HU32" s="322">
        <f t="shared" si="59"/>
        <v>-5.2866476488451317E-2</v>
      </c>
      <c r="HV32" s="322">
        <f t="shared" si="60"/>
        <v>-0.13149847094801229</v>
      </c>
      <c r="HW32" s="322">
        <f t="shared" si="61"/>
        <v>-5.3190830509524174E-2</v>
      </c>
      <c r="HX32" s="322">
        <f t="shared" si="62"/>
        <v>3.8058108233546772E-2</v>
      </c>
      <c r="HY32" s="322">
        <f t="shared" si="63"/>
        <v>-6.9822650467811758E-3</v>
      </c>
      <c r="HZ32" s="322">
        <f t="shared" si="64"/>
        <v>-8.5302337398374034E-2</v>
      </c>
      <c r="IA32" s="322">
        <f t="shared" si="65"/>
        <v>-4.5541837254858011E-2</v>
      </c>
      <c r="IB32" s="322">
        <f t="shared" si="66"/>
        <v>-3.9927404718693334E-2</v>
      </c>
      <c r="IC32" s="322">
        <f t="shared" si="67"/>
        <v>9.9225067385444506E-3</v>
      </c>
      <c r="ID32" s="322">
        <f t="shared" si="68"/>
        <v>-4.0199913081269507E-3</v>
      </c>
      <c r="IE32" s="322">
        <f t="shared" si="69"/>
        <v>1.7247665255069228E-2</v>
      </c>
      <c r="IF32" s="322">
        <f t="shared" si="70"/>
        <v>1.8917256228852722E-2</v>
      </c>
      <c r="IG32" s="322">
        <f t="shared" si="71"/>
        <v>-8.4498601677986493E-2</v>
      </c>
      <c r="IH32" s="322">
        <f t="shared" si="72"/>
        <v>-6.6341463414634122E-2</v>
      </c>
      <c r="II32" s="322">
        <f t="shared" si="73"/>
        <v>1.7683065064611224E-2</v>
      </c>
      <c r="IJ32" s="322">
        <f t="shared" si="74"/>
        <v>8.9681071688806679E-2</v>
      </c>
      <c r="IK32" s="322">
        <f t="shared" si="75"/>
        <v>5.1329578669708333E-3</v>
      </c>
      <c r="IL32" s="322">
        <f t="shared" si="76"/>
        <v>7.7665219488663742E-2</v>
      </c>
      <c r="IM32" s="322">
        <f t="shared" si="77"/>
        <v>1.805555555555546E-2</v>
      </c>
      <c r="IN32" s="322">
        <f t="shared" si="78"/>
        <v>-0.14223149113660064</v>
      </c>
      <c r="IO32" s="322">
        <f t="shared" si="79"/>
        <v>2.8205049825324145E-2</v>
      </c>
      <c r="IP32" s="322">
        <f t="shared" si="80"/>
        <v>-5.7344747927707551E-2</v>
      </c>
      <c r="IQ32" s="322">
        <f t="shared" si="81"/>
        <v>3.0840286054827071E-2</v>
      </c>
      <c r="IR32" s="322">
        <f t="shared" si="82"/>
        <v>1.0050681460174085E-2</v>
      </c>
      <c r="IS32" s="322">
        <f t="shared" si="83"/>
        <v>9.3276640977943068E-2</v>
      </c>
      <c r="IT32" s="322">
        <f t="shared" si="84"/>
        <v>-1.3333333333333345E-2</v>
      </c>
      <c r="IU32" s="322">
        <f t="shared" si="85"/>
        <v>-4.6095598674869891E-2</v>
      </c>
      <c r="IV32" s="322">
        <f t="shared" si="86"/>
        <v>0.18350066529575423</v>
      </c>
      <c r="IW32" s="322">
        <f t="shared" si="87"/>
        <v>-1.3107511045655383E-2</v>
      </c>
      <c r="IX32" s="322">
        <f t="shared" si="88"/>
        <v>8.8957055214723885E-2</v>
      </c>
      <c r="IY32" s="322">
        <f t="shared" si="89"/>
        <v>0</v>
      </c>
      <c r="IZ32" s="322">
        <f t="shared" si="90"/>
        <v>2.6073619631901968E-2</v>
      </c>
      <c r="JA32" s="322">
        <f t="shared" si="91"/>
        <v>-6.2015503875969047E-2</v>
      </c>
      <c r="JB32" s="322">
        <f t="shared" si="92"/>
        <v>-2.6021824756247244E-2</v>
      </c>
      <c r="JC32" s="322">
        <f t="shared" si="93"/>
        <v>2.7432147274976219E-2</v>
      </c>
      <c r="JD32" s="322">
        <f t="shared" si="94"/>
        <v>-8.5484681064791471E-2</v>
      </c>
      <c r="JE32" s="322">
        <f t="shared" si="95"/>
        <v>3.2565671104713971E-2</v>
      </c>
      <c r="JF32" s="322">
        <f t="shared" si="96"/>
        <v>5.7980578863015848E-3</v>
      </c>
      <c r="JG32" s="322">
        <f t="shared" si="97"/>
        <v>-3.8655579950483514E-2</v>
      </c>
      <c r="JH32" s="322">
        <f t="shared" si="98"/>
        <v>1.4143401795596993E-2</v>
      </c>
      <c r="JI32" s="322">
        <f t="shared" si="99"/>
        <v>7.3475600831357131E-3</v>
      </c>
      <c r="JJ32" s="322">
        <f t="shared" si="100"/>
        <v>-6.0606060606060573E-2</v>
      </c>
      <c r="JK32" s="322">
        <f t="shared" si="101"/>
        <v>2.3546861963474566E-2</v>
      </c>
      <c r="JL32" s="322">
        <f t="shared" si="102"/>
        <v>1.8557179308744676E-3</v>
      </c>
      <c r="JM32" s="322">
        <f t="shared" si="103"/>
        <v>1.1352369873307738E-2</v>
      </c>
      <c r="JN32" s="322">
        <f t="shared" si="104"/>
        <v>-5.86212412028152E-2</v>
      </c>
      <c r="JO32" s="322">
        <f t="shared" si="105"/>
        <v>-3.411131059245967E-2</v>
      </c>
      <c r="JP32" s="322">
        <f t="shared" si="106"/>
        <v>-5.7522123893806437E-3</v>
      </c>
      <c r="JQ32" s="322">
        <f t="shared" si="107"/>
        <v>-7.7725935340099903E-2</v>
      </c>
      <c r="JR32" s="322">
        <f t="shared" si="108"/>
        <v>-3.7956091527520178E-2</v>
      </c>
      <c r="JS32" s="322">
        <f t="shared" si="109"/>
        <v>5.1329578669708333E-3</v>
      </c>
      <c r="JT32" s="322">
        <f t="shared" si="110"/>
        <v>1.9937040923399926E-2</v>
      </c>
      <c r="JU32" s="322">
        <f t="shared" si="111"/>
        <v>-7.6030927835051526E-2</v>
      </c>
      <c r="JV32" s="322">
        <f t="shared" si="112"/>
        <v>-4.3606075453209242E-2</v>
      </c>
      <c r="JW32" s="322">
        <f t="shared" si="113"/>
        <v>2.4633170297910147E-2</v>
      </c>
      <c r="JX32" s="322">
        <f t="shared" si="114"/>
        <v>-5.2581729434931683E-3</v>
      </c>
      <c r="JY32" s="322">
        <f t="shared" si="115"/>
        <v>-0.11676767676767678</v>
      </c>
      <c r="JZ32" s="322">
        <f t="shared" si="116"/>
        <v>8.2700044702726291E-3</v>
      </c>
      <c r="KA32" s="322">
        <f t="shared" si="117"/>
        <v>-3.5903536282037345E-2</v>
      </c>
      <c r="KB32" s="322">
        <f t="shared" si="118"/>
        <v>-6.8419927303827299E-3</v>
      </c>
      <c r="KC32" s="322">
        <f t="shared" si="119"/>
        <v>-2.1709555793180707E-2</v>
      </c>
      <c r="KD32" s="322">
        <f t="shared" si="120"/>
        <v>4.4632582607266207E-2</v>
      </c>
      <c r="KE32" s="322">
        <f t="shared" si="121"/>
        <v>2.739043824701199E-2</v>
      </c>
      <c r="KF32" s="322">
        <f t="shared" si="122"/>
        <v>2.9094827586207045E-2</v>
      </c>
      <c r="KG32" s="322">
        <f t="shared" si="123"/>
        <v>-1.8052869116698862E-2</v>
      </c>
      <c r="KH32" s="322">
        <f t="shared" si="124"/>
        <v>3.6764705882352156E-3</v>
      </c>
      <c r="KI32" s="322">
        <f t="shared" si="125"/>
        <v>-5.0505050505050553E-2</v>
      </c>
      <c r="KJ32" s="322">
        <f t="shared" si="126"/>
        <v>0.22838616714697405</v>
      </c>
      <c r="KK32" s="322">
        <f t="shared" si="127"/>
        <v>-2.521670606776992E-2</v>
      </c>
      <c r="KL32" s="322">
        <f t="shared" si="128"/>
        <v>-8.1901936289818927E-2</v>
      </c>
      <c r="KM32" s="322">
        <f t="shared" si="129"/>
        <v>-9.9747474747475529E-3</v>
      </c>
      <c r="KN32" s="322">
        <f t="shared" si="130"/>
        <v>5.7708161582852371E-2</v>
      </c>
      <c r="KO32" s="322">
        <f t="shared" si="131"/>
        <v>4.1196812509397045E-2</v>
      </c>
      <c r="KP32" s="322">
        <f t="shared" si="132"/>
        <v>-0.1071807569862045</v>
      </c>
      <c r="KQ32" s="322">
        <f t="shared" si="133"/>
        <v>-3.8082731451083394E-2</v>
      </c>
      <c r="KR32" s="322">
        <f t="shared" si="134"/>
        <v>-4.437689969604855E-2</v>
      </c>
      <c r="KS32" s="322">
        <f t="shared" si="135"/>
        <v>-0.11360874848116645</v>
      </c>
      <c r="KT32" s="322">
        <f t="shared" si="136"/>
        <v>-3.6559104701621534E-2</v>
      </c>
      <c r="KU32" s="322">
        <f t="shared" si="137"/>
        <v>1.3403291199618422E-2</v>
      </c>
      <c r="KV32" s="322">
        <f t="shared" si="138"/>
        <v>1.7441860465116296E-2</v>
      </c>
      <c r="KW32" s="322">
        <f t="shared" si="139"/>
        <v>-5.2859296865584481E-3</v>
      </c>
      <c r="KX32" s="322">
        <f t="shared" si="140"/>
        <v>-5.6228035923467305E-2</v>
      </c>
      <c r="KY32" s="322">
        <f t="shared" si="141"/>
        <v>-7.1951580818555762E-3</v>
      </c>
      <c r="KZ32" s="322">
        <f t="shared" si="142"/>
        <v>4.1821849782743753E-2</v>
      </c>
      <c r="LA32" s="322">
        <f t="shared" si="143"/>
        <v>-6.5740954136897886E-2</v>
      </c>
      <c r="LB32" s="322">
        <f t="shared" si="144"/>
        <v>-2.9075620299638755E-2</v>
      </c>
      <c r="LC32" s="322">
        <f t="shared" si="145"/>
        <v>2.5429799426934043E-2</v>
      </c>
      <c r="LD32" s="322">
        <f t="shared" si="146"/>
        <v>-1.0990724140618885E-2</v>
      </c>
      <c r="LE32" s="322">
        <f t="shared" si="147"/>
        <v>5.318450426789223E-2</v>
      </c>
      <c r="LF32" s="322">
        <f t="shared" si="148"/>
        <v>-7.3394495412844096E-2</v>
      </c>
      <c r="LG32" s="322">
        <f t="shared" si="149"/>
        <v>-8.0976863753213349E-2</v>
      </c>
      <c r="LH32" s="322">
        <f t="shared" si="150"/>
        <v>-3.333003985113462E-2</v>
      </c>
      <c r="LI32" s="322">
        <f t="shared" si="151"/>
        <v>3.404255319148939E-2</v>
      </c>
      <c r="LJ32" s="322">
        <f t="shared" si="152"/>
        <v>-9.9473088097699405E-3</v>
      </c>
      <c r="LK32" s="322">
        <f t="shared" si="153"/>
        <v>-1.4067278287461769E-2</v>
      </c>
      <c r="LL32" s="322">
        <f t="shared" si="154"/>
        <v>-9.8475967174677492E-2</v>
      </c>
      <c r="LM32" s="322">
        <f t="shared" si="155"/>
        <v>6.366673216741997E-2</v>
      </c>
      <c r="LN32" s="322">
        <f t="shared" si="156"/>
        <v>-8.3683767872161557E-2</v>
      </c>
      <c r="LO32" s="322">
        <f t="shared" si="157"/>
        <v>2.403846153846154E-2</v>
      </c>
      <c r="LP32" s="322">
        <f t="shared" si="158"/>
        <v>-5.4054054054054099E-2</v>
      </c>
      <c r="LQ32" s="322">
        <f t="shared" si="159"/>
        <v>2.4103645676410187E-3</v>
      </c>
      <c r="LR32" s="322">
        <f t="shared" si="160"/>
        <v>-0.10024462209668879</v>
      </c>
      <c r="LS32" s="322">
        <f t="shared" si="161"/>
        <v>2.7711298652223059E-3</v>
      </c>
      <c r="LT32" s="322">
        <f t="shared" si="162"/>
        <v>3.3750716458709938E-2</v>
      </c>
      <c r="LU32" s="322">
        <f t="shared" si="163"/>
        <v>-6.2074303405572621E-2</v>
      </c>
      <c r="LV32" s="327">
        <f t="shared" si="164"/>
        <v>-2.6100367481703506E-2</v>
      </c>
    </row>
    <row r="33" spans="1:334">
      <c r="A33" s="265">
        <v>45005</v>
      </c>
      <c r="B33" s="230">
        <v>2692.55</v>
      </c>
      <c r="C33" s="231">
        <v>76.180000000000007</v>
      </c>
      <c r="D33" s="231">
        <v>40.64</v>
      </c>
      <c r="E33" s="231">
        <v>38.58</v>
      </c>
      <c r="F33" s="231">
        <v>1630.96</v>
      </c>
      <c r="G33" s="231">
        <v>8.1999999999999993</v>
      </c>
      <c r="H33" s="231">
        <v>182.33</v>
      </c>
      <c r="I33" s="231">
        <v>156262.73000000001</v>
      </c>
      <c r="J33" s="231">
        <v>8.68</v>
      </c>
      <c r="K33" s="231">
        <v>275.22000000000003</v>
      </c>
      <c r="L33" s="231">
        <v>80.5</v>
      </c>
      <c r="M33" s="232">
        <v>0.08</v>
      </c>
      <c r="N33" s="231">
        <v>23.87</v>
      </c>
      <c r="O33" s="231">
        <v>2463.8000000000002</v>
      </c>
      <c r="P33" s="231">
        <v>1.83</v>
      </c>
      <c r="Q33" s="231">
        <v>1187.28</v>
      </c>
      <c r="R33" s="231">
        <v>12.44</v>
      </c>
      <c r="S33" s="231">
        <v>158.26</v>
      </c>
      <c r="T33" s="231">
        <v>96.13</v>
      </c>
      <c r="U33" s="231">
        <v>59681.95</v>
      </c>
      <c r="V33" s="231">
        <v>14.58</v>
      </c>
      <c r="W33" s="231">
        <v>26.76</v>
      </c>
      <c r="X33" s="231">
        <v>5.57</v>
      </c>
      <c r="Y33" s="231">
        <v>455.25</v>
      </c>
      <c r="Z33" s="231">
        <v>82.53</v>
      </c>
      <c r="AA33" s="231">
        <v>190.41</v>
      </c>
      <c r="AB33" s="231">
        <v>1.98</v>
      </c>
      <c r="AC33" s="231">
        <v>11.56</v>
      </c>
      <c r="AD33" s="231">
        <v>17.23</v>
      </c>
      <c r="AE33" s="231">
        <v>98.13</v>
      </c>
      <c r="AF33" s="231">
        <v>774.06</v>
      </c>
      <c r="AG33" s="231">
        <v>56.47</v>
      </c>
      <c r="AH33" s="231">
        <v>17.399999999999999</v>
      </c>
      <c r="AI33" s="231">
        <v>126.87</v>
      </c>
      <c r="AJ33" s="231">
        <v>34.869999999999997</v>
      </c>
      <c r="AK33" s="231">
        <v>547.5</v>
      </c>
      <c r="AL33" s="231">
        <v>259.72000000000003</v>
      </c>
      <c r="AM33" s="231">
        <v>28.66</v>
      </c>
      <c r="AN33" s="231">
        <v>9.48</v>
      </c>
      <c r="AO33" s="231">
        <v>111.27</v>
      </c>
      <c r="AP33" s="231">
        <v>116.87</v>
      </c>
      <c r="AQ33" s="231">
        <v>10.37</v>
      </c>
      <c r="AR33" s="231">
        <v>16.86</v>
      </c>
      <c r="AS33" s="231">
        <v>99.91</v>
      </c>
      <c r="AT33" s="231">
        <v>70.95</v>
      </c>
      <c r="AU33" s="231">
        <v>124.77</v>
      </c>
      <c r="AV33" s="231">
        <v>23.27</v>
      </c>
      <c r="AW33" s="231">
        <v>55.07</v>
      </c>
      <c r="AX33" s="231">
        <v>4.2300000000000004</v>
      </c>
      <c r="AY33" s="231">
        <v>25.3</v>
      </c>
      <c r="AZ33" s="231">
        <v>27.47</v>
      </c>
      <c r="BA33" s="231">
        <v>4890.6000000000004</v>
      </c>
      <c r="BB33" s="231">
        <v>584.64</v>
      </c>
      <c r="BC33" s="231">
        <v>1.17</v>
      </c>
      <c r="BD33" s="231">
        <v>13.25</v>
      </c>
      <c r="BE33" s="231">
        <v>374.96</v>
      </c>
      <c r="BF33" s="231">
        <v>328.39</v>
      </c>
      <c r="BG33" s="231">
        <v>133.56</v>
      </c>
      <c r="BH33" s="231">
        <v>49.29</v>
      </c>
      <c r="BI33" s="231">
        <v>207.76</v>
      </c>
      <c r="BJ33" s="231">
        <v>2.91</v>
      </c>
      <c r="BK33" s="231">
        <v>1046.57</v>
      </c>
      <c r="BL33" s="231">
        <v>117.43</v>
      </c>
      <c r="BM33" s="231">
        <v>71.959999999999994</v>
      </c>
      <c r="BN33" s="231">
        <v>442.06</v>
      </c>
      <c r="BO33" s="231">
        <v>2922</v>
      </c>
      <c r="BP33" s="231">
        <v>102.72</v>
      </c>
      <c r="BQ33" s="231">
        <v>607.17999999999995</v>
      </c>
      <c r="BR33" s="231">
        <v>92.54</v>
      </c>
      <c r="BS33" s="231">
        <v>379.7</v>
      </c>
      <c r="BT33" s="231">
        <v>68.25</v>
      </c>
      <c r="BU33" s="231">
        <v>44.68</v>
      </c>
      <c r="BV33" s="231">
        <v>9.75</v>
      </c>
      <c r="BW33" s="231">
        <v>45.85</v>
      </c>
      <c r="BX33" s="231">
        <v>204.75</v>
      </c>
      <c r="BY33" s="231">
        <v>141.24</v>
      </c>
      <c r="BZ33" s="231">
        <v>44.98</v>
      </c>
      <c r="CA33" s="231">
        <v>164.9</v>
      </c>
      <c r="CB33" s="231">
        <v>40.17</v>
      </c>
      <c r="CC33" s="231">
        <v>69323.09</v>
      </c>
      <c r="CD33" s="231">
        <v>138.82</v>
      </c>
      <c r="CE33" s="231">
        <v>69.040000000000006</v>
      </c>
      <c r="CF33" s="231">
        <v>6016.49</v>
      </c>
      <c r="CG33" s="231">
        <v>42.11</v>
      </c>
      <c r="CH33" s="231">
        <v>0.73</v>
      </c>
      <c r="CI33" s="231">
        <v>100.96</v>
      </c>
      <c r="CJ33" s="231">
        <v>97.95</v>
      </c>
      <c r="CK33" s="231">
        <v>73.400000000000006</v>
      </c>
      <c r="CL33" s="231">
        <v>35.58</v>
      </c>
      <c r="CM33" s="231">
        <v>4.59</v>
      </c>
      <c r="CN33" s="231">
        <v>7.85</v>
      </c>
      <c r="CO33" s="231">
        <v>1.27</v>
      </c>
      <c r="CP33" s="231">
        <v>972.39</v>
      </c>
      <c r="CQ33" s="231">
        <v>142.49</v>
      </c>
      <c r="CR33" s="231">
        <v>189.26</v>
      </c>
      <c r="CS33" s="231">
        <v>118.7</v>
      </c>
      <c r="CT33" s="231">
        <v>216.95</v>
      </c>
      <c r="CU33" s="231">
        <v>409.13</v>
      </c>
      <c r="CV33" s="231">
        <v>85.12</v>
      </c>
      <c r="CW33" s="231">
        <v>346.06</v>
      </c>
      <c r="CX33" s="231">
        <v>14.73</v>
      </c>
      <c r="CY33" s="231">
        <v>367.72</v>
      </c>
      <c r="CZ33" s="231">
        <v>43.53</v>
      </c>
      <c r="DA33" s="231">
        <v>9790.65</v>
      </c>
      <c r="DB33" s="231">
        <v>116.87</v>
      </c>
      <c r="DC33" s="231">
        <v>6.65</v>
      </c>
      <c r="DD33" s="231">
        <v>23.01</v>
      </c>
      <c r="DE33" s="231">
        <v>1099.67</v>
      </c>
      <c r="DF33" s="231">
        <v>129.22</v>
      </c>
      <c r="DG33" s="231">
        <v>141.24</v>
      </c>
      <c r="DH33" s="231">
        <v>9.85</v>
      </c>
      <c r="DI33" s="231">
        <v>7.49</v>
      </c>
      <c r="DJ33" s="231">
        <v>19.28</v>
      </c>
      <c r="DK33" s="231">
        <v>115.53</v>
      </c>
      <c r="DL33" s="231">
        <v>11240.53</v>
      </c>
      <c r="DM33" s="231">
        <v>22.42</v>
      </c>
      <c r="DN33" s="231">
        <v>47.17</v>
      </c>
      <c r="DO33" s="231">
        <v>91.59</v>
      </c>
      <c r="DP33" s="231">
        <v>92.57</v>
      </c>
      <c r="DQ33" s="231">
        <v>714590.19</v>
      </c>
      <c r="DR33" s="231">
        <v>128.30000000000001</v>
      </c>
      <c r="DS33" s="231">
        <v>41</v>
      </c>
      <c r="DT33" s="231">
        <v>11.08</v>
      </c>
      <c r="DU33" s="231">
        <v>12.94</v>
      </c>
      <c r="DV33" s="231">
        <v>16.920000000000002</v>
      </c>
      <c r="DW33" s="231">
        <v>7.66</v>
      </c>
      <c r="DX33" s="231">
        <v>15.93</v>
      </c>
      <c r="DY33" s="231">
        <v>11.98</v>
      </c>
      <c r="DZ33" s="231">
        <v>227.92</v>
      </c>
      <c r="EA33" s="231">
        <v>76.98</v>
      </c>
      <c r="EB33" s="231">
        <v>25.73</v>
      </c>
      <c r="EC33" s="231">
        <v>1414.6</v>
      </c>
      <c r="ED33" s="231">
        <v>26.78</v>
      </c>
      <c r="EE33" s="231">
        <v>28.99</v>
      </c>
      <c r="EF33" s="231">
        <v>15.64</v>
      </c>
      <c r="EG33" s="231">
        <v>43.53</v>
      </c>
      <c r="EH33" s="231">
        <v>601.66999999999996</v>
      </c>
      <c r="EI33" s="231">
        <v>217.02</v>
      </c>
      <c r="EJ33" s="231">
        <v>3.39</v>
      </c>
      <c r="EK33" s="231">
        <v>4193.3999999999996</v>
      </c>
      <c r="EL33" s="231">
        <v>25.36</v>
      </c>
      <c r="EM33" s="231">
        <v>240.16</v>
      </c>
      <c r="EN33" s="231">
        <v>137.83000000000001</v>
      </c>
      <c r="EO33" s="231">
        <v>162.88999999999999</v>
      </c>
      <c r="EP33" s="231">
        <v>1312.45</v>
      </c>
      <c r="EQ33" s="231">
        <v>89.54</v>
      </c>
      <c r="ER33" s="231">
        <v>128.93</v>
      </c>
      <c r="ES33" s="231">
        <v>64.510000000000005</v>
      </c>
      <c r="ET33" s="231">
        <v>43.73</v>
      </c>
      <c r="EU33" s="231">
        <v>14.69</v>
      </c>
      <c r="EV33" s="231">
        <v>298.92</v>
      </c>
      <c r="EW33" s="231">
        <v>7.32</v>
      </c>
      <c r="EX33" s="231">
        <v>197.53</v>
      </c>
      <c r="EY33" s="231">
        <v>114.3</v>
      </c>
      <c r="EZ33" s="231">
        <v>31.38</v>
      </c>
      <c r="FA33" s="231">
        <v>51.34</v>
      </c>
      <c r="FB33" s="231">
        <v>22.22</v>
      </c>
      <c r="FC33" s="231">
        <v>115</v>
      </c>
      <c r="FD33" s="231">
        <v>14.5</v>
      </c>
      <c r="FE33" s="231">
        <v>33.75</v>
      </c>
      <c r="FF33" s="231">
        <v>346.85</v>
      </c>
      <c r="FG33" s="231">
        <v>86.08</v>
      </c>
      <c r="FH33" s="231">
        <v>476.85</v>
      </c>
      <c r="FI33" s="231">
        <v>60.88</v>
      </c>
      <c r="FJ33" s="233">
        <v>26704.94</v>
      </c>
      <c r="FN33" s="326">
        <f t="shared" si="0"/>
        <v>1.3688779793614209E-2</v>
      </c>
      <c r="FO33" s="322">
        <f t="shared" si="1"/>
        <v>7.1390798519302785E-3</v>
      </c>
      <c r="FP33" s="322">
        <f t="shared" si="2"/>
        <v>1.4225106064387328E-2</v>
      </c>
      <c r="FQ33" s="322">
        <f t="shared" si="3"/>
        <v>5.7351407716370924E-3</v>
      </c>
      <c r="FR33" s="322">
        <f t="shared" si="4"/>
        <v>-1.1207809944940423E-3</v>
      </c>
      <c r="FS33" s="322">
        <f t="shared" si="5"/>
        <v>4.0609137055837484E-2</v>
      </c>
      <c r="FT33" s="322">
        <f t="shared" si="6"/>
        <v>-1.0903764782467131E-2</v>
      </c>
      <c r="FU33" s="322">
        <f t="shared" si="7"/>
        <v>6.2288379142153554E-3</v>
      </c>
      <c r="FV33" s="322">
        <f t="shared" si="8"/>
        <v>-5.5495103373231755E-2</v>
      </c>
      <c r="FW33" s="322">
        <f t="shared" si="9"/>
        <v>4.0860999635169808E-3</v>
      </c>
      <c r="FX33" s="322">
        <f t="shared" si="10"/>
        <v>3.072983354673503E-2</v>
      </c>
      <c r="FY33" s="322">
        <f t="shared" si="11"/>
        <v>0</v>
      </c>
      <c r="FZ33" s="322">
        <f t="shared" si="12"/>
        <v>-3.9049919484702045E-2</v>
      </c>
      <c r="GA33" s="322">
        <f t="shared" si="13"/>
        <v>2.3959437275315375E-2</v>
      </c>
      <c r="GB33" s="322">
        <f t="shared" si="14"/>
        <v>3.389830508474579E-2</v>
      </c>
      <c r="GC33" s="322">
        <f t="shared" si="15"/>
        <v>-1.1547267202264594E-2</v>
      </c>
      <c r="GD33" s="322">
        <f t="shared" si="16"/>
        <v>9.7001763668430302E-2</v>
      </c>
      <c r="GE33" s="322">
        <f t="shared" si="17"/>
        <v>3.3838515808727321E-2</v>
      </c>
      <c r="GF33" s="322">
        <f t="shared" si="18"/>
        <v>-1.1923116455956529E-2</v>
      </c>
      <c r="GG33" s="322">
        <f t="shared" si="19"/>
        <v>2.7732546165518665E-2</v>
      </c>
      <c r="GH33" s="322">
        <f t="shared" si="20"/>
        <v>-1.7520215633423167E-2</v>
      </c>
      <c r="GI33" s="322">
        <f t="shared" si="21"/>
        <v>4.0840140023337246E-2</v>
      </c>
      <c r="GJ33" s="322">
        <f t="shared" si="22"/>
        <v>3.9179104477611928E-2</v>
      </c>
      <c r="GK33" s="322">
        <f t="shared" si="23"/>
        <v>1.3829502939604443E-2</v>
      </c>
      <c r="GL33" s="322">
        <f t="shared" si="24"/>
        <v>6.4079422382671461E-2</v>
      </c>
      <c r="GM33" s="322">
        <f t="shared" si="25"/>
        <v>5.7069893965469388E-2</v>
      </c>
      <c r="GN33" s="322">
        <f t="shared" si="26"/>
        <v>-4.8076923076923121E-2</v>
      </c>
      <c r="GO33" s="322">
        <f t="shared" si="27"/>
        <v>8.0373831775701052E-2</v>
      </c>
      <c r="GP33" s="322">
        <f t="shared" si="28"/>
        <v>1.1743981209630022E-2</v>
      </c>
      <c r="GQ33" s="322">
        <f t="shared" si="29"/>
        <v>-8.2870136432542426E-3</v>
      </c>
      <c r="GR33" s="322">
        <f t="shared" si="30"/>
        <v>3.3154480659886174E-2</v>
      </c>
      <c r="GS33" s="322">
        <f t="shared" si="31"/>
        <v>2.2451566177801956E-2</v>
      </c>
      <c r="GT33" s="322">
        <f t="shared" si="32"/>
        <v>9.2278719397363401E-2</v>
      </c>
      <c r="GU33" s="322">
        <f t="shared" si="33"/>
        <v>2.3723069474703443E-2</v>
      </c>
      <c r="GV33" s="322">
        <f t="shared" si="34"/>
        <v>7.2212593876372043E-3</v>
      </c>
      <c r="GW33" s="322">
        <f t="shared" si="35"/>
        <v>-1.8465399784869049E-2</v>
      </c>
      <c r="GX33" s="322">
        <f t="shared" si="36"/>
        <v>2.3809523809523888E-2</v>
      </c>
      <c r="GY33" s="322">
        <f t="shared" si="37"/>
        <v>-1.5120274914089391E-2</v>
      </c>
      <c r="GZ33" s="322">
        <f t="shared" si="38"/>
        <v>0</v>
      </c>
      <c r="HA33" s="322">
        <f t="shared" si="39"/>
        <v>5.6941431670281583E-3</v>
      </c>
      <c r="HB33" s="322">
        <f t="shared" si="40"/>
        <v>-7.1361821425536421E-3</v>
      </c>
      <c r="HC33" s="322">
        <f t="shared" si="41"/>
        <v>1.0721247563352772E-2</v>
      </c>
      <c r="HD33" s="322">
        <f t="shared" si="42"/>
        <v>0.53972602739726028</v>
      </c>
      <c r="HE33" s="322">
        <f t="shared" si="43"/>
        <v>2.8103984743551255E-3</v>
      </c>
      <c r="HF33" s="322">
        <f t="shared" si="44"/>
        <v>2.4252923343438818E-2</v>
      </c>
      <c r="HG33" s="322">
        <f t="shared" si="45"/>
        <v>2.1031096563011401E-2</v>
      </c>
      <c r="HH33" s="322">
        <f t="shared" si="46"/>
        <v>3.1014621178555572E-2</v>
      </c>
      <c r="HI33" s="322">
        <f t="shared" si="47"/>
        <v>5.6610664718773247E-3</v>
      </c>
      <c r="HJ33" s="322">
        <f t="shared" si="48"/>
        <v>2.4213075060532819E-2</v>
      </c>
      <c r="HK33" s="322">
        <f t="shared" si="49"/>
        <v>-1.1332551778038264E-2</v>
      </c>
      <c r="HL33" s="322">
        <f t="shared" si="50"/>
        <v>4.1714069017823201E-2</v>
      </c>
      <c r="HM33" s="322">
        <f t="shared" si="51"/>
        <v>1.6560207693730747E-2</v>
      </c>
      <c r="HN33" s="322">
        <f t="shared" si="52"/>
        <v>4.3635114241538627E-3</v>
      </c>
      <c r="HO33" s="322">
        <f t="shared" si="53"/>
        <v>-5.645161290322586E-2</v>
      </c>
      <c r="HP33" s="322">
        <f t="shared" si="54"/>
        <v>-2.069475240206943E-2</v>
      </c>
      <c r="HQ33" s="322">
        <f t="shared" si="55"/>
        <v>4.6964874071592097E-2</v>
      </c>
      <c r="HR33" s="322">
        <f t="shared" si="56"/>
        <v>8.2009884678747896E-2</v>
      </c>
      <c r="HS33" s="322">
        <f t="shared" si="57"/>
        <v>2.3448275862068983E-2</v>
      </c>
      <c r="HT33" s="322">
        <f t="shared" si="58"/>
        <v>1.1491894110404317E-2</v>
      </c>
      <c r="HU33" s="322">
        <f t="shared" si="59"/>
        <v>9.2786009230021692E-3</v>
      </c>
      <c r="HV33" s="322">
        <f t="shared" si="60"/>
        <v>2.4647887323943764E-2</v>
      </c>
      <c r="HW33" s="322">
        <f t="shared" si="61"/>
        <v>-2.2034294257814467E-2</v>
      </c>
      <c r="HX33" s="322">
        <f t="shared" si="62"/>
        <v>5.0076008226772856E-2</v>
      </c>
      <c r="HY33" s="322">
        <f t="shared" si="63"/>
        <v>1.1953311770496335E-2</v>
      </c>
      <c r="HZ33" s="322">
        <f t="shared" si="64"/>
        <v>2.3215980371733513E-2</v>
      </c>
      <c r="IA33" s="322">
        <f t="shared" si="65"/>
        <v>-1.8494756571919929E-2</v>
      </c>
      <c r="IB33" s="322">
        <f t="shared" si="66"/>
        <v>-2.911153119092626E-2</v>
      </c>
      <c r="IC33" s="322">
        <f t="shared" si="67"/>
        <v>1.2827570101252633E-2</v>
      </c>
      <c r="ID33" s="322">
        <f t="shared" si="68"/>
        <v>9.4905639794917035E-3</v>
      </c>
      <c r="IE33" s="322">
        <f t="shared" si="69"/>
        <v>4.6812968681076199E-2</v>
      </c>
      <c r="IF33" s="322">
        <f t="shared" si="70"/>
        <v>3.0188679245283019E-2</v>
      </c>
      <c r="IG33" s="322">
        <f t="shared" si="71"/>
        <v>-2.5092734017019388E-2</v>
      </c>
      <c r="IH33" s="322">
        <f t="shared" si="72"/>
        <v>1.8808777429467054E-2</v>
      </c>
      <c r="II33" s="322">
        <f t="shared" si="73"/>
        <v>2.1385609267097368E-2</v>
      </c>
      <c r="IJ33" s="322">
        <f t="shared" si="74"/>
        <v>5.3186564477135968E-2</v>
      </c>
      <c r="IK33" s="322">
        <f t="shared" si="75"/>
        <v>1.7731754025108162E-3</v>
      </c>
      <c r="IL33" s="322">
        <f t="shared" si="76"/>
        <v>6.7144136078781816E-3</v>
      </c>
      <c r="IM33" s="322">
        <f t="shared" si="77"/>
        <v>2.257224358179347E-2</v>
      </c>
      <c r="IN33" s="322">
        <f t="shared" si="78"/>
        <v>-2.334062727935815E-2</v>
      </c>
      <c r="IO33" s="322">
        <f t="shared" si="79"/>
        <v>-3.241894113218418E-2</v>
      </c>
      <c r="IP33" s="322">
        <f t="shared" si="80"/>
        <v>5.7661813464021964E-4</v>
      </c>
      <c r="IQ33" s="322">
        <f t="shared" si="81"/>
        <v>-2.1679433444138094E-3</v>
      </c>
      <c r="IR33" s="322">
        <f t="shared" si="82"/>
        <v>1.9899645708667323E-2</v>
      </c>
      <c r="IS33" s="322">
        <f t="shared" si="83"/>
        <v>2.3578026251823016E-2</v>
      </c>
      <c r="IT33" s="322">
        <f t="shared" si="84"/>
        <v>-1.3513513513513526E-2</v>
      </c>
      <c r="IU33" s="322">
        <f t="shared" si="85"/>
        <v>1.7860686644174699E-3</v>
      </c>
      <c r="IV33" s="322">
        <f t="shared" si="86"/>
        <v>1.1242845461978683E-3</v>
      </c>
      <c r="IW33" s="322">
        <f t="shared" si="87"/>
        <v>9.535890165646918E-2</v>
      </c>
      <c r="IX33" s="322">
        <f t="shared" si="88"/>
        <v>2.2535211267605154E-3</v>
      </c>
      <c r="IY33" s="322">
        <f t="shared" si="89"/>
        <v>0</v>
      </c>
      <c r="IZ33" s="322">
        <f t="shared" si="90"/>
        <v>0.17339312406576968</v>
      </c>
      <c r="JA33" s="322">
        <f t="shared" si="91"/>
        <v>4.9586776859504175E-2</v>
      </c>
      <c r="JB33" s="322">
        <f t="shared" si="92"/>
        <v>7.4416600371254332E-2</v>
      </c>
      <c r="JC33" s="322">
        <f t="shared" si="93"/>
        <v>9.1359773371106276E-3</v>
      </c>
      <c r="JD33" s="322">
        <f t="shared" si="94"/>
        <v>3.9433216168716929E-2</v>
      </c>
      <c r="JE33" s="322">
        <f t="shared" si="95"/>
        <v>3.4152291339954712E-2</v>
      </c>
      <c r="JF33" s="322">
        <f t="shared" si="96"/>
        <v>1.6778366218306154E-2</v>
      </c>
      <c r="JG33" s="322">
        <f t="shared" si="97"/>
        <v>-5.9768215943049631E-3</v>
      </c>
      <c r="JH33" s="322">
        <f t="shared" si="98"/>
        <v>3.2258064516129163E-2</v>
      </c>
      <c r="JI33" s="322">
        <f t="shared" si="99"/>
        <v>5.6375682901313425E-3</v>
      </c>
      <c r="JJ33" s="322">
        <f t="shared" si="100"/>
        <v>1.0981468771448191E-2</v>
      </c>
      <c r="JK33" s="322">
        <f t="shared" si="101"/>
        <v>0.11016514204631225</v>
      </c>
      <c r="JL33" s="322">
        <f t="shared" si="102"/>
        <v>7.8721926371846124E-3</v>
      </c>
      <c r="JM33" s="322">
        <f t="shared" si="103"/>
        <v>-1.5590641593209486E-2</v>
      </c>
      <c r="JN33" s="322">
        <f t="shared" si="104"/>
        <v>-7.1361821425536421E-3</v>
      </c>
      <c r="JO33" s="322">
        <f t="shared" si="105"/>
        <v>0.23605947955390344</v>
      </c>
      <c r="JP33" s="322">
        <f t="shared" si="106"/>
        <v>2.403204272363163E-2</v>
      </c>
      <c r="JQ33" s="322">
        <f t="shared" si="107"/>
        <v>3.7923906785340175E-2</v>
      </c>
      <c r="JR33" s="322">
        <f t="shared" si="108"/>
        <v>3.8328646042587351E-2</v>
      </c>
      <c r="JS33" s="322">
        <f t="shared" si="109"/>
        <v>1.7731754025108162E-3</v>
      </c>
      <c r="JT33" s="322">
        <f t="shared" si="110"/>
        <v>1.3374485596707716E-2</v>
      </c>
      <c r="JU33" s="322">
        <f t="shared" si="111"/>
        <v>4.4630404463040486E-2</v>
      </c>
      <c r="JV33" s="322">
        <f t="shared" si="112"/>
        <v>-1.2295081967213035E-2</v>
      </c>
      <c r="JW33" s="322">
        <f t="shared" si="113"/>
        <v>2.6905051206387977E-3</v>
      </c>
      <c r="JX33" s="322">
        <f t="shared" si="114"/>
        <v>-4.4055633744808391E-3</v>
      </c>
      <c r="JY33" s="322">
        <f t="shared" si="115"/>
        <v>2.5617566331198639E-2</v>
      </c>
      <c r="JZ33" s="322">
        <f t="shared" si="116"/>
        <v>4.5666149412547159E-2</v>
      </c>
      <c r="KA33" s="322">
        <f t="shared" si="117"/>
        <v>2.7369601794727961E-2</v>
      </c>
      <c r="KB33" s="322">
        <f t="shared" si="118"/>
        <v>-3.5522066738429762E-3</v>
      </c>
      <c r="KC33" s="322">
        <f t="shared" si="119"/>
        <v>-2.773948078837035E-3</v>
      </c>
      <c r="KD33" s="322">
        <f t="shared" si="120"/>
        <v>9.5208120229759059E-3</v>
      </c>
      <c r="KE33" s="322">
        <f t="shared" si="121"/>
        <v>-6.3015026660203106E-3</v>
      </c>
      <c r="KF33" s="322">
        <f t="shared" si="122"/>
        <v>0.16020942408376956</v>
      </c>
      <c r="KG33" s="322">
        <f t="shared" si="123"/>
        <v>-0.15036112934996723</v>
      </c>
      <c r="KH33" s="322">
        <f t="shared" si="124"/>
        <v>3.2967032967033134E-2</v>
      </c>
      <c r="KI33" s="322">
        <f t="shared" si="125"/>
        <v>1.861702127659582E-2</v>
      </c>
      <c r="KJ33" s="322">
        <f t="shared" si="126"/>
        <v>-6.5689149560117358E-2</v>
      </c>
      <c r="KK33" s="322">
        <f t="shared" si="127"/>
        <v>-3.1527890056588424E-2</v>
      </c>
      <c r="KL33" s="322">
        <f t="shared" si="128"/>
        <v>-3.086997193638923E-2</v>
      </c>
      <c r="KM33" s="322">
        <f t="shared" si="129"/>
        <v>-1.8237469710496015E-2</v>
      </c>
      <c r="KN33" s="322">
        <f t="shared" si="130"/>
        <v>2.7279812938425674E-3</v>
      </c>
      <c r="KO33" s="322">
        <f t="shared" si="131"/>
        <v>2.1371841155234592E-2</v>
      </c>
      <c r="KP33" s="322">
        <f t="shared" si="132"/>
        <v>6.1014263074485056E-2</v>
      </c>
      <c r="KQ33" s="322">
        <f t="shared" si="133"/>
        <v>-1.0580204778157075E-2</v>
      </c>
      <c r="KR33" s="322">
        <f t="shared" si="134"/>
        <v>-5.0890585241730327E-3</v>
      </c>
      <c r="KS33" s="322">
        <f t="shared" si="135"/>
        <v>-5.4832076764907926E-3</v>
      </c>
      <c r="KT33" s="322">
        <f t="shared" si="136"/>
        <v>1.8795401053219616E-2</v>
      </c>
      <c r="KU33" s="322">
        <f t="shared" si="137"/>
        <v>2.1462863597853724E-2</v>
      </c>
      <c r="KV33" s="322">
        <f t="shared" si="138"/>
        <v>-3.1428571428571396E-2</v>
      </c>
      <c r="KW33" s="322">
        <f t="shared" si="139"/>
        <v>3.6938491896676987E-2</v>
      </c>
      <c r="KX33" s="322">
        <f t="shared" si="140"/>
        <v>4.9234588332643672E-2</v>
      </c>
      <c r="KY33" s="322">
        <f t="shared" si="141"/>
        <v>2.3830839408278993E-2</v>
      </c>
      <c r="KZ33" s="322">
        <f t="shared" si="142"/>
        <v>2.6513740969687956E-2</v>
      </c>
      <c r="LA33" s="322">
        <f t="shared" si="143"/>
        <v>4.5636756090038895E-3</v>
      </c>
      <c r="LB33" s="322">
        <f t="shared" si="144"/>
        <v>5.8703342278603149E-4</v>
      </c>
      <c r="LC33" s="322">
        <f t="shared" si="145"/>
        <v>4.2496216090348184E-2</v>
      </c>
      <c r="LD33" s="322">
        <f t="shared" si="146"/>
        <v>1.6156998738966043E-2</v>
      </c>
      <c r="LE33" s="322">
        <f t="shared" si="147"/>
        <v>5.4551122194515045E-3</v>
      </c>
      <c r="LF33" s="322">
        <f t="shared" si="148"/>
        <v>-1.5976597659765997E-2</v>
      </c>
      <c r="LG33" s="322">
        <f t="shared" si="149"/>
        <v>2.7272727272727188E-2</v>
      </c>
      <c r="LH33" s="322">
        <f t="shared" si="150"/>
        <v>1.8432080678682242E-2</v>
      </c>
      <c r="LI33" s="322">
        <f t="shared" si="151"/>
        <v>4.1152263374485938E-3</v>
      </c>
      <c r="LJ33" s="322">
        <f t="shared" si="152"/>
        <v>-1.7508082566525789E-2</v>
      </c>
      <c r="LK33" s="322">
        <f t="shared" si="153"/>
        <v>1.2938674228996755E-2</v>
      </c>
      <c r="LL33" s="322">
        <f t="shared" si="154"/>
        <v>2.0156046814044128E-2</v>
      </c>
      <c r="LM33" s="322">
        <f t="shared" si="155"/>
        <v>-5.1542582671346739E-2</v>
      </c>
      <c r="LN33" s="322">
        <f t="shared" si="156"/>
        <v>1.9733822854520411E-2</v>
      </c>
      <c r="LO33" s="322">
        <f t="shared" si="157"/>
        <v>7.9812206572769953E-2</v>
      </c>
      <c r="LP33" s="322">
        <f t="shared" si="158"/>
        <v>-5.8441558441558461E-2</v>
      </c>
      <c r="LQ33" s="322">
        <f t="shared" si="159"/>
        <v>1.4427412082957523E-2</v>
      </c>
      <c r="LR33" s="322">
        <f t="shared" si="160"/>
        <v>-2.7832277594035403E-2</v>
      </c>
      <c r="LS33" s="322">
        <f t="shared" si="161"/>
        <v>8.1271197085793223E-2</v>
      </c>
      <c r="LT33" s="322">
        <f t="shared" si="162"/>
        <v>1.6889514426460275E-2</v>
      </c>
      <c r="LU33" s="322">
        <f t="shared" si="163"/>
        <v>4.7862683611156814E-3</v>
      </c>
      <c r="LV33" s="327">
        <f t="shared" si="164"/>
        <v>-2.197619483611065E-2</v>
      </c>
    </row>
    <row r="34" spans="1:334">
      <c r="A34" s="265">
        <v>45012</v>
      </c>
      <c r="B34" s="230">
        <v>2791.44</v>
      </c>
      <c r="C34" s="231">
        <v>79.52</v>
      </c>
      <c r="D34" s="231">
        <v>42.27</v>
      </c>
      <c r="E34" s="231">
        <v>41.75</v>
      </c>
      <c r="F34" s="231">
        <v>1718.72</v>
      </c>
      <c r="G34" s="231">
        <v>8.4499999999999993</v>
      </c>
      <c r="H34" s="231">
        <v>197.44</v>
      </c>
      <c r="I34" s="231">
        <v>162242.39000000001</v>
      </c>
      <c r="J34" s="231">
        <v>9.7100000000000009</v>
      </c>
      <c r="K34" s="231">
        <v>282.8</v>
      </c>
      <c r="L34" s="231">
        <v>83.12</v>
      </c>
      <c r="M34" s="232">
        <v>0.08</v>
      </c>
      <c r="N34" s="231">
        <v>24.34</v>
      </c>
      <c r="O34" s="231">
        <v>2614.6999999999998</v>
      </c>
      <c r="P34" s="231">
        <v>1.91</v>
      </c>
      <c r="Q34" s="231">
        <v>1318.06</v>
      </c>
      <c r="R34" s="231">
        <v>12.1</v>
      </c>
      <c r="S34" s="231">
        <v>162.85</v>
      </c>
      <c r="T34" s="231">
        <v>101.49</v>
      </c>
      <c r="U34" s="231">
        <v>60629.27</v>
      </c>
      <c r="V34" s="231">
        <v>14.91</v>
      </c>
      <c r="W34" s="231">
        <v>27.76</v>
      </c>
      <c r="X34" s="231">
        <v>5.91</v>
      </c>
      <c r="Y34" s="231">
        <v>452</v>
      </c>
      <c r="Z34" s="231">
        <v>97.04</v>
      </c>
      <c r="AA34" s="231">
        <v>207.46</v>
      </c>
      <c r="AB34" s="231">
        <v>2.16</v>
      </c>
      <c r="AC34" s="231">
        <v>11.21</v>
      </c>
      <c r="AD34" s="231">
        <v>17.84</v>
      </c>
      <c r="AE34" s="231">
        <v>103.29</v>
      </c>
      <c r="AF34" s="231">
        <v>803.56</v>
      </c>
      <c r="AG34" s="231">
        <v>57.51</v>
      </c>
      <c r="AH34" s="231">
        <v>21.91</v>
      </c>
      <c r="AI34" s="231">
        <v>131.55000000000001</v>
      </c>
      <c r="AJ34" s="231">
        <v>35.22</v>
      </c>
      <c r="AK34" s="231">
        <v>583.4</v>
      </c>
      <c r="AL34" s="231">
        <v>265.17</v>
      </c>
      <c r="AM34" s="231">
        <v>31.89</v>
      </c>
      <c r="AN34" s="231">
        <v>9.57</v>
      </c>
      <c r="AO34" s="231">
        <v>116.84</v>
      </c>
      <c r="AP34" s="231">
        <v>121.92</v>
      </c>
      <c r="AQ34" s="231">
        <v>11.13</v>
      </c>
      <c r="AR34" s="231">
        <v>15.54</v>
      </c>
      <c r="AS34" s="231">
        <v>101.56</v>
      </c>
      <c r="AT34" s="231">
        <v>72.349999999999994</v>
      </c>
      <c r="AU34" s="231">
        <v>133.21</v>
      </c>
      <c r="AV34" s="231">
        <v>23.99</v>
      </c>
      <c r="AW34" s="231">
        <v>55.96</v>
      </c>
      <c r="AX34" s="231">
        <v>4.49</v>
      </c>
      <c r="AY34" s="231">
        <v>26.78</v>
      </c>
      <c r="AZ34" s="231">
        <v>27.27</v>
      </c>
      <c r="BA34" s="231">
        <v>5097.16</v>
      </c>
      <c r="BB34" s="231">
        <v>610.51</v>
      </c>
      <c r="BC34" s="231">
        <v>1.24</v>
      </c>
      <c r="BD34" s="231">
        <v>13.49</v>
      </c>
      <c r="BE34" s="231">
        <v>385.37</v>
      </c>
      <c r="BF34" s="231">
        <v>345.48</v>
      </c>
      <c r="BG34" s="231">
        <v>141.81</v>
      </c>
      <c r="BH34" s="231">
        <v>51.97</v>
      </c>
      <c r="BI34" s="231">
        <v>219.09</v>
      </c>
      <c r="BJ34" s="231">
        <v>3.1</v>
      </c>
      <c r="BK34" s="231">
        <v>1093.28</v>
      </c>
      <c r="BL34" s="231">
        <v>118.83</v>
      </c>
      <c r="BM34" s="231">
        <v>75.3</v>
      </c>
      <c r="BN34" s="231">
        <v>463.93</v>
      </c>
      <c r="BO34" s="231">
        <v>3001.97</v>
      </c>
      <c r="BP34" s="231">
        <v>108.15</v>
      </c>
      <c r="BQ34" s="231">
        <v>630</v>
      </c>
      <c r="BR34" s="231">
        <v>98.49</v>
      </c>
      <c r="BS34" s="231">
        <v>392.29</v>
      </c>
      <c r="BT34" s="231">
        <v>74.260000000000005</v>
      </c>
      <c r="BU34" s="231">
        <v>47.48</v>
      </c>
      <c r="BV34" s="231">
        <v>10.67</v>
      </c>
      <c r="BW34" s="231">
        <v>47.68</v>
      </c>
      <c r="BX34" s="231">
        <v>210.64</v>
      </c>
      <c r="BY34" s="231">
        <v>143.41</v>
      </c>
      <c r="BZ34" s="231">
        <v>47.94</v>
      </c>
      <c r="CA34" s="231">
        <v>167.86</v>
      </c>
      <c r="CB34" s="231">
        <v>43.94</v>
      </c>
      <c r="CC34" s="231">
        <v>72360.45</v>
      </c>
      <c r="CD34" s="231">
        <v>160.13</v>
      </c>
      <c r="CE34" s="231">
        <v>73.84</v>
      </c>
      <c r="CF34" s="231">
        <v>6309.98</v>
      </c>
      <c r="CG34" s="231">
        <v>40.61</v>
      </c>
      <c r="CH34" s="231">
        <v>0.72</v>
      </c>
      <c r="CI34" s="231">
        <v>107.52</v>
      </c>
      <c r="CJ34" s="231">
        <v>98.01</v>
      </c>
      <c r="CK34" s="231">
        <v>77.09</v>
      </c>
      <c r="CL34" s="231">
        <v>36.299999999999997</v>
      </c>
      <c r="CM34" s="231">
        <v>4.59</v>
      </c>
      <c r="CN34" s="231">
        <v>7.59</v>
      </c>
      <c r="CO34" s="231">
        <v>1.31</v>
      </c>
      <c r="CP34" s="231">
        <v>981.99</v>
      </c>
      <c r="CQ34" s="231">
        <v>145.09</v>
      </c>
      <c r="CR34" s="231">
        <v>199.33</v>
      </c>
      <c r="CS34" s="231">
        <v>121.84</v>
      </c>
      <c r="CT34" s="231">
        <v>221.29</v>
      </c>
      <c r="CU34" s="231">
        <v>413.36</v>
      </c>
      <c r="CV34" s="231">
        <v>89.87</v>
      </c>
      <c r="CW34" s="231">
        <v>357.66</v>
      </c>
      <c r="CX34" s="231">
        <v>15.69</v>
      </c>
      <c r="CY34" s="231">
        <v>376.51</v>
      </c>
      <c r="CZ34" s="231">
        <v>42.78</v>
      </c>
      <c r="DA34" s="231">
        <v>7719.01</v>
      </c>
      <c r="DB34" s="231">
        <v>121.92</v>
      </c>
      <c r="DC34" s="231">
        <v>6.78</v>
      </c>
      <c r="DD34" s="231">
        <v>23.93</v>
      </c>
      <c r="DE34" s="231">
        <v>1128.81</v>
      </c>
      <c r="DF34" s="231">
        <v>132.36000000000001</v>
      </c>
      <c r="DG34" s="231">
        <v>143.41</v>
      </c>
      <c r="DH34" s="231">
        <v>10.220000000000001</v>
      </c>
      <c r="DI34" s="231">
        <v>7.6</v>
      </c>
      <c r="DJ34" s="231">
        <v>19.63</v>
      </c>
      <c r="DK34" s="231">
        <v>117.38</v>
      </c>
      <c r="DL34" s="231">
        <v>11369.85</v>
      </c>
      <c r="DM34" s="231">
        <v>23.7</v>
      </c>
      <c r="DN34" s="231">
        <v>47.67</v>
      </c>
      <c r="DO34" s="231">
        <v>92.82</v>
      </c>
      <c r="DP34" s="231">
        <v>98.02</v>
      </c>
      <c r="DQ34" s="231">
        <v>730492.06</v>
      </c>
      <c r="DR34" s="231">
        <v>133.62</v>
      </c>
      <c r="DS34" s="231">
        <v>41.17</v>
      </c>
      <c r="DT34" s="231">
        <v>10.65</v>
      </c>
      <c r="DU34" s="231">
        <v>15.89</v>
      </c>
      <c r="DV34" s="231">
        <v>18.350000000000001</v>
      </c>
      <c r="DW34" s="231">
        <v>8.65</v>
      </c>
      <c r="DX34" s="231">
        <v>17.559999999999999</v>
      </c>
      <c r="DY34" s="231">
        <v>12.64</v>
      </c>
      <c r="DZ34" s="231">
        <v>242.02</v>
      </c>
      <c r="EA34" s="231">
        <v>80</v>
      </c>
      <c r="EB34" s="231">
        <v>27.78</v>
      </c>
      <c r="EC34" s="231">
        <v>1459.2</v>
      </c>
      <c r="ED34" s="231">
        <v>28.74</v>
      </c>
      <c r="EE34" s="231">
        <v>30.43</v>
      </c>
      <c r="EF34" s="231">
        <v>16.23</v>
      </c>
      <c r="EG34" s="231">
        <v>45.33</v>
      </c>
      <c r="EH34" s="231">
        <v>630.02</v>
      </c>
      <c r="EI34" s="231">
        <v>220.4</v>
      </c>
      <c r="EJ34" s="231">
        <v>3.71</v>
      </c>
      <c r="EK34" s="231">
        <v>4186.3999999999996</v>
      </c>
      <c r="EL34" s="231">
        <v>25.52</v>
      </c>
      <c r="EM34" s="231">
        <v>242.53</v>
      </c>
      <c r="EN34" s="231">
        <v>139.68</v>
      </c>
      <c r="EO34" s="231">
        <v>176.7</v>
      </c>
      <c r="EP34" s="231">
        <v>1389.67</v>
      </c>
      <c r="EQ34" s="231">
        <v>89.76</v>
      </c>
      <c r="ER34" s="231">
        <v>132.88999999999999</v>
      </c>
      <c r="ES34" s="231">
        <v>63.39</v>
      </c>
      <c r="ET34" s="231">
        <v>45.25</v>
      </c>
      <c r="EU34" s="231">
        <v>15.61</v>
      </c>
      <c r="EV34" s="231">
        <v>308.77</v>
      </c>
      <c r="EW34" s="231">
        <v>7.41</v>
      </c>
      <c r="EX34" s="231">
        <v>212.43</v>
      </c>
      <c r="EY34" s="231">
        <v>119.59</v>
      </c>
      <c r="EZ34" s="231">
        <v>33.18</v>
      </c>
      <c r="FA34" s="231">
        <v>52.2</v>
      </c>
      <c r="FB34" s="231">
        <v>24.08</v>
      </c>
      <c r="FC34" s="231">
        <v>130</v>
      </c>
      <c r="FD34" s="231">
        <v>15.1</v>
      </c>
      <c r="FE34" s="231">
        <v>34.19</v>
      </c>
      <c r="FF34" s="231">
        <v>346.85</v>
      </c>
      <c r="FG34" s="231">
        <v>88.87</v>
      </c>
      <c r="FH34" s="231">
        <v>478.39</v>
      </c>
      <c r="FI34" s="231">
        <v>66.11</v>
      </c>
      <c r="FJ34" s="233">
        <v>28178.25</v>
      </c>
      <c r="FN34" s="326">
        <f t="shared" si="0"/>
        <v>3.672726597463366E-2</v>
      </c>
      <c r="FO34" s="322">
        <f t="shared" si="1"/>
        <v>4.3843528485166566E-2</v>
      </c>
      <c r="FP34" s="322">
        <f t="shared" si="2"/>
        <v>4.0108267716535494E-2</v>
      </c>
      <c r="FQ34" s="322">
        <f t="shared" si="3"/>
        <v>8.2166925868325608E-2</v>
      </c>
      <c r="FR34" s="322">
        <f t="shared" si="4"/>
        <v>5.3808799725315146E-2</v>
      </c>
      <c r="FS34" s="322">
        <f t="shared" si="5"/>
        <v>3.0487804878048783E-2</v>
      </c>
      <c r="FT34" s="322">
        <f t="shared" si="6"/>
        <v>8.2871716119124583E-2</v>
      </c>
      <c r="FU34" s="322">
        <f t="shared" si="7"/>
        <v>3.82667063349015E-2</v>
      </c>
      <c r="FV34" s="322">
        <f t="shared" si="8"/>
        <v>0.11866359447004622</v>
      </c>
      <c r="FW34" s="322">
        <f t="shared" si="9"/>
        <v>2.7541603081171366E-2</v>
      </c>
      <c r="FX34" s="322">
        <f t="shared" si="10"/>
        <v>3.2546583850931732E-2</v>
      </c>
      <c r="FY34" s="322">
        <f t="shared" si="11"/>
        <v>0</v>
      </c>
      <c r="FZ34" s="322">
        <f t="shared" si="12"/>
        <v>1.9689987431922868E-2</v>
      </c>
      <c r="GA34" s="322">
        <f t="shared" si="13"/>
        <v>6.124685445247164E-2</v>
      </c>
      <c r="GB34" s="322">
        <f t="shared" si="14"/>
        <v>4.3715846994535436E-2</v>
      </c>
      <c r="GC34" s="322">
        <f t="shared" si="15"/>
        <v>0.11015093322552387</v>
      </c>
      <c r="GD34" s="322">
        <f t="shared" si="16"/>
        <v>-2.7331189710610923E-2</v>
      </c>
      <c r="GE34" s="322">
        <f t="shared" si="17"/>
        <v>2.9002906609376999E-2</v>
      </c>
      <c r="GF34" s="322">
        <f t="shared" si="18"/>
        <v>5.5757827941329448E-2</v>
      </c>
      <c r="GG34" s="322">
        <f t="shared" si="19"/>
        <v>1.5872805764556953E-2</v>
      </c>
      <c r="GH34" s="322">
        <f t="shared" si="20"/>
        <v>2.2633744855967083E-2</v>
      </c>
      <c r="GI34" s="322">
        <f t="shared" si="21"/>
        <v>3.7369207772795211E-2</v>
      </c>
      <c r="GJ34" s="322">
        <f t="shared" si="22"/>
        <v>6.1041292639138212E-2</v>
      </c>
      <c r="GK34" s="322">
        <f t="shared" si="23"/>
        <v>-7.1389346512904994E-3</v>
      </c>
      <c r="GL34" s="322">
        <f t="shared" si="24"/>
        <v>0.17581485520416823</v>
      </c>
      <c r="GM34" s="322">
        <f t="shared" si="25"/>
        <v>8.9543616406701387E-2</v>
      </c>
      <c r="GN34" s="322">
        <f t="shared" si="26"/>
        <v>9.0909090909090995E-2</v>
      </c>
      <c r="GO34" s="322">
        <f t="shared" si="27"/>
        <v>-3.0276816608996508E-2</v>
      </c>
      <c r="GP34" s="322">
        <f t="shared" si="28"/>
        <v>3.5403366221706291E-2</v>
      </c>
      <c r="GQ34" s="322">
        <f t="shared" si="29"/>
        <v>5.2583307856924603E-2</v>
      </c>
      <c r="GR34" s="322">
        <f t="shared" si="30"/>
        <v>3.8110740769449397E-2</v>
      </c>
      <c r="GS34" s="322">
        <f t="shared" si="31"/>
        <v>1.8416858508942788E-2</v>
      </c>
      <c r="GT34" s="322">
        <f t="shared" si="32"/>
        <v>0.25919540229885069</v>
      </c>
      <c r="GU34" s="322">
        <f t="shared" si="33"/>
        <v>3.6888153227713459E-2</v>
      </c>
      <c r="GV34" s="322">
        <f t="shared" si="34"/>
        <v>1.0037281330656766E-2</v>
      </c>
      <c r="GW34" s="322">
        <f t="shared" si="35"/>
        <v>6.5570776255707716E-2</v>
      </c>
      <c r="GX34" s="322">
        <f t="shared" si="36"/>
        <v>2.0984136762667444E-2</v>
      </c>
      <c r="GY34" s="322">
        <f t="shared" si="37"/>
        <v>0.1127006280530356</v>
      </c>
      <c r="GZ34" s="322">
        <f t="shared" si="38"/>
        <v>9.493670886075934E-3</v>
      </c>
      <c r="HA34" s="322">
        <f t="shared" si="39"/>
        <v>5.0058416464455899E-2</v>
      </c>
      <c r="HB34" s="322">
        <f t="shared" si="40"/>
        <v>4.3210404723196691E-2</v>
      </c>
      <c r="HC34" s="322">
        <f t="shared" si="41"/>
        <v>7.3288331726133235E-2</v>
      </c>
      <c r="HD34" s="322">
        <f t="shared" si="42"/>
        <v>-7.8291814946619243E-2</v>
      </c>
      <c r="HE34" s="322">
        <f t="shared" si="43"/>
        <v>1.6514863377039394E-2</v>
      </c>
      <c r="HF34" s="322">
        <f t="shared" si="44"/>
        <v>1.9732205778717284E-2</v>
      </c>
      <c r="HG34" s="322">
        <f t="shared" si="45"/>
        <v>6.7644465817103566E-2</v>
      </c>
      <c r="HH34" s="322">
        <f t="shared" si="46"/>
        <v>3.0941125913192903E-2</v>
      </c>
      <c r="HI34" s="322">
        <f t="shared" si="47"/>
        <v>1.6161249319048495E-2</v>
      </c>
      <c r="HJ34" s="322">
        <f t="shared" si="48"/>
        <v>6.1465721040189068E-2</v>
      </c>
      <c r="HK34" s="322">
        <f t="shared" si="49"/>
        <v>5.8498023715415036E-2</v>
      </c>
      <c r="HL34" s="322">
        <f t="shared" si="50"/>
        <v>-7.2806698216235635E-3</v>
      </c>
      <c r="HM34" s="322">
        <f t="shared" si="51"/>
        <v>4.2236126446652658E-2</v>
      </c>
      <c r="HN34" s="322">
        <f t="shared" si="52"/>
        <v>4.4249452654625078E-2</v>
      </c>
      <c r="HO34" s="322">
        <f t="shared" si="53"/>
        <v>5.9829059829059887E-2</v>
      </c>
      <c r="HP34" s="322">
        <f t="shared" si="54"/>
        <v>1.8113207547169826E-2</v>
      </c>
      <c r="HQ34" s="322">
        <f t="shared" si="55"/>
        <v>2.7762961382547541E-2</v>
      </c>
      <c r="HR34" s="322">
        <f t="shared" si="56"/>
        <v>5.2041779591339668E-2</v>
      </c>
      <c r="HS34" s="322">
        <f t="shared" si="57"/>
        <v>6.1769991015274035E-2</v>
      </c>
      <c r="HT34" s="322">
        <f t="shared" si="58"/>
        <v>5.4372083586934468E-2</v>
      </c>
      <c r="HU34" s="322">
        <f t="shared" si="59"/>
        <v>5.4534077782056281E-2</v>
      </c>
      <c r="HV34" s="322">
        <f t="shared" si="60"/>
        <v>6.5292096219931248E-2</v>
      </c>
      <c r="HW34" s="322">
        <f t="shared" si="61"/>
        <v>4.4631510553522498E-2</v>
      </c>
      <c r="HX34" s="322">
        <f t="shared" si="62"/>
        <v>1.1921996082772642E-2</v>
      </c>
      <c r="HY34" s="322">
        <f t="shared" si="63"/>
        <v>4.641467481934413E-2</v>
      </c>
      <c r="HZ34" s="322">
        <f t="shared" si="64"/>
        <v>4.9472922227751896E-2</v>
      </c>
      <c r="IA34" s="322">
        <f t="shared" si="65"/>
        <v>2.73682409308692E-2</v>
      </c>
      <c r="IB34" s="322">
        <f t="shared" si="66"/>
        <v>5.2862149532710345E-2</v>
      </c>
      <c r="IC34" s="322">
        <f t="shared" si="67"/>
        <v>3.7583583121973803E-2</v>
      </c>
      <c r="ID34" s="322">
        <f t="shared" si="68"/>
        <v>6.4296520423600484E-2</v>
      </c>
      <c r="IE34" s="322">
        <f t="shared" si="69"/>
        <v>3.3157756123255284E-2</v>
      </c>
      <c r="IF34" s="322">
        <f t="shared" si="70"/>
        <v>8.8058608058608129E-2</v>
      </c>
      <c r="IG34" s="322">
        <f t="shared" si="71"/>
        <v>6.266786034019689E-2</v>
      </c>
      <c r="IH34" s="322">
        <f t="shared" si="72"/>
        <v>9.4358974358974348E-2</v>
      </c>
      <c r="II34" s="322">
        <f t="shared" si="73"/>
        <v>3.9912758996728422E-2</v>
      </c>
      <c r="IJ34" s="322">
        <f t="shared" si="74"/>
        <v>2.87667887667887E-2</v>
      </c>
      <c r="IK34" s="322">
        <f t="shared" si="75"/>
        <v>1.5363919569526957E-2</v>
      </c>
      <c r="IL34" s="322">
        <f t="shared" si="76"/>
        <v>6.5807025344597619E-2</v>
      </c>
      <c r="IM34" s="322">
        <f t="shared" si="77"/>
        <v>1.7950272892662267E-2</v>
      </c>
      <c r="IN34" s="322">
        <f t="shared" si="78"/>
        <v>9.3851132686084041E-2</v>
      </c>
      <c r="IO34" s="322">
        <f t="shared" si="79"/>
        <v>4.3814550101560691E-2</v>
      </c>
      <c r="IP34" s="322">
        <f t="shared" si="80"/>
        <v>0.15350814003745861</v>
      </c>
      <c r="IQ34" s="322">
        <f t="shared" si="81"/>
        <v>6.9524913093858581E-2</v>
      </c>
      <c r="IR34" s="322">
        <f t="shared" si="82"/>
        <v>4.8780933733788272E-2</v>
      </c>
      <c r="IS34" s="322">
        <f t="shared" si="83"/>
        <v>-3.5620992638328186E-2</v>
      </c>
      <c r="IT34" s="322">
        <f t="shared" si="84"/>
        <v>-1.3698630136986314E-2</v>
      </c>
      <c r="IU34" s="322">
        <f t="shared" si="85"/>
        <v>6.4976228209191786E-2</v>
      </c>
      <c r="IV34" s="322">
        <f t="shared" si="86"/>
        <v>6.125574272588287E-4</v>
      </c>
      <c r="IW34" s="322">
        <f t="shared" si="87"/>
        <v>5.0272479564032663E-2</v>
      </c>
      <c r="IX34" s="322">
        <f t="shared" si="88"/>
        <v>2.023608768971329E-2</v>
      </c>
      <c r="IY34" s="322">
        <f t="shared" si="89"/>
        <v>0</v>
      </c>
      <c r="IZ34" s="322">
        <f t="shared" si="90"/>
        <v>-3.3121019108280227E-2</v>
      </c>
      <c r="JA34" s="322">
        <f t="shared" si="91"/>
        <v>3.1496062992126012E-2</v>
      </c>
      <c r="JB34" s="322">
        <f t="shared" si="92"/>
        <v>9.8725819887082577E-3</v>
      </c>
      <c r="JC34" s="322">
        <f t="shared" si="93"/>
        <v>1.8246894518913568E-2</v>
      </c>
      <c r="JD34" s="322">
        <f t="shared" si="94"/>
        <v>5.3207228151749032E-2</v>
      </c>
      <c r="JE34" s="322">
        <f t="shared" si="95"/>
        <v>2.6453243470935136E-2</v>
      </c>
      <c r="JF34" s="322">
        <f t="shared" si="96"/>
        <v>2.0004609356994715E-2</v>
      </c>
      <c r="JG34" s="322">
        <f t="shared" si="97"/>
        <v>1.0339012049959715E-2</v>
      </c>
      <c r="JH34" s="322">
        <f t="shared" si="98"/>
        <v>5.5803571428571425E-2</v>
      </c>
      <c r="JI34" s="322">
        <f t="shared" si="99"/>
        <v>3.3520198809455073E-2</v>
      </c>
      <c r="JJ34" s="322">
        <f t="shared" si="100"/>
        <v>6.5173116089612973E-2</v>
      </c>
      <c r="JK34" s="322">
        <f t="shared" si="101"/>
        <v>2.3904057435004795E-2</v>
      </c>
      <c r="JL34" s="322">
        <f t="shared" si="102"/>
        <v>-1.7229496898690556E-2</v>
      </c>
      <c r="JM34" s="322">
        <f t="shared" si="103"/>
        <v>-0.2115937144111984</v>
      </c>
      <c r="JN34" s="322">
        <f t="shared" si="104"/>
        <v>4.3210404723196691E-2</v>
      </c>
      <c r="JO34" s="322">
        <f t="shared" si="105"/>
        <v>1.9548872180451111E-2</v>
      </c>
      <c r="JP34" s="322">
        <f t="shared" si="106"/>
        <v>3.9982616253802609E-2</v>
      </c>
      <c r="JQ34" s="322">
        <f t="shared" si="107"/>
        <v>2.6498858748533534E-2</v>
      </c>
      <c r="JR34" s="322">
        <f t="shared" si="108"/>
        <v>2.4299644017953991E-2</v>
      </c>
      <c r="JS34" s="322">
        <f t="shared" si="109"/>
        <v>1.5363919569526957E-2</v>
      </c>
      <c r="JT34" s="322">
        <f t="shared" si="110"/>
        <v>3.7563451776649846E-2</v>
      </c>
      <c r="JU34" s="322">
        <f t="shared" si="111"/>
        <v>1.4686248331108067E-2</v>
      </c>
      <c r="JV34" s="322">
        <f t="shared" si="112"/>
        <v>1.8153526970954244E-2</v>
      </c>
      <c r="JW34" s="322">
        <f t="shared" si="113"/>
        <v>1.6013156755820948E-2</v>
      </c>
      <c r="JX34" s="322">
        <f t="shared" si="114"/>
        <v>1.1504795592378625E-2</v>
      </c>
      <c r="JY34" s="322">
        <f t="shared" si="115"/>
        <v>5.7091882247992755E-2</v>
      </c>
      <c r="JZ34" s="322">
        <f t="shared" si="116"/>
        <v>1.0599957600169598E-2</v>
      </c>
      <c r="KA34" s="322">
        <f t="shared" si="117"/>
        <v>1.342941369145092E-2</v>
      </c>
      <c r="KB34" s="322">
        <f t="shared" si="118"/>
        <v>5.8874365345144251E-2</v>
      </c>
      <c r="KC34" s="322">
        <f t="shared" si="119"/>
        <v>2.2253132246330045E-2</v>
      </c>
      <c r="KD34" s="322">
        <f t="shared" si="120"/>
        <v>4.14653156664068E-2</v>
      </c>
      <c r="KE34" s="322">
        <f t="shared" si="121"/>
        <v>4.146341463414676E-3</v>
      </c>
      <c r="KF34" s="322">
        <f t="shared" si="122"/>
        <v>-3.8808664259927773E-2</v>
      </c>
      <c r="KG34" s="322">
        <f t="shared" si="123"/>
        <v>0.22797527047913455</v>
      </c>
      <c r="KH34" s="322">
        <f t="shared" si="124"/>
        <v>8.4515366430260017E-2</v>
      </c>
      <c r="KI34" s="322">
        <f t="shared" si="125"/>
        <v>0.12924281984334207</v>
      </c>
      <c r="KJ34" s="322">
        <f t="shared" si="126"/>
        <v>0.10232266164469549</v>
      </c>
      <c r="KK34" s="322">
        <f t="shared" si="127"/>
        <v>5.5091819699499174E-2</v>
      </c>
      <c r="KL34" s="322">
        <f t="shared" si="128"/>
        <v>6.1863811863811964E-2</v>
      </c>
      <c r="KM34" s="322">
        <f t="shared" si="129"/>
        <v>3.9230969082878618E-2</v>
      </c>
      <c r="KN34" s="322">
        <f t="shared" si="130"/>
        <v>7.9673532841041617E-2</v>
      </c>
      <c r="KO34" s="322">
        <f t="shared" si="131"/>
        <v>3.1528347235967862E-2</v>
      </c>
      <c r="KP34" s="322">
        <f t="shared" si="132"/>
        <v>7.3188946975354635E-2</v>
      </c>
      <c r="KQ34" s="322">
        <f t="shared" si="133"/>
        <v>4.9672300793377075E-2</v>
      </c>
      <c r="KR34" s="322">
        <f t="shared" si="134"/>
        <v>3.7723785166240399E-2</v>
      </c>
      <c r="KS34" s="322">
        <f t="shared" si="135"/>
        <v>4.1350792556857273E-2</v>
      </c>
      <c r="KT34" s="322">
        <f t="shared" si="136"/>
        <v>4.7118852527132854E-2</v>
      </c>
      <c r="KU34" s="322">
        <f t="shared" si="137"/>
        <v>1.5574601419224014E-2</v>
      </c>
      <c r="KV34" s="322">
        <f t="shared" si="138"/>
        <v>9.4395280235988144E-2</v>
      </c>
      <c r="KW34" s="322">
        <f t="shared" si="139"/>
        <v>-1.6692898364095961E-3</v>
      </c>
      <c r="KX34" s="322">
        <f t="shared" si="140"/>
        <v>6.309148264984233E-3</v>
      </c>
      <c r="KY34" s="322">
        <f t="shared" si="141"/>
        <v>9.8684210526315975E-3</v>
      </c>
      <c r="KZ34" s="322">
        <f t="shared" si="142"/>
        <v>1.3422331858086006E-2</v>
      </c>
      <c r="LA34" s="322">
        <f t="shared" si="143"/>
        <v>8.478114064706245E-2</v>
      </c>
      <c r="LB34" s="322">
        <f t="shared" si="144"/>
        <v>5.8836527105794525E-2</v>
      </c>
      <c r="LC34" s="322">
        <f t="shared" si="145"/>
        <v>2.4570024570024439E-3</v>
      </c>
      <c r="LD34" s="322">
        <f t="shared" si="146"/>
        <v>3.0714341115333742E-2</v>
      </c>
      <c r="LE34" s="322">
        <f t="shared" si="147"/>
        <v>-1.7361649356688956E-2</v>
      </c>
      <c r="LF34" s="322">
        <f t="shared" si="148"/>
        <v>3.4758746855705541E-2</v>
      </c>
      <c r="LG34" s="322">
        <f t="shared" si="149"/>
        <v>6.2627637848876788E-2</v>
      </c>
      <c r="LH34" s="322">
        <f t="shared" si="150"/>
        <v>3.295196039073988E-2</v>
      </c>
      <c r="LI34" s="322">
        <f t="shared" si="151"/>
        <v>1.2295081967213095E-2</v>
      </c>
      <c r="LJ34" s="322">
        <f t="shared" si="152"/>
        <v>7.543158001316258E-2</v>
      </c>
      <c r="LK34" s="322">
        <f t="shared" si="153"/>
        <v>4.6281714785651851E-2</v>
      </c>
      <c r="LL34" s="322">
        <f t="shared" si="154"/>
        <v>5.7361376673040178E-2</v>
      </c>
      <c r="LM34" s="322">
        <f t="shared" si="155"/>
        <v>1.6751071289442917E-2</v>
      </c>
      <c r="LN34" s="322">
        <f t="shared" si="156"/>
        <v>8.3708370837083684E-2</v>
      </c>
      <c r="LO34" s="322">
        <f t="shared" si="157"/>
        <v>0.13043478260869565</v>
      </c>
      <c r="LP34" s="322">
        <f t="shared" si="158"/>
        <v>4.1379310344827565E-2</v>
      </c>
      <c r="LQ34" s="322">
        <f t="shared" si="159"/>
        <v>1.303703703703697E-2</v>
      </c>
      <c r="LR34" s="322">
        <f t="shared" si="160"/>
        <v>0</v>
      </c>
      <c r="LS34" s="322">
        <f t="shared" si="161"/>
        <v>3.2411710037174794E-2</v>
      </c>
      <c r="LT34" s="322">
        <f t="shared" si="162"/>
        <v>3.2295271049595543E-3</v>
      </c>
      <c r="LU34" s="322">
        <f t="shared" si="163"/>
        <v>8.5906701708278521E-2</v>
      </c>
      <c r="LV34" s="327">
        <f t="shared" si="164"/>
        <v>5.5169942340256198E-2</v>
      </c>
    </row>
    <row r="35" spans="1:334">
      <c r="A35" s="265">
        <v>45019</v>
      </c>
      <c r="B35" s="230">
        <v>2790.38</v>
      </c>
      <c r="C35" s="231">
        <v>82.99</v>
      </c>
      <c r="D35" s="231">
        <v>41.51</v>
      </c>
      <c r="E35" s="231">
        <v>39.82</v>
      </c>
      <c r="F35" s="231">
        <v>1695.46</v>
      </c>
      <c r="G35" s="231">
        <v>8.09</v>
      </c>
      <c r="H35" s="231">
        <v>200.7</v>
      </c>
      <c r="I35" s="231">
        <v>162770</v>
      </c>
      <c r="J35" s="231">
        <v>10.01</v>
      </c>
      <c r="K35" s="231">
        <v>286.04000000000002</v>
      </c>
      <c r="L35" s="231">
        <v>81.209999999999994</v>
      </c>
      <c r="M35" s="232">
        <v>0.08</v>
      </c>
      <c r="N35" s="231">
        <v>24.48</v>
      </c>
      <c r="O35" s="231">
        <v>2547.12</v>
      </c>
      <c r="P35" s="231">
        <v>1.9</v>
      </c>
      <c r="Q35" s="231">
        <v>1245</v>
      </c>
      <c r="R35" s="231">
        <v>12.08</v>
      </c>
      <c r="S35" s="231">
        <v>162.62</v>
      </c>
      <c r="T35" s="231">
        <v>99.73</v>
      </c>
      <c r="U35" s="231">
        <v>61933.2</v>
      </c>
      <c r="V35" s="231">
        <v>15.05</v>
      </c>
      <c r="W35" s="231">
        <v>27.02</v>
      </c>
      <c r="X35" s="231">
        <v>5.97</v>
      </c>
      <c r="Y35" s="231">
        <v>490.47</v>
      </c>
      <c r="Z35" s="231">
        <v>97.57</v>
      </c>
      <c r="AA35" s="231">
        <v>185.06</v>
      </c>
      <c r="AB35" s="231">
        <v>2.13</v>
      </c>
      <c r="AC35" s="231">
        <v>10.56</v>
      </c>
      <c r="AD35" s="231">
        <v>17.41</v>
      </c>
      <c r="AE35" s="231">
        <v>102.06</v>
      </c>
      <c r="AF35" s="231">
        <v>789</v>
      </c>
      <c r="AG35" s="231">
        <v>58.27</v>
      </c>
      <c r="AH35" s="231">
        <v>22.36</v>
      </c>
      <c r="AI35" s="231">
        <v>131.28</v>
      </c>
      <c r="AJ35" s="231">
        <v>35.83</v>
      </c>
      <c r="AK35" s="231">
        <v>583.20000000000005</v>
      </c>
      <c r="AL35" s="231">
        <v>266.14999999999998</v>
      </c>
      <c r="AM35" s="231">
        <v>32.020000000000003</v>
      </c>
      <c r="AN35" s="231">
        <v>9.8800000000000008</v>
      </c>
      <c r="AO35" s="231">
        <v>119.59</v>
      </c>
      <c r="AP35" s="231">
        <v>119.26</v>
      </c>
      <c r="AQ35" s="231">
        <v>11.5</v>
      </c>
      <c r="AR35" s="231">
        <v>14.83</v>
      </c>
      <c r="AS35" s="231">
        <v>103.62</v>
      </c>
      <c r="AT35" s="231">
        <v>71.87</v>
      </c>
      <c r="AU35" s="231">
        <v>127.28</v>
      </c>
      <c r="AV35" s="231">
        <v>24.06</v>
      </c>
      <c r="AW35" s="231">
        <v>53.62</v>
      </c>
      <c r="AX35" s="231">
        <v>4.45</v>
      </c>
      <c r="AY35" s="231">
        <v>26.73</v>
      </c>
      <c r="AZ35" s="231">
        <v>28.25</v>
      </c>
      <c r="BA35" s="231">
        <v>5106.0200000000004</v>
      </c>
      <c r="BB35" s="231">
        <v>592.74</v>
      </c>
      <c r="BC35" s="231">
        <v>1.22</v>
      </c>
      <c r="BD35" s="231">
        <v>12.93</v>
      </c>
      <c r="BE35" s="231">
        <v>380.6</v>
      </c>
      <c r="BF35" s="231">
        <v>339.33</v>
      </c>
      <c r="BG35" s="231">
        <v>134.08000000000001</v>
      </c>
      <c r="BH35" s="231">
        <v>54.71</v>
      </c>
      <c r="BI35" s="231">
        <v>200.26</v>
      </c>
      <c r="BJ35" s="231">
        <v>3.19</v>
      </c>
      <c r="BK35" s="231">
        <v>1134.55</v>
      </c>
      <c r="BL35" s="231">
        <v>123.48</v>
      </c>
      <c r="BM35" s="231">
        <v>73.72</v>
      </c>
      <c r="BN35" s="231">
        <v>456.69</v>
      </c>
      <c r="BO35" s="231">
        <v>3015.83</v>
      </c>
      <c r="BP35" s="231">
        <v>108.64</v>
      </c>
      <c r="BQ35" s="231">
        <v>618.03</v>
      </c>
      <c r="BR35" s="231">
        <v>98.33</v>
      </c>
      <c r="BS35" s="231">
        <v>391.2</v>
      </c>
      <c r="BT35" s="231">
        <v>73.489999999999995</v>
      </c>
      <c r="BU35" s="231">
        <v>50.22</v>
      </c>
      <c r="BV35" s="231">
        <v>10.44</v>
      </c>
      <c r="BW35" s="231">
        <v>48.76</v>
      </c>
      <c r="BX35" s="231">
        <v>214.78</v>
      </c>
      <c r="BY35" s="231">
        <v>152.80000000000001</v>
      </c>
      <c r="BZ35" s="231">
        <v>45.35</v>
      </c>
      <c r="CA35" s="231">
        <v>169.75</v>
      </c>
      <c r="CB35" s="231">
        <v>45.55</v>
      </c>
      <c r="CC35" s="231">
        <v>71556.44</v>
      </c>
      <c r="CD35" s="231">
        <v>161.13</v>
      </c>
      <c r="CE35" s="231">
        <v>71.849999999999994</v>
      </c>
      <c r="CF35" s="231">
        <v>6358.89</v>
      </c>
      <c r="CG35" s="231">
        <v>41.45</v>
      </c>
      <c r="CH35" s="231">
        <v>0.71</v>
      </c>
      <c r="CI35" s="231">
        <v>103.25</v>
      </c>
      <c r="CJ35" s="231">
        <v>92.47</v>
      </c>
      <c r="CK35" s="231">
        <v>77.19</v>
      </c>
      <c r="CL35" s="231">
        <v>37.08</v>
      </c>
      <c r="CM35" s="231">
        <v>4.84</v>
      </c>
      <c r="CN35" s="231">
        <v>7.6</v>
      </c>
      <c r="CO35" s="231">
        <v>1.42</v>
      </c>
      <c r="CP35" s="231">
        <v>1011.37</v>
      </c>
      <c r="CQ35" s="231">
        <v>145.87</v>
      </c>
      <c r="CR35" s="231">
        <v>208.76</v>
      </c>
      <c r="CS35" s="231">
        <v>123.92</v>
      </c>
      <c r="CT35" s="231">
        <v>221.81</v>
      </c>
      <c r="CU35" s="231">
        <v>429.91</v>
      </c>
      <c r="CV35" s="231">
        <v>92.77</v>
      </c>
      <c r="CW35" s="231">
        <v>355.75</v>
      </c>
      <c r="CX35" s="231">
        <v>15.63</v>
      </c>
      <c r="CY35" s="231">
        <v>376.12</v>
      </c>
      <c r="CZ35" s="231">
        <v>42.69</v>
      </c>
      <c r="DA35" s="231">
        <v>9869.01</v>
      </c>
      <c r="DB35" s="231">
        <v>119.26</v>
      </c>
      <c r="DC35" s="231">
        <v>7.42</v>
      </c>
      <c r="DD35" s="231">
        <v>22.78</v>
      </c>
      <c r="DE35" s="231">
        <v>1106.56</v>
      </c>
      <c r="DF35" s="231">
        <v>132.25</v>
      </c>
      <c r="DG35" s="231">
        <v>152.80000000000001</v>
      </c>
      <c r="DH35" s="231">
        <v>10.46</v>
      </c>
      <c r="DI35" s="231">
        <v>7.36</v>
      </c>
      <c r="DJ35" s="231">
        <v>19.850000000000001</v>
      </c>
      <c r="DK35" s="231">
        <v>115.06</v>
      </c>
      <c r="DL35" s="231">
        <v>11519.06</v>
      </c>
      <c r="DM35" s="231">
        <v>24.15</v>
      </c>
      <c r="DN35" s="231">
        <v>49.18</v>
      </c>
      <c r="DO35" s="231">
        <v>95.16</v>
      </c>
      <c r="DP35" s="231">
        <v>98.53</v>
      </c>
      <c r="DQ35" s="231">
        <v>733473.69</v>
      </c>
      <c r="DR35" s="231">
        <v>132.47999999999999</v>
      </c>
      <c r="DS35" s="231">
        <v>42.23</v>
      </c>
      <c r="DT35" s="231">
        <v>10.07</v>
      </c>
      <c r="DU35" s="231">
        <v>16.98</v>
      </c>
      <c r="DV35" s="231">
        <v>17.670000000000002</v>
      </c>
      <c r="DW35" s="231">
        <v>7.47</v>
      </c>
      <c r="DX35" s="231">
        <v>16.55</v>
      </c>
      <c r="DY35" s="231">
        <v>12.1</v>
      </c>
      <c r="DZ35" s="231">
        <v>246.48</v>
      </c>
      <c r="EA35" s="231">
        <v>77.3</v>
      </c>
      <c r="EB35" s="231">
        <v>26.84</v>
      </c>
      <c r="EC35" s="231">
        <v>1419.2</v>
      </c>
      <c r="ED35" s="231">
        <v>26.84</v>
      </c>
      <c r="EE35" s="231">
        <v>28.96</v>
      </c>
      <c r="EF35" s="231">
        <v>16.05</v>
      </c>
      <c r="EG35" s="231">
        <v>44.7</v>
      </c>
      <c r="EH35" s="231">
        <v>619.14</v>
      </c>
      <c r="EI35" s="231">
        <v>216.19</v>
      </c>
      <c r="EJ35" s="231">
        <v>3.82</v>
      </c>
      <c r="EK35" s="231">
        <v>4303.8</v>
      </c>
      <c r="EL35" s="231">
        <v>25.79</v>
      </c>
      <c r="EM35" s="231">
        <v>255.13</v>
      </c>
      <c r="EN35" s="231">
        <v>143</v>
      </c>
      <c r="EO35" s="231">
        <v>158.38999999999999</v>
      </c>
      <c r="EP35" s="231">
        <v>1393.73</v>
      </c>
      <c r="EQ35" s="231">
        <v>87.08</v>
      </c>
      <c r="ER35" s="231">
        <v>136.19999999999999</v>
      </c>
      <c r="ES35" s="231">
        <v>62.93</v>
      </c>
      <c r="ET35" s="231">
        <v>46.75</v>
      </c>
      <c r="EU35" s="231">
        <v>15.33</v>
      </c>
      <c r="EV35" s="231">
        <v>312.51</v>
      </c>
      <c r="EW35" s="231">
        <v>7.57</v>
      </c>
      <c r="EX35" s="231">
        <v>211.37</v>
      </c>
      <c r="EY35" s="231">
        <v>119.06</v>
      </c>
      <c r="EZ35" s="231">
        <v>34.56</v>
      </c>
      <c r="FA35" s="231">
        <v>54.13</v>
      </c>
      <c r="FB35" s="231">
        <v>25.46</v>
      </c>
      <c r="FC35" s="231">
        <v>140</v>
      </c>
      <c r="FD35" s="231">
        <v>14.04</v>
      </c>
      <c r="FE35" s="231">
        <v>34.6</v>
      </c>
      <c r="FF35" s="231">
        <v>364.45</v>
      </c>
      <c r="FG35" s="231">
        <v>90.82</v>
      </c>
      <c r="FH35" s="231">
        <v>467.9</v>
      </c>
      <c r="FI35" s="231">
        <v>64.41</v>
      </c>
      <c r="FJ35" s="233">
        <v>28358.75</v>
      </c>
      <c r="FN35" s="326">
        <f t="shared" ref="FN35:FN66" si="165">(B35-B34)/B34</f>
        <v>-3.7973232453498745E-4</v>
      </c>
      <c r="FO35" s="322">
        <f t="shared" ref="FO35:FO66" si="166">(C35-C34)/C34</f>
        <v>4.3636820925553307E-2</v>
      </c>
      <c r="FP35" s="322">
        <f t="shared" ref="FP35:FP66" si="167">(D35-D34)/D34</f>
        <v>-1.7979654601372252E-2</v>
      </c>
      <c r="FQ35" s="322">
        <f t="shared" ref="FQ35:FQ66" si="168">(E35-E34)/E34</f>
        <v>-4.6227544910179635E-2</v>
      </c>
      <c r="FR35" s="322">
        <f t="shared" ref="FR35:FR66" si="169">(F35-F34)/F34</f>
        <v>-1.3533327127164397E-2</v>
      </c>
      <c r="FS35" s="322">
        <f t="shared" ref="FS35:FS66" si="170">(G35-G34)/G34</f>
        <v>-4.2603550295857925E-2</v>
      </c>
      <c r="FT35" s="322">
        <f t="shared" ref="FT35:FT66" si="171">(H35-H34)/H34</f>
        <v>1.6511345218800603E-2</v>
      </c>
      <c r="FU35" s="322">
        <f t="shared" ref="FU35:FU66" si="172">(I35-I34)/I34</f>
        <v>3.2519861178079662E-3</v>
      </c>
      <c r="FV35" s="322">
        <f t="shared" ref="FV35:FV66" si="173">(J35-J34)/J34</f>
        <v>3.0895983522142009E-2</v>
      </c>
      <c r="FW35" s="322">
        <f t="shared" ref="FW35:FW66" si="174">(K35-K34)/K34</f>
        <v>1.1456859971711489E-2</v>
      </c>
      <c r="FX35" s="322">
        <f t="shared" ref="FX35:FX66" si="175">(L35-L34)/L34</f>
        <v>-2.2978825794032851E-2</v>
      </c>
      <c r="FY35" s="322">
        <f t="shared" ref="FY35:FY66" si="176">(M35-M34)/M34</f>
        <v>0</v>
      </c>
      <c r="FZ35" s="322">
        <f t="shared" ref="FZ35:FZ66" si="177">(N35-N34)/N34</f>
        <v>5.7518488085456275E-3</v>
      </c>
      <c r="GA35" s="322">
        <f t="shared" ref="GA35:GA66" si="178">(O35-O34)/O34</f>
        <v>-2.5846177381726367E-2</v>
      </c>
      <c r="GB35" s="322">
        <f t="shared" ref="GB35:GB66" si="179">(P35-P34)/P34</f>
        <v>-5.2356020942408424E-3</v>
      </c>
      <c r="GC35" s="322">
        <f t="shared" ref="GC35:GC66" si="180">(Q35-Q34)/Q34</f>
        <v>-5.5429950078145114E-2</v>
      </c>
      <c r="GD35" s="322">
        <f t="shared" ref="GD35:GD66" si="181">(R35-R34)/R34</f>
        <v>-1.6528925619834359E-3</v>
      </c>
      <c r="GE35" s="322">
        <f t="shared" ref="GE35:GE66" si="182">(S35-S34)/S34</f>
        <v>-1.4123426466072446E-3</v>
      </c>
      <c r="GF35" s="322">
        <f t="shared" ref="GF35:GF66" si="183">(T35-T34)/T34</f>
        <v>-1.7341610010838417E-2</v>
      </c>
      <c r="GG35" s="322">
        <f t="shared" ref="GG35:GG66" si="184">(U35-U34)/U34</f>
        <v>2.15066089365747E-2</v>
      </c>
      <c r="GH35" s="322">
        <f t="shared" ref="GH35:GH66" si="185">(V35-V34)/V34</f>
        <v>9.3896713615023858E-3</v>
      </c>
      <c r="GI35" s="322">
        <f t="shared" ref="GI35:GI66" si="186">(W35-W34)/W34</f>
        <v>-2.6657060518732057E-2</v>
      </c>
      <c r="GJ35" s="322">
        <f t="shared" ref="GJ35:GJ66" si="187">(X35-X34)/X34</f>
        <v>1.0152284263959324E-2</v>
      </c>
      <c r="GK35" s="322">
        <f t="shared" ref="GK35:GK66" si="188">(Y35-Y34)/Y34</f>
        <v>8.5110619469026608E-2</v>
      </c>
      <c r="GL35" s="322">
        <f t="shared" ref="GL35:GL66" si="189">(Z35-Z34)/Z34</f>
        <v>5.4616652926626841E-3</v>
      </c>
      <c r="GM35" s="322">
        <f t="shared" ref="GM35:GM66" si="190">(AA35-AA34)/AA34</f>
        <v>-0.10797262122818858</v>
      </c>
      <c r="GN35" s="322">
        <f t="shared" ref="GN35:GN66" si="191">(AB35-AB34)/AB34</f>
        <v>-1.3888888888889003E-2</v>
      </c>
      <c r="GO35" s="322">
        <f t="shared" ref="GO35:GO66" si="192">(AC35-AC34)/AC34</f>
        <v>-5.7983942908117779E-2</v>
      </c>
      <c r="GP35" s="322">
        <f t="shared" ref="GP35:GP66" si="193">(AD35-AD34)/AD34</f>
        <v>-2.4103139013452898E-2</v>
      </c>
      <c r="GQ35" s="322">
        <f t="shared" ref="GQ35:GQ66" si="194">(AE35-AE34)/AE34</f>
        <v>-1.1908219575951243E-2</v>
      </c>
      <c r="GR35" s="322">
        <f t="shared" ref="GR35:GR66" si="195">(AF35-AF34)/AF34</f>
        <v>-1.811936880880077E-2</v>
      </c>
      <c r="GS35" s="322">
        <f t="shared" ref="GS35:GS66" si="196">(AG35-AG34)/AG34</f>
        <v>1.3215093027299689E-2</v>
      </c>
      <c r="GT35" s="322">
        <f t="shared" ref="GT35:GT66" si="197">(AH35-AH34)/AH34</f>
        <v>2.0538566864445426E-2</v>
      </c>
      <c r="GU35" s="322">
        <f t="shared" ref="GU35:GU66" si="198">(AI35-AI34)/AI34</f>
        <v>-2.0524515393387319E-3</v>
      </c>
      <c r="GV35" s="322">
        <f t="shared" ref="GV35:GV66" si="199">(AJ35-AJ34)/AJ34</f>
        <v>1.7319704713231104E-2</v>
      </c>
      <c r="GW35" s="322">
        <f t="shared" ref="GW35:GW66" si="200">(AK35-AK34)/AK34</f>
        <v>-3.4281796366117894E-4</v>
      </c>
      <c r="GX35" s="322">
        <f t="shared" ref="GX35:GX66" si="201">(AL35-AL34)/AL34</f>
        <v>3.6957423539614636E-3</v>
      </c>
      <c r="GY35" s="322">
        <f t="shared" ref="GY35:GY66" si="202">(AM35-AM34)/AM34</f>
        <v>4.0765130134839305E-3</v>
      </c>
      <c r="GZ35" s="322">
        <f t="shared" ref="GZ35:GZ66" si="203">(AN35-AN34)/AN34</f>
        <v>3.2392894461860028E-2</v>
      </c>
      <c r="HA35" s="322">
        <f t="shared" ref="HA35:HA66" si="204">(AO35-AO34)/AO34</f>
        <v>2.3536460116398494E-2</v>
      </c>
      <c r="HB35" s="322">
        <f t="shared" ref="HB35:HB66" si="205">(AP35-AP34)/AP34</f>
        <v>-2.1817585301837243E-2</v>
      </c>
      <c r="HC35" s="322">
        <f t="shared" ref="HC35:HC66" si="206">(AQ35-AQ34)/AQ34</f>
        <v>3.324348607367468E-2</v>
      </c>
      <c r="HD35" s="322">
        <f t="shared" ref="HD35:HD66" si="207">(AR35-AR34)/AR34</f>
        <v>-4.5688545688545634E-2</v>
      </c>
      <c r="HE35" s="322">
        <f t="shared" ref="HE35:HE66" si="208">(AS35-AS34)/AS34</f>
        <v>2.0283576211106758E-2</v>
      </c>
      <c r="HF35" s="322">
        <f t="shared" ref="HF35:HF66" si="209">(AT35-AT34)/AT34</f>
        <v>-6.6344160331719389E-3</v>
      </c>
      <c r="HG35" s="322">
        <f t="shared" ref="HG35:HG66" si="210">(AU35-AU34)/AU34</f>
        <v>-4.4516177464154393E-2</v>
      </c>
      <c r="HH35" s="322">
        <f t="shared" ref="HH35:HH66" si="211">(AV35-AV34)/AV34</f>
        <v>2.9178824510212708E-3</v>
      </c>
      <c r="HI35" s="322">
        <f t="shared" ref="HI35:HI66" si="212">(AW35-AW34)/AW34</f>
        <v>-4.1815582558970756E-2</v>
      </c>
      <c r="HJ35" s="322">
        <f t="shared" ref="HJ35:HJ66" si="213">(AX35-AX34)/AX34</f>
        <v>-8.9086859688196074E-3</v>
      </c>
      <c r="HK35" s="322">
        <f t="shared" ref="HK35:HK66" si="214">(AY35-AY34)/AY34</f>
        <v>-1.8670649738611168E-3</v>
      </c>
      <c r="HL35" s="322">
        <f t="shared" ref="HL35:HL66" si="215">(AZ35-AZ34)/AZ34</f>
        <v>3.5936927026035952E-2</v>
      </c>
      <c r="HM35" s="322">
        <f t="shared" ref="HM35:HM66" si="216">(BA35-BA34)/BA34</f>
        <v>1.7382228535106966E-3</v>
      </c>
      <c r="HN35" s="322">
        <f t="shared" ref="HN35:HN66" si="217">(BB35-BB34)/BB34</f>
        <v>-2.9106812337226225E-2</v>
      </c>
      <c r="HO35" s="322">
        <f t="shared" ref="HO35:HO66" si="218">(BC35-BC34)/BC34</f>
        <v>-1.612903225806453E-2</v>
      </c>
      <c r="HP35" s="322">
        <f t="shared" ref="HP35:HP66" si="219">(BD35-BD34)/BD34</f>
        <v>-4.1512231282431464E-2</v>
      </c>
      <c r="HQ35" s="322">
        <f t="shared" ref="HQ35:HQ66" si="220">(BE35-BE34)/BE34</f>
        <v>-1.2377714923320397E-2</v>
      </c>
      <c r="HR35" s="322">
        <f t="shared" ref="HR35:HR66" si="221">(BF35-BF34)/BF34</f>
        <v>-1.7801319902744105E-2</v>
      </c>
      <c r="HS35" s="322">
        <f t="shared" ref="HS35:HS66" si="222">(BG35-BG34)/BG34</f>
        <v>-5.4509555038431634E-2</v>
      </c>
      <c r="HT35" s="322">
        <f t="shared" ref="HT35:HT66" si="223">(BH35-BH34)/BH34</f>
        <v>5.2722724648835907E-2</v>
      </c>
      <c r="HU35" s="322">
        <f t="shared" ref="HU35:HU66" si="224">(BI35-BI34)/BI34</f>
        <v>-8.594641471541381E-2</v>
      </c>
      <c r="HV35" s="322">
        <f t="shared" ref="HV35:HV66" si="225">(BJ35-BJ34)/BJ34</f>
        <v>2.9032258064516082E-2</v>
      </c>
      <c r="HW35" s="322">
        <f t="shared" ref="HW35:HW66" si="226">(BK35-BK34)/BK34</f>
        <v>3.7748792624030428E-2</v>
      </c>
      <c r="HX35" s="322">
        <f t="shared" ref="HX35:HX66" si="227">(BL35-BL34)/BL34</f>
        <v>3.9131532441302748E-2</v>
      </c>
      <c r="HY35" s="322">
        <f t="shared" ref="HY35:HY66" si="228">(BM35-BM34)/BM34</f>
        <v>-2.0982735723771559E-2</v>
      </c>
      <c r="HZ35" s="322">
        <f t="shared" ref="HZ35:HZ66" si="229">(BN35-BN34)/BN34</f>
        <v>-1.560580259953012E-2</v>
      </c>
      <c r="IA35" s="322">
        <f t="shared" ref="IA35:IA66" si="230">(BO35-BO34)/BO34</f>
        <v>4.6169681908880267E-3</v>
      </c>
      <c r="IB35" s="322">
        <f t="shared" ref="IB35:IB66" si="231">(BP35-BP34)/BP34</f>
        <v>4.5307443365695315E-3</v>
      </c>
      <c r="IC35" s="322">
        <f t="shared" ref="IC35:IC66" si="232">(BQ35-BQ34)/BQ34</f>
        <v>-1.9000000000000045E-2</v>
      </c>
      <c r="ID35" s="322">
        <f t="shared" ref="ID35:ID66" si="233">(BR35-BR34)/BR34</f>
        <v>-1.6245304091785622E-3</v>
      </c>
      <c r="IE35" s="322">
        <f t="shared" ref="IE35:IE66" si="234">(BS35-BS34)/BS34</f>
        <v>-2.7785566800072187E-3</v>
      </c>
      <c r="IF35" s="322">
        <f t="shared" ref="IF35:IF66" si="235">(BT35-BT34)/BT34</f>
        <v>-1.0368973875572451E-2</v>
      </c>
      <c r="IG35" s="322">
        <f t="shared" ref="IG35:IG66" si="236">(BU35-BU34)/BU34</f>
        <v>5.770850884582987E-2</v>
      </c>
      <c r="IH35" s="322">
        <f t="shared" ref="IH35:IH66" si="237">(BV35-BV34)/BV34</f>
        <v>-2.1555763823805103E-2</v>
      </c>
      <c r="II35" s="322">
        <f t="shared" ref="II35:II66" si="238">(BW35-BW34)/BW34</f>
        <v>2.265100671140936E-2</v>
      </c>
      <c r="IJ35" s="322">
        <f t="shared" ref="IJ35:IJ66" si="239">(BX35-BX34)/BX34</f>
        <v>1.9654386631219212E-2</v>
      </c>
      <c r="IK35" s="322">
        <f t="shared" ref="IK35:IK66" si="240">(BY35-BY34)/BY34</f>
        <v>6.5476605536573571E-2</v>
      </c>
      <c r="IL35" s="322">
        <f t="shared" ref="IL35:IL66" si="241">(BZ35-BZ34)/BZ34</f>
        <v>-5.4025865665415028E-2</v>
      </c>
      <c r="IM35" s="322">
        <f t="shared" ref="IM35:IM66" si="242">(CA35-CA34)/CA34</f>
        <v>1.1259382819015765E-2</v>
      </c>
      <c r="IN35" s="322">
        <f t="shared" ref="IN35:IN66" si="243">(CB35-CB34)/CB34</f>
        <v>3.6640873918980417E-2</v>
      </c>
      <c r="IO35" s="322">
        <f t="shared" ref="IO35:IO66" si="244">(CC35-CC34)/CC34</f>
        <v>-1.1111180209631017E-2</v>
      </c>
      <c r="IP35" s="322">
        <f t="shared" ref="IP35:IP66" si="245">(CD35-CD34)/CD34</f>
        <v>6.2449259976269282E-3</v>
      </c>
      <c r="IQ35" s="322">
        <f t="shared" ref="IQ35:IQ66" si="246">(CE35-CE34)/CE34</f>
        <v>-2.6950162513542916E-2</v>
      </c>
      <c r="IR35" s="322">
        <f t="shared" ref="IR35:IR66" si="247">(CF35-CF34)/CF34</f>
        <v>7.7512131575695588E-3</v>
      </c>
      <c r="IS35" s="322">
        <f t="shared" ref="IS35:IS66" si="248">(CG35-CG34)/CG34</f>
        <v>2.0684560453090455E-2</v>
      </c>
      <c r="IT35" s="322">
        <f t="shared" ref="IT35:IT66" si="249">(CH35-CH34)/CH34</f>
        <v>-1.3888888888888902E-2</v>
      </c>
      <c r="IU35" s="322">
        <f t="shared" ref="IU35:IU66" si="250">(CI35-CI34)/CI34</f>
        <v>-3.971354166666663E-2</v>
      </c>
      <c r="IV35" s="322">
        <f t="shared" ref="IV35:IV66" si="251">(CJ35-CJ34)/CJ34</f>
        <v>-5.6524844403632341E-2</v>
      </c>
      <c r="IW35" s="322">
        <f t="shared" ref="IW35:IW66" si="252">(CK35-CK34)/CK34</f>
        <v>1.2971851083148828E-3</v>
      </c>
      <c r="IX35" s="322">
        <f t="shared" ref="IX35:IX66" si="253">(CL35-CL34)/CL34</f>
        <v>2.1487603305785159E-2</v>
      </c>
      <c r="IY35" s="322">
        <f t="shared" ref="IY35:IY66" si="254">(CM35-CM34)/CM34</f>
        <v>5.4466230936819175E-2</v>
      </c>
      <c r="IZ35" s="322">
        <f t="shared" ref="IZ35:IZ66" si="255">(CN35-CN34)/CN34</f>
        <v>1.3175230566534633E-3</v>
      </c>
      <c r="JA35" s="322">
        <f t="shared" ref="JA35:JA66" si="256">(CO35-CO34)/CO34</f>
        <v>8.3969465648854866E-2</v>
      </c>
      <c r="JB35" s="322">
        <f t="shared" ref="JB35:JB66" si="257">(CP35-CP34)/CP34</f>
        <v>2.9918838277375528E-2</v>
      </c>
      <c r="JC35" s="322">
        <f t="shared" ref="JC35:JC66" si="258">(CQ35-CQ34)/CQ34</f>
        <v>5.3759735336687655E-3</v>
      </c>
      <c r="JD35" s="322">
        <f t="shared" ref="JD35:JD66" si="259">(CR35-CR34)/CR34</f>
        <v>4.7308483419455066E-2</v>
      </c>
      <c r="JE35" s="322">
        <f t="shared" ref="JE35:JE66" si="260">(CS35-CS34)/CS34</f>
        <v>1.7071569271175296E-2</v>
      </c>
      <c r="JF35" s="322">
        <f t="shared" ref="JF35:JF66" si="261">(CT35-CT34)/CT34</f>
        <v>2.3498576528537675E-3</v>
      </c>
      <c r="JG35" s="322">
        <f t="shared" ref="JG35:JG66" si="262">(CU35-CU34)/CU34</f>
        <v>4.0037739500677405E-2</v>
      </c>
      <c r="JH35" s="322">
        <f t="shared" ref="JH35:JH66" si="263">(CV35-CV34)/CV34</f>
        <v>3.2268832758428748E-2</v>
      </c>
      <c r="JI35" s="322">
        <f t="shared" ref="JI35:JI66" si="264">(CW35-CW34)/CW34</f>
        <v>-5.3402672929598639E-3</v>
      </c>
      <c r="JJ35" s="322">
        <f t="shared" ref="JJ35:JJ66" si="265">(CX35-CX34)/CX34</f>
        <v>-3.8240917782025956E-3</v>
      </c>
      <c r="JK35" s="322">
        <f t="shared" ref="JK35:JK66" si="266">(CY35-CY34)/CY34</f>
        <v>-1.0358290616450728E-3</v>
      </c>
      <c r="JL35" s="322">
        <f t="shared" ref="JL35:JL66" si="267">(CZ35-CZ34)/CZ34</f>
        <v>-2.1037868162693645E-3</v>
      </c>
      <c r="JM35" s="322">
        <f t="shared" ref="JM35:JM66" si="268">(DA35-DA34)/DA34</f>
        <v>0.27853312795293694</v>
      </c>
      <c r="JN35" s="322">
        <f t="shared" ref="JN35:JN66" si="269">(DB35-DB34)/DB34</f>
        <v>-2.1817585301837243E-2</v>
      </c>
      <c r="JO35" s="322">
        <f t="shared" ref="JO35:JO66" si="270">(DC35-DC34)/DC34</f>
        <v>9.4395280235988144E-2</v>
      </c>
      <c r="JP35" s="322">
        <f t="shared" ref="JP35:JP66" si="271">(DD35-DD34)/DD34</f>
        <v>-4.8056832427914691E-2</v>
      </c>
      <c r="JQ35" s="322">
        <f t="shared" ref="JQ35:JQ66" si="272">(DE35-DE34)/DE34</f>
        <v>-1.9711023112835641E-2</v>
      </c>
      <c r="JR35" s="322">
        <f t="shared" ref="JR35:JR66" si="273">(DF35-DF34)/DF34</f>
        <v>-8.3106678754921149E-4</v>
      </c>
      <c r="JS35" s="322">
        <f t="shared" ref="JS35:JS66" si="274">(DG35-DG34)/DG34</f>
        <v>6.5476605536573571E-2</v>
      </c>
      <c r="JT35" s="322">
        <f t="shared" ref="JT35:JT66" si="275">(DH35-DH34)/DH34</f>
        <v>2.3483365949119393E-2</v>
      </c>
      <c r="JU35" s="322">
        <f t="shared" ref="JU35:JU66" si="276">(DI35-DI34)/DI34</f>
        <v>-3.1578947368420963E-2</v>
      </c>
      <c r="JV35" s="322">
        <f t="shared" ref="JV35:JV66" si="277">(DJ35-DJ34)/DJ34</f>
        <v>1.1207335710647092E-2</v>
      </c>
      <c r="JW35" s="322">
        <f t="shared" ref="JW35:JW66" si="278">(DK35-DK34)/DK34</f>
        <v>-1.9764866246379225E-2</v>
      </c>
      <c r="JX35" s="322">
        <f t="shared" ref="JX35:JX66" si="279">(DL35-DL34)/DL34</f>
        <v>1.3123304177275788E-2</v>
      </c>
      <c r="JY35" s="322">
        <f t="shared" ref="JY35:JY66" si="280">(DM35-DM34)/DM34</f>
        <v>1.8987341772151868E-2</v>
      </c>
      <c r="JZ35" s="322">
        <f t="shared" ref="JZ35:JZ66" si="281">(DN35-DN34)/DN34</f>
        <v>3.1676106565974367E-2</v>
      </c>
      <c r="KA35" s="322">
        <f t="shared" ref="KA35:KA66" si="282">(DO35-DO34)/DO34</f>
        <v>2.5210084033613484E-2</v>
      </c>
      <c r="KB35" s="322">
        <f t="shared" ref="KB35:KB66" si="283">(DP35-DP34)/DP34</f>
        <v>5.2030197918792606E-3</v>
      </c>
      <c r="KC35" s="322">
        <f t="shared" ref="KC35:KC66" si="284">(DQ35-DQ34)/DQ34</f>
        <v>4.08167338601858E-3</v>
      </c>
      <c r="KD35" s="322">
        <f t="shared" ref="KD35:KD66" si="285">(DR35-DR34)/DR34</f>
        <v>-8.5316569375843039E-3</v>
      </c>
      <c r="KE35" s="322">
        <f t="shared" ref="KE35:KE66" si="286">(DS35-DS34)/DS34</f>
        <v>2.5746903084770345E-2</v>
      </c>
      <c r="KF35" s="322">
        <f t="shared" ref="KF35:KF66" si="287">(DT35-DT34)/DT34</f>
        <v>-5.4460093896713621E-2</v>
      </c>
      <c r="KG35" s="322">
        <f t="shared" ref="KG35:KG66" si="288">(DU35-DU34)/DU34</f>
        <v>6.8596601636249199E-2</v>
      </c>
      <c r="KH35" s="322">
        <f t="shared" ref="KH35:KH66" si="289">(DV35-DV34)/DV34</f>
        <v>-3.7057220708446845E-2</v>
      </c>
      <c r="KI35" s="322">
        <f t="shared" ref="KI35:KI66" si="290">(DW35-DW34)/DW34</f>
        <v>-0.13641618497109834</v>
      </c>
      <c r="KJ35" s="322">
        <f t="shared" ref="KJ35:KJ66" si="291">(DX35-DX34)/DX34</f>
        <v>-5.7517084282460031E-2</v>
      </c>
      <c r="KK35" s="322">
        <f t="shared" ref="KK35:KK66" si="292">(DY35-DY34)/DY34</f>
        <v>-4.272151898734184E-2</v>
      </c>
      <c r="KL35" s="322">
        <f t="shared" ref="KL35:KL66" si="293">(DZ35-DZ34)/DZ34</f>
        <v>1.8428229071977439E-2</v>
      </c>
      <c r="KM35" s="322">
        <f t="shared" ref="KM35:KM66" si="294">(EA35-EA34)/EA34</f>
        <v>-3.3750000000000037E-2</v>
      </c>
      <c r="KN35" s="322">
        <f t="shared" ref="KN35:KN66" si="295">(EB35-EB34)/EB34</f>
        <v>-3.3837293016558717E-2</v>
      </c>
      <c r="KO35" s="322">
        <f t="shared" ref="KO35:KO66" si="296">(EC35-EC34)/EC34</f>
        <v>-2.7412280701754384E-2</v>
      </c>
      <c r="KP35" s="322">
        <f t="shared" ref="KP35:KP66" si="297">(ED35-ED34)/ED34</f>
        <v>-6.6109951287404267E-2</v>
      </c>
      <c r="KQ35" s="322">
        <f t="shared" ref="KQ35:KQ66" si="298">(EE35-EE34)/EE34</f>
        <v>-4.8307591192901705E-2</v>
      </c>
      <c r="KR35" s="322">
        <f t="shared" ref="KR35:KR66" si="299">(EF35-EF34)/EF34</f>
        <v>-1.1090573012938984E-2</v>
      </c>
      <c r="KS35" s="322">
        <f t="shared" ref="KS35:KS66" si="300">(EG35-EG34)/EG34</f>
        <v>-1.3898080741230874E-2</v>
      </c>
      <c r="KT35" s="322">
        <f t="shared" ref="KT35:KT66" si="301">(EH35-EH34)/EH34</f>
        <v>-1.7269293038316237E-2</v>
      </c>
      <c r="KU35" s="322">
        <f t="shared" ref="KU35:KU66" si="302">(EI35-EI34)/EI34</f>
        <v>-1.9101633393829438E-2</v>
      </c>
      <c r="KV35" s="322">
        <f t="shared" ref="KV35:KV66" si="303">(EJ35-EJ34)/EJ34</f>
        <v>2.9649595687331502E-2</v>
      </c>
      <c r="KW35" s="322">
        <f t="shared" ref="KW35:KW66" si="304">(EK35-EK34)/EK34</f>
        <v>2.8043187464169825E-2</v>
      </c>
      <c r="KX35" s="322">
        <f t="shared" ref="KX35:KX66" si="305">(EL35-EL34)/EL34</f>
        <v>1.0579937304075219E-2</v>
      </c>
      <c r="KY35" s="322">
        <f t="shared" ref="KY35:KY66" si="306">(EM35-EM34)/EM34</f>
        <v>5.1952335793510059E-2</v>
      </c>
      <c r="KZ35" s="322">
        <f t="shared" ref="KZ35:KZ66" si="307">(EN35-EN34)/EN34</f>
        <v>2.3768613974799492E-2</v>
      </c>
      <c r="LA35" s="322">
        <f t="shared" ref="LA35:LA66" si="308">(EO35-EO34)/EO34</f>
        <v>-0.10362195812110925</v>
      </c>
      <c r="LB35" s="322">
        <f t="shared" ref="LB35:LB66" si="309">(EP35-EP34)/EP34</f>
        <v>2.9215569163901826E-3</v>
      </c>
      <c r="LC35" s="322">
        <f t="shared" ref="LC35:LC66" si="310">(EQ35-EQ34)/EQ34</f>
        <v>-2.9857397504456401E-2</v>
      </c>
      <c r="LD35" s="322">
        <f t="shared" ref="LD35:LD66" si="311">(ER35-ER34)/ER34</f>
        <v>2.4907818496500884E-2</v>
      </c>
      <c r="LE35" s="322">
        <f t="shared" ref="LE35:LE66" si="312">(ES35-ES34)/ES34</f>
        <v>-7.2566650891307911E-3</v>
      </c>
      <c r="LF35" s="322">
        <f t="shared" ref="LF35:LF66" si="313">(ET35-ET34)/ET34</f>
        <v>3.3149171270718231E-2</v>
      </c>
      <c r="LG35" s="322">
        <f t="shared" ref="LG35:LG66" si="314">(EU35-EU34)/EU34</f>
        <v>-1.7937219730941662E-2</v>
      </c>
      <c r="LH35" s="322">
        <f t="shared" ref="LH35:LH66" si="315">(EV35-EV34)/EV34</f>
        <v>1.2112575703598178E-2</v>
      </c>
      <c r="LI35" s="322">
        <f t="shared" ref="LI35:LI66" si="316">(EW35-EW34)/EW34</f>
        <v>2.1592442645074244E-2</v>
      </c>
      <c r="LJ35" s="322">
        <f t="shared" ref="LJ35:LJ66" si="317">(EX35-EX34)/EX34</f>
        <v>-4.9898790189709654E-3</v>
      </c>
      <c r="LK35" s="322">
        <f t="shared" ref="LK35:LK66" si="318">(EY35-EY34)/EY34</f>
        <v>-4.4318086796554992E-3</v>
      </c>
      <c r="LL35" s="322">
        <f t="shared" ref="LL35:LL66" si="319">(EZ35-EZ34)/EZ34</f>
        <v>4.1591320072332807E-2</v>
      </c>
      <c r="LM35" s="322">
        <f t="shared" ref="LM35:LM66" si="320">(FA35-FA34)/FA34</f>
        <v>3.6973180076628344E-2</v>
      </c>
      <c r="LN35" s="322">
        <f t="shared" ref="LN35:LN66" si="321">(FB35-FB34)/FB34</f>
        <v>5.7308970099667886E-2</v>
      </c>
      <c r="LO35" s="322">
        <f t="shared" ref="LO35:LO66" si="322">(FC35-FC34)/FC34</f>
        <v>7.6923076923076927E-2</v>
      </c>
      <c r="LP35" s="322">
        <f t="shared" ref="LP35:LP66" si="323">(FD35-FD34)/FD34</f>
        <v>-7.0198675496688775E-2</v>
      </c>
      <c r="LQ35" s="322">
        <f t="shared" ref="LQ35:LQ66" si="324">(FE35-FE34)/FE34</f>
        <v>1.1991810470898033E-2</v>
      </c>
      <c r="LR35" s="322">
        <f t="shared" ref="LR35:LR66" si="325">(FF35-FF34)/FF34</f>
        <v>5.0742395848349331E-2</v>
      </c>
      <c r="LS35" s="322">
        <f t="shared" ref="LS35:LS66" si="326">(FG35-FG34)/FG34</f>
        <v>2.1942162709575656E-2</v>
      </c>
      <c r="LT35" s="322">
        <f t="shared" ref="LT35:LT66" si="327">(FH35-FH34)/FH34</f>
        <v>-2.192771588034869E-2</v>
      </c>
      <c r="LU35" s="322">
        <f t="shared" ref="LU35:LU66" si="328">(FI35-FI34)/FI34</f>
        <v>-2.5714717894418437E-2</v>
      </c>
      <c r="LV35" s="327">
        <f t="shared" ref="LV35:LV66" si="329">(FJ35-FJ34)/FJ34</f>
        <v>6.4056497475890092E-3</v>
      </c>
    </row>
    <row r="36" spans="1:334">
      <c r="A36" s="265">
        <v>45026</v>
      </c>
      <c r="B36" s="230">
        <v>2825.75</v>
      </c>
      <c r="C36" s="231">
        <v>84.59</v>
      </c>
      <c r="D36" s="231">
        <v>41.47</v>
      </c>
      <c r="E36" s="231">
        <v>41.06</v>
      </c>
      <c r="F36" s="231">
        <v>1684.74</v>
      </c>
      <c r="G36" s="231">
        <v>8.81</v>
      </c>
      <c r="H36" s="231">
        <v>201.84</v>
      </c>
      <c r="I36" s="231">
        <v>172443</v>
      </c>
      <c r="J36" s="231">
        <v>10</v>
      </c>
      <c r="K36" s="231">
        <v>280.68</v>
      </c>
      <c r="L36" s="231">
        <v>85.37</v>
      </c>
      <c r="M36" s="232">
        <v>0.08</v>
      </c>
      <c r="N36" s="231">
        <v>24.99</v>
      </c>
      <c r="O36" s="231">
        <v>2612.19</v>
      </c>
      <c r="P36" s="231">
        <v>1.99</v>
      </c>
      <c r="Q36" s="231">
        <v>1301.8800000000001</v>
      </c>
      <c r="R36" s="231">
        <v>12.22</v>
      </c>
      <c r="S36" s="231">
        <v>163.16</v>
      </c>
      <c r="T36" s="231">
        <v>103.15</v>
      </c>
      <c r="U36" s="231">
        <v>62028.480000000003</v>
      </c>
      <c r="V36" s="231">
        <v>15.34</v>
      </c>
      <c r="W36" s="231">
        <v>26.74</v>
      </c>
      <c r="X36" s="231">
        <v>6.54</v>
      </c>
      <c r="Y36" s="231">
        <v>489.49</v>
      </c>
      <c r="Z36" s="231">
        <v>89.79</v>
      </c>
      <c r="AA36" s="231">
        <v>185</v>
      </c>
      <c r="AB36" s="231">
        <v>2.3199999999999998</v>
      </c>
      <c r="AC36" s="231">
        <v>10.69</v>
      </c>
      <c r="AD36" s="231">
        <v>17.940000000000001</v>
      </c>
      <c r="AE36" s="231">
        <v>102.51</v>
      </c>
      <c r="AF36" s="231">
        <v>849.62</v>
      </c>
      <c r="AG36" s="231">
        <v>58.46</v>
      </c>
      <c r="AH36" s="231">
        <v>24.47</v>
      </c>
      <c r="AI36" s="231">
        <v>128.53</v>
      </c>
      <c r="AJ36" s="231">
        <v>35.56</v>
      </c>
      <c r="AK36" s="231">
        <v>608.4</v>
      </c>
      <c r="AL36" s="231">
        <v>279.45</v>
      </c>
      <c r="AM36" s="231">
        <v>31.13</v>
      </c>
      <c r="AN36" s="231">
        <v>10.09</v>
      </c>
      <c r="AO36" s="231">
        <v>119.69</v>
      </c>
      <c r="AP36" s="231">
        <v>130.82</v>
      </c>
      <c r="AQ36" s="231">
        <v>11.52</v>
      </c>
      <c r="AR36" s="231">
        <v>14.43</v>
      </c>
      <c r="AS36" s="231">
        <v>102.95</v>
      </c>
      <c r="AT36" s="231">
        <v>71.48</v>
      </c>
      <c r="AU36" s="231">
        <v>134.01</v>
      </c>
      <c r="AV36" s="231">
        <v>24.03</v>
      </c>
      <c r="AW36" s="231">
        <v>55.67</v>
      </c>
      <c r="AX36" s="231">
        <v>4.4800000000000004</v>
      </c>
      <c r="AY36" s="231">
        <v>27.21</v>
      </c>
      <c r="AZ36" s="231">
        <v>28.58</v>
      </c>
      <c r="BA36" s="231">
        <v>5057.62</v>
      </c>
      <c r="BB36" s="231">
        <v>592.25</v>
      </c>
      <c r="BC36" s="231">
        <v>1.28</v>
      </c>
      <c r="BD36" s="231">
        <v>12.85</v>
      </c>
      <c r="BE36" s="231">
        <v>379.38</v>
      </c>
      <c r="BF36" s="231">
        <v>338.63</v>
      </c>
      <c r="BG36" s="231">
        <v>138.86000000000001</v>
      </c>
      <c r="BH36" s="231">
        <v>56.05</v>
      </c>
      <c r="BI36" s="231">
        <v>214.15</v>
      </c>
      <c r="BJ36" s="231">
        <v>3.27</v>
      </c>
      <c r="BK36" s="231">
        <v>1166.4000000000001</v>
      </c>
      <c r="BL36" s="231">
        <v>126.15</v>
      </c>
      <c r="BM36" s="231">
        <v>75.17</v>
      </c>
      <c r="BN36" s="231">
        <v>490.99</v>
      </c>
      <c r="BO36" s="231">
        <v>2986</v>
      </c>
      <c r="BP36" s="231">
        <v>110.4</v>
      </c>
      <c r="BQ36" s="231">
        <v>650.91</v>
      </c>
      <c r="BR36" s="231">
        <v>98.26</v>
      </c>
      <c r="BS36" s="231">
        <v>401.26</v>
      </c>
      <c r="BT36" s="231">
        <v>73.290000000000006</v>
      </c>
      <c r="BU36" s="231">
        <v>51.28</v>
      </c>
      <c r="BV36" s="231">
        <v>10.6</v>
      </c>
      <c r="BW36" s="231">
        <v>48.01</v>
      </c>
      <c r="BX36" s="231">
        <v>220.13</v>
      </c>
      <c r="BY36" s="231">
        <v>153.44</v>
      </c>
      <c r="BZ36" s="231">
        <v>46.39</v>
      </c>
      <c r="CA36" s="231">
        <v>168.97</v>
      </c>
      <c r="CB36" s="231">
        <v>47.26</v>
      </c>
      <c r="CC36" s="231">
        <v>76201.8</v>
      </c>
      <c r="CD36" s="231">
        <v>162.9</v>
      </c>
      <c r="CE36" s="231">
        <v>69.5</v>
      </c>
      <c r="CF36" s="231">
        <v>6094.75</v>
      </c>
      <c r="CG36" s="231">
        <v>41.49</v>
      </c>
      <c r="CH36" s="231">
        <v>0.7</v>
      </c>
      <c r="CI36" s="231">
        <v>103.25</v>
      </c>
      <c r="CJ36" s="231">
        <v>91.75</v>
      </c>
      <c r="CK36" s="231">
        <v>81.67</v>
      </c>
      <c r="CL36" s="231">
        <v>37.26</v>
      </c>
      <c r="CM36" s="231">
        <v>4.78</v>
      </c>
      <c r="CN36" s="231">
        <v>7.43</v>
      </c>
      <c r="CO36" s="231">
        <v>1.27</v>
      </c>
      <c r="CP36" s="231">
        <v>1015.37</v>
      </c>
      <c r="CQ36" s="231">
        <v>145.78</v>
      </c>
      <c r="CR36" s="231">
        <v>204.99</v>
      </c>
      <c r="CS36" s="231">
        <v>122.67</v>
      </c>
      <c r="CT36" s="231">
        <v>229.69</v>
      </c>
      <c r="CU36" s="231">
        <v>461.2</v>
      </c>
      <c r="CV36" s="231">
        <v>92.57</v>
      </c>
      <c r="CW36" s="231">
        <v>367.11</v>
      </c>
      <c r="CX36" s="231">
        <v>15.72</v>
      </c>
      <c r="CY36" s="231">
        <v>356.6</v>
      </c>
      <c r="CZ36" s="231">
        <v>43.61</v>
      </c>
      <c r="DA36" s="231">
        <v>11508.1</v>
      </c>
      <c r="DB36" s="231">
        <v>130.82</v>
      </c>
      <c r="DC36" s="231">
        <v>7.81</v>
      </c>
      <c r="DD36" s="231">
        <v>22.27</v>
      </c>
      <c r="DE36" s="231">
        <v>1104.19</v>
      </c>
      <c r="DF36" s="231">
        <v>132.71</v>
      </c>
      <c r="DG36" s="231">
        <v>153.44</v>
      </c>
      <c r="DH36" s="231">
        <v>10.199999999999999</v>
      </c>
      <c r="DI36" s="231">
        <v>7.37</v>
      </c>
      <c r="DJ36" s="231">
        <v>20.53</v>
      </c>
      <c r="DK36" s="231">
        <v>120.55</v>
      </c>
      <c r="DL36" s="231">
        <v>12265.11</v>
      </c>
      <c r="DM36" s="231">
        <v>24.17</v>
      </c>
      <c r="DN36" s="231">
        <v>49.18</v>
      </c>
      <c r="DO36" s="231">
        <v>94.83</v>
      </c>
      <c r="DP36" s="231">
        <v>101.16</v>
      </c>
      <c r="DQ36" s="231">
        <v>757326.44</v>
      </c>
      <c r="DR36" s="231">
        <v>134.74</v>
      </c>
      <c r="DS36" s="231">
        <v>43.16</v>
      </c>
      <c r="DT36" s="231">
        <v>10.91</v>
      </c>
      <c r="DU36" s="231">
        <v>15.4</v>
      </c>
      <c r="DV36" s="231">
        <v>17.600000000000001</v>
      </c>
      <c r="DW36" s="231">
        <v>7.56</v>
      </c>
      <c r="DX36" s="231">
        <v>16.2</v>
      </c>
      <c r="DY36" s="231">
        <v>12.78</v>
      </c>
      <c r="DZ36" s="231">
        <v>248.75</v>
      </c>
      <c r="EA36" s="231">
        <v>80.5</v>
      </c>
      <c r="EB36" s="231">
        <v>27.24</v>
      </c>
      <c r="EC36" s="231">
        <v>1447.6</v>
      </c>
      <c r="ED36" s="231">
        <v>28.34</v>
      </c>
      <c r="EE36" s="231">
        <v>28.27</v>
      </c>
      <c r="EF36" s="231">
        <v>14.13</v>
      </c>
      <c r="EG36" s="231">
        <v>45.8</v>
      </c>
      <c r="EH36" s="231">
        <v>642.65</v>
      </c>
      <c r="EI36" s="231">
        <v>220.32</v>
      </c>
      <c r="EJ36" s="231">
        <v>4.05</v>
      </c>
      <c r="EK36" s="231">
        <v>4306.3</v>
      </c>
      <c r="EL36" s="231">
        <v>26.11</v>
      </c>
      <c r="EM36" s="231">
        <v>257.45</v>
      </c>
      <c r="EN36" s="231">
        <v>141.85</v>
      </c>
      <c r="EO36" s="231">
        <v>186.05</v>
      </c>
      <c r="EP36" s="231">
        <v>1434.2</v>
      </c>
      <c r="EQ36" s="231">
        <v>84.15</v>
      </c>
      <c r="ER36" s="231">
        <v>136.56</v>
      </c>
      <c r="ES36" s="231">
        <v>62.87</v>
      </c>
      <c r="ET36" s="231">
        <v>47.5</v>
      </c>
      <c r="EU36" s="231">
        <v>16</v>
      </c>
      <c r="EV36" s="231">
        <v>319.74</v>
      </c>
      <c r="EW36" s="231">
        <v>7.67</v>
      </c>
      <c r="EX36" s="231">
        <v>201.71</v>
      </c>
      <c r="EY36" s="231">
        <v>116.9</v>
      </c>
      <c r="EZ36" s="231">
        <v>35.49</v>
      </c>
      <c r="FA36" s="231">
        <v>54.95</v>
      </c>
      <c r="FB36" s="231">
        <v>26.33</v>
      </c>
      <c r="FC36" s="231">
        <v>137</v>
      </c>
      <c r="FD36" s="231">
        <v>13.64</v>
      </c>
      <c r="FE36" s="231">
        <v>34.57</v>
      </c>
      <c r="FF36" s="231">
        <v>366.32</v>
      </c>
      <c r="FG36" s="231">
        <v>90.46</v>
      </c>
      <c r="FH36" s="231">
        <v>473.03</v>
      </c>
      <c r="FI36" s="231">
        <v>68.2</v>
      </c>
      <c r="FJ36" s="233">
        <v>32042.03</v>
      </c>
      <c r="FN36" s="326">
        <f t="shared" si="165"/>
        <v>1.2675692916376942E-2</v>
      </c>
      <c r="FO36" s="322">
        <f t="shared" si="166"/>
        <v>1.9279431256778029E-2</v>
      </c>
      <c r="FP36" s="322">
        <f t="shared" si="167"/>
        <v>-9.6362322331966152E-4</v>
      </c>
      <c r="FQ36" s="322">
        <f t="shared" si="168"/>
        <v>3.1140130587644449E-2</v>
      </c>
      <c r="FR36" s="322">
        <f t="shared" si="169"/>
        <v>-6.3227678624090374E-3</v>
      </c>
      <c r="FS36" s="322">
        <f t="shared" si="170"/>
        <v>8.8998763906056946E-2</v>
      </c>
      <c r="FT36" s="322">
        <f t="shared" si="171"/>
        <v>5.6801195814649473E-3</v>
      </c>
      <c r="FU36" s="322">
        <f t="shared" si="172"/>
        <v>5.9427412913927627E-2</v>
      </c>
      <c r="FV36" s="322">
        <f t="shared" si="173"/>
        <v>-9.9900099900097775E-4</v>
      </c>
      <c r="FW36" s="322">
        <f t="shared" si="174"/>
        <v>-1.8738637952733929E-2</v>
      </c>
      <c r="FX36" s="322">
        <f t="shared" si="175"/>
        <v>5.1225218569141868E-2</v>
      </c>
      <c r="FY36" s="322">
        <f t="shared" si="176"/>
        <v>0</v>
      </c>
      <c r="FZ36" s="322">
        <f t="shared" si="177"/>
        <v>2.0833333333333252E-2</v>
      </c>
      <c r="GA36" s="322">
        <f t="shared" si="178"/>
        <v>2.5546499575991772E-2</v>
      </c>
      <c r="GB36" s="322">
        <f t="shared" si="179"/>
        <v>4.7368421052631622E-2</v>
      </c>
      <c r="GC36" s="322">
        <f t="shared" si="180"/>
        <v>4.5686746987951894E-2</v>
      </c>
      <c r="GD36" s="322">
        <f t="shared" si="181"/>
        <v>1.1589403973509981E-2</v>
      </c>
      <c r="GE36" s="322">
        <f t="shared" si="182"/>
        <v>3.3206247694010085E-3</v>
      </c>
      <c r="GF36" s="322">
        <f t="shared" si="183"/>
        <v>3.4292589992981064E-2</v>
      </c>
      <c r="GG36" s="322">
        <f t="shared" si="184"/>
        <v>1.5384317296701304E-3</v>
      </c>
      <c r="GH36" s="322">
        <f t="shared" si="185"/>
        <v>1.9269102990033166E-2</v>
      </c>
      <c r="GI36" s="322">
        <f t="shared" si="186"/>
        <v>-1.0362694300518177E-2</v>
      </c>
      <c r="GJ36" s="322">
        <f t="shared" si="187"/>
        <v>9.5477386934673419E-2</v>
      </c>
      <c r="GK36" s="322">
        <f t="shared" si="188"/>
        <v>-1.9980834709564664E-3</v>
      </c>
      <c r="GL36" s="322">
        <f t="shared" si="189"/>
        <v>-7.973762426975492E-2</v>
      </c>
      <c r="GM36" s="322">
        <f t="shared" si="190"/>
        <v>-3.2421917216039271E-4</v>
      </c>
      <c r="GN36" s="322">
        <f t="shared" si="191"/>
        <v>8.9201877934272283E-2</v>
      </c>
      <c r="GO36" s="322">
        <f t="shared" si="192"/>
        <v>1.2310606060605966E-2</v>
      </c>
      <c r="GP36" s="322">
        <f t="shared" si="193"/>
        <v>3.0442274554853599E-2</v>
      </c>
      <c r="GQ36" s="322">
        <f t="shared" si="194"/>
        <v>4.40917107583777E-3</v>
      </c>
      <c r="GR36" s="322">
        <f t="shared" si="195"/>
        <v>7.683143219264893E-2</v>
      </c>
      <c r="GS36" s="322">
        <f t="shared" si="196"/>
        <v>3.2606830272867292E-3</v>
      </c>
      <c r="GT36" s="322">
        <f t="shared" si="197"/>
        <v>9.4364937388193182E-2</v>
      </c>
      <c r="GU36" s="322">
        <f t="shared" si="198"/>
        <v>-2.0947592931139548E-2</v>
      </c>
      <c r="GV36" s="322">
        <f t="shared" si="199"/>
        <v>-7.5355847055538945E-3</v>
      </c>
      <c r="GW36" s="322">
        <f t="shared" si="200"/>
        <v>4.3209876543209756E-2</v>
      </c>
      <c r="GX36" s="322">
        <f t="shared" si="201"/>
        <v>4.997182040202898E-2</v>
      </c>
      <c r="GY36" s="322">
        <f t="shared" si="202"/>
        <v>-2.7795128044972018E-2</v>
      </c>
      <c r="GZ36" s="322">
        <f t="shared" si="203"/>
        <v>2.1255060728744845E-2</v>
      </c>
      <c r="HA36" s="322">
        <f t="shared" si="204"/>
        <v>8.3619031691608257E-4</v>
      </c>
      <c r="HB36" s="322">
        <f t="shared" si="205"/>
        <v>9.6931074962267216E-2</v>
      </c>
      <c r="HC36" s="322">
        <f t="shared" si="206"/>
        <v>1.7391304347825717E-3</v>
      </c>
      <c r="HD36" s="322">
        <f t="shared" si="207"/>
        <v>-2.6972353337828749E-2</v>
      </c>
      <c r="HE36" s="322">
        <f t="shared" si="208"/>
        <v>-6.4659332175255905E-3</v>
      </c>
      <c r="HF36" s="322">
        <f t="shared" si="209"/>
        <v>-5.4264644497008562E-3</v>
      </c>
      <c r="HG36" s="322">
        <f t="shared" si="210"/>
        <v>5.2875549968573146E-2</v>
      </c>
      <c r="HH36" s="322">
        <f t="shared" si="211"/>
        <v>-1.2468827930173559E-3</v>
      </c>
      <c r="HI36" s="322">
        <f t="shared" si="212"/>
        <v>3.8232002983961288E-2</v>
      </c>
      <c r="HJ36" s="322">
        <f t="shared" si="213"/>
        <v>6.7415730337079208E-3</v>
      </c>
      <c r="HK36" s="322">
        <f t="shared" si="214"/>
        <v>1.7957351290684639E-2</v>
      </c>
      <c r="HL36" s="322">
        <f t="shared" si="215"/>
        <v>1.1681415929203479E-2</v>
      </c>
      <c r="HM36" s="322">
        <f t="shared" si="216"/>
        <v>-9.4790071327571258E-3</v>
      </c>
      <c r="HN36" s="322">
        <f t="shared" si="217"/>
        <v>-8.2666936599522407E-4</v>
      </c>
      <c r="HO36" s="322">
        <f t="shared" si="218"/>
        <v>4.9180327868852507E-2</v>
      </c>
      <c r="HP36" s="322">
        <f t="shared" si="219"/>
        <v>-6.18716163959784E-3</v>
      </c>
      <c r="HQ36" s="322">
        <f t="shared" si="220"/>
        <v>-3.2054650551761091E-3</v>
      </c>
      <c r="HR36" s="322">
        <f t="shared" si="221"/>
        <v>-2.062888633483596E-3</v>
      </c>
      <c r="HS36" s="322">
        <f t="shared" si="222"/>
        <v>3.5650357995226735E-2</v>
      </c>
      <c r="HT36" s="322">
        <f t="shared" si="223"/>
        <v>2.4492780113324737E-2</v>
      </c>
      <c r="HU36" s="322">
        <f t="shared" si="224"/>
        <v>6.9359832218116521E-2</v>
      </c>
      <c r="HV36" s="322">
        <f t="shared" si="225"/>
        <v>2.5078369905956136E-2</v>
      </c>
      <c r="HW36" s="322">
        <f t="shared" si="226"/>
        <v>2.8072804195496133E-2</v>
      </c>
      <c r="HX36" s="322">
        <f t="shared" si="227"/>
        <v>2.1622934888241022E-2</v>
      </c>
      <c r="HY36" s="322">
        <f t="shared" si="228"/>
        <v>1.9669017905588754E-2</v>
      </c>
      <c r="HZ36" s="322">
        <f t="shared" si="229"/>
        <v>7.5105651536052934E-2</v>
      </c>
      <c r="IA36" s="322">
        <f t="shared" si="230"/>
        <v>-9.8911410789069443E-3</v>
      </c>
      <c r="IB36" s="322">
        <f t="shared" si="231"/>
        <v>1.6200294550810061E-2</v>
      </c>
      <c r="IC36" s="322">
        <f t="shared" si="232"/>
        <v>5.3201300907722918E-2</v>
      </c>
      <c r="ID36" s="322">
        <f t="shared" si="233"/>
        <v>-7.1188853859445922E-4</v>
      </c>
      <c r="IE36" s="322">
        <f t="shared" si="234"/>
        <v>2.57157464212679E-2</v>
      </c>
      <c r="IF36" s="322">
        <f t="shared" si="235"/>
        <v>-2.7214587018640447E-3</v>
      </c>
      <c r="IG36" s="322">
        <f t="shared" si="236"/>
        <v>2.1107128634010399E-2</v>
      </c>
      <c r="IH36" s="322">
        <f t="shared" si="237"/>
        <v>1.5325670498084306E-2</v>
      </c>
      <c r="II36" s="322">
        <f t="shared" si="238"/>
        <v>-1.5381460213289582E-2</v>
      </c>
      <c r="IJ36" s="322">
        <f t="shared" si="239"/>
        <v>2.4909209423596212E-2</v>
      </c>
      <c r="IK36" s="322">
        <f t="shared" si="240"/>
        <v>4.1884816753925804E-3</v>
      </c>
      <c r="IL36" s="322">
        <f t="shared" si="241"/>
        <v>2.2932745314222694E-2</v>
      </c>
      <c r="IM36" s="322">
        <f t="shared" si="242"/>
        <v>-4.5949926362297564E-3</v>
      </c>
      <c r="IN36" s="322">
        <f t="shared" si="243"/>
        <v>3.7541163556531303E-2</v>
      </c>
      <c r="IO36" s="322">
        <f t="shared" si="244"/>
        <v>6.4918824916387688E-2</v>
      </c>
      <c r="IP36" s="322">
        <f t="shared" si="245"/>
        <v>1.0984919009495503E-2</v>
      </c>
      <c r="IQ36" s="322">
        <f t="shared" si="246"/>
        <v>-3.2707028531663108E-2</v>
      </c>
      <c r="IR36" s="322">
        <f t="shared" si="247"/>
        <v>-4.1538696218994246E-2</v>
      </c>
      <c r="IS36" s="322">
        <f t="shared" si="248"/>
        <v>9.6501809408924355E-4</v>
      </c>
      <c r="IT36" s="322">
        <f t="shared" si="249"/>
        <v>-1.4084507042253534E-2</v>
      </c>
      <c r="IU36" s="322">
        <f t="shared" si="250"/>
        <v>0</v>
      </c>
      <c r="IV36" s="322">
        <f t="shared" si="251"/>
        <v>-7.7863090732129218E-3</v>
      </c>
      <c r="IW36" s="322">
        <f t="shared" si="252"/>
        <v>5.8038606037051486E-2</v>
      </c>
      <c r="IX36" s="322">
        <f t="shared" si="253"/>
        <v>4.8543689320388276E-3</v>
      </c>
      <c r="IY36" s="322">
        <f t="shared" si="254"/>
        <v>-1.2396694214875952E-2</v>
      </c>
      <c r="IZ36" s="322">
        <f t="shared" si="255"/>
        <v>-2.2368421052631572E-2</v>
      </c>
      <c r="JA36" s="322">
        <f t="shared" si="256"/>
        <v>-0.10563380281690135</v>
      </c>
      <c r="JB36" s="322">
        <f t="shared" si="257"/>
        <v>3.955031294185115E-3</v>
      </c>
      <c r="JC36" s="322">
        <f t="shared" si="258"/>
        <v>-6.169877287996395E-4</v>
      </c>
      <c r="JD36" s="322">
        <f t="shared" si="259"/>
        <v>-1.805901513699934E-2</v>
      </c>
      <c r="JE36" s="322">
        <f t="shared" si="260"/>
        <v>-1.0087153001936734E-2</v>
      </c>
      <c r="JF36" s="322">
        <f t="shared" si="261"/>
        <v>3.5525900545511906E-2</v>
      </c>
      <c r="JG36" s="322">
        <f t="shared" si="262"/>
        <v>7.2782675443697431E-2</v>
      </c>
      <c r="JH36" s="322">
        <f t="shared" si="263"/>
        <v>-2.1558693543171593E-3</v>
      </c>
      <c r="JI36" s="322">
        <f t="shared" si="264"/>
        <v>3.1932536893886192E-2</v>
      </c>
      <c r="JJ36" s="322">
        <f t="shared" si="265"/>
        <v>5.7581573896353074E-3</v>
      </c>
      <c r="JK36" s="322">
        <f t="shared" si="266"/>
        <v>-5.1898330320110556E-2</v>
      </c>
      <c r="JL36" s="322">
        <f t="shared" si="267"/>
        <v>2.155071445303354E-2</v>
      </c>
      <c r="JM36" s="322">
        <f t="shared" si="268"/>
        <v>0.16608454140790213</v>
      </c>
      <c r="JN36" s="322">
        <f t="shared" si="269"/>
        <v>9.6931074962267216E-2</v>
      </c>
      <c r="JO36" s="322">
        <f t="shared" si="270"/>
        <v>5.25606469002695E-2</v>
      </c>
      <c r="JP36" s="322">
        <f t="shared" si="271"/>
        <v>-2.2388059701492605E-2</v>
      </c>
      <c r="JQ36" s="322">
        <f t="shared" si="272"/>
        <v>-2.1417727009831289E-3</v>
      </c>
      <c r="JR36" s="322">
        <f t="shared" si="273"/>
        <v>3.4782608695652774E-3</v>
      </c>
      <c r="JS36" s="322">
        <f t="shared" si="274"/>
        <v>4.1884816753925804E-3</v>
      </c>
      <c r="JT36" s="322">
        <f t="shared" si="275"/>
        <v>-2.4856596558317547E-2</v>
      </c>
      <c r="JU36" s="322">
        <f t="shared" si="276"/>
        <v>1.3586956521738839E-3</v>
      </c>
      <c r="JV36" s="322">
        <f t="shared" si="277"/>
        <v>3.425692695214104E-2</v>
      </c>
      <c r="JW36" s="322">
        <f t="shared" si="278"/>
        <v>4.771423605075608E-2</v>
      </c>
      <c r="JX36" s="322">
        <f t="shared" si="279"/>
        <v>6.4766569494385931E-2</v>
      </c>
      <c r="JY36" s="322">
        <f t="shared" si="280"/>
        <v>8.2815734989660989E-4</v>
      </c>
      <c r="JZ36" s="322">
        <f t="shared" si="281"/>
        <v>0</v>
      </c>
      <c r="KA36" s="322">
        <f t="shared" si="282"/>
        <v>-3.46784363177804E-3</v>
      </c>
      <c r="KB36" s="322">
        <f t="shared" si="283"/>
        <v>2.6692377955952456E-2</v>
      </c>
      <c r="KC36" s="322">
        <f t="shared" si="284"/>
        <v>3.2520253044113961E-2</v>
      </c>
      <c r="KD36" s="322">
        <f t="shared" si="285"/>
        <v>1.7059178743961501E-2</v>
      </c>
      <c r="KE36" s="322">
        <f t="shared" si="286"/>
        <v>2.2022259057542026E-2</v>
      </c>
      <c r="KF36" s="322">
        <f t="shared" si="287"/>
        <v>8.3416087388282004E-2</v>
      </c>
      <c r="KG36" s="322">
        <f t="shared" si="288"/>
        <v>-9.3050647820965837E-2</v>
      </c>
      <c r="KH36" s="322">
        <f t="shared" si="289"/>
        <v>-3.9615166949632302E-3</v>
      </c>
      <c r="KI36" s="322">
        <f t="shared" si="290"/>
        <v>1.2048192771084319E-2</v>
      </c>
      <c r="KJ36" s="322">
        <f t="shared" si="291"/>
        <v>-2.1148036253776519E-2</v>
      </c>
      <c r="KK36" s="322">
        <f t="shared" si="292"/>
        <v>5.6198347107437992E-2</v>
      </c>
      <c r="KL36" s="322">
        <f t="shared" si="293"/>
        <v>9.2096721843557706E-3</v>
      </c>
      <c r="KM36" s="322">
        <f t="shared" si="294"/>
        <v>4.1397153945666273E-2</v>
      </c>
      <c r="KN36" s="322">
        <f t="shared" si="295"/>
        <v>1.4903129657227966E-2</v>
      </c>
      <c r="KO36" s="322">
        <f t="shared" si="296"/>
        <v>2.0011273957158866E-2</v>
      </c>
      <c r="KP36" s="322">
        <f t="shared" si="297"/>
        <v>5.5886736214605069E-2</v>
      </c>
      <c r="KQ36" s="322">
        <f t="shared" si="298"/>
        <v>-2.3825966850828773E-2</v>
      </c>
      <c r="KR36" s="322">
        <f t="shared" si="299"/>
        <v>-0.11962616822429906</v>
      </c>
      <c r="KS36" s="322">
        <f t="shared" si="300"/>
        <v>2.4608501118568105E-2</v>
      </c>
      <c r="KT36" s="322">
        <f t="shared" si="301"/>
        <v>3.7972025713085882E-2</v>
      </c>
      <c r="KU36" s="322">
        <f t="shared" si="302"/>
        <v>1.9103566307414752E-2</v>
      </c>
      <c r="KV36" s="322">
        <f t="shared" si="303"/>
        <v>6.0209424083769635E-2</v>
      </c>
      <c r="KW36" s="322">
        <f t="shared" si="304"/>
        <v>5.8088201124587566E-4</v>
      </c>
      <c r="KX36" s="322">
        <f t="shared" si="305"/>
        <v>1.2407910042652202E-2</v>
      </c>
      <c r="KY36" s="322">
        <f t="shared" si="306"/>
        <v>9.0934033629913903E-3</v>
      </c>
      <c r="KZ36" s="322">
        <f t="shared" si="307"/>
        <v>-8.0419580419580812E-3</v>
      </c>
      <c r="LA36" s="322">
        <f t="shared" si="308"/>
        <v>0.17463223688364182</v>
      </c>
      <c r="LB36" s="322">
        <f t="shared" si="309"/>
        <v>2.9037187977585349E-2</v>
      </c>
      <c r="LC36" s="322">
        <f t="shared" si="310"/>
        <v>-3.3647220946256232E-2</v>
      </c>
      <c r="LD36" s="322">
        <f t="shared" si="311"/>
        <v>2.6431718061675014E-3</v>
      </c>
      <c r="LE36" s="322">
        <f t="shared" si="312"/>
        <v>-9.5344033052601742E-4</v>
      </c>
      <c r="LF36" s="322">
        <f t="shared" si="313"/>
        <v>1.6042780748663103E-2</v>
      </c>
      <c r="LG36" s="322">
        <f t="shared" si="314"/>
        <v>4.3705153294194388E-2</v>
      </c>
      <c r="LH36" s="322">
        <f t="shared" si="315"/>
        <v>2.3135259671690566E-2</v>
      </c>
      <c r="LI36" s="322">
        <f t="shared" si="316"/>
        <v>1.3210039630118842E-2</v>
      </c>
      <c r="LJ36" s="322">
        <f t="shared" si="317"/>
        <v>-4.5701849836779093E-2</v>
      </c>
      <c r="LK36" s="322">
        <f t="shared" si="318"/>
        <v>-1.8142113220225069E-2</v>
      </c>
      <c r="LL36" s="322">
        <f t="shared" si="319"/>
        <v>2.6909722222222213E-2</v>
      </c>
      <c r="LM36" s="322">
        <f t="shared" si="320"/>
        <v>1.5148716053944213E-2</v>
      </c>
      <c r="LN36" s="322">
        <f t="shared" si="321"/>
        <v>3.4171249018067458E-2</v>
      </c>
      <c r="LO36" s="322">
        <f t="shared" si="322"/>
        <v>-2.1428571428571429E-2</v>
      </c>
      <c r="LP36" s="322">
        <f t="shared" si="323"/>
        <v>-2.849002849002839E-2</v>
      </c>
      <c r="LQ36" s="322">
        <f t="shared" si="324"/>
        <v>-8.6705202312142014E-4</v>
      </c>
      <c r="LR36" s="322">
        <f t="shared" si="325"/>
        <v>5.1310193442173262E-3</v>
      </c>
      <c r="LS36" s="322">
        <f t="shared" si="326"/>
        <v>-3.9638846069147702E-3</v>
      </c>
      <c r="LT36" s="322">
        <f t="shared" si="327"/>
        <v>1.0963881171190416E-2</v>
      </c>
      <c r="LU36" s="322">
        <f t="shared" si="328"/>
        <v>5.8841794752367747E-2</v>
      </c>
      <c r="LV36" s="327">
        <f t="shared" si="329"/>
        <v>0.12988160620619735</v>
      </c>
    </row>
    <row r="37" spans="1:334">
      <c r="A37" s="265">
        <v>45033</v>
      </c>
      <c r="B37" s="230">
        <v>2823.07</v>
      </c>
      <c r="C37" s="231">
        <v>84.59</v>
      </c>
      <c r="D37" s="231">
        <v>41.07</v>
      </c>
      <c r="E37" s="231">
        <v>39.799999999999997</v>
      </c>
      <c r="F37" s="231">
        <v>1679.15</v>
      </c>
      <c r="G37" s="231">
        <v>8.18</v>
      </c>
      <c r="H37" s="231">
        <v>195.72</v>
      </c>
      <c r="I37" s="231">
        <v>167430.64000000001</v>
      </c>
      <c r="J37" s="231">
        <v>9.64</v>
      </c>
      <c r="K37" s="231">
        <v>280.31</v>
      </c>
      <c r="L37" s="231">
        <v>82.84</v>
      </c>
      <c r="M37" s="232">
        <v>0.08</v>
      </c>
      <c r="N37" s="231">
        <v>25.27</v>
      </c>
      <c r="O37" s="231">
        <v>2649.13</v>
      </c>
      <c r="P37" s="231">
        <v>2.0099999999999998</v>
      </c>
      <c r="Q37" s="231">
        <v>1281.92</v>
      </c>
      <c r="R37" s="231">
        <v>11.54</v>
      </c>
      <c r="S37" s="231">
        <v>162.97</v>
      </c>
      <c r="T37" s="231">
        <v>98.47</v>
      </c>
      <c r="U37" s="231">
        <v>62600.17</v>
      </c>
      <c r="V37" s="231">
        <v>15.16</v>
      </c>
      <c r="W37" s="231">
        <v>27.1</v>
      </c>
      <c r="X37" s="231">
        <v>6.5</v>
      </c>
      <c r="Y37" s="231">
        <v>462.74</v>
      </c>
      <c r="Z37" s="231">
        <v>84.65</v>
      </c>
      <c r="AA37" s="231">
        <v>165.08</v>
      </c>
      <c r="AB37" s="231">
        <v>2.2200000000000002</v>
      </c>
      <c r="AC37" s="231">
        <v>10.01</v>
      </c>
      <c r="AD37" s="231">
        <v>18.170000000000002</v>
      </c>
      <c r="AE37" s="231">
        <v>106.96</v>
      </c>
      <c r="AF37" s="231">
        <v>857.52</v>
      </c>
      <c r="AG37" s="231">
        <v>59.39</v>
      </c>
      <c r="AH37" s="231">
        <v>25.58</v>
      </c>
      <c r="AI37" s="231">
        <v>127.31</v>
      </c>
      <c r="AJ37" s="231">
        <v>34.71</v>
      </c>
      <c r="AK37" s="231">
        <v>604</v>
      </c>
      <c r="AL37" s="231">
        <v>272.11</v>
      </c>
      <c r="AM37" s="231">
        <v>29.57</v>
      </c>
      <c r="AN37" s="231">
        <v>10.210000000000001</v>
      </c>
      <c r="AO37" s="231">
        <v>120.67</v>
      </c>
      <c r="AP37" s="231">
        <v>132.52000000000001</v>
      </c>
      <c r="AQ37" s="231">
        <v>11.82</v>
      </c>
      <c r="AR37" s="231">
        <v>15.36</v>
      </c>
      <c r="AS37" s="231">
        <v>105.97</v>
      </c>
      <c r="AT37" s="231">
        <v>71.14</v>
      </c>
      <c r="AU37" s="231">
        <v>132.07</v>
      </c>
      <c r="AV37" s="231">
        <v>23.87</v>
      </c>
      <c r="AW37" s="231">
        <v>54.72</v>
      </c>
      <c r="AX37" s="231">
        <v>3.86</v>
      </c>
      <c r="AY37" s="231">
        <v>26.9</v>
      </c>
      <c r="AZ37" s="231">
        <v>27.39</v>
      </c>
      <c r="BA37" s="231">
        <v>4935.13</v>
      </c>
      <c r="BB37" s="231">
        <v>566.57000000000005</v>
      </c>
      <c r="BC37" s="231">
        <v>1.04</v>
      </c>
      <c r="BD37" s="231">
        <v>12.88</v>
      </c>
      <c r="BE37" s="231">
        <v>377.67</v>
      </c>
      <c r="BF37" s="231">
        <v>327.98</v>
      </c>
      <c r="BG37" s="231">
        <v>138.37</v>
      </c>
      <c r="BH37" s="231">
        <v>55.51</v>
      </c>
      <c r="BI37" s="231">
        <v>210.89</v>
      </c>
      <c r="BJ37" s="231">
        <v>3.21</v>
      </c>
      <c r="BK37" s="231">
        <v>1208.0899999999999</v>
      </c>
      <c r="BL37" s="231">
        <v>127.38</v>
      </c>
      <c r="BM37" s="231">
        <v>78.38</v>
      </c>
      <c r="BN37" s="231">
        <v>490.19</v>
      </c>
      <c r="BO37" s="231">
        <v>2959.78</v>
      </c>
      <c r="BP37" s="231">
        <v>111.41</v>
      </c>
      <c r="BQ37" s="231">
        <v>641.13</v>
      </c>
      <c r="BR37" s="231">
        <v>97.94</v>
      </c>
      <c r="BS37" s="231">
        <v>422.2</v>
      </c>
      <c r="BT37" s="231">
        <v>71.680000000000007</v>
      </c>
      <c r="BU37" s="231">
        <v>50.39</v>
      </c>
      <c r="BV37" s="231">
        <v>10</v>
      </c>
      <c r="BW37" s="231">
        <v>49.06</v>
      </c>
      <c r="BX37" s="231">
        <v>211.59</v>
      </c>
      <c r="BY37" s="231">
        <v>150.52000000000001</v>
      </c>
      <c r="BZ37" s="231">
        <v>48.94</v>
      </c>
      <c r="CA37" s="231">
        <v>170.72</v>
      </c>
      <c r="CB37" s="231">
        <v>46.68</v>
      </c>
      <c r="CC37" s="231">
        <v>74415.12</v>
      </c>
      <c r="CD37" s="231">
        <v>160.84</v>
      </c>
      <c r="CE37" s="231">
        <v>63.98</v>
      </c>
      <c r="CF37" s="231">
        <v>6290.41</v>
      </c>
      <c r="CG37" s="231">
        <v>37.479999999999997</v>
      </c>
      <c r="CH37" s="231">
        <v>0.72</v>
      </c>
      <c r="CI37" s="231">
        <v>101.69</v>
      </c>
      <c r="CJ37" s="231">
        <v>88.43</v>
      </c>
      <c r="CK37" s="231">
        <v>83.63</v>
      </c>
      <c r="CL37" s="231">
        <v>37.32</v>
      </c>
      <c r="CM37" s="231">
        <v>4.87</v>
      </c>
      <c r="CN37" s="231">
        <v>7.64</v>
      </c>
      <c r="CO37" s="231">
        <v>1.26</v>
      </c>
      <c r="CP37" s="231">
        <v>1017.37</v>
      </c>
      <c r="CQ37" s="231">
        <v>149.77000000000001</v>
      </c>
      <c r="CR37" s="231">
        <v>209.69</v>
      </c>
      <c r="CS37" s="231">
        <v>128.96</v>
      </c>
      <c r="CT37" s="231">
        <v>229.72</v>
      </c>
      <c r="CU37" s="231">
        <v>462.87</v>
      </c>
      <c r="CV37" s="231">
        <v>92.41</v>
      </c>
      <c r="CW37" s="231">
        <v>369.88</v>
      </c>
      <c r="CX37" s="231">
        <v>15.48</v>
      </c>
      <c r="CY37" s="231">
        <v>340.79</v>
      </c>
      <c r="CZ37" s="231">
        <v>44.28</v>
      </c>
      <c r="DA37" s="231">
        <v>11026.27</v>
      </c>
      <c r="DB37" s="231">
        <v>132.52000000000001</v>
      </c>
      <c r="DC37" s="231">
        <v>7.87</v>
      </c>
      <c r="DD37" s="231">
        <v>22.36</v>
      </c>
      <c r="DE37" s="231">
        <v>1090.42</v>
      </c>
      <c r="DF37" s="231">
        <v>138.1</v>
      </c>
      <c r="DG37" s="231">
        <v>150.52000000000001</v>
      </c>
      <c r="DH37" s="231">
        <v>10.53</v>
      </c>
      <c r="DI37" s="231">
        <v>7.41</v>
      </c>
      <c r="DJ37" s="231">
        <v>20.83</v>
      </c>
      <c r="DK37" s="231">
        <v>120.14</v>
      </c>
      <c r="DL37" s="231">
        <v>11837.37</v>
      </c>
      <c r="DM37" s="231">
        <v>24.63</v>
      </c>
      <c r="DN37" s="231">
        <v>50.03</v>
      </c>
      <c r="DO37" s="231">
        <v>96.38</v>
      </c>
      <c r="DP37" s="231">
        <v>101.84</v>
      </c>
      <c r="DQ37" s="231">
        <v>729498.19</v>
      </c>
      <c r="DR37" s="231">
        <v>133.76</v>
      </c>
      <c r="DS37" s="231">
        <v>43.84</v>
      </c>
      <c r="DT37" s="231">
        <v>10.73</v>
      </c>
      <c r="DU37" s="231">
        <v>15.02</v>
      </c>
      <c r="DV37" s="231">
        <v>17.61</v>
      </c>
      <c r="DW37" s="231">
        <v>7.29</v>
      </c>
      <c r="DX37" s="231">
        <v>15.34</v>
      </c>
      <c r="DY37" s="231">
        <v>11.43</v>
      </c>
      <c r="DZ37" s="231">
        <v>245.26</v>
      </c>
      <c r="EA37" s="231">
        <v>79.52</v>
      </c>
      <c r="EB37" s="231">
        <v>27.6</v>
      </c>
      <c r="EC37" s="231">
        <v>1444.2</v>
      </c>
      <c r="ED37" s="231">
        <v>27.16</v>
      </c>
      <c r="EE37" s="231">
        <v>27</v>
      </c>
      <c r="EF37" s="231">
        <v>13.84</v>
      </c>
      <c r="EG37" s="231">
        <v>43.48</v>
      </c>
      <c r="EH37" s="231">
        <v>653.46</v>
      </c>
      <c r="EI37" s="231">
        <v>221.32</v>
      </c>
      <c r="EJ37" s="231">
        <v>4.17</v>
      </c>
      <c r="EK37" s="231">
        <v>4388.2299999999996</v>
      </c>
      <c r="EL37" s="231">
        <v>27.33</v>
      </c>
      <c r="EM37" s="231">
        <v>261.22000000000003</v>
      </c>
      <c r="EN37" s="231">
        <v>146.61000000000001</v>
      </c>
      <c r="EO37" s="231">
        <v>186.54</v>
      </c>
      <c r="EP37" s="231">
        <v>1496.36</v>
      </c>
      <c r="EQ37" s="231">
        <v>82.38</v>
      </c>
      <c r="ER37" s="231">
        <v>140.38999999999999</v>
      </c>
      <c r="ES37" s="231">
        <v>62.33</v>
      </c>
      <c r="ET37" s="231">
        <v>46.86</v>
      </c>
      <c r="EU37" s="231">
        <v>15.96</v>
      </c>
      <c r="EV37" s="231">
        <v>324.33</v>
      </c>
      <c r="EW37" s="231">
        <v>7.71</v>
      </c>
      <c r="EX37" s="231">
        <v>205.15</v>
      </c>
      <c r="EY37" s="231">
        <v>114.7</v>
      </c>
      <c r="EZ37" s="231">
        <v>34.67</v>
      </c>
      <c r="FA37" s="231">
        <v>54.95</v>
      </c>
      <c r="FB37" s="231">
        <v>26.14</v>
      </c>
      <c r="FC37" s="231">
        <v>135.5</v>
      </c>
      <c r="FD37" s="231">
        <v>12.46</v>
      </c>
      <c r="FE37" s="231">
        <v>34.67</v>
      </c>
      <c r="FF37" s="231">
        <v>367.26</v>
      </c>
      <c r="FG37" s="231">
        <v>91.21</v>
      </c>
      <c r="FH37" s="231">
        <v>487.52</v>
      </c>
      <c r="FI37" s="231">
        <v>68.099999999999994</v>
      </c>
      <c r="FJ37" s="233">
        <v>31193.17</v>
      </c>
      <c r="FN37" s="326">
        <f t="shared" si="165"/>
        <v>-9.4842077324598293E-4</v>
      </c>
      <c r="FO37" s="322">
        <f t="shared" si="166"/>
        <v>0</v>
      </c>
      <c r="FP37" s="322">
        <f t="shared" si="167"/>
        <v>-9.6455268869061628E-3</v>
      </c>
      <c r="FQ37" s="322">
        <f t="shared" si="168"/>
        <v>-3.0686799805163298E-2</v>
      </c>
      <c r="FR37" s="322">
        <f t="shared" si="169"/>
        <v>-3.3180193976518144E-3</v>
      </c>
      <c r="FS37" s="322">
        <f t="shared" si="170"/>
        <v>-7.1509648127128345E-2</v>
      </c>
      <c r="FT37" s="322">
        <f t="shared" si="171"/>
        <v>-3.0321046373365065E-2</v>
      </c>
      <c r="FU37" s="322">
        <f t="shared" si="172"/>
        <v>-2.9066764090163046E-2</v>
      </c>
      <c r="FV37" s="322">
        <f t="shared" si="173"/>
        <v>-3.5999999999999942E-2</v>
      </c>
      <c r="FW37" s="322">
        <f t="shared" si="174"/>
        <v>-1.3182271626051181E-3</v>
      </c>
      <c r="FX37" s="322">
        <f t="shared" si="175"/>
        <v>-2.963570340869159E-2</v>
      </c>
      <c r="FY37" s="322">
        <f t="shared" si="176"/>
        <v>0</v>
      </c>
      <c r="FZ37" s="322">
        <f t="shared" si="177"/>
        <v>1.1204481792717134E-2</v>
      </c>
      <c r="GA37" s="322">
        <f t="shared" si="178"/>
        <v>1.4141390940168998E-2</v>
      </c>
      <c r="GB37" s="322">
        <f t="shared" si="179"/>
        <v>1.0050251256281305E-2</v>
      </c>
      <c r="GC37" s="322">
        <f t="shared" si="180"/>
        <v>-1.5331674194242199E-2</v>
      </c>
      <c r="GD37" s="322">
        <f t="shared" si="181"/>
        <v>-5.5646481178396191E-2</v>
      </c>
      <c r="GE37" s="322">
        <f t="shared" si="182"/>
        <v>-1.1645011032115577E-3</v>
      </c>
      <c r="GF37" s="322">
        <f t="shared" si="183"/>
        <v>-4.5370819195346648E-2</v>
      </c>
      <c r="GG37" s="322">
        <f t="shared" si="184"/>
        <v>9.216572774312622E-3</v>
      </c>
      <c r="GH37" s="322">
        <f t="shared" si="185"/>
        <v>-1.1734028683181207E-2</v>
      </c>
      <c r="GI37" s="322">
        <f t="shared" si="186"/>
        <v>1.3462976813762266E-2</v>
      </c>
      <c r="GJ37" s="322">
        <f t="shared" si="187"/>
        <v>-6.1162079510703416E-3</v>
      </c>
      <c r="GK37" s="322">
        <f t="shared" si="188"/>
        <v>-5.4648716010541581E-2</v>
      </c>
      <c r="GL37" s="322">
        <f t="shared" si="189"/>
        <v>-5.7244682035861458E-2</v>
      </c>
      <c r="GM37" s="322">
        <f t="shared" si="190"/>
        <v>-0.10767567567567561</v>
      </c>
      <c r="GN37" s="322">
        <f t="shared" si="191"/>
        <v>-4.3103448275861919E-2</v>
      </c>
      <c r="GO37" s="322">
        <f t="shared" si="192"/>
        <v>-6.3610851262862464E-2</v>
      </c>
      <c r="GP37" s="322">
        <f t="shared" si="193"/>
        <v>1.2820512820512843E-2</v>
      </c>
      <c r="GQ37" s="322">
        <f t="shared" si="194"/>
        <v>4.341039898546472E-2</v>
      </c>
      <c r="GR37" s="322">
        <f t="shared" si="195"/>
        <v>9.2982745227277817E-3</v>
      </c>
      <c r="GS37" s="322">
        <f t="shared" si="196"/>
        <v>1.5908313376667801E-2</v>
      </c>
      <c r="GT37" s="322">
        <f t="shared" si="197"/>
        <v>4.5361667347772763E-2</v>
      </c>
      <c r="GU37" s="322">
        <f t="shared" si="198"/>
        <v>-9.4919474052750242E-3</v>
      </c>
      <c r="GV37" s="322">
        <f t="shared" si="199"/>
        <v>-2.390326209223851E-2</v>
      </c>
      <c r="GW37" s="322">
        <f t="shared" si="200"/>
        <v>-7.2320841551610409E-3</v>
      </c>
      <c r="GX37" s="322">
        <f t="shared" si="201"/>
        <v>-2.6265879405975936E-2</v>
      </c>
      <c r="GY37" s="322">
        <f t="shared" si="202"/>
        <v>-5.0112431737873393E-2</v>
      </c>
      <c r="GZ37" s="322">
        <f t="shared" si="203"/>
        <v>1.1892963330029831E-2</v>
      </c>
      <c r="HA37" s="322">
        <f t="shared" si="204"/>
        <v>8.1878185312056484E-3</v>
      </c>
      <c r="HB37" s="322">
        <f t="shared" si="205"/>
        <v>1.2994954899862538E-2</v>
      </c>
      <c r="HC37" s="322">
        <f t="shared" si="206"/>
        <v>2.604166666666673E-2</v>
      </c>
      <c r="HD37" s="322">
        <f t="shared" si="207"/>
        <v>6.4449064449064425E-2</v>
      </c>
      <c r="HE37" s="322">
        <f t="shared" si="208"/>
        <v>2.933462846041764E-2</v>
      </c>
      <c r="HF37" s="322">
        <f t="shared" si="209"/>
        <v>-4.7565752658086649E-3</v>
      </c>
      <c r="HG37" s="322">
        <f t="shared" si="210"/>
        <v>-1.4476531602119229E-2</v>
      </c>
      <c r="HH37" s="322">
        <f t="shared" si="211"/>
        <v>-6.658343736995428E-3</v>
      </c>
      <c r="HI37" s="322">
        <f t="shared" si="212"/>
        <v>-1.7064846416382302E-2</v>
      </c>
      <c r="HJ37" s="322">
        <f t="shared" si="213"/>
        <v>-0.13839285714285726</v>
      </c>
      <c r="HK37" s="322">
        <f t="shared" si="214"/>
        <v>-1.1392870268283803E-2</v>
      </c>
      <c r="HL37" s="322">
        <f t="shared" si="215"/>
        <v>-4.1637508747375714E-2</v>
      </c>
      <c r="HM37" s="322">
        <f t="shared" si="216"/>
        <v>-2.4218901380491178E-2</v>
      </c>
      <c r="HN37" s="322">
        <f t="shared" si="217"/>
        <v>-4.3360067539045928E-2</v>
      </c>
      <c r="HO37" s="322">
        <f t="shared" si="218"/>
        <v>-0.1875</v>
      </c>
      <c r="HP37" s="322">
        <f t="shared" si="219"/>
        <v>2.3346303501946409E-3</v>
      </c>
      <c r="HQ37" s="322">
        <f t="shared" si="220"/>
        <v>-4.5073541040644722E-3</v>
      </c>
      <c r="HR37" s="322">
        <f t="shared" si="221"/>
        <v>-3.1450255441041776E-2</v>
      </c>
      <c r="HS37" s="322">
        <f t="shared" si="222"/>
        <v>-3.528733976667212E-3</v>
      </c>
      <c r="HT37" s="322">
        <f t="shared" si="223"/>
        <v>-9.6342551293487812E-3</v>
      </c>
      <c r="HU37" s="322">
        <f t="shared" si="224"/>
        <v>-1.522297455054877E-2</v>
      </c>
      <c r="HV37" s="322">
        <f t="shared" si="225"/>
        <v>-1.8348623853211024E-2</v>
      </c>
      <c r="HW37" s="322">
        <f t="shared" si="226"/>
        <v>3.574245541838119E-2</v>
      </c>
      <c r="HX37" s="322">
        <f t="shared" si="227"/>
        <v>9.750297265160442E-3</v>
      </c>
      <c r="HY37" s="322">
        <f t="shared" si="228"/>
        <v>4.2703206066249749E-2</v>
      </c>
      <c r="HZ37" s="322">
        <f t="shared" si="229"/>
        <v>-1.629361086783868E-3</v>
      </c>
      <c r="IA37" s="322">
        <f t="shared" si="230"/>
        <v>-8.7809778968519093E-3</v>
      </c>
      <c r="IB37" s="322">
        <f t="shared" si="231"/>
        <v>9.1485507246375983E-3</v>
      </c>
      <c r="IC37" s="322">
        <f t="shared" si="232"/>
        <v>-1.5025118680001802E-2</v>
      </c>
      <c r="ID37" s="322">
        <f t="shared" si="233"/>
        <v>-3.2566659881946608E-3</v>
      </c>
      <c r="IE37" s="322">
        <f t="shared" si="234"/>
        <v>5.2185615311767929E-2</v>
      </c>
      <c r="IF37" s="322">
        <f t="shared" si="235"/>
        <v>-2.1967526265520527E-2</v>
      </c>
      <c r="IG37" s="322">
        <f t="shared" si="236"/>
        <v>-1.7355694227769121E-2</v>
      </c>
      <c r="IH37" s="322">
        <f t="shared" si="237"/>
        <v>-5.6603773584905627E-2</v>
      </c>
      <c r="II37" s="322">
        <f t="shared" si="238"/>
        <v>2.1870443657571428E-2</v>
      </c>
      <c r="IJ37" s="322">
        <f t="shared" si="239"/>
        <v>-3.8795257347930732E-2</v>
      </c>
      <c r="IK37" s="322">
        <f t="shared" si="240"/>
        <v>-1.9030239833159459E-2</v>
      </c>
      <c r="IL37" s="322">
        <f t="shared" si="241"/>
        <v>5.4968743263634344E-2</v>
      </c>
      <c r="IM37" s="322">
        <f t="shared" si="242"/>
        <v>1.0356868083091672E-2</v>
      </c>
      <c r="IN37" s="322">
        <f t="shared" si="243"/>
        <v>-1.2272534913245838E-2</v>
      </c>
      <c r="IO37" s="322">
        <f t="shared" si="244"/>
        <v>-2.3446690235663824E-2</v>
      </c>
      <c r="IP37" s="322">
        <f t="shared" si="245"/>
        <v>-1.2645794966236969E-2</v>
      </c>
      <c r="IQ37" s="322">
        <f t="shared" si="246"/>
        <v>-7.9424460431654728E-2</v>
      </c>
      <c r="IR37" s="322">
        <f t="shared" si="247"/>
        <v>3.2103039501210032E-2</v>
      </c>
      <c r="IS37" s="322">
        <f t="shared" si="248"/>
        <v>-9.6649795131357075E-2</v>
      </c>
      <c r="IT37" s="322">
        <f t="shared" si="249"/>
        <v>2.8571428571428598E-2</v>
      </c>
      <c r="IU37" s="322">
        <f t="shared" si="250"/>
        <v>-1.510895883777242E-2</v>
      </c>
      <c r="IV37" s="322">
        <f t="shared" si="251"/>
        <v>-3.6185286103542158E-2</v>
      </c>
      <c r="IW37" s="322">
        <f t="shared" si="252"/>
        <v>2.3999020448144896E-2</v>
      </c>
      <c r="IX37" s="322">
        <f t="shared" si="253"/>
        <v>1.6103059581321062E-3</v>
      </c>
      <c r="IY37" s="322">
        <f t="shared" si="254"/>
        <v>1.8828451882845158E-2</v>
      </c>
      <c r="IZ37" s="322">
        <f t="shared" si="255"/>
        <v>2.8263795423956926E-2</v>
      </c>
      <c r="JA37" s="322">
        <f t="shared" si="256"/>
        <v>-7.8740157480315029E-3</v>
      </c>
      <c r="JB37" s="322">
        <f t="shared" si="257"/>
        <v>1.9697253218038746E-3</v>
      </c>
      <c r="JC37" s="322">
        <f t="shared" si="258"/>
        <v>2.7370009603512203E-2</v>
      </c>
      <c r="JD37" s="322">
        <f t="shared" si="259"/>
        <v>2.2927947704766031E-2</v>
      </c>
      <c r="JE37" s="322">
        <f t="shared" si="260"/>
        <v>5.1275780549441645E-2</v>
      </c>
      <c r="JF37" s="322">
        <f t="shared" si="261"/>
        <v>1.3061082328356106E-4</v>
      </c>
      <c r="JG37" s="322">
        <f t="shared" si="262"/>
        <v>3.6209887250650821E-3</v>
      </c>
      <c r="JH37" s="322">
        <f t="shared" si="263"/>
        <v>-1.7284217349032797E-3</v>
      </c>
      <c r="JI37" s="322">
        <f t="shared" si="264"/>
        <v>7.5454223529731737E-3</v>
      </c>
      <c r="JJ37" s="322">
        <f t="shared" si="265"/>
        <v>-1.5267175572519097E-2</v>
      </c>
      <c r="JK37" s="322">
        <f t="shared" si="266"/>
        <v>-4.4335389792484581E-2</v>
      </c>
      <c r="JL37" s="322">
        <f t="shared" si="267"/>
        <v>1.5363448750286671E-2</v>
      </c>
      <c r="JM37" s="322">
        <f t="shared" si="268"/>
        <v>-4.1868770691947402E-2</v>
      </c>
      <c r="JN37" s="322">
        <f t="shared" si="269"/>
        <v>1.2994954899862538E-2</v>
      </c>
      <c r="JO37" s="322">
        <f t="shared" si="270"/>
        <v>7.6824583866838027E-3</v>
      </c>
      <c r="JP37" s="322">
        <f t="shared" si="271"/>
        <v>4.0413111809609274E-3</v>
      </c>
      <c r="JQ37" s="322">
        <f t="shared" si="272"/>
        <v>-1.247067986487831E-2</v>
      </c>
      <c r="JR37" s="322">
        <f t="shared" si="273"/>
        <v>4.0614874538467231E-2</v>
      </c>
      <c r="JS37" s="322">
        <f t="shared" si="274"/>
        <v>-1.9030239833159459E-2</v>
      </c>
      <c r="JT37" s="322">
        <f t="shared" si="275"/>
        <v>3.2352941176470598E-2</v>
      </c>
      <c r="JU37" s="322">
        <f t="shared" si="276"/>
        <v>5.4274084124830441E-3</v>
      </c>
      <c r="JV37" s="322">
        <f t="shared" si="277"/>
        <v>1.4612761811982325E-2</v>
      </c>
      <c r="JW37" s="322">
        <f t="shared" si="278"/>
        <v>-3.4010783907092211E-3</v>
      </c>
      <c r="JX37" s="322">
        <f t="shared" si="279"/>
        <v>-3.4874534349875357E-2</v>
      </c>
      <c r="JY37" s="322">
        <f t="shared" si="280"/>
        <v>1.9031857674803362E-2</v>
      </c>
      <c r="JZ37" s="322">
        <f t="shared" si="281"/>
        <v>1.7283448556323737E-2</v>
      </c>
      <c r="KA37" s="322">
        <f t="shared" si="282"/>
        <v>1.6345038489929319E-2</v>
      </c>
      <c r="KB37" s="322">
        <f t="shared" si="283"/>
        <v>6.7220245156188897E-3</v>
      </c>
      <c r="KC37" s="322">
        <f t="shared" si="284"/>
        <v>-3.6745382876108221E-2</v>
      </c>
      <c r="KD37" s="322">
        <f t="shared" si="285"/>
        <v>-7.2732670328040528E-3</v>
      </c>
      <c r="KE37" s="322">
        <f t="shared" si="286"/>
        <v>1.5755329008341215E-2</v>
      </c>
      <c r="KF37" s="322">
        <f t="shared" si="287"/>
        <v>-1.649862511457376E-2</v>
      </c>
      <c r="KG37" s="322">
        <f t="shared" si="288"/>
        <v>-2.4675324675324725E-2</v>
      </c>
      <c r="KH37" s="322">
        <f t="shared" si="289"/>
        <v>5.6818181818170507E-4</v>
      </c>
      <c r="KI37" s="322">
        <f t="shared" si="290"/>
        <v>-3.5714285714285657E-2</v>
      </c>
      <c r="KJ37" s="322">
        <f t="shared" si="291"/>
        <v>-5.3086419753086388E-2</v>
      </c>
      <c r="KK37" s="322">
        <f t="shared" si="292"/>
        <v>-0.10563380281690139</v>
      </c>
      <c r="KL37" s="322">
        <f t="shared" si="293"/>
        <v>-1.4030150753768881E-2</v>
      </c>
      <c r="KM37" s="322">
        <f t="shared" si="294"/>
        <v>-1.2173913043478311E-2</v>
      </c>
      <c r="KN37" s="322">
        <f t="shared" si="295"/>
        <v>1.3215859030837114E-2</v>
      </c>
      <c r="KO37" s="322">
        <f t="shared" si="296"/>
        <v>-2.3487151146724672E-3</v>
      </c>
      <c r="KP37" s="322">
        <f t="shared" si="297"/>
        <v>-4.1637261820748048E-2</v>
      </c>
      <c r="KQ37" s="322">
        <f t="shared" si="298"/>
        <v>-4.4923947647683045E-2</v>
      </c>
      <c r="KR37" s="322">
        <f t="shared" si="299"/>
        <v>-2.0523708421797657E-2</v>
      </c>
      <c r="KS37" s="322">
        <f t="shared" si="300"/>
        <v>-5.0655021834061148E-2</v>
      </c>
      <c r="KT37" s="322">
        <f t="shared" si="301"/>
        <v>1.6820975647708798E-2</v>
      </c>
      <c r="KU37" s="322">
        <f t="shared" si="302"/>
        <v>4.5388525780682646E-3</v>
      </c>
      <c r="KV37" s="322">
        <f t="shared" si="303"/>
        <v>2.9629629629629659E-2</v>
      </c>
      <c r="KW37" s="322">
        <f t="shared" si="304"/>
        <v>1.9025613635835725E-2</v>
      </c>
      <c r="KX37" s="322">
        <f t="shared" si="305"/>
        <v>4.6725392569896551E-2</v>
      </c>
      <c r="KY37" s="322">
        <f t="shared" si="306"/>
        <v>1.4643620120411881E-2</v>
      </c>
      <c r="KZ37" s="322">
        <f t="shared" si="307"/>
        <v>3.3556573845611698E-2</v>
      </c>
      <c r="LA37" s="322">
        <f t="shared" si="308"/>
        <v>2.6337006181133063E-3</v>
      </c>
      <c r="LB37" s="322">
        <f t="shared" si="309"/>
        <v>4.3341235532003801E-2</v>
      </c>
      <c r="LC37" s="322">
        <f t="shared" si="310"/>
        <v>-2.1033868092691744E-2</v>
      </c>
      <c r="LD37" s="322">
        <f t="shared" si="311"/>
        <v>2.8046280023432808E-2</v>
      </c>
      <c r="LE37" s="322">
        <f t="shared" si="312"/>
        <v>-8.5891522188643096E-3</v>
      </c>
      <c r="LF37" s="322">
        <f t="shared" si="313"/>
        <v>-1.3473684210526327E-2</v>
      </c>
      <c r="LG37" s="322">
        <f t="shared" si="314"/>
        <v>-2.4999999999999467E-3</v>
      </c>
      <c r="LH37" s="322">
        <f t="shared" si="315"/>
        <v>1.4355413773691046E-2</v>
      </c>
      <c r="LI37" s="322">
        <f t="shared" si="316"/>
        <v>5.2151238591916609E-3</v>
      </c>
      <c r="LJ37" s="322">
        <f t="shared" si="317"/>
        <v>1.7054186703683492E-2</v>
      </c>
      <c r="LK37" s="322">
        <f t="shared" si="318"/>
        <v>-1.8819503849443992E-2</v>
      </c>
      <c r="LL37" s="322">
        <f t="shared" si="319"/>
        <v>-2.3105100028176957E-2</v>
      </c>
      <c r="LM37" s="322">
        <f t="shared" si="320"/>
        <v>0</v>
      </c>
      <c r="LN37" s="322">
        <f t="shared" si="321"/>
        <v>-7.2161033042156377E-3</v>
      </c>
      <c r="LO37" s="322">
        <f t="shared" si="322"/>
        <v>-1.0948905109489052E-2</v>
      </c>
      <c r="LP37" s="322">
        <f t="shared" si="323"/>
        <v>-8.6510263929618747E-2</v>
      </c>
      <c r="LQ37" s="322">
        <f t="shared" si="324"/>
        <v>2.8926815157651552E-3</v>
      </c>
      <c r="LR37" s="322">
        <f t="shared" si="325"/>
        <v>2.5660624590521887E-3</v>
      </c>
      <c r="LS37" s="322">
        <f t="shared" si="326"/>
        <v>8.2909573292062801E-3</v>
      </c>
      <c r="LT37" s="322">
        <f t="shared" si="327"/>
        <v>3.0632306619030526E-2</v>
      </c>
      <c r="LU37" s="322">
        <f t="shared" si="328"/>
        <v>-1.4662756598241718E-3</v>
      </c>
      <c r="LV37" s="327">
        <f t="shared" si="329"/>
        <v>-2.6492079309581841E-2</v>
      </c>
    </row>
    <row r="38" spans="1:334">
      <c r="A38" s="265">
        <v>45040</v>
      </c>
      <c r="B38" s="230">
        <v>2835.93</v>
      </c>
      <c r="C38" s="231">
        <v>81.430000000000007</v>
      </c>
      <c r="D38" s="231">
        <v>44.24</v>
      </c>
      <c r="E38" s="231">
        <v>39.25</v>
      </c>
      <c r="F38" s="231">
        <v>1730.4</v>
      </c>
      <c r="G38" s="231">
        <v>7.75</v>
      </c>
      <c r="H38" s="231">
        <v>198.78</v>
      </c>
      <c r="I38" s="231">
        <v>173674.11</v>
      </c>
      <c r="J38" s="231">
        <v>8.85</v>
      </c>
      <c r="K38" s="231">
        <v>301.39999999999998</v>
      </c>
      <c r="L38" s="231">
        <v>83.53</v>
      </c>
      <c r="M38" s="232">
        <v>0.08</v>
      </c>
      <c r="N38" s="231">
        <v>25.33</v>
      </c>
      <c r="O38" s="231">
        <v>2648.12</v>
      </c>
      <c r="P38" s="231">
        <v>1.93</v>
      </c>
      <c r="Q38" s="231">
        <v>1277.49</v>
      </c>
      <c r="R38" s="231">
        <v>11.06</v>
      </c>
      <c r="S38" s="231">
        <v>167.58</v>
      </c>
      <c r="T38" s="231">
        <v>99.91</v>
      </c>
      <c r="U38" s="231">
        <v>62409.599999999999</v>
      </c>
      <c r="V38" s="231">
        <v>15.29</v>
      </c>
      <c r="W38" s="231">
        <v>27.73</v>
      </c>
      <c r="X38" s="231">
        <v>6.46</v>
      </c>
      <c r="Y38" s="231">
        <v>470.65</v>
      </c>
      <c r="Z38" s="231">
        <v>80.430000000000007</v>
      </c>
      <c r="AA38" s="231">
        <v>164.31</v>
      </c>
      <c r="AB38" s="231">
        <v>2.31</v>
      </c>
      <c r="AC38" s="231">
        <v>8.7100000000000009</v>
      </c>
      <c r="AD38" s="231">
        <v>17.7</v>
      </c>
      <c r="AE38" s="231">
        <v>105.45</v>
      </c>
      <c r="AF38" s="231">
        <v>828.87</v>
      </c>
      <c r="AG38" s="231">
        <v>59.48</v>
      </c>
      <c r="AH38" s="231">
        <v>24.23</v>
      </c>
      <c r="AI38" s="231">
        <v>129.82</v>
      </c>
      <c r="AJ38" s="231">
        <v>33.57</v>
      </c>
      <c r="AK38" s="231">
        <v>606.6</v>
      </c>
      <c r="AL38" s="231">
        <v>272.70999999999998</v>
      </c>
      <c r="AM38" s="231">
        <v>30.32</v>
      </c>
      <c r="AN38" s="231">
        <v>10.43</v>
      </c>
      <c r="AO38" s="231">
        <v>120.5</v>
      </c>
      <c r="AP38" s="231">
        <v>130.35</v>
      </c>
      <c r="AQ38" s="231">
        <v>11.08</v>
      </c>
      <c r="AR38" s="231">
        <v>14.89</v>
      </c>
      <c r="AS38" s="231">
        <v>104.35</v>
      </c>
      <c r="AT38" s="231">
        <v>69.8</v>
      </c>
      <c r="AU38" s="231">
        <v>130.18</v>
      </c>
      <c r="AV38" s="231">
        <v>24.47</v>
      </c>
      <c r="AW38" s="231">
        <v>55.8</v>
      </c>
      <c r="AX38" s="231">
        <v>3.83</v>
      </c>
      <c r="AY38" s="231">
        <v>27.11</v>
      </c>
      <c r="AZ38" s="231">
        <v>23</v>
      </c>
      <c r="BA38" s="231">
        <v>5031.93</v>
      </c>
      <c r="BB38" s="231">
        <v>560.03</v>
      </c>
      <c r="BC38" s="231">
        <v>1.05</v>
      </c>
      <c r="BD38" s="231">
        <v>12.4</v>
      </c>
      <c r="BE38" s="231">
        <v>377.56</v>
      </c>
      <c r="BF38" s="231">
        <v>329.93</v>
      </c>
      <c r="BG38" s="231">
        <v>141.47</v>
      </c>
      <c r="BH38" s="231">
        <v>55.98</v>
      </c>
      <c r="BI38" s="231">
        <v>210.62</v>
      </c>
      <c r="BJ38" s="231">
        <v>2.88</v>
      </c>
      <c r="BK38" s="231">
        <v>1193.0999999999999</v>
      </c>
      <c r="BL38" s="231">
        <v>125.57</v>
      </c>
      <c r="BM38" s="231">
        <v>77.95</v>
      </c>
      <c r="BN38" s="231">
        <v>468.32</v>
      </c>
      <c r="BO38" s="231">
        <v>3014.47</v>
      </c>
      <c r="BP38" s="231">
        <v>111.21</v>
      </c>
      <c r="BQ38" s="231">
        <v>631.96</v>
      </c>
      <c r="BR38" s="231">
        <v>100.82</v>
      </c>
      <c r="BS38" s="231">
        <v>412.8</v>
      </c>
      <c r="BT38" s="231">
        <v>76.27</v>
      </c>
      <c r="BU38" s="231">
        <v>50.6</v>
      </c>
      <c r="BV38" s="231">
        <v>10.06</v>
      </c>
      <c r="BW38" s="231">
        <v>48.81</v>
      </c>
      <c r="BX38" s="231">
        <v>238.85</v>
      </c>
      <c r="BY38" s="231">
        <v>151.46</v>
      </c>
      <c r="BZ38" s="231">
        <v>48.45</v>
      </c>
      <c r="CA38" s="231">
        <v>175.77</v>
      </c>
      <c r="CB38" s="231">
        <v>46.63</v>
      </c>
      <c r="CC38" s="231">
        <v>75487.13</v>
      </c>
      <c r="CD38" s="231">
        <v>156.84</v>
      </c>
      <c r="CE38" s="231">
        <v>61.43</v>
      </c>
      <c r="CF38" s="231">
        <v>6124.1</v>
      </c>
      <c r="CG38" s="231">
        <v>39.58</v>
      </c>
      <c r="CH38" s="231">
        <v>0.7</v>
      </c>
      <c r="CI38" s="231">
        <v>102.47</v>
      </c>
      <c r="CJ38" s="231">
        <v>89.37</v>
      </c>
      <c r="CK38" s="231">
        <v>80.94</v>
      </c>
      <c r="CL38" s="231">
        <v>37.9</v>
      </c>
      <c r="CM38" s="231">
        <v>4.87</v>
      </c>
      <c r="CN38" s="231">
        <v>7.16</v>
      </c>
      <c r="CO38" s="231">
        <v>1.1499999999999999</v>
      </c>
      <c r="CP38" s="231">
        <v>1013.53</v>
      </c>
      <c r="CQ38" s="231">
        <v>140.30000000000001</v>
      </c>
      <c r="CR38" s="231">
        <v>214.96</v>
      </c>
      <c r="CS38" s="231">
        <v>130.22999999999999</v>
      </c>
      <c r="CT38" s="231">
        <v>228.43</v>
      </c>
      <c r="CU38" s="231">
        <v>476.37</v>
      </c>
      <c r="CV38" s="231">
        <v>91.99</v>
      </c>
      <c r="CW38" s="231">
        <v>374.6</v>
      </c>
      <c r="CX38" s="231">
        <v>15.88</v>
      </c>
      <c r="CY38" s="231">
        <v>336.1</v>
      </c>
      <c r="CZ38" s="231">
        <v>47.46</v>
      </c>
      <c r="DA38" s="231">
        <v>10492.81</v>
      </c>
      <c r="DB38" s="231">
        <v>130.35</v>
      </c>
      <c r="DC38" s="231">
        <v>8.1199999999999992</v>
      </c>
      <c r="DD38" s="231">
        <v>22.36</v>
      </c>
      <c r="DE38" s="231">
        <v>1115.58</v>
      </c>
      <c r="DF38" s="231">
        <v>136.63</v>
      </c>
      <c r="DG38" s="231">
        <v>151.46</v>
      </c>
      <c r="DH38" s="231">
        <v>10.49</v>
      </c>
      <c r="DI38" s="231">
        <v>7.74</v>
      </c>
      <c r="DJ38" s="231">
        <v>20.84</v>
      </c>
      <c r="DK38" s="231">
        <v>121.28</v>
      </c>
      <c r="DL38" s="231">
        <v>12096</v>
      </c>
      <c r="DM38" s="231">
        <v>24.89</v>
      </c>
      <c r="DN38" s="231">
        <v>50.97</v>
      </c>
      <c r="DO38" s="231">
        <v>97.5</v>
      </c>
      <c r="DP38" s="231">
        <v>107.58</v>
      </c>
      <c r="DQ38" s="231">
        <v>686761.94</v>
      </c>
      <c r="DR38" s="231">
        <v>133.6</v>
      </c>
      <c r="DS38" s="231">
        <v>44.39</v>
      </c>
      <c r="DT38" s="231">
        <v>10.54</v>
      </c>
      <c r="DU38" s="231">
        <v>13.9</v>
      </c>
      <c r="DV38" s="231">
        <v>17.420000000000002</v>
      </c>
      <c r="DW38" s="231">
        <v>7.13</v>
      </c>
      <c r="DX38" s="231">
        <v>14.08</v>
      </c>
      <c r="DY38" s="231">
        <v>11.54</v>
      </c>
      <c r="DZ38" s="231">
        <v>247.13</v>
      </c>
      <c r="EA38" s="231">
        <v>80.84</v>
      </c>
      <c r="EB38" s="231">
        <v>27.33</v>
      </c>
      <c r="EC38" s="231">
        <v>1452</v>
      </c>
      <c r="ED38" s="231">
        <v>27.17</v>
      </c>
      <c r="EE38" s="231">
        <v>25.13</v>
      </c>
      <c r="EF38" s="231">
        <v>14.46</v>
      </c>
      <c r="EG38" s="231">
        <v>43.24</v>
      </c>
      <c r="EH38" s="231">
        <v>653.91</v>
      </c>
      <c r="EI38" s="231">
        <v>207.4</v>
      </c>
      <c r="EJ38" s="231">
        <v>4.33</v>
      </c>
      <c r="EK38" s="231">
        <v>4432.6899999999996</v>
      </c>
      <c r="EL38" s="231">
        <v>28.63</v>
      </c>
      <c r="EM38" s="231">
        <v>260.57</v>
      </c>
      <c r="EN38" s="231">
        <v>147.82</v>
      </c>
      <c r="EO38" s="231">
        <v>186.27</v>
      </c>
      <c r="EP38" s="231">
        <v>1449.3</v>
      </c>
      <c r="EQ38" s="231">
        <v>81.349999999999994</v>
      </c>
      <c r="ER38" s="231">
        <v>140.63</v>
      </c>
      <c r="ES38" s="231">
        <v>60.98</v>
      </c>
      <c r="ET38" s="231">
        <v>49.39</v>
      </c>
      <c r="EU38" s="231">
        <v>16.13</v>
      </c>
      <c r="EV38" s="231">
        <v>328.55</v>
      </c>
      <c r="EW38" s="231">
        <v>7.65</v>
      </c>
      <c r="EX38" s="231">
        <v>206.78</v>
      </c>
      <c r="EY38" s="231">
        <v>115.32</v>
      </c>
      <c r="EZ38" s="231">
        <v>35.229999999999997</v>
      </c>
      <c r="FA38" s="231">
        <v>55.52</v>
      </c>
      <c r="FB38" s="231">
        <v>26.04</v>
      </c>
      <c r="FC38" s="231">
        <v>131</v>
      </c>
      <c r="FD38" s="231">
        <v>11.72</v>
      </c>
      <c r="FE38" s="231">
        <v>34.72</v>
      </c>
      <c r="FF38" s="231">
        <v>360.7</v>
      </c>
      <c r="FG38" s="231">
        <v>88.65</v>
      </c>
      <c r="FH38" s="231">
        <v>484.5</v>
      </c>
      <c r="FI38" s="231">
        <v>66.47</v>
      </c>
      <c r="FJ38" s="233">
        <v>31232.19</v>
      </c>
      <c r="FN38" s="326">
        <f t="shared" si="165"/>
        <v>4.5553245225940812E-3</v>
      </c>
      <c r="FO38" s="322">
        <f t="shared" si="166"/>
        <v>-3.7356661543917681E-2</v>
      </c>
      <c r="FP38" s="322">
        <f t="shared" si="167"/>
        <v>7.7185293401509661E-2</v>
      </c>
      <c r="FQ38" s="322">
        <f t="shared" si="168"/>
        <v>-1.3819095477386864E-2</v>
      </c>
      <c r="FR38" s="322">
        <f t="shared" si="169"/>
        <v>3.0521394753297799E-2</v>
      </c>
      <c r="FS38" s="322">
        <f t="shared" si="170"/>
        <v>-5.2567237163814146E-2</v>
      </c>
      <c r="FT38" s="322">
        <f t="shared" si="171"/>
        <v>1.5634580012262426E-2</v>
      </c>
      <c r="FU38" s="322">
        <f t="shared" si="172"/>
        <v>3.728988911468039E-2</v>
      </c>
      <c r="FV38" s="322">
        <f t="shared" si="173"/>
        <v>-8.1950207468879765E-2</v>
      </c>
      <c r="FW38" s="322">
        <f t="shared" si="174"/>
        <v>7.5238129214084321E-2</v>
      </c>
      <c r="FX38" s="322">
        <f t="shared" si="175"/>
        <v>8.329309512312864E-3</v>
      </c>
      <c r="FY38" s="322">
        <f t="shared" si="176"/>
        <v>0</v>
      </c>
      <c r="FZ38" s="322">
        <f t="shared" si="177"/>
        <v>2.3743569449940134E-3</v>
      </c>
      <c r="GA38" s="322">
        <f t="shared" si="178"/>
        <v>-3.8125724294399226E-4</v>
      </c>
      <c r="GB38" s="322">
        <f t="shared" si="179"/>
        <v>-3.9800995024875552E-2</v>
      </c>
      <c r="GC38" s="322">
        <f t="shared" si="180"/>
        <v>-3.4557538691962551E-3</v>
      </c>
      <c r="GD38" s="322">
        <f t="shared" si="181"/>
        <v>-4.159445407279018E-2</v>
      </c>
      <c r="GE38" s="322">
        <f t="shared" si="182"/>
        <v>2.8287414861631058E-2</v>
      </c>
      <c r="GF38" s="322">
        <f t="shared" si="183"/>
        <v>1.4623743272062534E-2</v>
      </c>
      <c r="GG38" s="322">
        <f t="shared" si="184"/>
        <v>-3.0442409341699824E-3</v>
      </c>
      <c r="GH38" s="322">
        <f t="shared" si="185"/>
        <v>8.5751978891819916E-3</v>
      </c>
      <c r="GI38" s="322">
        <f t="shared" si="186"/>
        <v>2.3247232472324686E-2</v>
      </c>
      <c r="GJ38" s="322">
        <f t="shared" si="187"/>
        <v>-6.153846153846159E-3</v>
      </c>
      <c r="GK38" s="322">
        <f t="shared" si="188"/>
        <v>1.7093832389678799E-2</v>
      </c>
      <c r="GL38" s="322">
        <f t="shared" si="189"/>
        <v>-4.9852333136444167E-2</v>
      </c>
      <c r="GM38" s="322">
        <f t="shared" si="190"/>
        <v>-4.6644051369033809E-3</v>
      </c>
      <c r="GN38" s="322">
        <f t="shared" si="191"/>
        <v>4.0540540540540473E-2</v>
      </c>
      <c r="GO38" s="322">
        <f t="shared" si="192"/>
        <v>-0.12987012987012977</v>
      </c>
      <c r="GP38" s="322">
        <f t="shared" si="193"/>
        <v>-2.5866813428728805E-2</v>
      </c>
      <c r="GQ38" s="322">
        <f t="shared" si="194"/>
        <v>-1.4117427075542175E-2</v>
      </c>
      <c r="GR38" s="322">
        <f t="shared" si="195"/>
        <v>-3.3410299468233949E-2</v>
      </c>
      <c r="GS38" s="322">
        <f t="shared" si="196"/>
        <v>1.5154066341134249E-3</v>
      </c>
      <c r="GT38" s="322">
        <f t="shared" si="197"/>
        <v>-5.2775605942142222E-2</v>
      </c>
      <c r="GU38" s="322">
        <f t="shared" si="198"/>
        <v>1.9715654701123169E-2</v>
      </c>
      <c r="GV38" s="322">
        <f t="shared" si="199"/>
        <v>-3.284356093344859E-2</v>
      </c>
      <c r="GW38" s="322">
        <f t="shared" si="200"/>
        <v>4.3046357615894419E-3</v>
      </c>
      <c r="GX38" s="322">
        <f t="shared" si="201"/>
        <v>2.2049906287897022E-3</v>
      </c>
      <c r="GY38" s="322">
        <f t="shared" si="202"/>
        <v>2.5363544132566789E-2</v>
      </c>
      <c r="GZ38" s="322">
        <f t="shared" si="203"/>
        <v>2.1547502448579711E-2</v>
      </c>
      <c r="HA38" s="322">
        <f t="shared" si="204"/>
        <v>-1.408800861854659E-3</v>
      </c>
      <c r="HB38" s="322">
        <f t="shared" si="205"/>
        <v>-1.6374886809538303E-2</v>
      </c>
      <c r="HC38" s="322">
        <f t="shared" si="206"/>
        <v>-6.2605752961082922E-2</v>
      </c>
      <c r="HD38" s="322">
        <f t="shared" si="207"/>
        <v>-3.0598958333333259E-2</v>
      </c>
      <c r="HE38" s="322">
        <f t="shared" si="208"/>
        <v>-1.5287345475134516E-2</v>
      </c>
      <c r="HF38" s="322">
        <f t="shared" si="209"/>
        <v>-1.8836097835254476E-2</v>
      </c>
      <c r="HG38" s="322">
        <f t="shared" si="210"/>
        <v>-1.4310592867418691E-2</v>
      </c>
      <c r="HH38" s="322">
        <f t="shared" si="211"/>
        <v>2.5136154168412143E-2</v>
      </c>
      <c r="HI38" s="322">
        <f t="shared" si="212"/>
        <v>1.9736842105263126E-2</v>
      </c>
      <c r="HJ38" s="322">
        <f t="shared" si="213"/>
        <v>-7.7720207253885506E-3</v>
      </c>
      <c r="HK38" s="322">
        <f t="shared" si="214"/>
        <v>7.8066914498141583E-3</v>
      </c>
      <c r="HL38" s="322">
        <f t="shared" si="215"/>
        <v>-0.1602774735304856</v>
      </c>
      <c r="HM38" s="322">
        <f t="shared" si="216"/>
        <v>1.9614478240694809E-2</v>
      </c>
      <c r="HN38" s="322">
        <f t="shared" si="217"/>
        <v>-1.1543145595425238E-2</v>
      </c>
      <c r="HO38" s="322">
        <f t="shared" si="218"/>
        <v>9.6153846153846229E-3</v>
      </c>
      <c r="HP38" s="322">
        <f t="shared" si="219"/>
        <v>-3.7267080745341644E-2</v>
      </c>
      <c r="HQ38" s="322">
        <f t="shared" si="220"/>
        <v>-2.9125956522893965E-4</v>
      </c>
      <c r="HR38" s="322">
        <f t="shared" si="221"/>
        <v>5.9454844807609866E-3</v>
      </c>
      <c r="HS38" s="322">
        <f t="shared" si="222"/>
        <v>2.2403700224036961E-2</v>
      </c>
      <c r="HT38" s="322">
        <f t="shared" si="223"/>
        <v>8.4669428931723814E-3</v>
      </c>
      <c r="HU38" s="322">
        <f t="shared" si="224"/>
        <v>-1.2802883019582807E-3</v>
      </c>
      <c r="HV38" s="322">
        <f t="shared" si="225"/>
        <v>-0.10280373831775703</v>
      </c>
      <c r="HW38" s="322">
        <f t="shared" si="226"/>
        <v>-1.2408015959075905E-2</v>
      </c>
      <c r="HX38" s="322">
        <f t="shared" si="227"/>
        <v>-1.4209452033286248E-2</v>
      </c>
      <c r="HY38" s="322">
        <f t="shared" si="228"/>
        <v>-5.4860933911711233E-3</v>
      </c>
      <c r="HZ38" s="322">
        <f t="shared" si="229"/>
        <v>-4.4615353230380066E-2</v>
      </c>
      <c r="IA38" s="322">
        <f t="shared" si="230"/>
        <v>1.8477724695754278E-2</v>
      </c>
      <c r="IB38" s="322">
        <f t="shared" si="231"/>
        <v>-1.7951709900368266E-3</v>
      </c>
      <c r="IC38" s="322">
        <f t="shared" si="232"/>
        <v>-1.4302871492520955E-2</v>
      </c>
      <c r="ID38" s="322">
        <f t="shared" si="233"/>
        <v>2.9405758627731218E-2</v>
      </c>
      <c r="IE38" s="322">
        <f t="shared" si="234"/>
        <v>-2.2264329701563185E-2</v>
      </c>
      <c r="IF38" s="322">
        <f t="shared" si="235"/>
        <v>6.403459821428556E-2</v>
      </c>
      <c r="IG38" s="322">
        <f t="shared" si="236"/>
        <v>4.1674935503076176E-3</v>
      </c>
      <c r="IH38" s="322">
        <f t="shared" si="237"/>
        <v>6.0000000000000496E-3</v>
      </c>
      <c r="II38" s="322">
        <f t="shared" si="238"/>
        <v>-5.0958010599266206E-3</v>
      </c>
      <c r="IJ38" s="322">
        <f t="shared" si="239"/>
        <v>0.12883406588213048</v>
      </c>
      <c r="IK38" s="322">
        <f t="shared" si="240"/>
        <v>6.2450172734520174E-3</v>
      </c>
      <c r="IL38" s="322">
        <f t="shared" si="241"/>
        <v>-1.0012259910093888E-2</v>
      </c>
      <c r="IM38" s="322">
        <f t="shared" si="242"/>
        <v>2.9580599812558641E-2</v>
      </c>
      <c r="IN38" s="322">
        <f t="shared" si="243"/>
        <v>-1.0711225364181053E-3</v>
      </c>
      <c r="IO38" s="322">
        <f t="shared" si="244"/>
        <v>1.4405808927003133E-2</v>
      </c>
      <c r="IP38" s="322">
        <f t="shared" si="245"/>
        <v>-2.4869435463814971E-2</v>
      </c>
      <c r="IQ38" s="322">
        <f t="shared" si="246"/>
        <v>-3.9856205064082481E-2</v>
      </c>
      <c r="IR38" s="322">
        <f t="shared" si="247"/>
        <v>-2.6438658211467854E-2</v>
      </c>
      <c r="IS38" s="322">
        <f t="shared" si="248"/>
        <v>5.6029882604055538E-2</v>
      </c>
      <c r="IT38" s="322">
        <f t="shared" si="249"/>
        <v>-2.7777777777777804E-2</v>
      </c>
      <c r="IU38" s="322">
        <f t="shared" si="250"/>
        <v>7.6703707345855167E-3</v>
      </c>
      <c r="IV38" s="322">
        <f t="shared" si="251"/>
        <v>1.0629876738663323E-2</v>
      </c>
      <c r="IW38" s="322">
        <f t="shared" si="252"/>
        <v>-3.2165490852564843E-2</v>
      </c>
      <c r="IX38" s="322">
        <f t="shared" si="253"/>
        <v>1.554126473740617E-2</v>
      </c>
      <c r="IY38" s="322">
        <f t="shared" si="254"/>
        <v>0</v>
      </c>
      <c r="IZ38" s="322">
        <f t="shared" si="255"/>
        <v>-6.2827225130889994E-2</v>
      </c>
      <c r="JA38" s="322">
        <f t="shared" si="256"/>
        <v>-8.730158730158738E-2</v>
      </c>
      <c r="JB38" s="322">
        <f t="shared" si="257"/>
        <v>-3.7744380117361743E-3</v>
      </c>
      <c r="JC38" s="322">
        <f t="shared" si="258"/>
        <v>-6.3230286439206779E-2</v>
      </c>
      <c r="JD38" s="322">
        <f t="shared" si="259"/>
        <v>2.5132338213553391E-2</v>
      </c>
      <c r="JE38" s="322">
        <f t="shared" si="260"/>
        <v>9.8480148883373277E-3</v>
      </c>
      <c r="JF38" s="322">
        <f t="shared" si="261"/>
        <v>-5.6155319519414597E-3</v>
      </c>
      <c r="JG38" s="322">
        <f t="shared" si="262"/>
        <v>2.9165856503985999E-2</v>
      </c>
      <c r="JH38" s="322">
        <f t="shared" si="263"/>
        <v>-4.5449626663781164E-3</v>
      </c>
      <c r="JI38" s="322">
        <f t="shared" si="264"/>
        <v>1.2760895425543494E-2</v>
      </c>
      <c r="JJ38" s="322">
        <f t="shared" si="265"/>
        <v>2.583979328165377E-2</v>
      </c>
      <c r="JK38" s="322">
        <f t="shared" si="266"/>
        <v>-1.3762140907890482E-2</v>
      </c>
      <c r="JL38" s="322">
        <f t="shared" si="267"/>
        <v>7.181571815718156E-2</v>
      </c>
      <c r="JM38" s="322">
        <f t="shared" si="268"/>
        <v>-4.8380821438256179E-2</v>
      </c>
      <c r="JN38" s="322">
        <f t="shared" si="269"/>
        <v>-1.6374886809538303E-2</v>
      </c>
      <c r="JO38" s="322">
        <f t="shared" si="270"/>
        <v>3.1766200762388702E-2</v>
      </c>
      <c r="JP38" s="322">
        <f t="shared" si="271"/>
        <v>0</v>
      </c>
      <c r="JQ38" s="322">
        <f t="shared" si="272"/>
        <v>2.3073678032317687E-2</v>
      </c>
      <c r="JR38" s="322">
        <f t="shared" si="273"/>
        <v>-1.0644460535843584E-2</v>
      </c>
      <c r="JS38" s="322">
        <f t="shared" si="274"/>
        <v>6.2450172734520174E-3</v>
      </c>
      <c r="JT38" s="322">
        <f t="shared" si="275"/>
        <v>-3.7986704653370511E-3</v>
      </c>
      <c r="JU38" s="322">
        <f t="shared" si="276"/>
        <v>4.4534412955465598E-2</v>
      </c>
      <c r="JV38" s="322">
        <f t="shared" si="277"/>
        <v>4.8007681229004145E-4</v>
      </c>
      <c r="JW38" s="322">
        <f t="shared" si="278"/>
        <v>9.4889295821541583E-3</v>
      </c>
      <c r="JX38" s="322">
        <f t="shared" si="279"/>
        <v>2.1848603194797422E-2</v>
      </c>
      <c r="JY38" s="322">
        <f t="shared" si="280"/>
        <v>1.0556232237109281E-2</v>
      </c>
      <c r="JZ38" s="322">
        <f t="shared" si="281"/>
        <v>1.8788726763941589E-2</v>
      </c>
      <c r="KA38" s="322">
        <f t="shared" si="282"/>
        <v>1.1620668188420882E-2</v>
      </c>
      <c r="KB38" s="322">
        <f t="shared" si="283"/>
        <v>5.6362922230950456E-2</v>
      </c>
      <c r="KC38" s="322">
        <f t="shared" si="284"/>
        <v>-5.8583078869599396E-2</v>
      </c>
      <c r="KD38" s="322">
        <f t="shared" si="285"/>
        <v>-1.1961722488038023E-3</v>
      </c>
      <c r="KE38" s="322">
        <f t="shared" si="286"/>
        <v>1.2545620437956139E-2</v>
      </c>
      <c r="KF38" s="322">
        <f t="shared" si="287"/>
        <v>-1.770736253494886E-2</v>
      </c>
      <c r="KG38" s="322">
        <f t="shared" si="288"/>
        <v>-7.4567243675099815E-2</v>
      </c>
      <c r="KH38" s="322">
        <f t="shared" si="289"/>
        <v>-1.078932424758647E-2</v>
      </c>
      <c r="KI38" s="322">
        <f t="shared" si="290"/>
        <v>-2.1947873799725671E-2</v>
      </c>
      <c r="KJ38" s="322">
        <f t="shared" si="291"/>
        <v>-8.2138200782268564E-2</v>
      </c>
      <c r="KK38" s="322">
        <f t="shared" si="292"/>
        <v>9.6237970253717792E-3</v>
      </c>
      <c r="KL38" s="322">
        <f t="shared" si="293"/>
        <v>7.6245616896355077E-3</v>
      </c>
      <c r="KM38" s="322">
        <f t="shared" si="294"/>
        <v>1.6599597585513173E-2</v>
      </c>
      <c r="KN38" s="322">
        <f t="shared" si="295"/>
        <v>-9.7826086956522874E-3</v>
      </c>
      <c r="KO38" s="322">
        <f t="shared" si="296"/>
        <v>5.4009140008308785E-3</v>
      </c>
      <c r="KP38" s="322">
        <f t="shared" si="297"/>
        <v>3.6818851251846699E-4</v>
      </c>
      <c r="KQ38" s="322">
        <f t="shared" si="298"/>
        <v>-6.9259259259259298E-2</v>
      </c>
      <c r="KR38" s="322">
        <f t="shared" si="299"/>
        <v>4.4797687861271751E-2</v>
      </c>
      <c r="KS38" s="322">
        <f t="shared" si="300"/>
        <v>-5.5197792088315292E-3</v>
      </c>
      <c r="KT38" s="322">
        <f t="shared" si="301"/>
        <v>6.88641997979879E-4</v>
      </c>
      <c r="KU38" s="322">
        <f t="shared" si="302"/>
        <v>-6.2895355141875955E-2</v>
      </c>
      <c r="KV38" s="322">
        <f t="shared" si="303"/>
        <v>3.8369304556354948E-2</v>
      </c>
      <c r="KW38" s="322">
        <f t="shared" si="304"/>
        <v>1.0131647611907315E-2</v>
      </c>
      <c r="KX38" s="322">
        <f t="shared" si="305"/>
        <v>4.756677643615078E-2</v>
      </c>
      <c r="KY38" s="322">
        <f t="shared" si="306"/>
        <v>-2.4883240180691908E-3</v>
      </c>
      <c r="KZ38" s="322">
        <f t="shared" si="307"/>
        <v>8.2531887320099542E-3</v>
      </c>
      <c r="LA38" s="322">
        <f t="shared" si="308"/>
        <v>-1.4474107430040839E-3</v>
      </c>
      <c r="LB38" s="322">
        <f t="shared" si="309"/>
        <v>-3.1449651153465707E-2</v>
      </c>
      <c r="LC38" s="322">
        <f t="shared" si="310"/>
        <v>-1.2503034717164374E-2</v>
      </c>
      <c r="LD38" s="322">
        <f t="shared" si="311"/>
        <v>1.7095234703327097E-3</v>
      </c>
      <c r="LE38" s="322">
        <f t="shared" si="312"/>
        <v>-2.165891224129635E-2</v>
      </c>
      <c r="LF38" s="322">
        <f t="shared" si="313"/>
        <v>5.3990610328638521E-2</v>
      </c>
      <c r="LG38" s="322">
        <f t="shared" si="314"/>
        <v>1.0651629072681587E-2</v>
      </c>
      <c r="LH38" s="322">
        <f t="shared" si="315"/>
        <v>1.3011438966484839E-2</v>
      </c>
      <c r="LI38" s="322">
        <f t="shared" si="316"/>
        <v>-7.782101167315124E-3</v>
      </c>
      <c r="LJ38" s="322">
        <f t="shared" si="317"/>
        <v>7.9454058006336609E-3</v>
      </c>
      <c r="LK38" s="322">
        <f t="shared" si="318"/>
        <v>5.4054054054053207E-3</v>
      </c>
      <c r="LL38" s="322">
        <f t="shared" si="319"/>
        <v>1.6152293048745173E-2</v>
      </c>
      <c r="LM38" s="322">
        <f t="shared" si="320"/>
        <v>1.0373066424021842E-2</v>
      </c>
      <c r="LN38" s="322">
        <f t="shared" si="321"/>
        <v>-3.825554705432342E-3</v>
      </c>
      <c r="LO38" s="322">
        <f t="shared" si="322"/>
        <v>-3.3210332103321034E-2</v>
      </c>
      <c r="LP38" s="322">
        <f t="shared" si="323"/>
        <v>-5.9390048154093114E-2</v>
      </c>
      <c r="LQ38" s="322">
        <f t="shared" si="324"/>
        <v>1.4421690222093208E-3</v>
      </c>
      <c r="LR38" s="322">
        <f t="shared" si="325"/>
        <v>-1.7862005118989277E-2</v>
      </c>
      <c r="LS38" s="322">
        <f t="shared" si="326"/>
        <v>-2.8067097905931239E-2</v>
      </c>
      <c r="LT38" s="322">
        <f t="shared" si="327"/>
        <v>-6.1946176567114824E-3</v>
      </c>
      <c r="LU38" s="322">
        <f t="shared" si="328"/>
        <v>-2.3935389133626955E-2</v>
      </c>
      <c r="LV38" s="327">
        <f t="shared" si="329"/>
        <v>1.2509148637346072E-3</v>
      </c>
    </row>
    <row r="39" spans="1:334">
      <c r="A39" s="265">
        <v>45047</v>
      </c>
      <c r="B39" s="230">
        <v>2821.99</v>
      </c>
      <c r="C39" s="231">
        <v>80.91</v>
      </c>
      <c r="D39" s="231">
        <v>43.47</v>
      </c>
      <c r="E39" s="231">
        <v>38.94</v>
      </c>
      <c r="F39" s="231">
        <v>1737.39</v>
      </c>
      <c r="G39" s="231">
        <v>7.41</v>
      </c>
      <c r="H39" s="231">
        <v>197.64</v>
      </c>
      <c r="I39" s="231">
        <v>175169.02</v>
      </c>
      <c r="J39" s="231">
        <v>8.85</v>
      </c>
      <c r="K39" s="231">
        <v>304.73</v>
      </c>
      <c r="L39" s="231">
        <v>88.55</v>
      </c>
      <c r="M39" s="232">
        <v>0.08</v>
      </c>
      <c r="N39" s="231">
        <v>23.34</v>
      </c>
      <c r="O39" s="231">
        <v>2532.77</v>
      </c>
      <c r="P39" s="231">
        <v>1.96</v>
      </c>
      <c r="Q39" s="231">
        <v>1243.5899999999999</v>
      </c>
      <c r="R39" s="231">
        <v>11.16</v>
      </c>
      <c r="S39" s="231">
        <v>171.42</v>
      </c>
      <c r="T39" s="231">
        <v>102.72</v>
      </c>
      <c r="U39" s="231">
        <v>62028.480000000003</v>
      </c>
      <c r="V39" s="231">
        <v>15.29</v>
      </c>
      <c r="W39" s="231">
        <v>28.66</v>
      </c>
      <c r="X39" s="231">
        <v>6.13</v>
      </c>
      <c r="Y39" s="231">
        <v>472.74</v>
      </c>
      <c r="Z39" s="231">
        <v>79.03</v>
      </c>
      <c r="AA39" s="231">
        <v>170.06</v>
      </c>
      <c r="AB39" s="231">
        <v>2.48</v>
      </c>
      <c r="AC39" s="231">
        <v>8.23</v>
      </c>
      <c r="AD39" s="231">
        <v>18.53</v>
      </c>
      <c r="AE39" s="231">
        <v>105.66</v>
      </c>
      <c r="AF39" s="231">
        <v>841.01</v>
      </c>
      <c r="AG39" s="231">
        <v>59.36</v>
      </c>
      <c r="AH39" s="231">
        <v>24.69</v>
      </c>
      <c r="AI39" s="231">
        <v>130.02000000000001</v>
      </c>
      <c r="AJ39" s="231">
        <v>33.229999999999997</v>
      </c>
      <c r="AK39" s="231">
        <v>630.79999999999995</v>
      </c>
      <c r="AL39" s="231">
        <v>292.58999999999997</v>
      </c>
      <c r="AM39" s="231">
        <v>30.25</v>
      </c>
      <c r="AN39" s="231">
        <v>10.43</v>
      </c>
      <c r="AO39" s="231">
        <v>117.47</v>
      </c>
      <c r="AP39" s="231">
        <v>128.94</v>
      </c>
      <c r="AQ39" s="231">
        <v>12.22</v>
      </c>
      <c r="AR39" s="231">
        <v>17.649999999999999</v>
      </c>
      <c r="AS39" s="231">
        <v>108.88</v>
      </c>
      <c r="AT39" s="231">
        <v>71.03</v>
      </c>
      <c r="AU39" s="231">
        <v>130.58000000000001</v>
      </c>
      <c r="AV39" s="231">
        <v>24.63</v>
      </c>
      <c r="AW39" s="231">
        <v>52.72</v>
      </c>
      <c r="AX39" s="231">
        <v>3.79</v>
      </c>
      <c r="AY39" s="231">
        <v>27.5</v>
      </c>
      <c r="AZ39" s="231">
        <v>21.01</v>
      </c>
      <c r="BA39" s="231">
        <v>5107.01</v>
      </c>
      <c r="BB39" s="231">
        <v>573.55999999999995</v>
      </c>
      <c r="BC39" s="231">
        <v>1.1599999999999999</v>
      </c>
      <c r="BD39" s="231">
        <v>12.67</v>
      </c>
      <c r="BE39" s="231">
        <v>348.4</v>
      </c>
      <c r="BF39" s="231">
        <v>322.76</v>
      </c>
      <c r="BG39" s="231">
        <v>142.97</v>
      </c>
      <c r="BH39" s="231">
        <v>55.21</v>
      </c>
      <c r="BI39" s="231">
        <v>207.04</v>
      </c>
      <c r="BJ39" s="231">
        <v>2.9</v>
      </c>
      <c r="BK39" s="231">
        <v>1249.31</v>
      </c>
      <c r="BL39" s="231">
        <v>123.74</v>
      </c>
      <c r="BM39" s="231">
        <v>78.95</v>
      </c>
      <c r="BN39" s="231">
        <v>443.46</v>
      </c>
      <c r="BO39" s="231">
        <v>3025.19</v>
      </c>
      <c r="BP39" s="231">
        <v>110.57</v>
      </c>
      <c r="BQ39" s="231">
        <v>606.79999999999995</v>
      </c>
      <c r="BR39" s="231">
        <v>98.87</v>
      </c>
      <c r="BS39" s="231">
        <v>410.58</v>
      </c>
      <c r="BT39" s="231">
        <v>75.94</v>
      </c>
      <c r="BU39" s="231">
        <v>49.02</v>
      </c>
      <c r="BV39" s="231">
        <v>10.28</v>
      </c>
      <c r="BW39" s="231">
        <v>49.07</v>
      </c>
      <c r="BX39" s="231">
        <v>231.35</v>
      </c>
      <c r="BY39" s="231">
        <v>150.52000000000001</v>
      </c>
      <c r="BZ39" s="231">
        <v>62.03</v>
      </c>
      <c r="CA39" s="231">
        <v>178.88</v>
      </c>
      <c r="CB39" s="231">
        <v>46.07</v>
      </c>
      <c r="CC39" s="231">
        <v>76737.8</v>
      </c>
      <c r="CD39" s="231">
        <v>167.57</v>
      </c>
      <c r="CE39" s="231">
        <v>63.4</v>
      </c>
      <c r="CF39" s="231">
        <v>6173.02</v>
      </c>
      <c r="CG39" s="231">
        <v>35.06</v>
      </c>
      <c r="CH39" s="231">
        <v>0.7</v>
      </c>
      <c r="CI39" s="231">
        <v>102.47</v>
      </c>
      <c r="CJ39" s="231">
        <v>89.84</v>
      </c>
      <c r="CK39" s="231">
        <v>79.069999999999993</v>
      </c>
      <c r="CL39" s="231">
        <v>38.28</v>
      </c>
      <c r="CM39" s="231">
        <v>4.87</v>
      </c>
      <c r="CN39" s="231">
        <v>7.13</v>
      </c>
      <c r="CO39" s="231">
        <v>1.1100000000000001</v>
      </c>
      <c r="CP39" s="231">
        <v>989.75</v>
      </c>
      <c r="CQ39" s="231">
        <v>134.59</v>
      </c>
      <c r="CR39" s="231">
        <v>208.62</v>
      </c>
      <c r="CS39" s="231">
        <v>129.74</v>
      </c>
      <c r="CT39" s="231">
        <v>227.49</v>
      </c>
      <c r="CU39" s="231">
        <v>468.66</v>
      </c>
      <c r="CV39" s="231">
        <v>94.18</v>
      </c>
      <c r="CW39" s="231">
        <v>379.16</v>
      </c>
      <c r="CX39" s="231">
        <v>15</v>
      </c>
      <c r="CY39" s="231">
        <v>334.54</v>
      </c>
      <c r="CZ39" s="231">
        <v>50.27</v>
      </c>
      <c r="DA39" s="231">
        <v>10170.15</v>
      </c>
      <c r="DB39" s="231">
        <v>128.94</v>
      </c>
      <c r="DC39" s="231">
        <v>7.3</v>
      </c>
      <c r="DD39" s="231">
        <v>26.93</v>
      </c>
      <c r="DE39" s="231">
        <v>1135.52</v>
      </c>
      <c r="DF39" s="231">
        <v>133.49</v>
      </c>
      <c r="DG39" s="231">
        <v>150.52000000000001</v>
      </c>
      <c r="DH39" s="231">
        <v>10.5</v>
      </c>
      <c r="DI39" s="231">
        <v>7.74</v>
      </c>
      <c r="DJ39" s="231">
        <v>20.37</v>
      </c>
      <c r="DK39" s="231">
        <v>121.16</v>
      </c>
      <c r="DL39" s="231">
        <v>12125.85</v>
      </c>
      <c r="DM39" s="231">
        <v>24.29</v>
      </c>
      <c r="DN39" s="231">
        <v>51</v>
      </c>
      <c r="DO39" s="231">
        <v>99.01</v>
      </c>
      <c r="DP39" s="231">
        <v>100.91</v>
      </c>
      <c r="DQ39" s="231">
        <v>679804.88</v>
      </c>
      <c r="DR39" s="231">
        <v>141.75</v>
      </c>
      <c r="DS39" s="231">
        <v>45.4</v>
      </c>
      <c r="DT39" s="231">
        <v>13.72</v>
      </c>
      <c r="DU39" s="231">
        <v>13.24</v>
      </c>
      <c r="DV39" s="231">
        <v>17.84</v>
      </c>
      <c r="DW39" s="231">
        <v>7.17</v>
      </c>
      <c r="DX39" s="231">
        <v>12.87</v>
      </c>
      <c r="DY39" s="231">
        <v>11.13</v>
      </c>
      <c r="DZ39" s="231">
        <v>251.58</v>
      </c>
      <c r="EA39" s="231">
        <v>78.66</v>
      </c>
      <c r="EB39" s="231">
        <v>27.75</v>
      </c>
      <c r="EC39" s="231">
        <v>1433.4</v>
      </c>
      <c r="ED39" s="231">
        <v>25.92</v>
      </c>
      <c r="EE39" s="231">
        <v>25.62</v>
      </c>
      <c r="EF39" s="231">
        <v>14.19</v>
      </c>
      <c r="EG39" s="231">
        <v>43.65</v>
      </c>
      <c r="EH39" s="231">
        <v>655.78</v>
      </c>
      <c r="EI39" s="231">
        <v>212.24</v>
      </c>
      <c r="EJ39" s="231">
        <v>4.2</v>
      </c>
      <c r="EK39" s="231">
        <v>4395.22</v>
      </c>
      <c r="EL39" s="231">
        <v>28.2</v>
      </c>
      <c r="EM39" s="231">
        <v>263.68</v>
      </c>
      <c r="EN39" s="231">
        <v>147.49</v>
      </c>
      <c r="EO39" s="231">
        <v>181.46</v>
      </c>
      <c r="EP39" s="231">
        <v>1497.71</v>
      </c>
      <c r="EQ39" s="231">
        <v>81.99</v>
      </c>
      <c r="ER39" s="231">
        <v>140.82</v>
      </c>
      <c r="ES39" s="231">
        <v>59.83</v>
      </c>
      <c r="ET39" s="231">
        <v>49.33</v>
      </c>
      <c r="EU39" s="231">
        <v>15.97</v>
      </c>
      <c r="EV39" s="231">
        <v>323.88</v>
      </c>
      <c r="EW39" s="231">
        <v>8.11</v>
      </c>
      <c r="EX39" s="231">
        <v>198.34</v>
      </c>
      <c r="EY39" s="231">
        <v>112.81</v>
      </c>
      <c r="EZ39" s="231">
        <v>32.47</v>
      </c>
      <c r="FA39" s="231">
        <v>56.18</v>
      </c>
      <c r="FB39" s="231">
        <v>25.81</v>
      </c>
      <c r="FC39" s="231">
        <v>138</v>
      </c>
      <c r="FD39" s="231">
        <v>10.96</v>
      </c>
      <c r="FE39" s="231">
        <v>36.53</v>
      </c>
      <c r="FF39" s="231">
        <v>365.38</v>
      </c>
      <c r="FG39" s="231">
        <v>90.04</v>
      </c>
      <c r="FH39" s="231">
        <v>480.5</v>
      </c>
      <c r="FI39" s="231">
        <v>62.17</v>
      </c>
      <c r="FJ39" s="233">
        <v>31193.17</v>
      </c>
      <c r="FN39" s="326">
        <f t="shared" si="165"/>
        <v>-4.9154950933203764E-3</v>
      </c>
      <c r="FO39" s="322">
        <f t="shared" si="166"/>
        <v>-6.3858528797741641E-3</v>
      </c>
      <c r="FP39" s="322">
        <f t="shared" si="167"/>
        <v>-1.7405063291139309E-2</v>
      </c>
      <c r="FQ39" s="322">
        <f t="shared" si="168"/>
        <v>-7.8980891719745809E-3</v>
      </c>
      <c r="FR39" s="322">
        <f t="shared" si="169"/>
        <v>4.039528432732321E-3</v>
      </c>
      <c r="FS39" s="322">
        <f t="shared" si="170"/>
        <v>-4.3870967741935468E-2</v>
      </c>
      <c r="FT39" s="322">
        <f t="shared" si="171"/>
        <v>-5.7349833987323413E-3</v>
      </c>
      <c r="FU39" s="322">
        <f t="shared" si="172"/>
        <v>8.6075581443889569E-3</v>
      </c>
      <c r="FV39" s="322">
        <f t="shared" si="173"/>
        <v>0</v>
      </c>
      <c r="FW39" s="322">
        <f t="shared" si="174"/>
        <v>1.1048440610484543E-2</v>
      </c>
      <c r="FX39" s="322">
        <f t="shared" si="175"/>
        <v>6.0098168322758244E-2</v>
      </c>
      <c r="FY39" s="322">
        <f t="shared" si="176"/>
        <v>0</v>
      </c>
      <c r="FZ39" s="322">
        <f t="shared" si="177"/>
        <v>-7.8562968811685688E-2</v>
      </c>
      <c r="GA39" s="322">
        <f t="shared" si="178"/>
        <v>-4.3559204265667686E-2</v>
      </c>
      <c r="GB39" s="322">
        <f t="shared" si="179"/>
        <v>1.5544041450777216E-2</v>
      </c>
      <c r="GC39" s="322">
        <f t="shared" si="180"/>
        <v>-2.6536411243923703E-2</v>
      </c>
      <c r="GD39" s="322">
        <f t="shared" si="181"/>
        <v>9.0415913200723001E-3</v>
      </c>
      <c r="GE39" s="322">
        <f t="shared" si="182"/>
        <v>2.2914428929466372E-2</v>
      </c>
      <c r="GF39" s="322">
        <f t="shared" si="183"/>
        <v>2.8125312781503375E-2</v>
      </c>
      <c r="GG39" s="322">
        <f t="shared" si="184"/>
        <v>-6.1067528072603471E-3</v>
      </c>
      <c r="GH39" s="322">
        <f t="shared" si="185"/>
        <v>0</v>
      </c>
      <c r="GI39" s="322">
        <f t="shared" si="186"/>
        <v>3.3537684817886756E-2</v>
      </c>
      <c r="GJ39" s="322">
        <f t="shared" si="187"/>
        <v>-5.1083591331269364E-2</v>
      </c>
      <c r="GK39" s="322">
        <f t="shared" si="188"/>
        <v>4.4406671624349983E-3</v>
      </c>
      <c r="GL39" s="322">
        <f t="shared" si="189"/>
        <v>-1.7406440382941757E-2</v>
      </c>
      <c r="GM39" s="322">
        <f t="shared" si="190"/>
        <v>3.4994826851682793E-2</v>
      </c>
      <c r="GN39" s="322">
        <f t="shared" si="191"/>
        <v>7.3593073593073557E-2</v>
      </c>
      <c r="GO39" s="322">
        <f t="shared" si="192"/>
        <v>-5.5109070034443215E-2</v>
      </c>
      <c r="GP39" s="322">
        <f t="shared" si="193"/>
        <v>4.6892655367231743E-2</v>
      </c>
      <c r="GQ39" s="322">
        <f t="shared" si="194"/>
        <v>1.991465149359827E-3</v>
      </c>
      <c r="GR39" s="322">
        <f t="shared" si="195"/>
        <v>1.4646446366740245E-2</v>
      </c>
      <c r="GS39" s="322">
        <f t="shared" si="196"/>
        <v>-2.0174848688634408E-3</v>
      </c>
      <c r="GT39" s="322">
        <f t="shared" si="197"/>
        <v>1.8984729673957937E-2</v>
      </c>
      <c r="GU39" s="322">
        <f t="shared" si="198"/>
        <v>1.5405946695425748E-3</v>
      </c>
      <c r="GV39" s="322">
        <f t="shared" si="199"/>
        <v>-1.0128090557045083E-2</v>
      </c>
      <c r="GW39" s="322">
        <f t="shared" si="200"/>
        <v>3.9894493900428506E-2</v>
      </c>
      <c r="GX39" s="322">
        <f t="shared" si="201"/>
        <v>7.2897950203512876E-2</v>
      </c>
      <c r="GY39" s="322">
        <f t="shared" si="202"/>
        <v>-2.3087071240105637E-3</v>
      </c>
      <c r="GZ39" s="322">
        <f t="shared" si="203"/>
        <v>0</v>
      </c>
      <c r="HA39" s="322">
        <f t="shared" si="204"/>
        <v>-2.5145228215767645E-2</v>
      </c>
      <c r="HB39" s="322">
        <f t="shared" si="205"/>
        <v>-1.0817031070195602E-2</v>
      </c>
      <c r="HC39" s="322">
        <f t="shared" si="206"/>
        <v>0.10288808664259932</v>
      </c>
      <c r="HD39" s="322">
        <f t="shared" si="207"/>
        <v>0.18535930154466071</v>
      </c>
      <c r="HE39" s="322">
        <f t="shared" si="208"/>
        <v>4.3411595591758521E-2</v>
      </c>
      <c r="HF39" s="322">
        <f t="shared" si="209"/>
        <v>1.7621776504298053E-2</v>
      </c>
      <c r="HG39" s="322">
        <f t="shared" si="210"/>
        <v>3.0726686126901648E-3</v>
      </c>
      <c r="HH39" s="322">
        <f t="shared" si="211"/>
        <v>6.5386187167960829E-3</v>
      </c>
      <c r="HI39" s="322">
        <f t="shared" si="212"/>
        <v>-5.5197132616487427E-2</v>
      </c>
      <c r="HJ39" s="322">
        <f t="shared" si="213"/>
        <v>-1.0443864229765022E-2</v>
      </c>
      <c r="HK39" s="322">
        <f t="shared" si="214"/>
        <v>1.4385835485060885E-2</v>
      </c>
      <c r="HL39" s="322">
        <f t="shared" si="215"/>
        <v>-8.6521739130434719E-2</v>
      </c>
      <c r="HM39" s="322">
        <f t="shared" si="216"/>
        <v>1.4920716305671964E-2</v>
      </c>
      <c r="HN39" s="322">
        <f t="shared" si="217"/>
        <v>2.4159420031069717E-2</v>
      </c>
      <c r="HO39" s="322">
        <f t="shared" si="218"/>
        <v>0.10476190476190464</v>
      </c>
      <c r="HP39" s="322">
        <f t="shared" si="219"/>
        <v>2.1774193548387062E-2</v>
      </c>
      <c r="HQ39" s="322">
        <f t="shared" si="220"/>
        <v>-7.7232757707384317E-2</v>
      </c>
      <c r="HR39" s="322">
        <f t="shared" si="221"/>
        <v>-2.1731882520534707E-2</v>
      </c>
      <c r="HS39" s="322">
        <f t="shared" si="222"/>
        <v>1.0602954690040292E-2</v>
      </c>
      <c r="HT39" s="322">
        <f t="shared" si="223"/>
        <v>-1.3754912468738764E-2</v>
      </c>
      <c r="HU39" s="322">
        <f t="shared" si="224"/>
        <v>-1.6997436140917352E-2</v>
      </c>
      <c r="HV39" s="322">
        <f t="shared" si="225"/>
        <v>6.944444444444451E-3</v>
      </c>
      <c r="HW39" s="322">
        <f t="shared" si="226"/>
        <v>4.7112563909144277E-2</v>
      </c>
      <c r="HX39" s="322">
        <f t="shared" si="227"/>
        <v>-1.457354463645774E-2</v>
      </c>
      <c r="HY39" s="322">
        <f t="shared" si="228"/>
        <v>1.2828736369467606E-2</v>
      </c>
      <c r="HZ39" s="322">
        <f t="shared" si="229"/>
        <v>-5.30833618038948E-2</v>
      </c>
      <c r="IA39" s="322">
        <f t="shared" si="230"/>
        <v>3.5561806884793199E-3</v>
      </c>
      <c r="IB39" s="322">
        <f t="shared" si="231"/>
        <v>-5.7548781584389952E-3</v>
      </c>
      <c r="IC39" s="322">
        <f t="shared" si="232"/>
        <v>-3.9812646370023547E-2</v>
      </c>
      <c r="ID39" s="322">
        <f t="shared" si="233"/>
        <v>-1.934140051577057E-2</v>
      </c>
      <c r="IE39" s="322">
        <f t="shared" si="234"/>
        <v>-5.3779069767442523E-3</v>
      </c>
      <c r="IF39" s="322">
        <f t="shared" si="235"/>
        <v>-4.3267339714173113E-3</v>
      </c>
      <c r="IG39" s="322">
        <f t="shared" si="236"/>
        <v>-3.1225296442687712E-2</v>
      </c>
      <c r="IH39" s="322">
        <f t="shared" si="237"/>
        <v>2.1868787276341835E-2</v>
      </c>
      <c r="II39" s="322">
        <f t="shared" si="238"/>
        <v>5.3267772997336203E-3</v>
      </c>
      <c r="IJ39" s="322">
        <f t="shared" si="239"/>
        <v>-3.1400460540087924E-2</v>
      </c>
      <c r="IK39" s="322">
        <f t="shared" si="240"/>
        <v>-6.2062590783044875E-3</v>
      </c>
      <c r="IL39" s="322">
        <f t="shared" si="241"/>
        <v>0.28028895768833845</v>
      </c>
      <c r="IM39" s="322">
        <f t="shared" si="242"/>
        <v>1.7693576833361695E-2</v>
      </c>
      <c r="IN39" s="322">
        <f t="shared" si="243"/>
        <v>-1.2009435985417162E-2</v>
      </c>
      <c r="IO39" s="322">
        <f t="shared" si="244"/>
        <v>1.6567989801705246E-2</v>
      </c>
      <c r="IP39" s="322">
        <f t="shared" si="245"/>
        <v>6.8413669982147346E-2</v>
      </c>
      <c r="IQ39" s="322">
        <f t="shared" si="246"/>
        <v>3.2069021650659266E-2</v>
      </c>
      <c r="IR39" s="322">
        <f t="shared" si="247"/>
        <v>7.9881125389853324E-3</v>
      </c>
      <c r="IS39" s="322">
        <f t="shared" si="248"/>
        <v>-0.11419909044972198</v>
      </c>
      <c r="IT39" s="322">
        <f t="shared" si="249"/>
        <v>0</v>
      </c>
      <c r="IU39" s="322">
        <f t="shared" si="250"/>
        <v>0</v>
      </c>
      <c r="IV39" s="322">
        <f t="shared" si="251"/>
        <v>5.2590354705158203E-3</v>
      </c>
      <c r="IW39" s="322">
        <f t="shared" si="252"/>
        <v>-2.310353348159136E-2</v>
      </c>
      <c r="IX39" s="322">
        <f t="shared" si="253"/>
        <v>1.0026385224274474E-2</v>
      </c>
      <c r="IY39" s="322">
        <f t="shared" si="254"/>
        <v>0</v>
      </c>
      <c r="IZ39" s="322">
        <f t="shared" si="255"/>
        <v>-4.1899441340782469E-3</v>
      </c>
      <c r="JA39" s="322">
        <f t="shared" si="256"/>
        <v>-3.4782608695652015E-2</v>
      </c>
      <c r="JB39" s="322">
        <f t="shared" si="257"/>
        <v>-2.3462551675826046E-2</v>
      </c>
      <c r="JC39" s="322">
        <f t="shared" si="258"/>
        <v>-4.0698503207412744E-2</v>
      </c>
      <c r="JD39" s="322">
        <f t="shared" si="259"/>
        <v>-2.9493859322664698E-2</v>
      </c>
      <c r="JE39" s="322">
        <f t="shared" si="260"/>
        <v>-3.7625739077016104E-3</v>
      </c>
      <c r="JF39" s="322">
        <f t="shared" si="261"/>
        <v>-4.1150461848268515E-3</v>
      </c>
      <c r="JG39" s="322">
        <f t="shared" si="262"/>
        <v>-1.6184898293343367E-2</v>
      </c>
      <c r="JH39" s="322">
        <f t="shared" si="263"/>
        <v>2.3806935536471487E-2</v>
      </c>
      <c r="JI39" s="322">
        <f t="shared" si="264"/>
        <v>1.2172984516817944E-2</v>
      </c>
      <c r="JJ39" s="322">
        <f t="shared" si="265"/>
        <v>-5.5415617128463525E-2</v>
      </c>
      <c r="JK39" s="322">
        <f t="shared" si="266"/>
        <v>-4.6414757512645115E-3</v>
      </c>
      <c r="JL39" s="322">
        <f t="shared" si="267"/>
        <v>5.9207753898019432E-2</v>
      </c>
      <c r="JM39" s="322">
        <f t="shared" si="268"/>
        <v>-3.0750580635692429E-2</v>
      </c>
      <c r="JN39" s="322">
        <f t="shared" si="269"/>
        <v>-1.0817031070195602E-2</v>
      </c>
      <c r="JO39" s="322">
        <f t="shared" si="270"/>
        <v>-0.10098522167487678</v>
      </c>
      <c r="JP39" s="322">
        <f t="shared" si="271"/>
        <v>0.20438282647584974</v>
      </c>
      <c r="JQ39" s="322">
        <f t="shared" si="272"/>
        <v>1.7874110328259789E-2</v>
      </c>
      <c r="JR39" s="322">
        <f t="shared" si="273"/>
        <v>-2.2981775598331162E-2</v>
      </c>
      <c r="JS39" s="322">
        <f t="shared" si="274"/>
        <v>-6.2062590783044875E-3</v>
      </c>
      <c r="JT39" s="322">
        <f t="shared" si="275"/>
        <v>9.5328884652047541E-4</v>
      </c>
      <c r="JU39" s="322">
        <f t="shared" si="276"/>
        <v>0</v>
      </c>
      <c r="JV39" s="322">
        <f t="shared" si="277"/>
        <v>-2.2552783109404936E-2</v>
      </c>
      <c r="JW39" s="322">
        <f t="shared" si="278"/>
        <v>-9.8944591029027505E-4</v>
      </c>
      <c r="JX39" s="322">
        <f t="shared" si="279"/>
        <v>2.4677579365079668E-3</v>
      </c>
      <c r="JY39" s="322">
        <f t="shared" si="280"/>
        <v>-2.4106066693451243E-2</v>
      </c>
      <c r="JZ39" s="322">
        <f t="shared" si="281"/>
        <v>5.8858151854034014E-4</v>
      </c>
      <c r="KA39" s="322">
        <f t="shared" si="282"/>
        <v>1.548717948717954E-2</v>
      </c>
      <c r="KB39" s="322">
        <f t="shared" si="283"/>
        <v>-6.2000371816322751E-2</v>
      </c>
      <c r="KC39" s="322">
        <f t="shared" si="284"/>
        <v>-1.013023523114857E-2</v>
      </c>
      <c r="KD39" s="322">
        <f t="shared" si="285"/>
        <v>6.1002994011976092E-2</v>
      </c>
      <c r="KE39" s="322">
        <f t="shared" si="286"/>
        <v>2.2752872268528904E-2</v>
      </c>
      <c r="KF39" s="322">
        <f t="shared" si="287"/>
        <v>0.30170777988614816</v>
      </c>
      <c r="KG39" s="322">
        <f t="shared" si="288"/>
        <v>-4.7482014388489216E-2</v>
      </c>
      <c r="KH39" s="322">
        <f t="shared" si="289"/>
        <v>2.4110218140068779E-2</v>
      </c>
      <c r="KI39" s="322">
        <f t="shared" si="290"/>
        <v>5.6100981767180976E-3</v>
      </c>
      <c r="KJ39" s="322">
        <f t="shared" si="291"/>
        <v>-8.5937500000000056E-2</v>
      </c>
      <c r="KK39" s="322">
        <f t="shared" si="292"/>
        <v>-3.5528596187174903E-2</v>
      </c>
      <c r="KL39" s="322">
        <f t="shared" si="293"/>
        <v>1.8006717112451005E-2</v>
      </c>
      <c r="KM39" s="322">
        <f t="shared" si="294"/>
        <v>-2.6966848095002556E-2</v>
      </c>
      <c r="KN39" s="322">
        <f t="shared" si="295"/>
        <v>1.5367727771679536E-2</v>
      </c>
      <c r="KO39" s="322">
        <f t="shared" si="296"/>
        <v>-1.2809917355371838E-2</v>
      </c>
      <c r="KP39" s="322">
        <f t="shared" si="297"/>
        <v>-4.6006624953993373E-2</v>
      </c>
      <c r="KQ39" s="322">
        <f t="shared" si="298"/>
        <v>1.9498607242339913E-2</v>
      </c>
      <c r="KR39" s="322">
        <f t="shared" si="299"/>
        <v>-1.8672199170124575E-2</v>
      </c>
      <c r="KS39" s="322">
        <f t="shared" si="300"/>
        <v>9.4819611470859516E-3</v>
      </c>
      <c r="KT39" s="322">
        <f t="shared" si="301"/>
        <v>2.8597207566790606E-3</v>
      </c>
      <c r="KU39" s="322">
        <f t="shared" si="302"/>
        <v>2.3336547733847652E-2</v>
      </c>
      <c r="KV39" s="322">
        <f t="shared" si="303"/>
        <v>-3.0023094688221685E-2</v>
      </c>
      <c r="KW39" s="322">
        <f t="shared" si="304"/>
        <v>-8.453106353027021E-3</v>
      </c>
      <c r="KX39" s="322">
        <f t="shared" si="305"/>
        <v>-1.5019210618232614E-2</v>
      </c>
      <c r="KY39" s="322">
        <f t="shared" si="306"/>
        <v>1.1935372452699903E-2</v>
      </c>
      <c r="KZ39" s="322">
        <f t="shared" si="307"/>
        <v>-2.2324448653767022E-3</v>
      </c>
      <c r="LA39" s="322">
        <f t="shared" si="308"/>
        <v>-2.5822730445052892E-2</v>
      </c>
      <c r="LB39" s="322">
        <f t="shared" si="309"/>
        <v>3.3402332160353335E-2</v>
      </c>
      <c r="LC39" s="322">
        <f t="shared" si="310"/>
        <v>7.867240319606646E-3</v>
      </c>
      <c r="LD39" s="322">
        <f t="shared" si="311"/>
        <v>1.3510630733129328E-3</v>
      </c>
      <c r="LE39" s="322">
        <f t="shared" si="312"/>
        <v>-1.8858642177763178E-2</v>
      </c>
      <c r="LF39" s="322">
        <f t="shared" si="313"/>
        <v>-1.2148208139299913E-3</v>
      </c>
      <c r="LG39" s="322">
        <f t="shared" si="314"/>
        <v>-9.9194048357097563E-3</v>
      </c>
      <c r="LH39" s="322">
        <f t="shared" si="315"/>
        <v>-1.4213970476335462E-2</v>
      </c>
      <c r="LI39" s="322">
        <f t="shared" si="316"/>
        <v>6.0130718954248243E-2</v>
      </c>
      <c r="LJ39" s="322">
        <f t="shared" si="317"/>
        <v>-4.0816326530612235E-2</v>
      </c>
      <c r="LK39" s="322">
        <f t="shared" si="318"/>
        <v>-2.176552202566763E-2</v>
      </c>
      <c r="LL39" s="322">
        <f t="shared" si="319"/>
        <v>-7.834232188475726E-2</v>
      </c>
      <c r="LM39" s="322">
        <f t="shared" si="320"/>
        <v>1.1887608069164203E-2</v>
      </c>
      <c r="LN39" s="322">
        <f t="shared" si="321"/>
        <v>-8.8325652841782041E-3</v>
      </c>
      <c r="LO39" s="322">
        <f t="shared" si="322"/>
        <v>5.3435114503816793E-2</v>
      </c>
      <c r="LP39" s="322">
        <f t="shared" si="323"/>
        <v>-6.4846416382252539E-2</v>
      </c>
      <c r="LQ39" s="322">
        <f t="shared" si="324"/>
        <v>5.213133640553002E-2</v>
      </c>
      <c r="LR39" s="322">
        <f t="shared" si="325"/>
        <v>1.2974771278070438E-2</v>
      </c>
      <c r="LS39" s="322">
        <f t="shared" si="326"/>
        <v>1.5679639029892844E-2</v>
      </c>
      <c r="LT39" s="322">
        <f t="shared" si="327"/>
        <v>-8.2559339525283791E-3</v>
      </c>
      <c r="LU39" s="322">
        <f t="shared" si="328"/>
        <v>-6.4690837972017412E-2</v>
      </c>
      <c r="LV39" s="327">
        <f t="shared" si="329"/>
        <v>-1.2493520307093559E-3</v>
      </c>
    </row>
    <row r="40" spans="1:334">
      <c r="A40" s="265">
        <v>45054</v>
      </c>
      <c r="B40" s="230">
        <v>2809.35</v>
      </c>
      <c r="C40" s="231">
        <v>83.52</v>
      </c>
      <c r="D40" s="231">
        <v>42.79</v>
      </c>
      <c r="E40" s="231">
        <v>38.43</v>
      </c>
      <c r="F40" s="231">
        <v>1809.6</v>
      </c>
      <c r="G40" s="231">
        <v>9.5</v>
      </c>
      <c r="H40" s="231">
        <v>193.62</v>
      </c>
      <c r="I40" s="231">
        <v>183347.08</v>
      </c>
      <c r="J40" s="231">
        <v>8.74</v>
      </c>
      <c r="K40" s="231">
        <v>303.08</v>
      </c>
      <c r="L40" s="231">
        <v>81.86</v>
      </c>
      <c r="M40" s="232">
        <v>0.08</v>
      </c>
      <c r="N40" s="231">
        <v>23.19</v>
      </c>
      <c r="O40" s="231">
        <v>2593.42</v>
      </c>
      <c r="P40" s="231">
        <v>1.96</v>
      </c>
      <c r="Q40" s="231">
        <v>1279.67</v>
      </c>
      <c r="R40" s="231">
        <v>11.02</v>
      </c>
      <c r="S40" s="231">
        <v>170.43</v>
      </c>
      <c r="T40" s="231">
        <v>96.32</v>
      </c>
      <c r="U40" s="231">
        <v>61075.66</v>
      </c>
      <c r="V40" s="231">
        <v>15.25</v>
      </c>
      <c r="W40" s="231">
        <v>28.32</v>
      </c>
      <c r="X40" s="231">
        <v>6.28</v>
      </c>
      <c r="Y40" s="231">
        <v>469.83</v>
      </c>
      <c r="Z40" s="231">
        <v>81.05</v>
      </c>
      <c r="AA40" s="231">
        <v>167.98</v>
      </c>
      <c r="AB40" s="231">
        <v>2.62</v>
      </c>
      <c r="AC40" s="231">
        <v>8.5500000000000007</v>
      </c>
      <c r="AD40" s="231">
        <v>18.690000000000001</v>
      </c>
      <c r="AE40" s="231">
        <v>110.26</v>
      </c>
      <c r="AF40" s="231">
        <v>849.17</v>
      </c>
      <c r="AG40" s="231">
        <v>59.44</v>
      </c>
      <c r="AH40" s="231">
        <v>23.53</v>
      </c>
      <c r="AI40" s="231">
        <v>135.44</v>
      </c>
      <c r="AJ40" s="231">
        <v>32.25</v>
      </c>
      <c r="AK40" s="231">
        <v>652.79999999999995</v>
      </c>
      <c r="AL40" s="231">
        <v>292.05</v>
      </c>
      <c r="AM40" s="231">
        <v>28.37</v>
      </c>
      <c r="AN40" s="231">
        <v>10.55</v>
      </c>
      <c r="AO40" s="231">
        <v>118.04</v>
      </c>
      <c r="AP40" s="231">
        <v>126.45</v>
      </c>
      <c r="AQ40" s="231">
        <v>12.49</v>
      </c>
      <c r="AR40" s="231">
        <v>19.54</v>
      </c>
      <c r="AS40" s="231">
        <v>107.5</v>
      </c>
      <c r="AT40" s="231">
        <v>70.349999999999994</v>
      </c>
      <c r="AU40" s="231">
        <v>131.63</v>
      </c>
      <c r="AV40" s="231">
        <v>25.55</v>
      </c>
      <c r="AW40" s="231">
        <v>57.94</v>
      </c>
      <c r="AX40" s="231">
        <v>3.71</v>
      </c>
      <c r="AY40" s="231">
        <v>26.37</v>
      </c>
      <c r="AZ40" s="231">
        <v>21.4</v>
      </c>
      <c r="BA40" s="231">
        <v>4888.7</v>
      </c>
      <c r="BB40" s="231">
        <v>584.34</v>
      </c>
      <c r="BC40" s="231">
        <v>1.66</v>
      </c>
      <c r="BD40" s="231">
        <v>12.78</v>
      </c>
      <c r="BE40" s="231">
        <v>335.45</v>
      </c>
      <c r="BF40" s="231">
        <v>339.89</v>
      </c>
      <c r="BG40" s="231">
        <v>142.61000000000001</v>
      </c>
      <c r="BH40" s="231">
        <v>54.52</v>
      </c>
      <c r="BI40" s="231">
        <v>201.7</v>
      </c>
      <c r="BJ40" s="231">
        <v>2.89</v>
      </c>
      <c r="BK40" s="231">
        <v>1284.44</v>
      </c>
      <c r="BL40" s="231">
        <v>123.79</v>
      </c>
      <c r="BM40" s="231">
        <v>77.819999999999993</v>
      </c>
      <c r="BN40" s="231">
        <v>431.84</v>
      </c>
      <c r="BO40" s="231">
        <v>3066.02</v>
      </c>
      <c r="BP40" s="231">
        <v>109.7</v>
      </c>
      <c r="BQ40" s="231">
        <v>607.39</v>
      </c>
      <c r="BR40" s="231">
        <v>90.48</v>
      </c>
      <c r="BS40" s="231">
        <v>407.34</v>
      </c>
      <c r="BT40" s="231">
        <v>78.59</v>
      </c>
      <c r="BU40" s="231">
        <v>48.7</v>
      </c>
      <c r="BV40" s="231">
        <v>10.01</v>
      </c>
      <c r="BW40" s="231">
        <v>49.68</v>
      </c>
      <c r="BX40" s="231">
        <v>232.38</v>
      </c>
      <c r="BY40" s="231">
        <v>148.76</v>
      </c>
      <c r="BZ40" s="231">
        <v>61.33</v>
      </c>
      <c r="CA40" s="231">
        <v>180.58</v>
      </c>
      <c r="CB40" s="231">
        <v>46.55</v>
      </c>
      <c r="CC40" s="231">
        <v>79864.490000000005</v>
      </c>
      <c r="CD40" s="231">
        <v>162.16</v>
      </c>
      <c r="CE40" s="231">
        <v>63.69</v>
      </c>
      <c r="CF40" s="231">
        <v>6251.28</v>
      </c>
      <c r="CG40" s="231">
        <v>32.96</v>
      </c>
      <c r="CH40" s="231">
        <v>0.7</v>
      </c>
      <c r="CI40" s="231">
        <v>99.1</v>
      </c>
      <c r="CJ40" s="231">
        <v>95.26</v>
      </c>
      <c r="CK40" s="231">
        <v>82.96</v>
      </c>
      <c r="CL40" s="231">
        <v>37.619999999999997</v>
      </c>
      <c r="CM40" s="231">
        <v>4.87</v>
      </c>
      <c r="CN40" s="231">
        <v>6.76</v>
      </c>
      <c r="CO40" s="231">
        <v>1.26</v>
      </c>
      <c r="CP40" s="231">
        <v>987.55</v>
      </c>
      <c r="CQ40" s="231">
        <v>133.81</v>
      </c>
      <c r="CR40" s="231">
        <v>208.44</v>
      </c>
      <c r="CS40" s="231">
        <v>126.68</v>
      </c>
      <c r="CT40" s="231">
        <v>227.1</v>
      </c>
      <c r="CU40" s="231">
        <v>506.82</v>
      </c>
      <c r="CV40" s="231">
        <v>95.03</v>
      </c>
      <c r="CW40" s="231">
        <v>376.46</v>
      </c>
      <c r="CX40" s="231">
        <v>15.41</v>
      </c>
      <c r="CY40" s="231">
        <v>320.3</v>
      </c>
      <c r="CZ40" s="231">
        <v>46.79</v>
      </c>
      <c r="DA40" s="231">
        <v>10419.67</v>
      </c>
      <c r="DB40" s="231">
        <v>126.45</v>
      </c>
      <c r="DC40" s="231">
        <v>7.03</v>
      </c>
      <c r="DD40" s="231">
        <v>26.95</v>
      </c>
      <c r="DE40" s="231">
        <v>1150.24</v>
      </c>
      <c r="DF40" s="231">
        <v>135.72</v>
      </c>
      <c r="DG40" s="231">
        <v>148.76</v>
      </c>
      <c r="DH40" s="231">
        <v>10.56</v>
      </c>
      <c r="DI40" s="231">
        <v>7.96</v>
      </c>
      <c r="DJ40" s="231">
        <v>20.97</v>
      </c>
      <c r="DK40" s="231">
        <v>115.05</v>
      </c>
      <c r="DL40" s="231">
        <v>12334.74</v>
      </c>
      <c r="DM40" s="231">
        <v>22.68</v>
      </c>
      <c r="DN40" s="231">
        <v>49.76</v>
      </c>
      <c r="DO40" s="231">
        <v>98.3</v>
      </c>
      <c r="DP40" s="231">
        <v>99.89</v>
      </c>
      <c r="DQ40" s="231">
        <v>660921.43999999994</v>
      </c>
      <c r="DR40" s="231">
        <v>142.53</v>
      </c>
      <c r="DS40" s="231">
        <v>43.79</v>
      </c>
      <c r="DT40" s="231">
        <v>13.45</v>
      </c>
      <c r="DU40" s="231">
        <v>16.39</v>
      </c>
      <c r="DV40" s="231">
        <v>18.87</v>
      </c>
      <c r="DW40" s="231">
        <v>6.88</v>
      </c>
      <c r="DX40" s="231">
        <v>14.25</v>
      </c>
      <c r="DY40" s="231">
        <v>11.04</v>
      </c>
      <c r="DZ40" s="231">
        <v>244.82</v>
      </c>
      <c r="EA40" s="231">
        <v>76.31</v>
      </c>
      <c r="EB40" s="231">
        <v>28.05</v>
      </c>
      <c r="EC40" s="231">
        <v>1436</v>
      </c>
      <c r="ED40" s="231">
        <v>25.17</v>
      </c>
      <c r="EE40" s="231">
        <v>20.98</v>
      </c>
      <c r="EF40" s="231">
        <v>14.03</v>
      </c>
      <c r="EG40" s="231">
        <v>44.92</v>
      </c>
      <c r="EH40" s="231">
        <v>680.06</v>
      </c>
      <c r="EI40" s="231">
        <v>199.02</v>
      </c>
      <c r="EJ40" s="231">
        <v>4.28</v>
      </c>
      <c r="EK40" s="231">
        <v>4349.76</v>
      </c>
      <c r="EL40" s="231">
        <v>29.24</v>
      </c>
      <c r="EM40" s="231">
        <v>264.64999999999998</v>
      </c>
      <c r="EN40" s="231">
        <v>147.43</v>
      </c>
      <c r="EO40" s="231">
        <v>182.56</v>
      </c>
      <c r="EP40" s="231">
        <v>1519.59</v>
      </c>
      <c r="EQ40" s="231">
        <v>80.510000000000005</v>
      </c>
      <c r="ER40" s="231">
        <v>141.08000000000001</v>
      </c>
      <c r="ES40" s="231">
        <v>60.36</v>
      </c>
      <c r="ET40" s="231">
        <v>48.07</v>
      </c>
      <c r="EU40" s="231">
        <v>15.92</v>
      </c>
      <c r="EV40" s="231">
        <v>322.49</v>
      </c>
      <c r="EW40" s="231">
        <v>7.79</v>
      </c>
      <c r="EX40" s="231">
        <v>200.7</v>
      </c>
      <c r="EY40" s="231">
        <v>112.07</v>
      </c>
      <c r="EZ40" s="231">
        <v>31.32</v>
      </c>
      <c r="FA40" s="231">
        <v>54.17</v>
      </c>
      <c r="FB40" s="231">
        <v>24.97</v>
      </c>
      <c r="FC40" s="231">
        <v>141</v>
      </c>
      <c r="FD40" s="231">
        <v>11.3</v>
      </c>
      <c r="FE40" s="231">
        <v>35.950000000000003</v>
      </c>
      <c r="FF40" s="231">
        <v>358.83</v>
      </c>
      <c r="FG40" s="231">
        <v>88.03</v>
      </c>
      <c r="FH40" s="231">
        <v>486.33</v>
      </c>
      <c r="FI40" s="231">
        <v>58.38</v>
      </c>
      <c r="FJ40" s="233">
        <v>30871.19</v>
      </c>
      <c r="FN40" s="326">
        <f t="shared" si="165"/>
        <v>-4.479108714063435E-3</v>
      </c>
      <c r="FO40" s="322">
        <f t="shared" si="166"/>
        <v>3.2258064516129024E-2</v>
      </c>
      <c r="FP40" s="322">
        <f t="shared" si="167"/>
        <v>-1.5642972164711288E-2</v>
      </c>
      <c r="FQ40" s="322">
        <f t="shared" si="168"/>
        <v>-1.3097072419106267E-2</v>
      </c>
      <c r="FR40" s="322">
        <f t="shared" si="169"/>
        <v>4.1562343515272798E-2</v>
      </c>
      <c r="FS40" s="322">
        <f t="shared" si="170"/>
        <v>0.28205128205128205</v>
      </c>
      <c r="FT40" s="322">
        <f t="shared" si="171"/>
        <v>-2.0340012143290741E-2</v>
      </c>
      <c r="FU40" s="322">
        <f t="shared" si="172"/>
        <v>4.6686680099026635E-2</v>
      </c>
      <c r="FV40" s="322">
        <f t="shared" si="173"/>
        <v>-1.2429378531073383E-2</v>
      </c>
      <c r="FW40" s="322">
        <f t="shared" si="174"/>
        <v>-5.4146293440095628E-3</v>
      </c>
      <c r="FX40" s="322">
        <f t="shared" si="175"/>
        <v>-7.5550536420101608E-2</v>
      </c>
      <c r="FY40" s="322">
        <f t="shared" si="176"/>
        <v>0</v>
      </c>
      <c r="FZ40" s="322">
        <f t="shared" si="177"/>
        <v>-6.4267352185089369E-3</v>
      </c>
      <c r="GA40" s="322">
        <f t="shared" si="178"/>
        <v>2.3946114333318891E-2</v>
      </c>
      <c r="GB40" s="322">
        <f t="shared" si="179"/>
        <v>0</v>
      </c>
      <c r="GC40" s="322">
        <f t="shared" si="180"/>
        <v>2.9012777523138782E-2</v>
      </c>
      <c r="GD40" s="322">
        <f t="shared" si="181"/>
        <v>-1.2544802867383563E-2</v>
      </c>
      <c r="GE40" s="322">
        <f t="shared" si="182"/>
        <v>-5.77528876443811E-3</v>
      </c>
      <c r="GF40" s="322">
        <f t="shared" si="183"/>
        <v>-6.2305295950155819E-2</v>
      </c>
      <c r="GG40" s="322">
        <f t="shared" si="184"/>
        <v>-1.5361008362610201E-2</v>
      </c>
      <c r="GH40" s="322">
        <f t="shared" si="185"/>
        <v>-2.6160889470241431E-3</v>
      </c>
      <c r="GI40" s="322">
        <f t="shared" si="186"/>
        <v>-1.1863224005582689E-2</v>
      </c>
      <c r="GJ40" s="322">
        <f t="shared" si="187"/>
        <v>2.4469820554649323E-2</v>
      </c>
      <c r="GK40" s="322">
        <f t="shared" si="188"/>
        <v>-6.155603502982665E-3</v>
      </c>
      <c r="GL40" s="322">
        <f t="shared" si="189"/>
        <v>2.5559913956725244E-2</v>
      </c>
      <c r="GM40" s="322">
        <f t="shared" si="190"/>
        <v>-1.2230977302128734E-2</v>
      </c>
      <c r="GN40" s="322">
        <f t="shared" si="191"/>
        <v>5.645161290322586E-2</v>
      </c>
      <c r="GO40" s="322">
        <f t="shared" si="192"/>
        <v>3.88821385176185E-2</v>
      </c>
      <c r="GP40" s="322">
        <f t="shared" si="193"/>
        <v>8.634646519158129E-3</v>
      </c>
      <c r="GQ40" s="322">
        <f t="shared" si="194"/>
        <v>4.3535869770963548E-2</v>
      </c>
      <c r="GR40" s="322">
        <f t="shared" si="195"/>
        <v>9.7026194694474124E-3</v>
      </c>
      <c r="GS40" s="322">
        <f t="shared" si="196"/>
        <v>1.3477088948786774E-3</v>
      </c>
      <c r="GT40" s="322">
        <f t="shared" si="197"/>
        <v>-4.698258404212232E-2</v>
      </c>
      <c r="GU40" s="322">
        <f t="shared" si="198"/>
        <v>4.1685894477772552E-2</v>
      </c>
      <c r="GV40" s="322">
        <f t="shared" si="199"/>
        <v>-2.9491423412578904E-2</v>
      </c>
      <c r="GW40" s="322">
        <f t="shared" si="200"/>
        <v>3.4876347495244139E-2</v>
      </c>
      <c r="GX40" s="322">
        <f t="shared" si="201"/>
        <v>-1.8455859735464768E-3</v>
      </c>
      <c r="GY40" s="322">
        <f t="shared" si="202"/>
        <v>-6.2148760330578479E-2</v>
      </c>
      <c r="GZ40" s="322">
        <f t="shared" si="203"/>
        <v>1.1505273250239789E-2</v>
      </c>
      <c r="HA40" s="322">
        <f t="shared" si="204"/>
        <v>4.8523027155870212E-3</v>
      </c>
      <c r="HB40" s="322">
        <f t="shared" si="205"/>
        <v>-1.9311307584923179E-2</v>
      </c>
      <c r="HC40" s="322">
        <f t="shared" si="206"/>
        <v>2.2094926350245462E-2</v>
      </c>
      <c r="HD40" s="322">
        <f t="shared" si="207"/>
        <v>0.1070821529745043</v>
      </c>
      <c r="HE40" s="322">
        <f t="shared" si="208"/>
        <v>-1.2674504041146175E-2</v>
      </c>
      <c r="HF40" s="322">
        <f t="shared" si="209"/>
        <v>-9.5734196818246763E-3</v>
      </c>
      <c r="HG40" s="322">
        <f t="shared" si="210"/>
        <v>8.0410476336344218E-3</v>
      </c>
      <c r="HH40" s="322">
        <f t="shared" si="211"/>
        <v>3.7352821762078839E-2</v>
      </c>
      <c r="HI40" s="322">
        <f t="shared" si="212"/>
        <v>9.9013657056145662E-2</v>
      </c>
      <c r="HJ40" s="322">
        <f t="shared" si="213"/>
        <v>-2.1108179419525086E-2</v>
      </c>
      <c r="HK40" s="322">
        <f t="shared" si="214"/>
        <v>-4.1090909090909053E-2</v>
      </c>
      <c r="HL40" s="322">
        <f t="shared" si="215"/>
        <v>1.8562589243217371E-2</v>
      </c>
      <c r="HM40" s="322">
        <f t="shared" si="216"/>
        <v>-4.2747126009152203E-2</v>
      </c>
      <c r="HN40" s="322">
        <f t="shared" si="217"/>
        <v>1.8794895041495376E-2</v>
      </c>
      <c r="HO40" s="322">
        <f t="shared" si="218"/>
        <v>0.43103448275862072</v>
      </c>
      <c r="HP40" s="322">
        <f t="shared" si="219"/>
        <v>8.6819258089975877E-3</v>
      </c>
      <c r="HQ40" s="322">
        <f t="shared" si="220"/>
        <v>-3.7169919632606171E-2</v>
      </c>
      <c r="HR40" s="322">
        <f t="shared" si="221"/>
        <v>5.3073491138926746E-2</v>
      </c>
      <c r="HS40" s="322">
        <f t="shared" si="222"/>
        <v>-2.5180107714904191E-3</v>
      </c>
      <c r="HT40" s="322">
        <f t="shared" si="223"/>
        <v>-1.2497735917406225E-2</v>
      </c>
      <c r="HU40" s="322">
        <f t="shared" si="224"/>
        <v>-2.579211746522413E-2</v>
      </c>
      <c r="HV40" s="322">
        <f t="shared" si="225"/>
        <v>-3.4482758620688922E-3</v>
      </c>
      <c r="HW40" s="322">
        <f t="shared" si="226"/>
        <v>2.8119521976130914E-2</v>
      </c>
      <c r="HX40" s="322">
        <f t="shared" si="227"/>
        <v>4.0407305640869056E-4</v>
      </c>
      <c r="HY40" s="322">
        <f t="shared" si="228"/>
        <v>-1.4312856238125518E-2</v>
      </c>
      <c r="HZ40" s="322">
        <f t="shared" si="229"/>
        <v>-2.6203039733008627E-2</v>
      </c>
      <c r="IA40" s="322">
        <f t="shared" si="230"/>
        <v>1.3496672936245303E-2</v>
      </c>
      <c r="IB40" s="322">
        <f t="shared" si="231"/>
        <v>-7.8683187121279773E-3</v>
      </c>
      <c r="IC40" s="322">
        <f t="shared" si="232"/>
        <v>9.7231377719187849E-4</v>
      </c>
      <c r="ID40" s="322">
        <f t="shared" si="233"/>
        <v>-8.4858905633660359E-2</v>
      </c>
      <c r="IE40" s="322">
        <f t="shared" si="234"/>
        <v>-7.8912757562472832E-3</v>
      </c>
      <c r="IF40" s="322">
        <f t="shared" si="235"/>
        <v>3.4895970503028784E-2</v>
      </c>
      <c r="IG40" s="322">
        <f t="shared" si="236"/>
        <v>-6.5279477764177939E-3</v>
      </c>
      <c r="IH40" s="322">
        <f t="shared" si="237"/>
        <v>-2.6264591439688675E-2</v>
      </c>
      <c r="II40" s="322">
        <f t="shared" si="238"/>
        <v>1.2431220705115129E-2</v>
      </c>
      <c r="IJ40" s="322">
        <f t="shared" si="239"/>
        <v>4.4521288091636099E-3</v>
      </c>
      <c r="IK40" s="322">
        <f t="shared" si="240"/>
        <v>-1.1692798299229467E-2</v>
      </c>
      <c r="IL40" s="322">
        <f t="shared" si="241"/>
        <v>-1.1284862163469335E-2</v>
      </c>
      <c r="IM40" s="322">
        <f t="shared" si="242"/>
        <v>9.5035778175314011E-3</v>
      </c>
      <c r="IN40" s="322">
        <f t="shared" si="243"/>
        <v>1.0418927718688884E-2</v>
      </c>
      <c r="IO40" s="322">
        <f t="shared" si="244"/>
        <v>4.0745108668739552E-2</v>
      </c>
      <c r="IP40" s="322">
        <f t="shared" si="245"/>
        <v>-3.2285015217521015E-2</v>
      </c>
      <c r="IQ40" s="322">
        <f t="shared" si="246"/>
        <v>4.5741324921135511E-3</v>
      </c>
      <c r="IR40" s="322">
        <f t="shared" si="247"/>
        <v>1.2677749302610279E-2</v>
      </c>
      <c r="IS40" s="322">
        <f t="shared" si="248"/>
        <v>-5.9897318881916753E-2</v>
      </c>
      <c r="IT40" s="322">
        <f t="shared" si="249"/>
        <v>0</v>
      </c>
      <c r="IU40" s="322">
        <f t="shared" si="250"/>
        <v>-3.288767444129994E-2</v>
      </c>
      <c r="IV40" s="322">
        <f t="shared" si="251"/>
        <v>6.0329474621549438E-2</v>
      </c>
      <c r="IW40" s="322">
        <f t="shared" si="252"/>
        <v>4.9196914126723168E-2</v>
      </c>
      <c r="IX40" s="322">
        <f t="shared" si="253"/>
        <v>-1.7241379310344924E-2</v>
      </c>
      <c r="IY40" s="322">
        <f t="shared" si="254"/>
        <v>0</v>
      </c>
      <c r="IZ40" s="322">
        <f t="shared" si="255"/>
        <v>-5.1893408134642369E-2</v>
      </c>
      <c r="JA40" s="322">
        <f t="shared" si="256"/>
        <v>0.13513513513513503</v>
      </c>
      <c r="JB40" s="322">
        <f t="shared" si="257"/>
        <v>-2.222783531194792E-3</v>
      </c>
      <c r="JC40" s="322">
        <f t="shared" si="258"/>
        <v>-5.795378557099347E-3</v>
      </c>
      <c r="JD40" s="322">
        <f t="shared" si="259"/>
        <v>-8.6281276962902318E-4</v>
      </c>
      <c r="JE40" s="322">
        <f t="shared" si="260"/>
        <v>-2.3585632804069695E-2</v>
      </c>
      <c r="JF40" s="322">
        <f t="shared" si="261"/>
        <v>-1.7143610708163645E-3</v>
      </c>
      <c r="JG40" s="322">
        <f t="shared" si="262"/>
        <v>8.1423633337600748E-2</v>
      </c>
      <c r="JH40" s="322">
        <f t="shared" si="263"/>
        <v>9.0252707581226829E-3</v>
      </c>
      <c r="JI40" s="322">
        <f t="shared" si="264"/>
        <v>-7.1210043253508949E-3</v>
      </c>
      <c r="JJ40" s="322">
        <f t="shared" si="265"/>
        <v>2.7333333333333341E-2</v>
      </c>
      <c r="JK40" s="322">
        <f t="shared" si="266"/>
        <v>-4.2565911400729385E-2</v>
      </c>
      <c r="JL40" s="322">
        <f t="shared" si="267"/>
        <v>-6.9226178635369076E-2</v>
      </c>
      <c r="JM40" s="322">
        <f t="shared" si="268"/>
        <v>2.4534544721562655E-2</v>
      </c>
      <c r="JN40" s="322">
        <f t="shared" si="269"/>
        <v>-1.9311307584923179E-2</v>
      </c>
      <c r="JO40" s="322">
        <f t="shared" si="270"/>
        <v>-3.6986301369862959E-2</v>
      </c>
      <c r="JP40" s="322">
        <f t="shared" si="271"/>
        <v>7.4266617155586978E-4</v>
      </c>
      <c r="JQ40" s="322">
        <f t="shared" si="272"/>
        <v>1.296322389742147E-2</v>
      </c>
      <c r="JR40" s="322">
        <f t="shared" si="273"/>
        <v>1.670537118885302E-2</v>
      </c>
      <c r="JS40" s="322">
        <f t="shared" si="274"/>
        <v>-1.1692798299229467E-2</v>
      </c>
      <c r="JT40" s="322">
        <f t="shared" si="275"/>
        <v>5.714285714285762E-3</v>
      </c>
      <c r="JU40" s="322">
        <f t="shared" si="276"/>
        <v>2.8423772609819088E-2</v>
      </c>
      <c r="JV40" s="322">
        <f t="shared" si="277"/>
        <v>2.9455081001472649E-2</v>
      </c>
      <c r="JW40" s="322">
        <f t="shared" si="278"/>
        <v>-5.0429184549356222E-2</v>
      </c>
      <c r="JX40" s="322">
        <f t="shared" si="279"/>
        <v>1.7226833582800333E-2</v>
      </c>
      <c r="JY40" s="322">
        <f t="shared" si="280"/>
        <v>-6.6282420749279522E-2</v>
      </c>
      <c r="JZ40" s="322">
        <f t="shared" si="281"/>
        <v>-2.4313725490196118E-2</v>
      </c>
      <c r="KA40" s="322">
        <f t="shared" si="282"/>
        <v>-7.170992829007251E-3</v>
      </c>
      <c r="KB40" s="322">
        <f t="shared" si="283"/>
        <v>-1.0108017044891449E-2</v>
      </c>
      <c r="KC40" s="322">
        <f t="shared" si="284"/>
        <v>-2.7777735281923926E-2</v>
      </c>
      <c r="KD40" s="322">
        <f t="shared" si="285"/>
        <v>5.5026455026455107E-3</v>
      </c>
      <c r="KE40" s="322">
        <f t="shared" si="286"/>
        <v>-3.5462555066079281E-2</v>
      </c>
      <c r="KF40" s="322">
        <f t="shared" si="287"/>
        <v>-1.9679300291545288E-2</v>
      </c>
      <c r="KG40" s="322">
        <f t="shared" si="288"/>
        <v>0.23791540785498491</v>
      </c>
      <c r="KH40" s="322">
        <f t="shared" si="289"/>
        <v>5.7735426008968672E-2</v>
      </c>
      <c r="KI40" s="322">
        <f t="shared" si="290"/>
        <v>-4.0446304044630413E-2</v>
      </c>
      <c r="KJ40" s="322">
        <f t="shared" si="291"/>
        <v>0.10722610722610729</v>
      </c>
      <c r="KK40" s="322">
        <f t="shared" si="292"/>
        <v>-8.0862533692723833E-3</v>
      </c>
      <c r="KL40" s="322">
        <f t="shared" si="293"/>
        <v>-2.687018045949606E-2</v>
      </c>
      <c r="KM40" s="322">
        <f t="shared" si="294"/>
        <v>-2.9875413170607608E-2</v>
      </c>
      <c r="KN40" s="322">
        <f t="shared" si="295"/>
        <v>1.0810810810810836E-2</v>
      </c>
      <c r="KO40" s="322">
        <f t="shared" si="296"/>
        <v>1.8138691223663381E-3</v>
      </c>
      <c r="KP40" s="322">
        <f t="shared" si="297"/>
        <v>-2.8935185185185182E-2</v>
      </c>
      <c r="KQ40" s="322">
        <f t="shared" si="298"/>
        <v>-0.18110850897736144</v>
      </c>
      <c r="KR40" s="322">
        <f t="shared" si="299"/>
        <v>-1.12755461592671E-2</v>
      </c>
      <c r="KS40" s="322">
        <f t="shared" si="300"/>
        <v>2.9095074455899272E-2</v>
      </c>
      <c r="KT40" s="322">
        <f t="shared" si="301"/>
        <v>3.7024611912531605E-2</v>
      </c>
      <c r="KU40" s="322">
        <f t="shared" si="302"/>
        <v>-6.2287975876366371E-2</v>
      </c>
      <c r="KV40" s="322">
        <f t="shared" si="303"/>
        <v>1.9047619047619063E-2</v>
      </c>
      <c r="KW40" s="322">
        <f t="shared" si="304"/>
        <v>-1.0343054500116043E-2</v>
      </c>
      <c r="KX40" s="322">
        <f t="shared" si="305"/>
        <v>3.6879432624113445E-2</v>
      </c>
      <c r="KY40" s="322">
        <f t="shared" si="306"/>
        <v>3.6787014563105674E-3</v>
      </c>
      <c r="KZ40" s="322">
        <f t="shared" si="307"/>
        <v>-4.0680724116890822E-4</v>
      </c>
      <c r="LA40" s="322">
        <f t="shared" si="308"/>
        <v>6.0619420257907765E-3</v>
      </c>
      <c r="LB40" s="322">
        <f t="shared" si="309"/>
        <v>1.4608969693732352E-2</v>
      </c>
      <c r="LC40" s="322">
        <f t="shared" si="310"/>
        <v>-1.8050981827051955E-2</v>
      </c>
      <c r="LD40" s="322">
        <f t="shared" si="311"/>
        <v>1.8463286464992141E-3</v>
      </c>
      <c r="LE40" s="322">
        <f t="shared" si="312"/>
        <v>8.8584322246364894E-3</v>
      </c>
      <c r="LF40" s="322">
        <f t="shared" si="313"/>
        <v>-2.554226636934924E-2</v>
      </c>
      <c r="LG40" s="322">
        <f t="shared" si="314"/>
        <v>-3.1308703819662308E-3</v>
      </c>
      <c r="LH40" s="322">
        <f t="shared" si="315"/>
        <v>-4.2917129801160504E-3</v>
      </c>
      <c r="LI40" s="322">
        <f t="shared" si="316"/>
        <v>-3.9457459926017194E-2</v>
      </c>
      <c r="LJ40" s="322">
        <f t="shared" si="317"/>
        <v>1.1898759705556041E-2</v>
      </c>
      <c r="LK40" s="322">
        <f t="shared" si="318"/>
        <v>-6.5597021540644363E-3</v>
      </c>
      <c r="LL40" s="322">
        <f t="shared" si="319"/>
        <v>-3.5417308284570327E-2</v>
      </c>
      <c r="LM40" s="322">
        <f t="shared" si="320"/>
        <v>-3.5777856888572414E-2</v>
      </c>
      <c r="LN40" s="322">
        <f t="shared" si="321"/>
        <v>-3.254552499031383E-2</v>
      </c>
      <c r="LO40" s="322">
        <f t="shared" si="322"/>
        <v>2.1739130434782608E-2</v>
      </c>
      <c r="LP40" s="322">
        <f t="shared" si="323"/>
        <v>3.1021897810218961E-2</v>
      </c>
      <c r="LQ40" s="322">
        <f t="shared" si="324"/>
        <v>-1.5877361073090564E-2</v>
      </c>
      <c r="LR40" s="322">
        <f t="shared" si="325"/>
        <v>-1.7926542230007149E-2</v>
      </c>
      <c r="LS40" s="322">
        <f t="shared" si="326"/>
        <v>-2.2323411816970291E-2</v>
      </c>
      <c r="LT40" s="322">
        <f t="shared" si="327"/>
        <v>1.213319458896979E-2</v>
      </c>
      <c r="LU40" s="322">
        <f t="shared" si="328"/>
        <v>-6.0961878719639685E-2</v>
      </c>
      <c r="LV40" s="327">
        <f t="shared" si="329"/>
        <v>-1.0322131415306607E-2</v>
      </c>
    </row>
    <row r="41" spans="1:334">
      <c r="A41" s="265">
        <v>45061</v>
      </c>
      <c r="B41" s="230">
        <v>2842.76</v>
      </c>
      <c r="C41" s="231">
        <v>86.5</v>
      </c>
      <c r="D41" s="231">
        <v>41.43</v>
      </c>
      <c r="E41" s="231">
        <v>39.04</v>
      </c>
      <c r="F41" s="231">
        <v>1825.91</v>
      </c>
      <c r="G41" s="231">
        <v>11.71</v>
      </c>
      <c r="H41" s="231">
        <v>196.27</v>
      </c>
      <c r="I41" s="231">
        <v>180709.02</v>
      </c>
      <c r="J41" s="231">
        <v>8.4700000000000006</v>
      </c>
      <c r="K41" s="231">
        <v>312.27</v>
      </c>
      <c r="L41" s="231">
        <v>92.37</v>
      </c>
      <c r="M41" s="232">
        <v>0.08</v>
      </c>
      <c r="N41" s="231">
        <v>24.27</v>
      </c>
      <c r="O41" s="231">
        <v>2725.95</v>
      </c>
      <c r="P41" s="231">
        <v>1.95</v>
      </c>
      <c r="Q41" s="231">
        <v>1310.88</v>
      </c>
      <c r="R41" s="231">
        <v>10.86</v>
      </c>
      <c r="S41" s="231">
        <v>173.23</v>
      </c>
      <c r="T41" s="231">
        <v>104.31</v>
      </c>
      <c r="U41" s="231">
        <v>65172.79</v>
      </c>
      <c r="V41" s="231">
        <v>15.45</v>
      </c>
      <c r="W41" s="231">
        <v>31.24</v>
      </c>
      <c r="X41" s="231">
        <v>6.18</v>
      </c>
      <c r="Y41" s="231">
        <v>457.96</v>
      </c>
      <c r="Z41" s="231">
        <v>79.760000000000005</v>
      </c>
      <c r="AA41" s="231">
        <v>180.14</v>
      </c>
      <c r="AB41" s="231">
        <v>2.67</v>
      </c>
      <c r="AC41" s="231">
        <v>9.7200000000000006</v>
      </c>
      <c r="AD41" s="231">
        <v>19.350000000000001</v>
      </c>
      <c r="AE41" s="231">
        <v>116.25</v>
      </c>
      <c r="AF41" s="231">
        <v>838.52</v>
      </c>
      <c r="AG41" s="231">
        <v>58.26</v>
      </c>
      <c r="AH41" s="231">
        <v>22.49</v>
      </c>
      <c r="AI41" s="231">
        <v>134.44999999999999</v>
      </c>
      <c r="AJ41" s="231">
        <v>32.090000000000003</v>
      </c>
      <c r="AK41" s="231">
        <v>637.6</v>
      </c>
      <c r="AL41" s="231">
        <v>294</v>
      </c>
      <c r="AM41" s="231">
        <v>29.33</v>
      </c>
      <c r="AN41" s="231">
        <v>10.71</v>
      </c>
      <c r="AO41" s="231">
        <v>124.24</v>
      </c>
      <c r="AP41" s="231">
        <v>131.24</v>
      </c>
      <c r="AQ41" s="231">
        <v>12.18</v>
      </c>
      <c r="AR41" s="231">
        <v>16.420000000000002</v>
      </c>
      <c r="AS41" s="231">
        <v>106.41</v>
      </c>
      <c r="AT41" s="231">
        <v>70.88</v>
      </c>
      <c r="AU41" s="231">
        <v>131.09</v>
      </c>
      <c r="AV41" s="231">
        <v>25.97</v>
      </c>
      <c r="AW41" s="231">
        <v>60.77</v>
      </c>
      <c r="AX41" s="231">
        <v>3.73</v>
      </c>
      <c r="AY41" s="231">
        <v>27.87</v>
      </c>
      <c r="AZ41" s="231">
        <v>22.7</v>
      </c>
      <c r="BA41" s="231">
        <v>5115.8999999999996</v>
      </c>
      <c r="BB41" s="231">
        <v>630.16999999999996</v>
      </c>
      <c r="BC41" s="231">
        <v>2.1</v>
      </c>
      <c r="BD41" s="231">
        <v>13.14</v>
      </c>
      <c r="BE41" s="231">
        <v>371.25</v>
      </c>
      <c r="BF41" s="231">
        <v>365.36</v>
      </c>
      <c r="BG41" s="231">
        <v>151.81</v>
      </c>
      <c r="BH41" s="231">
        <v>54.57</v>
      </c>
      <c r="BI41" s="231">
        <v>206.75</v>
      </c>
      <c r="BJ41" s="231">
        <v>2.95</v>
      </c>
      <c r="BK41" s="231">
        <v>1371.57</v>
      </c>
      <c r="BL41" s="231">
        <v>123.97</v>
      </c>
      <c r="BM41" s="231">
        <v>82.12</v>
      </c>
      <c r="BN41" s="231">
        <v>434.44</v>
      </c>
      <c r="BO41" s="231">
        <v>3017.84</v>
      </c>
      <c r="BP41" s="231">
        <v>107.59</v>
      </c>
      <c r="BQ41" s="231">
        <v>627.72</v>
      </c>
      <c r="BR41" s="231">
        <v>89.85</v>
      </c>
      <c r="BS41" s="231">
        <v>407.82</v>
      </c>
      <c r="BT41" s="231">
        <v>78.849999999999994</v>
      </c>
      <c r="BU41" s="231">
        <v>49.01</v>
      </c>
      <c r="BV41" s="231">
        <v>9.99</v>
      </c>
      <c r="BW41" s="231">
        <v>48.66</v>
      </c>
      <c r="BX41" s="231">
        <v>244.13</v>
      </c>
      <c r="BY41" s="231">
        <v>147.03</v>
      </c>
      <c r="BZ41" s="231">
        <v>60.2</v>
      </c>
      <c r="CA41" s="231">
        <v>176.64</v>
      </c>
      <c r="CB41" s="231">
        <v>47.63</v>
      </c>
      <c r="CC41" s="231">
        <v>79239.16</v>
      </c>
      <c r="CD41" s="231">
        <v>157.09</v>
      </c>
      <c r="CE41" s="231">
        <v>69.37</v>
      </c>
      <c r="CF41" s="231">
        <v>5830.62</v>
      </c>
      <c r="CG41" s="231">
        <v>28.12</v>
      </c>
      <c r="CH41" s="231">
        <v>0.7</v>
      </c>
      <c r="CI41" s="231">
        <v>101.57</v>
      </c>
      <c r="CJ41" s="231">
        <v>105.82</v>
      </c>
      <c r="CK41" s="231">
        <v>82.61</v>
      </c>
      <c r="CL41" s="231">
        <v>37.72</v>
      </c>
      <c r="CM41" s="231">
        <v>5.35</v>
      </c>
      <c r="CN41" s="231">
        <v>6.97</v>
      </c>
      <c r="CO41" s="231">
        <v>1.3</v>
      </c>
      <c r="CP41" s="231">
        <v>985.15</v>
      </c>
      <c r="CQ41" s="231">
        <v>132.26</v>
      </c>
      <c r="CR41" s="231">
        <v>207.24</v>
      </c>
      <c r="CS41" s="231">
        <v>131.43</v>
      </c>
      <c r="CT41" s="231">
        <v>229.44</v>
      </c>
      <c r="CU41" s="231">
        <v>515.66999999999996</v>
      </c>
      <c r="CV41" s="231">
        <v>99.88</v>
      </c>
      <c r="CW41" s="231">
        <v>380.06</v>
      </c>
      <c r="CX41" s="231">
        <v>14.98</v>
      </c>
      <c r="CY41" s="231">
        <v>325.17</v>
      </c>
      <c r="CZ41" s="231">
        <v>45.83</v>
      </c>
      <c r="DA41" s="231">
        <v>10204.57</v>
      </c>
      <c r="DB41" s="231">
        <v>131.24</v>
      </c>
      <c r="DC41" s="231">
        <v>7.37</v>
      </c>
      <c r="DD41" s="231">
        <v>27.29</v>
      </c>
      <c r="DE41" s="231">
        <v>1111.55</v>
      </c>
      <c r="DF41" s="231">
        <v>138.76</v>
      </c>
      <c r="DG41" s="231">
        <v>147.03</v>
      </c>
      <c r="DH41" s="231">
        <v>10.35</v>
      </c>
      <c r="DI41" s="231">
        <v>7.92</v>
      </c>
      <c r="DJ41" s="231">
        <v>20.52</v>
      </c>
      <c r="DK41" s="231">
        <v>109.84</v>
      </c>
      <c r="DL41" s="231">
        <v>12215.37</v>
      </c>
      <c r="DM41" s="231">
        <v>24.83</v>
      </c>
      <c r="DN41" s="231">
        <v>48.89</v>
      </c>
      <c r="DO41" s="231">
        <v>95.98</v>
      </c>
      <c r="DP41" s="231">
        <v>99.81</v>
      </c>
      <c r="DQ41" s="231">
        <v>693719</v>
      </c>
      <c r="DR41" s="231">
        <v>149.43</v>
      </c>
      <c r="DS41" s="231">
        <v>43.2</v>
      </c>
      <c r="DT41" s="231">
        <v>16.420000000000002</v>
      </c>
      <c r="DU41" s="231">
        <v>23.05</v>
      </c>
      <c r="DV41" s="231">
        <v>19.579999999999998</v>
      </c>
      <c r="DW41" s="231">
        <v>7.05</v>
      </c>
      <c r="DX41" s="231">
        <v>15.49</v>
      </c>
      <c r="DY41" s="231">
        <v>11.1</v>
      </c>
      <c r="DZ41" s="231">
        <v>245.27</v>
      </c>
      <c r="EA41" s="231">
        <v>75.37</v>
      </c>
      <c r="EB41" s="231">
        <v>27.84</v>
      </c>
      <c r="EC41" s="231">
        <v>1454.8</v>
      </c>
      <c r="ED41" s="231">
        <v>25.6</v>
      </c>
      <c r="EE41" s="231">
        <v>21.79</v>
      </c>
      <c r="EF41" s="231">
        <v>14.19</v>
      </c>
      <c r="EG41" s="231">
        <v>46.02</v>
      </c>
      <c r="EH41" s="231">
        <v>703.07</v>
      </c>
      <c r="EI41" s="231">
        <v>199.89</v>
      </c>
      <c r="EJ41" s="231">
        <v>4.3</v>
      </c>
      <c r="EK41" s="231">
        <v>4267.33</v>
      </c>
      <c r="EL41" s="231">
        <v>28.11</v>
      </c>
      <c r="EM41" s="231">
        <v>267.91000000000003</v>
      </c>
      <c r="EN41" s="231">
        <v>144.79</v>
      </c>
      <c r="EO41" s="231">
        <v>184.06</v>
      </c>
      <c r="EP41" s="231">
        <v>1607.3</v>
      </c>
      <c r="EQ41" s="231">
        <v>89.34</v>
      </c>
      <c r="ER41" s="231">
        <v>140.41</v>
      </c>
      <c r="ES41" s="231">
        <v>60.12</v>
      </c>
      <c r="ET41" s="231">
        <v>48.49</v>
      </c>
      <c r="EU41" s="231">
        <v>15.44</v>
      </c>
      <c r="EV41" s="231">
        <v>330.39</v>
      </c>
      <c r="EW41" s="231">
        <v>8.0299999999999994</v>
      </c>
      <c r="EX41" s="231">
        <v>205.49</v>
      </c>
      <c r="EY41" s="231">
        <v>117.68</v>
      </c>
      <c r="EZ41" s="231">
        <v>31.86</v>
      </c>
      <c r="FA41" s="231">
        <v>54.5</v>
      </c>
      <c r="FB41" s="231">
        <v>25.14</v>
      </c>
      <c r="FC41" s="231">
        <v>115.5</v>
      </c>
      <c r="FD41" s="231">
        <v>11.56</v>
      </c>
      <c r="FE41" s="231">
        <v>34.54</v>
      </c>
      <c r="FF41" s="231">
        <v>351.33</v>
      </c>
      <c r="FG41" s="231">
        <v>90.09</v>
      </c>
      <c r="FH41" s="231">
        <v>479.05</v>
      </c>
      <c r="FI41" s="231">
        <v>64.12</v>
      </c>
      <c r="FJ41" s="233">
        <v>33261.660000000003</v>
      </c>
      <c r="FN41" s="326">
        <f t="shared" si="165"/>
        <v>1.1892430633420652E-2</v>
      </c>
      <c r="FO41" s="322">
        <f t="shared" si="166"/>
        <v>3.5680076628352542E-2</v>
      </c>
      <c r="FP41" s="322">
        <f t="shared" si="167"/>
        <v>-3.178312689880812E-2</v>
      </c>
      <c r="FQ41" s="322">
        <f t="shared" si="168"/>
        <v>1.5873015873015858E-2</v>
      </c>
      <c r="FR41" s="322">
        <f t="shared" si="169"/>
        <v>9.0130415561450999E-3</v>
      </c>
      <c r="FS41" s="322">
        <f t="shared" si="170"/>
        <v>0.23263157894736852</v>
      </c>
      <c r="FT41" s="322">
        <f t="shared" si="171"/>
        <v>1.3686602623695929E-2</v>
      </c>
      <c r="FU41" s="322">
        <f t="shared" si="172"/>
        <v>-1.4388339317975491E-2</v>
      </c>
      <c r="FV41" s="322">
        <f t="shared" si="173"/>
        <v>-3.0892448512585761E-2</v>
      </c>
      <c r="FW41" s="322">
        <f t="shared" si="174"/>
        <v>3.0322027187541237E-2</v>
      </c>
      <c r="FX41" s="322">
        <f t="shared" si="175"/>
        <v>0.12838993403371615</v>
      </c>
      <c r="FY41" s="322">
        <f t="shared" si="176"/>
        <v>0</v>
      </c>
      <c r="FZ41" s="322">
        <f t="shared" si="177"/>
        <v>4.6571798188874441E-2</v>
      </c>
      <c r="GA41" s="322">
        <f t="shared" si="178"/>
        <v>5.1102405318074105E-2</v>
      </c>
      <c r="GB41" s="322">
        <f t="shared" si="179"/>
        <v>-5.1020408163265354E-3</v>
      </c>
      <c r="GC41" s="322">
        <f t="shared" si="180"/>
        <v>2.4389100314924968E-2</v>
      </c>
      <c r="GD41" s="322">
        <f t="shared" si="181"/>
        <v>-1.4519056261343026E-2</v>
      </c>
      <c r="GE41" s="322">
        <f t="shared" si="182"/>
        <v>1.6429032447338981E-2</v>
      </c>
      <c r="GF41" s="322">
        <f t="shared" si="183"/>
        <v>8.2952657807309066E-2</v>
      </c>
      <c r="GG41" s="322">
        <f t="shared" si="184"/>
        <v>6.7082860831958219E-2</v>
      </c>
      <c r="GH41" s="322">
        <f t="shared" si="185"/>
        <v>1.3114754098360609E-2</v>
      </c>
      <c r="GI41" s="322">
        <f t="shared" si="186"/>
        <v>0.1031073446327683</v>
      </c>
      <c r="GJ41" s="322">
        <f t="shared" si="187"/>
        <v>-1.5923566878980975E-2</v>
      </c>
      <c r="GK41" s="322">
        <f t="shared" si="188"/>
        <v>-2.5264457356916341E-2</v>
      </c>
      <c r="GL41" s="322">
        <f t="shared" si="189"/>
        <v>-1.5916101172115879E-2</v>
      </c>
      <c r="GM41" s="322">
        <f t="shared" si="190"/>
        <v>7.2389570186927002E-2</v>
      </c>
      <c r="GN41" s="322">
        <f t="shared" si="191"/>
        <v>1.9083969465648786E-2</v>
      </c>
      <c r="GO41" s="322">
        <f t="shared" si="192"/>
        <v>0.13684210526315788</v>
      </c>
      <c r="GP41" s="322">
        <f t="shared" si="193"/>
        <v>3.5313001605136445E-2</v>
      </c>
      <c r="GQ41" s="322">
        <f t="shared" si="194"/>
        <v>5.4326138218755621E-2</v>
      </c>
      <c r="GR41" s="322">
        <f t="shared" si="195"/>
        <v>-1.2541658325188099E-2</v>
      </c>
      <c r="GS41" s="322">
        <f t="shared" si="196"/>
        <v>-1.9851951547779269E-2</v>
      </c>
      <c r="GT41" s="322">
        <f t="shared" si="197"/>
        <v>-4.4198895027624419E-2</v>
      </c>
      <c r="GU41" s="322">
        <f t="shared" si="198"/>
        <v>-7.3095097460130617E-3</v>
      </c>
      <c r="GV41" s="322">
        <f t="shared" si="199"/>
        <v>-4.9612403100774138E-3</v>
      </c>
      <c r="GW41" s="322">
        <f t="shared" si="200"/>
        <v>-2.3284313725490093E-2</v>
      </c>
      <c r="GX41" s="322">
        <f t="shared" si="201"/>
        <v>6.6769388803286714E-3</v>
      </c>
      <c r="GY41" s="322">
        <f t="shared" si="202"/>
        <v>3.3838561861120803E-2</v>
      </c>
      <c r="GZ41" s="322">
        <f t="shared" si="203"/>
        <v>1.5165876777251197E-2</v>
      </c>
      <c r="HA41" s="322">
        <f t="shared" si="204"/>
        <v>5.2524567943070047E-2</v>
      </c>
      <c r="HB41" s="322">
        <f t="shared" si="205"/>
        <v>3.7880585211546115E-2</v>
      </c>
      <c r="HC41" s="322">
        <f t="shared" si="206"/>
        <v>-2.4819855884707805E-2</v>
      </c>
      <c r="HD41" s="322">
        <f t="shared" si="207"/>
        <v>-0.15967246673490265</v>
      </c>
      <c r="HE41" s="322">
        <f t="shared" si="208"/>
        <v>-1.0139534883720961E-2</v>
      </c>
      <c r="HF41" s="322">
        <f t="shared" si="209"/>
        <v>7.5337597725657597E-3</v>
      </c>
      <c r="HG41" s="322">
        <f t="shared" si="210"/>
        <v>-4.1024082655928898E-3</v>
      </c>
      <c r="HH41" s="322">
        <f t="shared" si="211"/>
        <v>1.6438356164383487E-2</v>
      </c>
      <c r="HI41" s="322">
        <f t="shared" si="212"/>
        <v>4.8843631342768479E-2</v>
      </c>
      <c r="HJ41" s="322">
        <f t="shared" si="213"/>
        <v>5.3908355795148294E-3</v>
      </c>
      <c r="HK41" s="322">
        <f t="shared" si="214"/>
        <v>5.6882821387940839E-2</v>
      </c>
      <c r="HL41" s="322">
        <f t="shared" si="215"/>
        <v>6.0747663551401904E-2</v>
      </c>
      <c r="HM41" s="322">
        <f t="shared" si="216"/>
        <v>4.6474522879293031E-2</v>
      </c>
      <c r="HN41" s="322">
        <f t="shared" si="217"/>
        <v>7.8430365882876274E-2</v>
      </c>
      <c r="HO41" s="322">
        <f t="shared" si="218"/>
        <v>0.26506024096385555</v>
      </c>
      <c r="HP41" s="322">
        <f t="shared" si="219"/>
        <v>2.8169014084507137E-2</v>
      </c>
      <c r="HQ41" s="322">
        <f t="shared" si="220"/>
        <v>0.1067223133104785</v>
      </c>
      <c r="HR41" s="322">
        <f t="shared" si="221"/>
        <v>7.4936008708699958E-2</v>
      </c>
      <c r="HS41" s="322">
        <f t="shared" si="222"/>
        <v>6.4511605076782746E-2</v>
      </c>
      <c r="HT41" s="322">
        <f t="shared" si="223"/>
        <v>9.1709464416722588E-4</v>
      </c>
      <c r="HU41" s="322">
        <f t="shared" si="224"/>
        <v>2.5037183936539472E-2</v>
      </c>
      <c r="HV41" s="322">
        <f t="shared" si="225"/>
        <v>2.0761245674740501E-2</v>
      </c>
      <c r="HW41" s="322">
        <f t="shared" si="226"/>
        <v>6.783500980972243E-2</v>
      </c>
      <c r="HX41" s="322">
        <f t="shared" si="227"/>
        <v>1.4540754503594201E-3</v>
      </c>
      <c r="HY41" s="322">
        <f t="shared" si="228"/>
        <v>5.5255718324338364E-2</v>
      </c>
      <c r="HZ41" s="322">
        <f t="shared" si="229"/>
        <v>6.0207484253427725E-3</v>
      </c>
      <c r="IA41" s="322">
        <f t="shared" si="230"/>
        <v>-1.5714183208198198E-2</v>
      </c>
      <c r="IB41" s="322">
        <f t="shared" si="231"/>
        <v>-1.9234275296262527E-2</v>
      </c>
      <c r="IC41" s="322">
        <f t="shared" si="232"/>
        <v>3.3471081183424227E-2</v>
      </c>
      <c r="ID41" s="322">
        <f t="shared" si="233"/>
        <v>-6.9628647214855181E-3</v>
      </c>
      <c r="IE41" s="322">
        <f t="shared" si="234"/>
        <v>1.178376785977361E-3</v>
      </c>
      <c r="IF41" s="322">
        <f t="shared" si="235"/>
        <v>3.3083089451583013E-3</v>
      </c>
      <c r="IG41" s="322">
        <f t="shared" si="236"/>
        <v>6.3655030800820363E-3</v>
      </c>
      <c r="IH41" s="322">
        <f t="shared" si="237"/>
        <v>-1.9980019980019555E-3</v>
      </c>
      <c r="II41" s="322">
        <f t="shared" si="238"/>
        <v>-2.0531400966183638E-2</v>
      </c>
      <c r="IJ41" s="322">
        <f t="shared" si="239"/>
        <v>5.0563731818573029E-2</v>
      </c>
      <c r="IK41" s="322">
        <f t="shared" si="240"/>
        <v>-1.1629470287711682E-2</v>
      </c>
      <c r="IL41" s="322">
        <f t="shared" si="241"/>
        <v>-1.842491439752153E-2</v>
      </c>
      <c r="IM41" s="322">
        <f t="shared" si="242"/>
        <v>-2.1818584560859597E-2</v>
      </c>
      <c r="IN41" s="322">
        <f t="shared" si="243"/>
        <v>2.3200859291084973E-2</v>
      </c>
      <c r="IO41" s="322">
        <f t="shared" si="244"/>
        <v>-7.829887851284115E-3</v>
      </c>
      <c r="IP41" s="322">
        <f t="shared" si="245"/>
        <v>-3.1265416872224921E-2</v>
      </c>
      <c r="IQ41" s="322">
        <f t="shared" si="246"/>
        <v>8.9181975192338003E-2</v>
      </c>
      <c r="IR41" s="322">
        <f t="shared" si="247"/>
        <v>-6.7291818635543427E-2</v>
      </c>
      <c r="IS41" s="322">
        <f t="shared" si="248"/>
        <v>-0.14684466019417475</v>
      </c>
      <c r="IT41" s="322">
        <f t="shared" si="249"/>
        <v>0</v>
      </c>
      <c r="IU41" s="322">
        <f t="shared" si="250"/>
        <v>2.4924318869828446E-2</v>
      </c>
      <c r="IV41" s="322">
        <f t="shared" si="251"/>
        <v>0.1108545034642031</v>
      </c>
      <c r="IW41" s="322">
        <f t="shared" si="252"/>
        <v>-4.2189006750240395E-3</v>
      </c>
      <c r="IX41" s="322">
        <f t="shared" si="253"/>
        <v>2.6581605528974328E-3</v>
      </c>
      <c r="IY41" s="322">
        <f t="shared" si="254"/>
        <v>9.8562628336755553E-2</v>
      </c>
      <c r="IZ41" s="322">
        <f t="shared" si="255"/>
        <v>3.1065088757396445E-2</v>
      </c>
      <c r="JA41" s="322">
        <f t="shared" si="256"/>
        <v>3.1746031746031772E-2</v>
      </c>
      <c r="JB41" s="322">
        <f t="shared" si="257"/>
        <v>-2.4302566958634775E-3</v>
      </c>
      <c r="JC41" s="322">
        <f t="shared" si="258"/>
        <v>-1.1583588670503037E-2</v>
      </c>
      <c r="JD41" s="322">
        <f t="shared" si="259"/>
        <v>-5.7570523891766869E-3</v>
      </c>
      <c r="JE41" s="322">
        <f t="shared" si="260"/>
        <v>3.749605304704768E-2</v>
      </c>
      <c r="JF41" s="322">
        <f t="shared" si="261"/>
        <v>1.0303830911492749E-2</v>
      </c>
      <c r="JG41" s="322">
        <f t="shared" si="262"/>
        <v>1.7461820764768491E-2</v>
      </c>
      <c r="JH41" s="322">
        <f t="shared" si="263"/>
        <v>5.103651478480474E-2</v>
      </c>
      <c r="JI41" s="322">
        <f t="shared" si="264"/>
        <v>9.56276895287686E-3</v>
      </c>
      <c r="JJ41" s="322">
        <f t="shared" si="265"/>
        <v>-2.7903958468526911E-2</v>
      </c>
      <c r="JK41" s="322">
        <f t="shared" si="266"/>
        <v>1.5204495785201387E-2</v>
      </c>
      <c r="JL41" s="322">
        <f t="shared" si="267"/>
        <v>-2.0517204530882686E-2</v>
      </c>
      <c r="JM41" s="322">
        <f t="shared" si="268"/>
        <v>-2.0643648023401927E-2</v>
      </c>
      <c r="JN41" s="322">
        <f t="shared" si="269"/>
        <v>3.7880585211546115E-2</v>
      </c>
      <c r="JO41" s="322">
        <f t="shared" si="270"/>
        <v>4.8364153627311501E-2</v>
      </c>
      <c r="JP41" s="322">
        <f t="shared" si="271"/>
        <v>1.2615955473098326E-2</v>
      </c>
      <c r="JQ41" s="322">
        <f t="shared" si="272"/>
        <v>-3.3636458478230678E-2</v>
      </c>
      <c r="JR41" s="322">
        <f t="shared" si="273"/>
        <v>2.2399056881815444E-2</v>
      </c>
      <c r="JS41" s="322">
        <f t="shared" si="274"/>
        <v>-1.1629470287711682E-2</v>
      </c>
      <c r="JT41" s="322">
        <f t="shared" si="275"/>
        <v>-1.9886363636363716E-2</v>
      </c>
      <c r="JU41" s="322">
        <f t="shared" si="276"/>
        <v>-5.0251256281407079E-3</v>
      </c>
      <c r="JV41" s="322">
        <f t="shared" si="277"/>
        <v>-2.1459227467811127E-2</v>
      </c>
      <c r="JW41" s="322">
        <f t="shared" si="278"/>
        <v>-4.5284658843980821E-2</v>
      </c>
      <c r="JX41" s="322">
        <f t="shared" si="279"/>
        <v>-9.6775448854210938E-3</v>
      </c>
      <c r="JY41" s="322">
        <f t="shared" si="280"/>
        <v>9.4797178130511403E-2</v>
      </c>
      <c r="JZ41" s="322">
        <f t="shared" si="281"/>
        <v>-1.7483922829581944E-2</v>
      </c>
      <c r="KA41" s="322">
        <f t="shared" si="282"/>
        <v>-2.360122075279749E-2</v>
      </c>
      <c r="KB41" s="322">
        <f t="shared" si="283"/>
        <v>-8.0088096906595554E-4</v>
      </c>
      <c r="KC41" s="322">
        <f t="shared" si="284"/>
        <v>4.962399161994209E-2</v>
      </c>
      <c r="KD41" s="322">
        <f t="shared" si="285"/>
        <v>4.8410860871395532E-2</v>
      </c>
      <c r="KE41" s="322">
        <f t="shared" si="286"/>
        <v>-1.3473395752454815E-2</v>
      </c>
      <c r="KF41" s="322">
        <f t="shared" si="287"/>
        <v>0.2208178438661712</v>
      </c>
      <c r="KG41" s="322">
        <f t="shared" si="288"/>
        <v>0.40634533251982918</v>
      </c>
      <c r="KH41" s="322">
        <f t="shared" si="289"/>
        <v>3.7625861155272777E-2</v>
      </c>
      <c r="KI41" s="322">
        <f t="shared" si="290"/>
        <v>2.4709302325581384E-2</v>
      </c>
      <c r="KJ41" s="322">
        <f t="shared" si="291"/>
        <v>8.7017543859649132E-2</v>
      </c>
      <c r="KK41" s="322">
        <f t="shared" si="292"/>
        <v>5.434782608695698E-3</v>
      </c>
      <c r="KL41" s="322">
        <f t="shared" si="293"/>
        <v>1.838085123764468E-3</v>
      </c>
      <c r="KM41" s="322">
        <f t="shared" si="294"/>
        <v>-1.2318175861617058E-2</v>
      </c>
      <c r="KN41" s="322">
        <f t="shared" si="295"/>
        <v>-7.4866310160428108E-3</v>
      </c>
      <c r="KO41" s="322">
        <f t="shared" si="296"/>
        <v>1.3091922005570999E-2</v>
      </c>
      <c r="KP41" s="322">
        <f t="shared" si="297"/>
        <v>1.7083829956297168E-2</v>
      </c>
      <c r="KQ41" s="322">
        <f t="shared" si="298"/>
        <v>3.8608198284080013E-2</v>
      </c>
      <c r="KR41" s="322">
        <f t="shared" si="299"/>
        <v>1.1404133998574494E-2</v>
      </c>
      <c r="KS41" s="322">
        <f t="shared" si="300"/>
        <v>2.4487978628673229E-2</v>
      </c>
      <c r="KT41" s="322">
        <f t="shared" si="301"/>
        <v>3.3835249830897432E-2</v>
      </c>
      <c r="KU41" s="322">
        <f t="shared" si="302"/>
        <v>4.3714199577930667E-3</v>
      </c>
      <c r="KV41" s="322">
        <f t="shared" si="303"/>
        <v>4.6728971962615821E-3</v>
      </c>
      <c r="KW41" s="322">
        <f t="shared" si="304"/>
        <v>-1.8950470830574627E-2</v>
      </c>
      <c r="KX41" s="322">
        <f t="shared" si="305"/>
        <v>-3.8645690834473292E-2</v>
      </c>
      <c r="KY41" s="322">
        <f t="shared" si="306"/>
        <v>1.2318156055167383E-2</v>
      </c>
      <c r="KZ41" s="322">
        <f t="shared" si="307"/>
        <v>-1.7906803228650986E-2</v>
      </c>
      <c r="LA41" s="322">
        <f t="shared" si="308"/>
        <v>8.216476774758983E-3</v>
      </c>
      <c r="LB41" s="322">
        <f t="shared" si="309"/>
        <v>5.7719516448515744E-2</v>
      </c>
      <c r="LC41" s="322">
        <f t="shared" si="310"/>
        <v>0.10967581666873677</v>
      </c>
      <c r="LD41" s="322">
        <f t="shared" si="311"/>
        <v>-4.7490785370003959E-3</v>
      </c>
      <c r="LE41" s="322">
        <f t="shared" si="312"/>
        <v>-3.9761431411531149E-3</v>
      </c>
      <c r="LF41" s="322">
        <f t="shared" si="313"/>
        <v>8.7372581651758204E-3</v>
      </c>
      <c r="LG41" s="322">
        <f t="shared" si="314"/>
        <v>-3.0150753768844248E-2</v>
      </c>
      <c r="LH41" s="322">
        <f t="shared" si="315"/>
        <v>2.4496883624298357E-2</v>
      </c>
      <c r="LI41" s="322">
        <f t="shared" si="316"/>
        <v>3.0808729139922893E-2</v>
      </c>
      <c r="LJ41" s="322">
        <f t="shared" si="317"/>
        <v>2.3866467364225315E-2</v>
      </c>
      <c r="LK41" s="322">
        <f t="shared" si="318"/>
        <v>5.0057999464620452E-2</v>
      </c>
      <c r="LL41" s="322">
        <f t="shared" si="319"/>
        <v>1.72413793103448E-2</v>
      </c>
      <c r="LM41" s="322">
        <f t="shared" si="320"/>
        <v>6.0919328041350983E-3</v>
      </c>
      <c r="LN41" s="322">
        <f t="shared" si="321"/>
        <v>6.8081698037645863E-3</v>
      </c>
      <c r="LO41" s="322">
        <f t="shared" si="322"/>
        <v>-0.18085106382978725</v>
      </c>
      <c r="LP41" s="322">
        <f t="shared" si="323"/>
        <v>2.3008849557522103E-2</v>
      </c>
      <c r="LQ41" s="322">
        <f t="shared" si="324"/>
        <v>-3.9221140472879099E-2</v>
      </c>
      <c r="LR41" s="322">
        <f t="shared" si="325"/>
        <v>-2.090126243625115E-2</v>
      </c>
      <c r="LS41" s="322">
        <f t="shared" si="326"/>
        <v>2.3401113256844283E-2</v>
      </c>
      <c r="LT41" s="322">
        <f t="shared" si="327"/>
        <v>-1.4969259556268322E-2</v>
      </c>
      <c r="LU41" s="322">
        <f t="shared" si="328"/>
        <v>9.83213429256595E-2</v>
      </c>
      <c r="LV41" s="327">
        <f t="shared" si="329"/>
        <v>7.7433684934076236E-2</v>
      </c>
    </row>
    <row r="42" spans="1:334">
      <c r="A42" s="265">
        <v>45068</v>
      </c>
      <c r="B42" s="230">
        <v>2827.93</v>
      </c>
      <c r="C42" s="231">
        <v>81.42</v>
      </c>
      <c r="D42" s="231">
        <v>42.26</v>
      </c>
      <c r="E42" s="231">
        <v>37.79</v>
      </c>
      <c r="F42" s="231">
        <v>1804.95</v>
      </c>
      <c r="G42" s="231">
        <v>13.65</v>
      </c>
      <c r="H42" s="231">
        <v>193.55</v>
      </c>
      <c r="I42" s="231">
        <v>180709.02</v>
      </c>
      <c r="J42" s="231">
        <v>8.82</v>
      </c>
      <c r="K42" s="231">
        <v>327.26</v>
      </c>
      <c r="L42" s="231">
        <v>93.33</v>
      </c>
      <c r="M42" s="232">
        <v>0.08</v>
      </c>
      <c r="N42" s="231">
        <v>23.76</v>
      </c>
      <c r="O42" s="231">
        <v>2554.29</v>
      </c>
      <c r="P42" s="231">
        <v>1.81</v>
      </c>
      <c r="Q42" s="231">
        <v>1282.26</v>
      </c>
      <c r="R42" s="231">
        <v>10.5</v>
      </c>
      <c r="S42" s="231">
        <v>173.49</v>
      </c>
      <c r="T42" s="231">
        <v>103.93</v>
      </c>
      <c r="U42" s="231">
        <v>66983.13</v>
      </c>
      <c r="V42" s="231">
        <v>15.18</v>
      </c>
      <c r="W42" s="231">
        <v>38.92</v>
      </c>
      <c r="X42" s="231">
        <v>6.15</v>
      </c>
      <c r="Y42" s="231">
        <v>460.54</v>
      </c>
      <c r="Z42" s="231">
        <v>76.900000000000006</v>
      </c>
      <c r="AA42" s="231">
        <v>193.17</v>
      </c>
      <c r="AB42" s="231">
        <v>2.68</v>
      </c>
      <c r="AC42" s="231">
        <v>10.28</v>
      </c>
      <c r="AD42" s="231">
        <v>18.95</v>
      </c>
      <c r="AE42" s="231">
        <v>120.11</v>
      </c>
      <c r="AF42" s="231">
        <v>808.98</v>
      </c>
      <c r="AG42" s="231">
        <v>55.87</v>
      </c>
      <c r="AH42" s="231">
        <v>22.41</v>
      </c>
      <c r="AI42" s="231">
        <v>132.41999999999999</v>
      </c>
      <c r="AJ42" s="231">
        <v>32.81</v>
      </c>
      <c r="AK42" s="231">
        <v>614</v>
      </c>
      <c r="AL42" s="231">
        <v>286.62</v>
      </c>
      <c r="AM42" s="231">
        <v>28.42</v>
      </c>
      <c r="AN42" s="231">
        <v>10.55</v>
      </c>
      <c r="AO42" s="231">
        <v>120.81</v>
      </c>
      <c r="AP42" s="231">
        <v>129.13</v>
      </c>
      <c r="AQ42" s="231">
        <v>11.67</v>
      </c>
      <c r="AR42" s="231">
        <v>15.47</v>
      </c>
      <c r="AS42" s="231">
        <v>104.77</v>
      </c>
      <c r="AT42" s="231">
        <v>69.03</v>
      </c>
      <c r="AU42" s="231">
        <v>133.62</v>
      </c>
      <c r="AV42" s="231">
        <v>26.4</v>
      </c>
      <c r="AW42" s="231">
        <v>61</v>
      </c>
      <c r="AX42" s="231">
        <v>3.7</v>
      </c>
      <c r="AY42" s="231">
        <v>28.56</v>
      </c>
      <c r="AZ42" s="231">
        <v>24.23</v>
      </c>
      <c r="BA42" s="231">
        <v>5059.59</v>
      </c>
      <c r="BB42" s="231">
        <v>668.08</v>
      </c>
      <c r="BC42" s="231">
        <v>1.37</v>
      </c>
      <c r="BD42" s="231">
        <v>13.2</v>
      </c>
      <c r="BE42" s="231">
        <v>415.39</v>
      </c>
      <c r="BF42" s="231">
        <v>378.88</v>
      </c>
      <c r="BG42" s="231">
        <v>148.86000000000001</v>
      </c>
      <c r="BH42" s="231">
        <v>53.6</v>
      </c>
      <c r="BI42" s="231">
        <v>203.88</v>
      </c>
      <c r="BJ42" s="231">
        <v>2.94</v>
      </c>
      <c r="BK42" s="231">
        <v>1350.03</v>
      </c>
      <c r="BL42" s="231">
        <v>125.1</v>
      </c>
      <c r="BM42" s="231">
        <v>80.92</v>
      </c>
      <c r="BN42" s="231">
        <v>422.15</v>
      </c>
      <c r="BO42" s="231">
        <v>3117.14</v>
      </c>
      <c r="BP42" s="231">
        <v>107.56</v>
      </c>
      <c r="BQ42" s="231">
        <v>633</v>
      </c>
      <c r="BR42" s="231">
        <v>86.84</v>
      </c>
      <c r="BS42" s="231">
        <v>397.57</v>
      </c>
      <c r="BT42" s="231">
        <v>75.81</v>
      </c>
      <c r="BU42" s="231">
        <v>48.7</v>
      </c>
      <c r="BV42" s="231">
        <v>10.37</v>
      </c>
      <c r="BW42" s="231">
        <v>47.52</v>
      </c>
      <c r="BX42" s="231">
        <v>260.43</v>
      </c>
      <c r="BY42" s="231">
        <v>142.81</v>
      </c>
      <c r="BZ42" s="231">
        <v>59.26</v>
      </c>
      <c r="CA42" s="231">
        <v>169.04</v>
      </c>
      <c r="CB42" s="231">
        <v>44.81</v>
      </c>
      <c r="CC42" s="231">
        <v>78077.81</v>
      </c>
      <c r="CD42" s="231">
        <v>153.55000000000001</v>
      </c>
      <c r="CE42" s="231">
        <v>66.27</v>
      </c>
      <c r="CF42" s="231">
        <v>5755.54</v>
      </c>
      <c r="CG42" s="231">
        <v>26.57</v>
      </c>
      <c r="CH42" s="231">
        <v>0.7</v>
      </c>
      <c r="CI42" s="231">
        <v>99.46</v>
      </c>
      <c r="CJ42" s="231">
        <v>127.03</v>
      </c>
      <c r="CK42" s="231">
        <v>78.94</v>
      </c>
      <c r="CL42" s="231">
        <v>36.96</v>
      </c>
      <c r="CM42" s="231">
        <v>5.53</v>
      </c>
      <c r="CN42" s="231">
        <v>6.38</v>
      </c>
      <c r="CO42" s="231">
        <v>1.2</v>
      </c>
      <c r="CP42" s="231">
        <v>949.96</v>
      </c>
      <c r="CQ42" s="231">
        <v>125.56</v>
      </c>
      <c r="CR42" s="231">
        <v>200.7</v>
      </c>
      <c r="CS42" s="231">
        <v>128.62</v>
      </c>
      <c r="CT42" s="231">
        <v>221.28</v>
      </c>
      <c r="CU42" s="231">
        <v>509.28</v>
      </c>
      <c r="CV42" s="231">
        <v>101.08</v>
      </c>
      <c r="CW42" s="231">
        <v>369.02</v>
      </c>
      <c r="CX42" s="231">
        <v>14.82</v>
      </c>
      <c r="CY42" s="231">
        <v>316.87</v>
      </c>
      <c r="CZ42" s="231">
        <v>42.82</v>
      </c>
      <c r="DA42" s="231">
        <v>10041.09</v>
      </c>
      <c r="DB42" s="231">
        <v>129.13</v>
      </c>
      <c r="DC42" s="231">
        <v>7.26</v>
      </c>
      <c r="DD42" s="231">
        <v>27.5</v>
      </c>
      <c r="DE42" s="231">
        <v>1076.4100000000001</v>
      </c>
      <c r="DF42" s="231">
        <v>134.81</v>
      </c>
      <c r="DG42" s="231">
        <v>142.81</v>
      </c>
      <c r="DH42" s="231">
        <v>10.23</v>
      </c>
      <c r="DI42" s="231">
        <v>8.14</v>
      </c>
      <c r="DJ42" s="231">
        <v>20.78</v>
      </c>
      <c r="DK42" s="231">
        <v>102.9</v>
      </c>
      <c r="DL42" s="231">
        <v>11827.43</v>
      </c>
      <c r="DM42" s="231">
        <v>24.23</v>
      </c>
      <c r="DN42" s="231">
        <v>47.55</v>
      </c>
      <c r="DO42" s="231">
        <v>94.42</v>
      </c>
      <c r="DP42" s="231">
        <v>93.21</v>
      </c>
      <c r="DQ42" s="231">
        <v>688749.62</v>
      </c>
      <c r="DR42" s="231">
        <v>150.31</v>
      </c>
      <c r="DS42" s="231">
        <v>40.96</v>
      </c>
      <c r="DT42" s="231">
        <v>21.92</v>
      </c>
      <c r="DU42" s="231">
        <v>24.87</v>
      </c>
      <c r="DV42" s="231">
        <v>19.93</v>
      </c>
      <c r="DW42" s="231">
        <v>6.88</v>
      </c>
      <c r="DX42" s="231">
        <v>15.62</v>
      </c>
      <c r="DY42" s="231">
        <v>10.62</v>
      </c>
      <c r="DZ42" s="231">
        <v>239.67</v>
      </c>
      <c r="EA42" s="231">
        <v>74.900000000000006</v>
      </c>
      <c r="EB42" s="231">
        <v>27.39</v>
      </c>
      <c r="EC42" s="231">
        <v>1528.4</v>
      </c>
      <c r="ED42" s="231">
        <v>24.78</v>
      </c>
      <c r="EE42" s="231">
        <v>24.22</v>
      </c>
      <c r="EF42" s="231">
        <v>14.77</v>
      </c>
      <c r="EG42" s="231">
        <v>46.65</v>
      </c>
      <c r="EH42" s="231">
        <v>677.41</v>
      </c>
      <c r="EI42" s="231">
        <v>203.28</v>
      </c>
      <c r="EJ42" s="231">
        <v>4.16</v>
      </c>
      <c r="EK42" s="231">
        <v>4165.79</v>
      </c>
      <c r="EL42" s="231">
        <v>27.98</v>
      </c>
      <c r="EM42" s="231">
        <v>270.18</v>
      </c>
      <c r="EN42" s="231">
        <v>137.44</v>
      </c>
      <c r="EO42" s="231">
        <v>180.31</v>
      </c>
      <c r="EP42" s="231">
        <v>1584.07</v>
      </c>
      <c r="EQ42" s="231">
        <v>99.6</v>
      </c>
      <c r="ER42" s="231">
        <v>139.84</v>
      </c>
      <c r="ES42" s="231">
        <v>59.43</v>
      </c>
      <c r="ET42" s="231">
        <v>48.48</v>
      </c>
      <c r="EU42" s="231">
        <v>17.04</v>
      </c>
      <c r="EV42" s="231">
        <v>320.60000000000002</v>
      </c>
      <c r="EW42" s="231">
        <v>7.69</v>
      </c>
      <c r="EX42" s="231">
        <v>203.63</v>
      </c>
      <c r="EY42" s="231">
        <v>119.19</v>
      </c>
      <c r="EZ42" s="231">
        <v>31.43</v>
      </c>
      <c r="FA42" s="231">
        <v>52.86</v>
      </c>
      <c r="FB42" s="231">
        <v>24.35</v>
      </c>
      <c r="FC42" s="231">
        <v>122</v>
      </c>
      <c r="FD42" s="231">
        <v>11.22</v>
      </c>
      <c r="FE42" s="231">
        <v>33.9</v>
      </c>
      <c r="FF42" s="231">
        <v>334.47</v>
      </c>
      <c r="FG42" s="231">
        <v>88.12</v>
      </c>
      <c r="FH42" s="231">
        <v>489.41</v>
      </c>
      <c r="FI42" s="231">
        <v>64.42</v>
      </c>
      <c r="FJ42" s="233">
        <v>32305.46</v>
      </c>
      <c r="FN42" s="326">
        <f t="shared" si="165"/>
        <v>-5.2167611757589034E-3</v>
      </c>
      <c r="FO42" s="322">
        <f t="shared" si="166"/>
        <v>-5.8728323699421943E-2</v>
      </c>
      <c r="FP42" s="322">
        <f t="shared" si="167"/>
        <v>2.0033791938208985E-2</v>
      </c>
      <c r="FQ42" s="322">
        <f t="shared" si="168"/>
        <v>-3.2018442622950817E-2</v>
      </c>
      <c r="FR42" s="322">
        <f t="shared" si="169"/>
        <v>-1.1479207627977302E-2</v>
      </c>
      <c r="FS42" s="322">
        <f t="shared" si="170"/>
        <v>0.16567036720751488</v>
      </c>
      <c r="FT42" s="322">
        <f t="shared" si="171"/>
        <v>-1.3858460284302231E-2</v>
      </c>
      <c r="FU42" s="322">
        <f t="shared" si="172"/>
        <v>0</v>
      </c>
      <c r="FV42" s="322">
        <f t="shared" si="173"/>
        <v>4.1322314049586729E-2</v>
      </c>
      <c r="FW42" s="322">
        <f t="shared" si="174"/>
        <v>4.8003330451212127E-2</v>
      </c>
      <c r="FX42" s="322">
        <f t="shared" si="175"/>
        <v>1.0392984735303602E-2</v>
      </c>
      <c r="FY42" s="322">
        <f t="shared" si="176"/>
        <v>0</v>
      </c>
      <c r="FZ42" s="322">
        <f t="shared" si="177"/>
        <v>-2.1013597033374454E-2</v>
      </c>
      <c r="GA42" s="322">
        <f t="shared" si="178"/>
        <v>-6.2972541682716071E-2</v>
      </c>
      <c r="GB42" s="322">
        <f t="shared" si="179"/>
        <v>-7.1794871794871748E-2</v>
      </c>
      <c r="GC42" s="322">
        <f t="shared" si="180"/>
        <v>-2.1832662028561056E-2</v>
      </c>
      <c r="GD42" s="322">
        <f t="shared" si="181"/>
        <v>-3.3149171270718182E-2</v>
      </c>
      <c r="GE42" s="322">
        <f t="shared" si="182"/>
        <v>1.5008947641864535E-3</v>
      </c>
      <c r="GF42" s="322">
        <f t="shared" si="183"/>
        <v>-3.6429872495445828E-3</v>
      </c>
      <c r="GG42" s="322">
        <f t="shared" si="184"/>
        <v>2.7777543358202154E-2</v>
      </c>
      <c r="GH42" s="322">
        <f t="shared" si="185"/>
        <v>-1.7475728155339779E-2</v>
      </c>
      <c r="GI42" s="322">
        <f t="shared" si="186"/>
        <v>0.24583866837387977</v>
      </c>
      <c r="GJ42" s="322">
        <f t="shared" si="187"/>
        <v>-4.8543689320387313E-3</v>
      </c>
      <c r="GK42" s="322">
        <f t="shared" si="188"/>
        <v>5.6336797973623046E-3</v>
      </c>
      <c r="GL42" s="322">
        <f t="shared" si="189"/>
        <v>-3.5857572718154457E-2</v>
      </c>
      <c r="GM42" s="322">
        <f t="shared" si="190"/>
        <v>7.2332630176529383E-2</v>
      </c>
      <c r="GN42" s="322">
        <f t="shared" si="191"/>
        <v>3.7453183520600119E-3</v>
      </c>
      <c r="GO42" s="322">
        <f t="shared" si="192"/>
        <v>5.7613168724279698E-2</v>
      </c>
      <c r="GP42" s="322">
        <f t="shared" si="193"/>
        <v>-2.0671834625323106E-2</v>
      </c>
      <c r="GQ42" s="322">
        <f t="shared" si="194"/>
        <v>3.3204301075268811E-2</v>
      </c>
      <c r="GR42" s="322">
        <f t="shared" si="195"/>
        <v>-3.5228736344988749E-2</v>
      </c>
      <c r="GS42" s="322">
        <f t="shared" si="196"/>
        <v>-4.1023000343288714E-2</v>
      </c>
      <c r="GT42" s="322">
        <f t="shared" si="197"/>
        <v>-3.5571365051133082E-3</v>
      </c>
      <c r="GU42" s="322">
        <f t="shared" si="198"/>
        <v>-1.5098549646708823E-2</v>
      </c>
      <c r="GV42" s="322">
        <f t="shared" si="199"/>
        <v>2.2436896229354901E-2</v>
      </c>
      <c r="GW42" s="322">
        <f t="shared" si="200"/>
        <v>-3.7013801756587236E-2</v>
      </c>
      <c r="GX42" s="322">
        <f t="shared" si="201"/>
        <v>-2.5102040816326516E-2</v>
      </c>
      <c r="GY42" s="322">
        <f t="shared" si="202"/>
        <v>-3.102625298329344E-2</v>
      </c>
      <c r="GZ42" s="322">
        <f t="shared" si="203"/>
        <v>-1.4939309056956129E-2</v>
      </c>
      <c r="HA42" s="322">
        <f t="shared" si="204"/>
        <v>-2.7607855763039219E-2</v>
      </c>
      <c r="HB42" s="322">
        <f t="shared" si="205"/>
        <v>-1.6077415422127504E-2</v>
      </c>
      <c r="HC42" s="322">
        <f t="shared" si="206"/>
        <v>-4.1871921182265993E-2</v>
      </c>
      <c r="HD42" s="322">
        <f t="shared" si="207"/>
        <v>-5.7856272838002494E-2</v>
      </c>
      <c r="HE42" s="322">
        <f t="shared" si="208"/>
        <v>-1.5412085330326102E-2</v>
      </c>
      <c r="HF42" s="322">
        <f t="shared" si="209"/>
        <v>-2.6100451467268544E-2</v>
      </c>
      <c r="HG42" s="322">
        <f t="shared" si="210"/>
        <v>1.929971775116333E-2</v>
      </c>
      <c r="HH42" s="322">
        <f t="shared" si="211"/>
        <v>1.6557566422795524E-2</v>
      </c>
      <c r="HI42" s="322">
        <f t="shared" si="212"/>
        <v>3.784762218199718E-3</v>
      </c>
      <c r="HJ42" s="322">
        <f t="shared" si="213"/>
        <v>-8.0428954423591974E-3</v>
      </c>
      <c r="HK42" s="322">
        <f t="shared" si="214"/>
        <v>2.4757804090419725E-2</v>
      </c>
      <c r="HL42" s="322">
        <f t="shared" si="215"/>
        <v>6.7400881057268769E-2</v>
      </c>
      <c r="HM42" s="322">
        <f t="shared" si="216"/>
        <v>-1.1006860962880333E-2</v>
      </c>
      <c r="HN42" s="322">
        <f t="shared" si="217"/>
        <v>6.0158369963660731E-2</v>
      </c>
      <c r="HO42" s="322">
        <f t="shared" si="218"/>
        <v>-0.34761904761904761</v>
      </c>
      <c r="HP42" s="322">
        <f t="shared" si="219"/>
        <v>4.5662100456620031E-3</v>
      </c>
      <c r="HQ42" s="322">
        <f t="shared" si="220"/>
        <v>0.11889562289562286</v>
      </c>
      <c r="HR42" s="322">
        <f t="shared" si="221"/>
        <v>3.7004598204510568E-2</v>
      </c>
      <c r="HS42" s="322">
        <f t="shared" si="222"/>
        <v>-1.9432184968052095E-2</v>
      </c>
      <c r="HT42" s="322">
        <f t="shared" si="223"/>
        <v>-1.7775334432838536E-2</v>
      </c>
      <c r="HU42" s="322">
        <f t="shared" si="224"/>
        <v>-1.3881499395405101E-2</v>
      </c>
      <c r="HV42" s="322">
        <f t="shared" si="225"/>
        <v>-3.3898305084746542E-3</v>
      </c>
      <c r="HW42" s="322">
        <f t="shared" si="226"/>
        <v>-1.5704630459983788E-2</v>
      </c>
      <c r="HX42" s="322">
        <f t="shared" si="227"/>
        <v>9.1151084939904443E-3</v>
      </c>
      <c r="HY42" s="322">
        <f t="shared" si="228"/>
        <v>-1.4612761811982499E-2</v>
      </c>
      <c r="HZ42" s="322">
        <f t="shared" si="229"/>
        <v>-2.8289291962066157E-2</v>
      </c>
      <c r="IA42" s="322">
        <f t="shared" si="230"/>
        <v>3.2904328923998527E-2</v>
      </c>
      <c r="IB42" s="322">
        <f t="shared" si="231"/>
        <v>-2.7883632307836357E-4</v>
      </c>
      <c r="IC42" s="322">
        <f t="shared" si="232"/>
        <v>8.411393614987531E-3</v>
      </c>
      <c r="ID42" s="322">
        <f t="shared" si="233"/>
        <v>-3.3500278241513533E-2</v>
      </c>
      <c r="IE42" s="322">
        <f t="shared" si="234"/>
        <v>-2.5133637389044186E-2</v>
      </c>
      <c r="IF42" s="322">
        <f t="shared" si="235"/>
        <v>-3.8554216867469779E-2</v>
      </c>
      <c r="IG42" s="322">
        <f t="shared" si="236"/>
        <v>-6.3252397469903115E-3</v>
      </c>
      <c r="IH42" s="322">
        <f t="shared" si="237"/>
        <v>3.8038038038037937E-2</v>
      </c>
      <c r="II42" s="322">
        <f t="shared" si="238"/>
        <v>-2.3427866831072616E-2</v>
      </c>
      <c r="IJ42" s="322">
        <f t="shared" si="239"/>
        <v>6.6767705730553448E-2</v>
      </c>
      <c r="IK42" s="322">
        <f t="shared" si="240"/>
        <v>-2.8701625518601639E-2</v>
      </c>
      <c r="IL42" s="322">
        <f t="shared" si="241"/>
        <v>-1.5614617940199416E-2</v>
      </c>
      <c r="IM42" s="322">
        <f t="shared" si="242"/>
        <v>-4.3025362318840549E-2</v>
      </c>
      <c r="IN42" s="322">
        <f t="shared" si="243"/>
        <v>-5.920638253201764E-2</v>
      </c>
      <c r="IO42" s="322">
        <f t="shared" si="244"/>
        <v>-1.4656263392999191E-2</v>
      </c>
      <c r="IP42" s="322">
        <f t="shared" si="245"/>
        <v>-2.2534852632248976E-2</v>
      </c>
      <c r="IQ42" s="322">
        <f t="shared" si="246"/>
        <v>-4.4687905434626037E-2</v>
      </c>
      <c r="IR42" s="322">
        <f t="shared" si="247"/>
        <v>-1.2876846716129662E-2</v>
      </c>
      <c r="IS42" s="322">
        <f t="shared" si="248"/>
        <v>-5.51209103840683E-2</v>
      </c>
      <c r="IT42" s="322">
        <f t="shared" si="249"/>
        <v>0</v>
      </c>
      <c r="IU42" s="322">
        <f t="shared" si="250"/>
        <v>-2.0773850546421183E-2</v>
      </c>
      <c r="IV42" s="322">
        <f t="shared" si="251"/>
        <v>0.20043470043470052</v>
      </c>
      <c r="IW42" s="322">
        <f t="shared" si="252"/>
        <v>-4.44256143324053E-2</v>
      </c>
      <c r="IX42" s="322">
        <f t="shared" si="253"/>
        <v>-2.0148462354188709E-2</v>
      </c>
      <c r="IY42" s="322">
        <f t="shared" si="254"/>
        <v>3.3644859813084224E-2</v>
      </c>
      <c r="IZ42" s="322">
        <f t="shared" si="255"/>
        <v>-8.4648493543758946E-2</v>
      </c>
      <c r="JA42" s="322">
        <f t="shared" si="256"/>
        <v>-7.6923076923076983E-2</v>
      </c>
      <c r="JB42" s="322">
        <f t="shared" si="257"/>
        <v>-3.5720448662640146E-2</v>
      </c>
      <c r="JC42" s="322">
        <f t="shared" si="258"/>
        <v>-5.0657795251776723E-2</v>
      </c>
      <c r="JD42" s="322">
        <f t="shared" si="259"/>
        <v>-3.1557614360162231E-2</v>
      </c>
      <c r="JE42" s="322">
        <f t="shared" si="260"/>
        <v>-2.1380202389104482E-2</v>
      </c>
      <c r="JF42" s="322">
        <f t="shared" si="261"/>
        <v>-3.5564853556485344E-2</v>
      </c>
      <c r="JG42" s="322">
        <f t="shared" si="262"/>
        <v>-1.2391645820001138E-2</v>
      </c>
      <c r="JH42" s="322">
        <f t="shared" si="263"/>
        <v>1.2014417300760942E-2</v>
      </c>
      <c r="JI42" s="322">
        <f t="shared" si="264"/>
        <v>-2.9048045045519184E-2</v>
      </c>
      <c r="JJ42" s="322">
        <f t="shared" si="265"/>
        <v>-1.0680907877169568E-2</v>
      </c>
      <c r="JK42" s="322">
        <f t="shared" si="266"/>
        <v>-2.5525109942491655E-2</v>
      </c>
      <c r="JL42" s="322">
        <f t="shared" si="267"/>
        <v>-6.5677503818459479E-2</v>
      </c>
      <c r="JM42" s="322">
        <f t="shared" si="268"/>
        <v>-1.6020273269721268E-2</v>
      </c>
      <c r="JN42" s="322">
        <f t="shared" si="269"/>
        <v>-1.6077415422127504E-2</v>
      </c>
      <c r="JO42" s="322">
        <f t="shared" si="270"/>
        <v>-1.4925373134328401E-2</v>
      </c>
      <c r="JP42" s="322">
        <f t="shared" si="271"/>
        <v>7.6951264199340737E-3</v>
      </c>
      <c r="JQ42" s="322">
        <f t="shared" si="272"/>
        <v>-3.1613512662498199E-2</v>
      </c>
      <c r="JR42" s="322">
        <f t="shared" si="273"/>
        <v>-2.8466416834822636E-2</v>
      </c>
      <c r="JS42" s="322">
        <f t="shared" si="274"/>
        <v>-2.8701625518601639E-2</v>
      </c>
      <c r="JT42" s="322">
        <f t="shared" si="275"/>
        <v>-1.159420289855065E-2</v>
      </c>
      <c r="JU42" s="322">
        <f t="shared" si="276"/>
        <v>2.777777777777786E-2</v>
      </c>
      <c r="JV42" s="322">
        <f t="shared" si="277"/>
        <v>1.2670565302144325E-2</v>
      </c>
      <c r="JW42" s="322">
        <f t="shared" si="278"/>
        <v>-6.3182811361981034E-2</v>
      </c>
      <c r="JX42" s="322">
        <f t="shared" si="279"/>
        <v>-3.1758350340595536E-2</v>
      </c>
      <c r="JY42" s="322">
        <f t="shared" si="280"/>
        <v>-2.4164317358034551E-2</v>
      </c>
      <c r="JZ42" s="322">
        <f t="shared" si="281"/>
        <v>-2.7408467989363947E-2</v>
      </c>
      <c r="KA42" s="322">
        <f t="shared" si="282"/>
        <v>-1.6253386122108797E-2</v>
      </c>
      <c r="KB42" s="322">
        <f t="shared" si="283"/>
        <v>-6.612563871355584E-2</v>
      </c>
      <c r="KC42" s="322">
        <f t="shared" si="284"/>
        <v>-7.1633903641099709E-3</v>
      </c>
      <c r="KD42" s="322">
        <f t="shared" si="285"/>
        <v>5.8890450378103155E-3</v>
      </c>
      <c r="KE42" s="322">
        <f t="shared" si="286"/>
        <v>-5.1851851851851892E-2</v>
      </c>
      <c r="KF42" s="322">
        <f t="shared" si="287"/>
        <v>0.33495736906211931</v>
      </c>
      <c r="KG42" s="322">
        <f t="shared" si="288"/>
        <v>7.8958785249457708E-2</v>
      </c>
      <c r="KH42" s="322">
        <f t="shared" si="289"/>
        <v>1.7875383043922444E-2</v>
      </c>
      <c r="KI42" s="322">
        <f t="shared" si="290"/>
        <v>-2.4113475177304954E-2</v>
      </c>
      <c r="KJ42" s="322">
        <f t="shared" si="291"/>
        <v>8.3925112976112985E-3</v>
      </c>
      <c r="KK42" s="322">
        <f t="shared" si="292"/>
        <v>-4.324324324324328E-2</v>
      </c>
      <c r="KL42" s="322">
        <f t="shared" si="293"/>
        <v>-2.2831981082072909E-2</v>
      </c>
      <c r="KM42" s="322">
        <f t="shared" si="294"/>
        <v>-6.2359028791296118E-3</v>
      </c>
      <c r="KN42" s="322">
        <f t="shared" si="295"/>
        <v>-1.6163793103448249E-2</v>
      </c>
      <c r="KO42" s="322">
        <f t="shared" si="296"/>
        <v>5.0591146549353962E-2</v>
      </c>
      <c r="KP42" s="322">
        <f t="shared" si="297"/>
        <v>-3.2031250000000011E-2</v>
      </c>
      <c r="KQ42" s="322">
        <f t="shared" si="298"/>
        <v>0.11151904543368517</v>
      </c>
      <c r="KR42" s="322">
        <f t="shared" si="299"/>
        <v>4.0873854827343209E-2</v>
      </c>
      <c r="KS42" s="322">
        <f t="shared" si="300"/>
        <v>1.3689700130377997E-2</v>
      </c>
      <c r="KT42" s="322">
        <f t="shared" si="301"/>
        <v>-3.6497077104698079E-2</v>
      </c>
      <c r="KU42" s="322">
        <f t="shared" si="302"/>
        <v>1.6959327630196683E-2</v>
      </c>
      <c r="KV42" s="322">
        <f t="shared" si="303"/>
        <v>-3.2558139534883651E-2</v>
      </c>
      <c r="KW42" s="322">
        <f t="shared" si="304"/>
        <v>-2.3794738161801398E-2</v>
      </c>
      <c r="KX42" s="322">
        <f t="shared" si="305"/>
        <v>-4.6246887228743863E-3</v>
      </c>
      <c r="KY42" s="322">
        <f t="shared" si="306"/>
        <v>8.4729946623865529E-3</v>
      </c>
      <c r="KZ42" s="322">
        <f t="shared" si="307"/>
        <v>-5.0763174252365456E-2</v>
      </c>
      <c r="LA42" s="322">
        <f t="shared" si="308"/>
        <v>-2.0373791155058132E-2</v>
      </c>
      <c r="LB42" s="322">
        <f t="shared" si="309"/>
        <v>-1.445280905866983E-2</v>
      </c>
      <c r="LC42" s="322">
        <f t="shared" si="310"/>
        <v>0.11484217595701803</v>
      </c>
      <c r="LD42" s="322">
        <f t="shared" si="311"/>
        <v>-4.0595399188091529E-3</v>
      </c>
      <c r="LE42" s="322">
        <f t="shared" si="312"/>
        <v>-1.1477045908183596E-2</v>
      </c>
      <c r="LF42" s="322">
        <f t="shared" si="313"/>
        <v>-2.0622808826572728E-4</v>
      </c>
      <c r="LG42" s="322">
        <f t="shared" si="314"/>
        <v>0.10362694300518133</v>
      </c>
      <c r="LH42" s="322">
        <f t="shared" si="315"/>
        <v>-2.9631647446956517E-2</v>
      </c>
      <c r="LI42" s="322">
        <f t="shared" si="316"/>
        <v>-4.2341220423412082E-2</v>
      </c>
      <c r="LJ42" s="322">
        <f t="shared" si="317"/>
        <v>-9.0515353545185338E-3</v>
      </c>
      <c r="LK42" s="322">
        <f t="shared" si="318"/>
        <v>1.2831407205982246E-2</v>
      </c>
      <c r="LL42" s="322">
        <f t="shared" si="319"/>
        <v>-1.3496547394852471E-2</v>
      </c>
      <c r="LM42" s="322">
        <f t="shared" si="320"/>
        <v>-3.0091743119266066E-2</v>
      </c>
      <c r="LN42" s="322">
        <f t="shared" si="321"/>
        <v>-3.1424025457438311E-2</v>
      </c>
      <c r="LO42" s="322">
        <f t="shared" si="322"/>
        <v>5.627705627705628E-2</v>
      </c>
      <c r="LP42" s="322">
        <f t="shared" si="323"/>
        <v>-2.9411764705882339E-2</v>
      </c>
      <c r="LQ42" s="322">
        <f t="shared" si="324"/>
        <v>-1.8529241459177781E-2</v>
      </c>
      <c r="LR42" s="322">
        <f t="shared" si="325"/>
        <v>-4.7989070105029341E-2</v>
      </c>
      <c r="LS42" s="322">
        <f t="shared" si="326"/>
        <v>-2.1867021867021854E-2</v>
      </c>
      <c r="LT42" s="322">
        <f t="shared" si="327"/>
        <v>2.1626135058970909E-2</v>
      </c>
      <c r="LU42" s="322">
        <f t="shared" si="328"/>
        <v>4.6787273861509226E-3</v>
      </c>
      <c r="LV42" s="327">
        <f t="shared" si="329"/>
        <v>-2.8747813548692526E-2</v>
      </c>
    </row>
    <row r="43" spans="1:334">
      <c r="A43" s="265">
        <v>45075</v>
      </c>
      <c r="B43" s="230">
        <v>2873.37</v>
      </c>
      <c r="C43" s="231">
        <v>80.83</v>
      </c>
      <c r="D43" s="231">
        <v>42.29</v>
      </c>
      <c r="E43" s="231">
        <v>38.229999999999997</v>
      </c>
      <c r="F43" s="231">
        <v>1872.5</v>
      </c>
      <c r="G43" s="231">
        <v>14.52</v>
      </c>
      <c r="H43" s="231">
        <v>196.27</v>
      </c>
      <c r="I43" s="231">
        <v>175432.83</v>
      </c>
      <c r="J43" s="231">
        <v>9.34</v>
      </c>
      <c r="K43" s="231">
        <v>329.72</v>
      </c>
      <c r="L43" s="231">
        <v>94.85</v>
      </c>
      <c r="M43" s="232">
        <v>7.0000000000000007E-2</v>
      </c>
      <c r="N43" s="231">
        <v>23.36</v>
      </c>
      <c r="O43" s="231">
        <v>2588.3200000000002</v>
      </c>
      <c r="P43" s="231">
        <v>1.91</v>
      </c>
      <c r="Q43" s="231">
        <v>1270.67</v>
      </c>
      <c r="R43" s="231">
        <v>10.74</v>
      </c>
      <c r="S43" s="231">
        <v>178.95</v>
      </c>
      <c r="T43" s="231">
        <v>105.47</v>
      </c>
      <c r="U43" s="231">
        <v>68793.48</v>
      </c>
      <c r="V43" s="231">
        <v>15.09</v>
      </c>
      <c r="W43" s="231">
        <v>39.299999999999997</v>
      </c>
      <c r="X43" s="231">
        <v>6.16</v>
      </c>
      <c r="Y43" s="231">
        <v>477.81</v>
      </c>
      <c r="Z43" s="231">
        <v>80.03</v>
      </c>
      <c r="AA43" s="231">
        <v>213.97</v>
      </c>
      <c r="AB43" s="231">
        <v>2.69</v>
      </c>
      <c r="AC43" s="231">
        <v>10.41</v>
      </c>
      <c r="AD43" s="231">
        <v>19.350000000000001</v>
      </c>
      <c r="AE43" s="231">
        <v>124.25</v>
      </c>
      <c r="AF43" s="231">
        <v>796.9</v>
      </c>
      <c r="AG43" s="231">
        <v>56.71</v>
      </c>
      <c r="AH43" s="231">
        <v>20.55</v>
      </c>
      <c r="AI43" s="231">
        <v>138.02000000000001</v>
      </c>
      <c r="AJ43" s="231">
        <v>33.479999999999997</v>
      </c>
      <c r="AK43" s="231">
        <v>610.6</v>
      </c>
      <c r="AL43" s="231">
        <v>294.35000000000002</v>
      </c>
      <c r="AM43" s="231">
        <v>30.68</v>
      </c>
      <c r="AN43" s="231">
        <v>10.71</v>
      </c>
      <c r="AO43" s="231">
        <v>123.41</v>
      </c>
      <c r="AP43" s="231">
        <v>132.46</v>
      </c>
      <c r="AQ43" s="231">
        <v>11.85</v>
      </c>
      <c r="AR43" s="231">
        <v>14.03</v>
      </c>
      <c r="AS43" s="231">
        <v>102.47</v>
      </c>
      <c r="AT43" s="231">
        <v>69.48</v>
      </c>
      <c r="AU43" s="231">
        <v>138.13</v>
      </c>
      <c r="AV43" s="231">
        <v>27.25</v>
      </c>
      <c r="AW43" s="231">
        <v>61.68</v>
      </c>
      <c r="AX43" s="231">
        <v>3.74</v>
      </c>
      <c r="AY43" s="231">
        <v>27.88</v>
      </c>
      <c r="AZ43" s="231">
        <v>23.47</v>
      </c>
      <c r="BA43" s="231">
        <v>5898.25</v>
      </c>
      <c r="BB43" s="231">
        <v>660.73</v>
      </c>
      <c r="BC43" s="231">
        <v>1.4</v>
      </c>
      <c r="BD43" s="231">
        <v>13.25</v>
      </c>
      <c r="BE43" s="231">
        <v>436.37</v>
      </c>
      <c r="BF43" s="231">
        <v>400.47</v>
      </c>
      <c r="BG43" s="231">
        <v>151.33000000000001</v>
      </c>
      <c r="BH43" s="231">
        <v>53.12</v>
      </c>
      <c r="BI43" s="231">
        <v>218.15</v>
      </c>
      <c r="BJ43" s="231">
        <v>2.96</v>
      </c>
      <c r="BK43" s="231">
        <v>1428.72</v>
      </c>
      <c r="BL43" s="231">
        <v>125.96</v>
      </c>
      <c r="BM43" s="231">
        <v>83.33</v>
      </c>
      <c r="BN43" s="231">
        <v>433.44</v>
      </c>
      <c r="BO43" s="231">
        <v>3095.33</v>
      </c>
      <c r="BP43" s="231">
        <v>108.14</v>
      </c>
      <c r="BQ43" s="231">
        <v>642</v>
      </c>
      <c r="BR43" s="231">
        <v>89.28</v>
      </c>
      <c r="BS43" s="231">
        <v>394.48</v>
      </c>
      <c r="BT43" s="231">
        <v>79.17</v>
      </c>
      <c r="BU43" s="231">
        <v>48.19</v>
      </c>
      <c r="BV43" s="231">
        <v>10.62</v>
      </c>
      <c r="BW43" s="231">
        <v>48.3</v>
      </c>
      <c r="BX43" s="231">
        <v>270.94</v>
      </c>
      <c r="BY43" s="231">
        <v>146.33000000000001</v>
      </c>
      <c r="BZ43" s="231">
        <v>58.29</v>
      </c>
      <c r="CA43" s="231">
        <v>169.48</v>
      </c>
      <c r="CB43" s="231">
        <v>48.08</v>
      </c>
      <c r="CC43" s="231">
        <v>76112.47</v>
      </c>
      <c r="CD43" s="231">
        <v>157.58000000000001</v>
      </c>
      <c r="CE43" s="231">
        <v>67.09</v>
      </c>
      <c r="CF43" s="231">
        <v>5992.07</v>
      </c>
      <c r="CG43" s="231">
        <v>24.77</v>
      </c>
      <c r="CH43" s="231">
        <v>0.7</v>
      </c>
      <c r="CI43" s="231">
        <v>100.06</v>
      </c>
      <c r="CJ43" s="231">
        <v>117.86</v>
      </c>
      <c r="CK43" s="231">
        <v>76.12</v>
      </c>
      <c r="CL43" s="231">
        <v>35.44</v>
      </c>
      <c r="CM43" s="231">
        <v>5.72</v>
      </c>
      <c r="CN43" s="231">
        <v>6.7</v>
      </c>
      <c r="CO43" s="231">
        <v>1.21</v>
      </c>
      <c r="CP43" s="231">
        <v>941.97</v>
      </c>
      <c r="CQ43" s="231">
        <v>124.92</v>
      </c>
      <c r="CR43" s="231">
        <v>204.73</v>
      </c>
      <c r="CS43" s="231">
        <v>130.15</v>
      </c>
      <c r="CT43" s="231">
        <v>225</v>
      </c>
      <c r="CU43" s="231">
        <v>526.41999999999996</v>
      </c>
      <c r="CV43" s="231">
        <v>102.84</v>
      </c>
      <c r="CW43" s="231">
        <v>368.39</v>
      </c>
      <c r="CX43" s="231">
        <v>14.58</v>
      </c>
      <c r="CY43" s="231">
        <v>328.47</v>
      </c>
      <c r="CZ43" s="231">
        <v>43.15</v>
      </c>
      <c r="DA43" s="231">
        <v>10557.34</v>
      </c>
      <c r="DB43" s="231">
        <v>132.46</v>
      </c>
      <c r="DC43" s="231">
        <v>6.89</v>
      </c>
      <c r="DD43" s="231">
        <v>27.54</v>
      </c>
      <c r="DE43" s="231">
        <v>1099.2</v>
      </c>
      <c r="DF43" s="231">
        <v>134.79</v>
      </c>
      <c r="DG43" s="231">
        <v>146.33000000000001</v>
      </c>
      <c r="DH43" s="231">
        <v>10.31</v>
      </c>
      <c r="DI43" s="231">
        <v>8.43</v>
      </c>
      <c r="DJ43" s="231">
        <v>20.16</v>
      </c>
      <c r="DK43" s="231">
        <v>103.15</v>
      </c>
      <c r="DL43" s="231">
        <v>11867.22</v>
      </c>
      <c r="DM43" s="231">
        <v>24.37</v>
      </c>
      <c r="DN43" s="231">
        <v>46.88</v>
      </c>
      <c r="DO43" s="231">
        <v>89.45</v>
      </c>
      <c r="DP43" s="231">
        <v>94.12</v>
      </c>
      <c r="DQ43" s="231">
        <v>710614.75</v>
      </c>
      <c r="DR43" s="231">
        <v>151.74</v>
      </c>
      <c r="DS43" s="231">
        <v>42</v>
      </c>
      <c r="DT43" s="231">
        <v>22.19</v>
      </c>
      <c r="DU43" s="231">
        <v>29.57</v>
      </c>
      <c r="DV43" s="231">
        <v>19.88</v>
      </c>
      <c r="DW43" s="231">
        <v>6.71</v>
      </c>
      <c r="DX43" s="231">
        <v>18.239999999999998</v>
      </c>
      <c r="DY43" s="231">
        <v>10.96</v>
      </c>
      <c r="DZ43" s="231">
        <v>239.54</v>
      </c>
      <c r="EA43" s="231">
        <v>79.22</v>
      </c>
      <c r="EB43" s="231">
        <v>27.66</v>
      </c>
      <c r="EC43" s="231">
        <v>1582</v>
      </c>
      <c r="ED43" s="231">
        <v>25.81</v>
      </c>
      <c r="EE43" s="231">
        <v>24.97</v>
      </c>
      <c r="EF43" s="231">
        <v>14.7</v>
      </c>
      <c r="EG43" s="231">
        <v>46.4</v>
      </c>
      <c r="EH43" s="231">
        <v>678.55</v>
      </c>
      <c r="EI43" s="231">
        <v>205.39</v>
      </c>
      <c r="EJ43" s="231">
        <v>4.25</v>
      </c>
      <c r="EK43" s="231">
        <v>4053.37</v>
      </c>
      <c r="EL43" s="231">
        <v>28.2</v>
      </c>
      <c r="EM43" s="231">
        <v>272.14</v>
      </c>
      <c r="EN43" s="231">
        <v>138.5</v>
      </c>
      <c r="EO43" s="231">
        <v>183.66</v>
      </c>
      <c r="EP43" s="231">
        <v>1606.53</v>
      </c>
      <c r="EQ43" s="231">
        <v>95.47</v>
      </c>
      <c r="ER43" s="231">
        <v>139.88</v>
      </c>
      <c r="ES43" s="231">
        <v>61.69</v>
      </c>
      <c r="ET43" s="231">
        <v>47.14</v>
      </c>
      <c r="EU43" s="231">
        <v>17.25</v>
      </c>
      <c r="EV43" s="231">
        <v>329.48</v>
      </c>
      <c r="EW43" s="231">
        <v>7.58</v>
      </c>
      <c r="EX43" s="231">
        <v>213.32</v>
      </c>
      <c r="EY43" s="231">
        <v>122.45</v>
      </c>
      <c r="EZ43" s="231">
        <v>31.52</v>
      </c>
      <c r="FA43" s="231">
        <v>52.86</v>
      </c>
      <c r="FB43" s="231">
        <v>24.64</v>
      </c>
      <c r="FC43" s="231">
        <v>136</v>
      </c>
      <c r="FD43" s="231">
        <v>11.06</v>
      </c>
      <c r="FE43" s="231">
        <v>34.049999999999997</v>
      </c>
      <c r="FF43" s="231">
        <v>339.15</v>
      </c>
      <c r="FG43" s="231">
        <v>84.2</v>
      </c>
      <c r="FH43" s="231">
        <v>494.55</v>
      </c>
      <c r="FI43" s="231">
        <v>64.599999999999994</v>
      </c>
      <c r="FJ43" s="233">
        <v>32090.81</v>
      </c>
      <c r="FN43" s="326">
        <f t="shared" si="165"/>
        <v>1.6068290233492363E-2</v>
      </c>
      <c r="FO43" s="322">
        <f t="shared" si="166"/>
        <v>-7.2463768115942446E-3</v>
      </c>
      <c r="FP43" s="322">
        <f t="shared" si="167"/>
        <v>7.0989115002369001E-4</v>
      </c>
      <c r="FQ43" s="322">
        <f t="shared" si="168"/>
        <v>1.1643291876157653E-2</v>
      </c>
      <c r="FR43" s="322">
        <f t="shared" si="169"/>
        <v>3.7424859414388181E-2</v>
      </c>
      <c r="FS43" s="322">
        <f t="shared" si="170"/>
        <v>6.3736263736263676E-2</v>
      </c>
      <c r="FT43" s="322">
        <f t="shared" si="171"/>
        <v>1.4053216223198134E-2</v>
      </c>
      <c r="FU43" s="322">
        <f t="shared" si="172"/>
        <v>-2.9197159057140605E-2</v>
      </c>
      <c r="FV43" s="322">
        <f t="shared" si="173"/>
        <v>5.8956916099773195E-2</v>
      </c>
      <c r="FW43" s="322">
        <f t="shared" si="174"/>
        <v>7.5169589928498334E-3</v>
      </c>
      <c r="FX43" s="322">
        <f t="shared" si="175"/>
        <v>1.6286295939140643E-2</v>
      </c>
      <c r="FY43" s="322">
        <f t="shared" si="176"/>
        <v>-0.12499999999999993</v>
      </c>
      <c r="FZ43" s="322">
        <f t="shared" si="177"/>
        <v>-1.6835016835016925E-2</v>
      </c>
      <c r="GA43" s="322">
        <f t="shared" si="178"/>
        <v>1.3322684581625501E-2</v>
      </c>
      <c r="GB43" s="322">
        <f t="shared" si="179"/>
        <v>5.5248618784530308E-2</v>
      </c>
      <c r="GC43" s="322">
        <f t="shared" si="180"/>
        <v>-9.0387284950009493E-3</v>
      </c>
      <c r="GD43" s="322">
        <f t="shared" si="181"/>
        <v>2.2857142857142878E-2</v>
      </c>
      <c r="GE43" s="322">
        <f t="shared" si="182"/>
        <v>3.1471554556458468E-2</v>
      </c>
      <c r="GF43" s="322">
        <f t="shared" si="183"/>
        <v>1.4817665736553371E-2</v>
      </c>
      <c r="GG43" s="322">
        <f t="shared" si="184"/>
        <v>2.7026954398816406E-2</v>
      </c>
      <c r="GH43" s="322">
        <f t="shared" si="185"/>
        <v>-5.9288537549407024E-3</v>
      </c>
      <c r="GI43" s="322">
        <f t="shared" si="186"/>
        <v>9.7636176772866248E-3</v>
      </c>
      <c r="GJ43" s="322">
        <f t="shared" si="187"/>
        <v>1.6260162601625669E-3</v>
      </c>
      <c r="GK43" s="322">
        <f t="shared" si="188"/>
        <v>3.7499457158987233E-2</v>
      </c>
      <c r="GL43" s="322">
        <f t="shared" si="189"/>
        <v>4.0702210663198894E-2</v>
      </c>
      <c r="GM43" s="322">
        <f t="shared" si="190"/>
        <v>0.10767717554485692</v>
      </c>
      <c r="GN43" s="322">
        <f t="shared" si="191"/>
        <v>3.7313432835820097E-3</v>
      </c>
      <c r="GO43" s="322">
        <f t="shared" si="192"/>
        <v>1.2645914396887236E-2</v>
      </c>
      <c r="GP43" s="322">
        <f t="shared" si="193"/>
        <v>2.110817941952518E-2</v>
      </c>
      <c r="GQ43" s="322">
        <f t="shared" si="194"/>
        <v>3.446840396303389E-2</v>
      </c>
      <c r="GR43" s="322">
        <f t="shared" si="195"/>
        <v>-1.4932383989715494E-2</v>
      </c>
      <c r="GS43" s="322">
        <f t="shared" si="196"/>
        <v>1.5034902452121057E-2</v>
      </c>
      <c r="GT43" s="322">
        <f t="shared" si="197"/>
        <v>-8.2998661311914301E-2</v>
      </c>
      <c r="GU43" s="322">
        <f t="shared" si="198"/>
        <v>4.2289684337713511E-2</v>
      </c>
      <c r="GV43" s="322">
        <f t="shared" si="199"/>
        <v>2.0420603474550277E-2</v>
      </c>
      <c r="GW43" s="322">
        <f t="shared" si="200"/>
        <v>-5.5374592833875849E-3</v>
      </c>
      <c r="GX43" s="322">
        <f t="shared" si="201"/>
        <v>2.6969506663875577E-2</v>
      </c>
      <c r="GY43" s="322">
        <f t="shared" si="202"/>
        <v>7.9521463757916883E-2</v>
      </c>
      <c r="GZ43" s="322">
        <f t="shared" si="203"/>
        <v>1.5165876777251197E-2</v>
      </c>
      <c r="HA43" s="322">
        <f t="shared" si="204"/>
        <v>2.1521397235328154E-2</v>
      </c>
      <c r="HB43" s="322">
        <f t="shared" si="205"/>
        <v>2.5787965616045943E-2</v>
      </c>
      <c r="HC43" s="322">
        <f t="shared" si="206"/>
        <v>1.5424164524421569E-2</v>
      </c>
      <c r="HD43" s="322">
        <f t="shared" si="207"/>
        <v>-9.3083387201034345E-2</v>
      </c>
      <c r="HE43" s="322">
        <f t="shared" si="208"/>
        <v>-2.1952849098024217E-2</v>
      </c>
      <c r="HF43" s="322">
        <f t="shared" si="209"/>
        <v>6.5189048239896108E-3</v>
      </c>
      <c r="HG43" s="322">
        <f t="shared" si="210"/>
        <v>3.3752432270618103E-2</v>
      </c>
      <c r="HH43" s="322">
        <f t="shared" si="211"/>
        <v>3.2196969696969752E-2</v>
      </c>
      <c r="HI43" s="322">
        <f t="shared" si="212"/>
        <v>1.1147540983606553E-2</v>
      </c>
      <c r="HJ43" s="322">
        <f t="shared" si="213"/>
        <v>1.081081081081082E-2</v>
      </c>
      <c r="HK43" s="322">
        <f t="shared" si="214"/>
        <v>-2.3809523809523801E-2</v>
      </c>
      <c r="HL43" s="322">
        <f t="shared" si="215"/>
        <v>-3.1366075113495734E-2</v>
      </c>
      <c r="HM43" s="322">
        <f t="shared" si="216"/>
        <v>0.16575651386772441</v>
      </c>
      <c r="HN43" s="322">
        <f t="shared" si="217"/>
        <v>-1.1001676445934652E-2</v>
      </c>
      <c r="HO43" s="322">
        <f t="shared" si="218"/>
        <v>2.1897810218977957E-2</v>
      </c>
      <c r="HP43" s="322">
        <f t="shared" si="219"/>
        <v>3.7878787878788418E-3</v>
      </c>
      <c r="HQ43" s="322">
        <f t="shared" si="220"/>
        <v>5.0506752690242948E-2</v>
      </c>
      <c r="HR43" s="322">
        <f t="shared" si="221"/>
        <v>5.698374155405414E-2</v>
      </c>
      <c r="HS43" s="322">
        <f t="shared" si="222"/>
        <v>1.6592771731828555E-2</v>
      </c>
      <c r="HT43" s="322">
        <f t="shared" si="223"/>
        <v>-8.9552238805970883E-3</v>
      </c>
      <c r="HU43" s="322">
        <f t="shared" si="224"/>
        <v>6.9992152246419512E-2</v>
      </c>
      <c r="HV43" s="322">
        <f t="shared" si="225"/>
        <v>6.80272108843538E-3</v>
      </c>
      <c r="HW43" s="322">
        <f t="shared" si="226"/>
        <v>5.8287593609030949E-2</v>
      </c>
      <c r="HX43" s="322">
        <f t="shared" si="227"/>
        <v>6.874500399680252E-3</v>
      </c>
      <c r="HY43" s="322">
        <f t="shared" si="228"/>
        <v>2.9782501235788392E-2</v>
      </c>
      <c r="HZ43" s="322">
        <f t="shared" si="229"/>
        <v>2.674404832405548E-2</v>
      </c>
      <c r="IA43" s="322">
        <f t="shared" si="230"/>
        <v>-6.9967983472028674E-3</v>
      </c>
      <c r="IB43" s="322">
        <f t="shared" si="231"/>
        <v>5.392339159538846E-3</v>
      </c>
      <c r="IC43" s="322">
        <f t="shared" si="232"/>
        <v>1.4218009478672985E-2</v>
      </c>
      <c r="ID43" s="322">
        <f t="shared" si="233"/>
        <v>2.8097650852141842E-2</v>
      </c>
      <c r="IE43" s="322">
        <f t="shared" si="234"/>
        <v>-7.7722162134969313E-3</v>
      </c>
      <c r="IF43" s="322">
        <f t="shared" si="235"/>
        <v>4.432132963988919E-2</v>
      </c>
      <c r="IG43" s="322">
        <f t="shared" si="236"/>
        <v>-1.0472279260780391E-2</v>
      </c>
      <c r="IH43" s="322">
        <f t="shared" si="237"/>
        <v>2.4108003857280617E-2</v>
      </c>
      <c r="II43" s="322">
        <f t="shared" si="238"/>
        <v>1.6414141414141287E-2</v>
      </c>
      <c r="IJ43" s="322">
        <f t="shared" si="239"/>
        <v>4.0356333755711675E-2</v>
      </c>
      <c r="IK43" s="322">
        <f t="shared" si="240"/>
        <v>2.4648133884181852E-2</v>
      </c>
      <c r="IL43" s="322">
        <f t="shared" si="241"/>
        <v>-1.6368545393182568E-2</v>
      </c>
      <c r="IM43" s="322">
        <f t="shared" si="242"/>
        <v>2.6029342167534176E-3</v>
      </c>
      <c r="IN43" s="322">
        <f t="shared" si="243"/>
        <v>7.2974782414639491E-2</v>
      </c>
      <c r="IO43" s="322">
        <f t="shared" si="244"/>
        <v>-2.5171556425570805E-2</v>
      </c>
      <c r="IP43" s="322">
        <f t="shared" si="245"/>
        <v>2.6245522631064805E-2</v>
      </c>
      <c r="IQ43" s="322">
        <f t="shared" si="246"/>
        <v>1.2373623057190395E-2</v>
      </c>
      <c r="IR43" s="322">
        <f t="shared" si="247"/>
        <v>4.1096057016370272E-2</v>
      </c>
      <c r="IS43" s="322">
        <f t="shared" si="248"/>
        <v>-6.7745577719232244E-2</v>
      </c>
      <c r="IT43" s="322">
        <f t="shared" si="249"/>
        <v>0</v>
      </c>
      <c r="IU43" s="322">
        <f t="shared" si="250"/>
        <v>6.0325759099136194E-3</v>
      </c>
      <c r="IV43" s="322">
        <f t="shared" si="251"/>
        <v>-7.2187672203416528E-2</v>
      </c>
      <c r="IW43" s="322">
        <f t="shared" si="252"/>
        <v>-3.5723334177856517E-2</v>
      </c>
      <c r="IX43" s="322">
        <f t="shared" si="253"/>
        <v>-4.1125541125541211E-2</v>
      </c>
      <c r="IY43" s="322">
        <f t="shared" si="254"/>
        <v>3.4358047016274776E-2</v>
      </c>
      <c r="IZ43" s="322">
        <f t="shared" si="255"/>
        <v>5.0156739811912272E-2</v>
      </c>
      <c r="JA43" s="322">
        <f t="shared" si="256"/>
        <v>8.3333333333333419E-3</v>
      </c>
      <c r="JB43" s="322">
        <f t="shared" si="257"/>
        <v>-8.4108804581245616E-3</v>
      </c>
      <c r="JC43" s="322">
        <f t="shared" si="258"/>
        <v>-5.0971647021344421E-3</v>
      </c>
      <c r="JD43" s="322">
        <f t="shared" si="259"/>
        <v>2.007972097658197E-2</v>
      </c>
      <c r="JE43" s="322">
        <f t="shared" si="260"/>
        <v>1.1895506142124096E-2</v>
      </c>
      <c r="JF43" s="322">
        <f t="shared" si="261"/>
        <v>1.6811279826464205E-2</v>
      </c>
      <c r="JG43" s="322">
        <f t="shared" si="262"/>
        <v>3.3655356581841003E-2</v>
      </c>
      <c r="JH43" s="322">
        <f t="shared" si="263"/>
        <v>1.741195092995652E-2</v>
      </c>
      <c r="JI43" s="322">
        <f t="shared" si="264"/>
        <v>-1.7072245406752899E-3</v>
      </c>
      <c r="JJ43" s="322">
        <f t="shared" si="265"/>
        <v>-1.6194331983805682E-2</v>
      </c>
      <c r="JK43" s="322">
        <f t="shared" si="266"/>
        <v>3.6608072711206557E-2</v>
      </c>
      <c r="JL43" s="322">
        <f t="shared" si="267"/>
        <v>7.7066791219056116E-3</v>
      </c>
      <c r="JM43" s="322">
        <f t="shared" si="268"/>
        <v>5.1413740938483769E-2</v>
      </c>
      <c r="JN43" s="322">
        <f t="shared" si="269"/>
        <v>2.5787965616045943E-2</v>
      </c>
      <c r="JO43" s="322">
        <f t="shared" si="270"/>
        <v>-5.0964187327823707E-2</v>
      </c>
      <c r="JP43" s="322">
        <f t="shared" si="271"/>
        <v>1.4545454545454234E-3</v>
      </c>
      <c r="JQ43" s="322">
        <f t="shared" si="272"/>
        <v>2.1172229912393942E-2</v>
      </c>
      <c r="JR43" s="322">
        <f t="shared" si="273"/>
        <v>-1.4835694681411047E-4</v>
      </c>
      <c r="JS43" s="322">
        <f t="shared" si="274"/>
        <v>2.4648133884181852E-2</v>
      </c>
      <c r="JT43" s="322">
        <f t="shared" si="275"/>
        <v>7.8201368523949238E-3</v>
      </c>
      <c r="JU43" s="322">
        <f t="shared" si="276"/>
        <v>3.5626535626535519E-2</v>
      </c>
      <c r="JV43" s="322">
        <f t="shared" si="277"/>
        <v>-2.9836381135707458E-2</v>
      </c>
      <c r="JW43" s="322">
        <f t="shared" si="278"/>
        <v>2.4295432458697765E-3</v>
      </c>
      <c r="JX43" s="322">
        <f t="shared" si="279"/>
        <v>3.3642135273680802E-3</v>
      </c>
      <c r="JY43" s="322">
        <f t="shared" si="280"/>
        <v>5.7779612051176458E-3</v>
      </c>
      <c r="JZ43" s="322">
        <f t="shared" si="281"/>
        <v>-1.4090431125131328E-2</v>
      </c>
      <c r="KA43" s="322">
        <f t="shared" si="282"/>
        <v>-5.2637153145520005E-2</v>
      </c>
      <c r="KB43" s="322">
        <f t="shared" si="283"/>
        <v>9.7629009762902133E-3</v>
      </c>
      <c r="KC43" s="322">
        <f t="shared" si="284"/>
        <v>3.1746122778260125E-2</v>
      </c>
      <c r="KD43" s="322">
        <f t="shared" si="285"/>
        <v>9.5136717450602544E-3</v>
      </c>
      <c r="KE43" s="322">
        <f t="shared" si="286"/>
        <v>2.5390624999999979E-2</v>
      </c>
      <c r="KF43" s="322">
        <f t="shared" si="287"/>
        <v>1.2317518248175162E-2</v>
      </c>
      <c r="KG43" s="322">
        <f t="shared" si="288"/>
        <v>0.18898271009248085</v>
      </c>
      <c r="KH43" s="322">
        <f t="shared" si="289"/>
        <v>-2.5087807325640094E-3</v>
      </c>
      <c r="KI43" s="322">
        <f t="shared" si="290"/>
        <v>-2.4709302325581384E-2</v>
      </c>
      <c r="KJ43" s="322">
        <f t="shared" si="291"/>
        <v>0.16773367477592827</v>
      </c>
      <c r="KK43" s="322">
        <f t="shared" si="292"/>
        <v>3.2015065913371152E-2</v>
      </c>
      <c r="KL43" s="322">
        <f t="shared" si="293"/>
        <v>-5.4241248383191663E-4</v>
      </c>
      <c r="KM43" s="322">
        <f t="shared" si="294"/>
        <v>5.7676902536715528E-2</v>
      </c>
      <c r="KN43" s="322">
        <f t="shared" si="295"/>
        <v>9.8576122672508065E-3</v>
      </c>
      <c r="KO43" s="322">
        <f t="shared" si="296"/>
        <v>3.5069353572363196E-2</v>
      </c>
      <c r="KP43" s="322">
        <f t="shared" si="297"/>
        <v>4.1565778853914347E-2</v>
      </c>
      <c r="KQ43" s="322">
        <f t="shared" si="298"/>
        <v>3.0966143682906691E-2</v>
      </c>
      <c r="KR43" s="322">
        <f t="shared" si="299"/>
        <v>-4.7393364928910147E-3</v>
      </c>
      <c r="KS43" s="322">
        <f t="shared" si="300"/>
        <v>-5.3590568060021436E-3</v>
      </c>
      <c r="KT43" s="322">
        <f t="shared" si="301"/>
        <v>1.6828803826338353E-3</v>
      </c>
      <c r="KU43" s="322">
        <f t="shared" si="302"/>
        <v>1.0379771743408034E-2</v>
      </c>
      <c r="KV43" s="322">
        <f t="shared" si="303"/>
        <v>2.1634615384615349E-2</v>
      </c>
      <c r="KW43" s="322">
        <f t="shared" si="304"/>
        <v>-2.698647795496174E-2</v>
      </c>
      <c r="KX43" s="322">
        <f t="shared" si="305"/>
        <v>7.8627591136525687E-3</v>
      </c>
      <c r="KY43" s="322">
        <f t="shared" si="306"/>
        <v>7.2544229772743335E-3</v>
      </c>
      <c r="KZ43" s="322">
        <f t="shared" si="307"/>
        <v>7.7124563445867458E-3</v>
      </c>
      <c r="LA43" s="322">
        <f t="shared" si="308"/>
        <v>1.8579113748544141E-2</v>
      </c>
      <c r="LB43" s="322">
        <f t="shared" si="309"/>
        <v>1.4178666346815505E-2</v>
      </c>
      <c r="LC43" s="322">
        <f t="shared" si="310"/>
        <v>-4.146586345381522E-2</v>
      </c>
      <c r="LD43" s="322">
        <f t="shared" si="311"/>
        <v>2.8604118993129319E-4</v>
      </c>
      <c r="LE43" s="322">
        <f t="shared" si="312"/>
        <v>3.8027932020864852E-2</v>
      </c>
      <c r="LF43" s="322">
        <f t="shared" si="313"/>
        <v>-2.7640264026402565E-2</v>
      </c>
      <c r="LG43" s="322">
        <f t="shared" si="314"/>
        <v>1.2323943661971882E-2</v>
      </c>
      <c r="LH43" s="322">
        <f t="shared" si="315"/>
        <v>2.7698066126013707E-2</v>
      </c>
      <c r="LI43" s="322">
        <f t="shared" si="316"/>
        <v>-1.4304291287386257E-2</v>
      </c>
      <c r="LJ43" s="322">
        <f t="shared" si="317"/>
        <v>4.7586308500712063E-2</v>
      </c>
      <c r="LK43" s="322">
        <f t="shared" si="318"/>
        <v>2.7351287859719818E-2</v>
      </c>
      <c r="LL43" s="322">
        <f t="shared" si="319"/>
        <v>2.8635062042634382E-3</v>
      </c>
      <c r="LM43" s="322">
        <f t="shared" si="320"/>
        <v>0</v>
      </c>
      <c r="LN43" s="322">
        <f t="shared" si="321"/>
        <v>1.1909650924024604E-2</v>
      </c>
      <c r="LO43" s="322">
        <f t="shared" si="322"/>
        <v>0.11475409836065574</v>
      </c>
      <c r="LP43" s="322">
        <f t="shared" si="323"/>
        <v>-1.4260249554367213E-2</v>
      </c>
      <c r="LQ43" s="322">
        <f t="shared" si="324"/>
        <v>4.4247787610619052E-3</v>
      </c>
      <c r="LR43" s="322">
        <f t="shared" si="325"/>
        <v>1.3992286303704218E-2</v>
      </c>
      <c r="LS43" s="322">
        <f t="shared" si="326"/>
        <v>-4.448479346345894E-2</v>
      </c>
      <c r="LT43" s="322">
        <f t="shared" si="327"/>
        <v>1.0502441715535004E-2</v>
      </c>
      <c r="LU43" s="322">
        <f t="shared" si="328"/>
        <v>2.7941633033218348E-3</v>
      </c>
      <c r="LV43" s="327">
        <f t="shared" si="329"/>
        <v>-6.6443876669763507E-3</v>
      </c>
    </row>
    <row r="44" spans="1:334">
      <c r="A44" s="265">
        <v>45082</v>
      </c>
      <c r="B44" s="230">
        <v>2885.63</v>
      </c>
      <c r="C44" s="231">
        <v>83.93</v>
      </c>
      <c r="D44" s="231">
        <v>43.9</v>
      </c>
      <c r="E44" s="231">
        <v>39.53</v>
      </c>
      <c r="F44" s="231">
        <v>1911.64</v>
      </c>
      <c r="G44" s="231">
        <v>15.02</v>
      </c>
      <c r="H44" s="231">
        <v>198.22</v>
      </c>
      <c r="I44" s="231">
        <v>173322.38</v>
      </c>
      <c r="J44" s="231">
        <v>9.41</v>
      </c>
      <c r="K44" s="231">
        <v>321.26</v>
      </c>
      <c r="L44" s="231">
        <v>96.57</v>
      </c>
      <c r="M44" s="232">
        <v>7.0000000000000007E-2</v>
      </c>
      <c r="N44" s="231">
        <v>22.82</v>
      </c>
      <c r="O44" s="231">
        <v>2569.08</v>
      </c>
      <c r="P44" s="231">
        <v>1.94</v>
      </c>
      <c r="Q44" s="231">
        <v>1208.55</v>
      </c>
      <c r="R44" s="231">
        <v>10.84</v>
      </c>
      <c r="S44" s="231">
        <v>178.96</v>
      </c>
      <c r="T44" s="231">
        <v>109.59</v>
      </c>
      <c r="U44" s="231">
        <v>68602.929999999993</v>
      </c>
      <c r="V44" s="231">
        <v>15.03</v>
      </c>
      <c r="W44" s="231">
        <v>38.74</v>
      </c>
      <c r="X44" s="231">
        <v>6.22</v>
      </c>
      <c r="Y44" s="231">
        <v>472.11</v>
      </c>
      <c r="Z44" s="231">
        <v>81.2</v>
      </c>
      <c r="AA44" s="231">
        <v>244.4</v>
      </c>
      <c r="AB44" s="231">
        <v>2.87</v>
      </c>
      <c r="AC44" s="231">
        <v>10.09</v>
      </c>
      <c r="AD44" s="231">
        <v>19.440000000000001</v>
      </c>
      <c r="AE44" s="231">
        <v>123.43</v>
      </c>
      <c r="AF44" s="231">
        <v>786.44</v>
      </c>
      <c r="AG44" s="231">
        <v>56.07</v>
      </c>
      <c r="AH44" s="231">
        <v>18.16</v>
      </c>
      <c r="AI44" s="231">
        <v>140.52000000000001</v>
      </c>
      <c r="AJ44" s="231">
        <v>34.01</v>
      </c>
      <c r="AK44" s="231">
        <v>659.4</v>
      </c>
      <c r="AL44" s="231">
        <v>293.56</v>
      </c>
      <c r="AM44" s="231">
        <v>30.71</v>
      </c>
      <c r="AN44" s="231">
        <v>10.81</v>
      </c>
      <c r="AO44" s="231">
        <v>123.45</v>
      </c>
      <c r="AP44" s="231">
        <v>132.97</v>
      </c>
      <c r="AQ44" s="231">
        <v>11.95</v>
      </c>
      <c r="AR44" s="231">
        <v>14.91</v>
      </c>
      <c r="AS44" s="231">
        <v>100.19</v>
      </c>
      <c r="AT44" s="231">
        <v>73.13</v>
      </c>
      <c r="AU44" s="231">
        <v>141.41999999999999</v>
      </c>
      <c r="AV44" s="231">
        <v>28.3</v>
      </c>
      <c r="AW44" s="231">
        <v>61.99</v>
      </c>
      <c r="AX44" s="231">
        <v>3.69</v>
      </c>
      <c r="AY44" s="231">
        <v>27.2</v>
      </c>
      <c r="AZ44" s="231">
        <v>23.87</v>
      </c>
      <c r="BA44" s="231">
        <v>5829.1</v>
      </c>
      <c r="BB44" s="231">
        <v>652.9</v>
      </c>
      <c r="BC44" s="231">
        <v>1.4</v>
      </c>
      <c r="BD44" s="231">
        <v>12.59</v>
      </c>
      <c r="BE44" s="231">
        <v>454</v>
      </c>
      <c r="BF44" s="231">
        <v>420.02</v>
      </c>
      <c r="BG44" s="231">
        <v>150.25</v>
      </c>
      <c r="BH44" s="231">
        <v>53.28</v>
      </c>
      <c r="BI44" s="231">
        <v>226.24</v>
      </c>
      <c r="BJ44" s="231">
        <v>2.95</v>
      </c>
      <c r="BK44" s="231">
        <v>1521.47</v>
      </c>
      <c r="BL44" s="231">
        <v>124.44</v>
      </c>
      <c r="BM44" s="231">
        <v>83.72</v>
      </c>
      <c r="BN44" s="231">
        <v>434.54</v>
      </c>
      <c r="BO44" s="231">
        <v>3005.15</v>
      </c>
      <c r="BP44" s="231">
        <v>109.05</v>
      </c>
      <c r="BQ44" s="231">
        <v>644.39</v>
      </c>
      <c r="BR44" s="231">
        <v>90.42</v>
      </c>
      <c r="BS44" s="231">
        <v>389.06</v>
      </c>
      <c r="BT44" s="231">
        <v>81.180000000000007</v>
      </c>
      <c r="BU44" s="231">
        <v>47.99</v>
      </c>
      <c r="BV44" s="231">
        <v>11.78</v>
      </c>
      <c r="BW44" s="231">
        <v>49.69</v>
      </c>
      <c r="BX44" s="231">
        <v>263.33</v>
      </c>
      <c r="BY44" s="231">
        <v>149.16</v>
      </c>
      <c r="BZ44" s="231">
        <v>61.36</v>
      </c>
      <c r="CA44" s="231">
        <v>169.08</v>
      </c>
      <c r="CB44" s="231">
        <v>47.73</v>
      </c>
      <c r="CC44" s="231">
        <v>74057.789999999994</v>
      </c>
      <c r="CD44" s="231">
        <v>158.06</v>
      </c>
      <c r="CE44" s="231">
        <v>67.14</v>
      </c>
      <c r="CF44" s="231">
        <v>6741.08</v>
      </c>
      <c r="CG44" s="231">
        <v>24.74</v>
      </c>
      <c r="CH44" s="231">
        <v>0.71</v>
      </c>
      <c r="CI44" s="231">
        <v>102.29</v>
      </c>
      <c r="CJ44" s="231">
        <v>124.92</v>
      </c>
      <c r="CK44" s="231">
        <v>76.56</v>
      </c>
      <c r="CL44" s="231">
        <v>34.32</v>
      </c>
      <c r="CM44" s="231">
        <v>5.72</v>
      </c>
      <c r="CN44" s="231">
        <v>6.79</v>
      </c>
      <c r="CO44" s="231">
        <v>1.52</v>
      </c>
      <c r="CP44" s="231">
        <v>939.57</v>
      </c>
      <c r="CQ44" s="231">
        <v>125.72</v>
      </c>
      <c r="CR44" s="231">
        <v>205.71</v>
      </c>
      <c r="CS44" s="231">
        <v>129.9</v>
      </c>
      <c r="CT44" s="231">
        <v>219.85</v>
      </c>
      <c r="CU44" s="231">
        <v>552.35</v>
      </c>
      <c r="CV44" s="231">
        <v>106.69</v>
      </c>
      <c r="CW44" s="231">
        <v>363.94</v>
      </c>
      <c r="CX44" s="231">
        <v>13.85</v>
      </c>
      <c r="CY44" s="231">
        <v>330.24</v>
      </c>
      <c r="CZ44" s="231">
        <v>44.74</v>
      </c>
      <c r="DA44" s="231">
        <v>10596.06</v>
      </c>
      <c r="DB44" s="231">
        <v>132.97</v>
      </c>
      <c r="DC44" s="231">
        <v>7.32</v>
      </c>
      <c r="DD44" s="231">
        <v>27.56</v>
      </c>
      <c r="DE44" s="231">
        <v>1197.49</v>
      </c>
      <c r="DF44" s="231">
        <v>133.76</v>
      </c>
      <c r="DG44" s="231">
        <v>149.16</v>
      </c>
      <c r="DH44" s="231">
        <v>10.23</v>
      </c>
      <c r="DI44" s="231">
        <v>8.75</v>
      </c>
      <c r="DJ44" s="231">
        <v>20.23</v>
      </c>
      <c r="DK44" s="231">
        <v>101.65</v>
      </c>
      <c r="DL44" s="231">
        <v>11563.82</v>
      </c>
      <c r="DM44" s="231">
        <v>23.72</v>
      </c>
      <c r="DN44" s="231">
        <v>46.15</v>
      </c>
      <c r="DO44" s="231">
        <v>88.29</v>
      </c>
      <c r="DP44" s="231">
        <v>92.67</v>
      </c>
      <c r="DQ44" s="231">
        <v>730492.06</v>
      </c>
      <c r="DR44" s="231">
        <v>150.47999999999999</v>
      </c>
      <c r="DS44" s="231">
        <v>43.46</v>
      </c>
      <c r="DT44" s="231">
        <v>26.17</v>
      </c>
      <c r="DU44" s="231">
        <v>32.090000000000003</v>
      </c>
      <c r="DV44" s="231">
        <v>18.75</v>
      </c>
      <c r="DW44" s="231">
        <v>5.96</v>
      </c>
      <c r="DX44" s="231">
        <v>17.170000000000002</v>
      </c>
      <c r="DY44" s="231">
        <v>11.25</v>
      </c>
      <c r="DZ44" s="231">
        <v>254.9</v>
      </c>
      <c r="EA44" s="231">
        <v>77.19</v>
      </c>
      <c r="EB44" s="231">
        <v>28.49</v>
      </c>
      <c r="EC44" s="231">
        <v>1577.8</v>
      </c>
      <c r="ED44" s="231">
        <v>26.27</v>
      </c>
      <c r="EE44" s="231">
        <v>24.61</v>
      </c>
      <c r="EF44" s="231">
        <v>14.57</v>
      </c>
      <c r="EG44" s="231">
        <v>48.37</v>
      </c>
      <c r="EH44" s="231">
        <v>683.84</v>
      </c>
      <c r="EI44" s="231">
        <v>206.05</v>
      </c>
      <c r="EJ44" s="231">
        <v>4.5999999999999996</v>
      </c>
      <c r="EK44" s="231">
        <v>3966.94</v>
      </c>
      <c r="EL44" s="231">
        <v>28.33</v>
      </c>
      <c r="EM44" s="231">
        <v>262.19</v>
      </c>
      <c r="EN44" s="231">
        <v>138.54</v>
      </c>
      <c r="EO44" s="231">
        <v>188.21</v>
      </c>
      <c r="EP44" s="231">
        <v>1677.98</v>
      </c>
      <c r="EQ44" s="231">
        <v>99.2</v>
      </c>
      <c r="ER44" s="231">
        <v>137.44</v>
      </c>
      <c r="ES44" s="231">
        <v>62.61</v>
      </c>
      <c r="ET44" s="231">
        <v>45</v>
      </c>
      <c r="EU44" s="231">
        <v>17.57</v>
      </c>
      <c r="EV44" s="231">
        <v>335.29</v>
      </c>
      <c r="EW44" s="231">
        <v>7.98</v>
      </c>
      <c r="EX44" s="231">
        <v>217.31</v>
      </c>
      <c r="EY44" s="231">
        <v>125.12</v>
      </c>
      <c r="EZ44" s="231">
        <v>31.36</v>
      </c>
      <c r="FA44" s="231">
        <v>53.47</v>
      </c>
      <c r="FB44" s="231">
        <v>24.46</v>
      </c>
      <c r="FC44" s="231">
        <v>149</v>
      </c>
      <c r="FD44" s="231">
        <v>11.1</v>
      </c>
      <c r="FE44" s="231">
        <v>32.6</v>
      </c>
      <c r="FF44" s="231">
        <v>341.96</v>
      </c>
      <c r="FG44" s="231">
        <v>87.73</v>
      </c>
      <c r="FH44" s="231">
        <v>499.08</v>
      </c>
      <c r="FI44" s="231">
        <v>64.38</v>
      </c>
      <c r="FJ44" s="233">
        <v>34422.74</v>
      </c>
      <c r="FN44" s="326">
        <f t="shared" si="165"/>
        <v>4.2667668974062578E-3</v>
      </c>
      <c r="FO44" s="322">
        <f t="shared" si="166"/>
        <v>3.835209699369057E-2</v>
      </c>
      <c r="FP44" s="322">
        <f t="shared" si="167"/>
        <v>3.8070465831165745E-2</v>
      </c>
      <c r="FQ44" s="322">
        <f t="shared" si="168"/>
        <v>3.4004708344232394E-2</v>
      </c>
      <c r="FR44" s="322">
        <f t="shared" si="169"/>
        <v>2.0902536715620881E-2</v>
      </c>
      <c r="FS44" s="322">
        <f t="shared" si="170"/>
        <v>3.4435261707988982E-2</v>
      </c>
      <c r="FT44" s="322">
        <f t="shared" si="171"/>
        <v>9.9352932185254421E-3</v>
      </c>
      <c r="FU44" s="322">
        <f t="shared" si="172"/>
        <v>-1.2029960412768709E-2</v>
      </c>
      <c r="FV44" s="322">
        <f t="shared" si="173"/>
        <v>7.4946466809422147E-3</v>
      </c>
      <c r="FW44" s="322">
        <f t="shared" si="174"/>
        <v>-2.5658134174451157E-2</v>
      </c>
      <c r="FX44" s="322">
        <f t="shared" si="175"/>
        <v>1.8133895624670521E-2</v>
      </c>
      <c r="FY44" s="322">
        <f t="shared" si="176"/>
        <v>0</v>
      </c>
      <c r="FZ44" s="322">
        <f t="shared" si="177"/>
        <v>-2.3116438356164348E-2</v>
      </c>
      <c r="GA44" s="322">
        <f t="shared" si="178"/>
        <v>-7.4333930889535433E-3</v>
      </c>
      <c r="GB44" s="322">
        <f t="shared" si="179"/>
        <v>1.5706806282722526E-2</v>
      </c>
      <c r="GC44" s="322">
        <f t="shared" si="180"/>
        <v>-4.8887594733487146E-2</v>
      </c>
      <c r="GD44" s="322">
        <f t="shared" si="181"/>
        <v>9.3109869646182154E-3</v>
      </c>
      <c r="GE44" s="322">
        <f t="shared" si="182"/>
        <v>5.588153115406162E-5</v>
      </c>
      <c r="GF44" s="322">
        <f t="shared" si="183"/>
        <v>3.906324073196174E-2</v>
      </c>
      <c r="GG44" s="322">
        <f t="shared" si="184"/>
        <v>-2.7698845878999421E-3</v>
      </c>
      <c r="GH44" s="322">
        <f t="shared" si="185"/>
        <v>-3.9761431411531149E-3</v>
      </c>
      <c r="GI44" s="322">
        <f t="shared" si="186"/>
        <v>-1.4249363867684356E-2</v>
      </c>
      <c r="GJ44" s="322">
        <f t="shared" si="187"/>
        <v>9.7402597402596758E-3</v>
      </c>
      <c r="GK44" s="322">
        <f t="shared" si="188"/>
        <v>-1.1929428015319873E-2</v>
      </c>
      <c r="GL44" s="322">
        <f t="shared" si="189"/>
        <v>1.4619517680869694E-2</v>
      </c>
      <c r="GM44" s="322">
        <f t="shared" si="190"/>
        <v>0.14221619853250458</v>
      </c>
      <c r="GN44" s="322">
        <f t="shared" si="191"/>
        <v>6.6914498141264003E-2</v>
      </c>
      <c r="GO44" s="322">
        <f t="shared" si="192"/>
        <v>-3.0739673390970248E-2</v>
      </c>
      <c r="GP44" s="322">
        <f t="shared" si="193"/>
        <v>4.6511627906976665E-3</v>
      </c>
      <c r="GQ44" s="322">
        <f t="shared" si="194"/>
        <v>-6.5995975855130239E-3</v>
      </c>
      <c r="GR44" s="322">
        <f t="shared" si="195"/>
        <v>-1.3125862718032278E-2</v>
      </c>
      <c r="GS44" s="322">
        <f t="shared" si="196"/>
        <v>-1.1285487568330111E-2</v>
      </c>
      <c r="GT44" s="322">
        <f t="shared" si="197"/>
        <v>-0.11630170316301705</v>
      </c>
      <c r="GU44" s="322">
        <f t="shared" si="198"/>
        <v>1.8113316910592668E-2</v>
      </c>
      <c r="GV44" s="322">
        <f t="shared" si="199"/>
        <v>1.5830346475507802E-2</v>
      </c>
      <c r="GW44" s="322">
        <f t="shared" si="200"/>
        <v>7.9921388797903628E-2</v>
      </c>
      <c r="GX44" s="322">
        <f t="shared" si="201"/>
        <v>-2.683879735009412E-3</v>
      </c>
      <c r="GY44" s="322">
        <f t="shared" si="202"/>
        <v>9.7783572359847262E-4</v>
      </c>
      <c r="GZ44" s="322">
        <f t="shared" si="203"/>
        <v>9.3370681605975392E-3</v>
      </c>
      <c r="HA44" s="322">
        <f t="shared" si="204"/>
        <v>3.2412284255737992E-4</v>
      </c>
      <c r="HB44" s="322">
        <f t="shared" si="205"/>
        <v>3.850218934017748E-3</v>
      </c>
      <c r="HC44" s="322">
        <f t="shared" si="206"/>
        <v>8.4388185654008137E-3</v>
      </c>
      <c r="HD44" s="322">
        <f t="shared" si="207"/>
        <v>6.2722736992159717E-2</v>
      </c>
      <c r="HE44" s="322">
        <f t="shared" si="208"/>
        <v>-2.2250414755538218E-2</v>
      </c>
      <c r="HF44" s="322">
        <f t="shared" si="209"/>
        <v>5.2533103051237644E-2</v>
      </c>
      <c r="HG44" s="322">
        <f t="shared" si="210"/>
        <v>2.3818142329689367E-2</v>
      </c>
      <c r="HH44" s="322">
        <f t="shared" si="211"/>
        <v>3.8532110091743142E-2</v>
      </c>
      <c r="HI44" s="322">
        <f t="shared" si="212"/>
        <v>5.0259403372244207E-3</v>
      </c>
      <c r="HJ44" s="322">
        <f t="shared" si="213"/>
        <v>-1.3368983957219322E-2</v>
      </c>
      <c r="HK44" s="322">
        <f t="shared" si="214"/>
        <v>-2.4390243902439015E-2</v>
      </c>
      <c r="HL44" s="322">
        <f t="shared" si="215"/>
        <v>1.7043033659991571E-2</v>
      </c>
      <c r="HM44" s="322">
        <f t="shared" si="216"/>
        <v>-1.1723816386216189E-2</v>
      </c>
      <c r="HN44" s="322">
        <f t="shared" si="217"/>
        <v>-1.1850528960392355E-2</v>
      </c>
      <c r="HO44" s="322">
        <f t="shared" si="218"/>
        <v>0</v>
      </c>
      <c r="HP44" s="322">
        <f t="shared" si="219"/>
        <v>-4.981132075471699E-2</v>
      </c>
      <c r="HQ44" s="322">
        <f t="shared" si="220"/>
        <v>4.0401494144877044E-2</v>
      </c>
      <c r="HR44" s="322">
        <f t="shared" si="221"/>
        <v>4.8817639273853103E-2</v>
      </c>
      <c r="HS44" s="322">
        <f t="shared" si="222"/>
        <v>-7.1367210731514731E-3</v>
      </c>
      <c r="HT44" s="322">
        <f t="shared" si="223"/>
        <v>3.0120481927711539E-3</v>
      </c>
      <c r="HU44" s="322">
        <f t="shared" si="224"/>
        <v>3.7084574833829952E-2</v>
      </c>
      <c r="HV44" s="322">
        <f t="shared" si="225"/>
        <v>-3.3783783783783066E-3</v>
      </c>
      <c r="HW44" s="322">
        <f t="shared" si="226"/>
        <v>6.4918248502155773E-2</v>
      </c>
      <c r="HX44" s="322">
        <f t="shared" si="227"/>
        <v>-1.2067322959669705E-2</v>
      </c>
      <c r="HY44" s="322">
        <f t="shared" si="228"/>
        <v>4.6801872074883066E-3</v>
      </c>
      <c r="HZ44" s="322">
        <f t="shared" si="229"/>
        <v>2.5378368401624742E-3</v>
      </c>
      <c r="IA44" s="322">
        <f t="shared" si="230"/>
        <v>-2.9134211861093919E-2</v>
      </c>
      <c r="IB44" s="322">
        <f t="shared" si="231"/>
        <v>8.4150175698168728E-3</v>
      </c>
      <c r="IC44" s="322">
        <f t="shared" si="232"/>
        <v>3.7227414330217854E-3</v>
      </c>
      <c r="ID44" s="322">
        <f t="shared" si="233"/>
        <v>1.2768817204301081E-2</v>
      </c>
      <c r="IE44" s="322">
        <f t="shared" si="234"/>
        <v>-1.3739606570675359E-2</v>
      </c>
      <c r="IF44" s="322">
        <f t="shared" si="235"/>
        <v>2.5388404698749589E-2</v>
      </c>
      <c r="IG44" s="322">
        <f t="shared" si="236"/>
        <v>-4.1502386387216386E-3</v>
      </c>
      <c r="IH44" s="322">
        <f t="shared" si="237"/>
        <v>0.10922787193973636</v>
      </c>
      <c r="II44" s="322">
        <f t="shared" si="238"/>
        <v>2.8778467908902705E-2</v>
      </c>
      <c r="IJ44" s="322">
        <f t="shared" si="239"/>
        <v>-2.8087399424226816E-2</v>
      </c>
      <c r="IK44" s="322">
        <f t="shared" si="240"/>
        <v>1.9339848288115791E-2</v>
      </c>
      <c r="IL44" s="322">
        <f t="shared" si="241"/>
        <v>5.2667696002744901E-2</v>
      </c>
      <c r="IM44" s="322">
        <f t="shared" si="242"/>
        <v>-2.360160490913248E-3</v>
      </c>
      <c r="IN44" s="322">
        <f t="shared" si="243"/>
        <v>-7.2795341098170017E-3</v>
      </c>
      <c r="IO44" s="322">
        <f t="shared" si="244"/>
        <v>-2.6995313645714131E-2</v>
      </c>
      <c r="IP44" s="322">
        <f t="shared" si="245"/>
        <v>3.0460718365274129E-3</v>
      </c>
      <c r="IQ44" s="322">
        <f t="shared" si="246"/>
        <v>7.4526755105078484E-4</v>
      </c>
      <c r="IR44" s="322">
        <f t="shared" si="247"/>
        <v>0.12500020860904501</v>
      </c>
      <c r="IS44" s="322">
        <f t="shared" si="248"/>
        <v>-1.2111425111021857E-3</v>
      </c>
      <c r="IT44" s="322">
        <f t="shared" si="249"/>
        <v>1.4285714285714299E-2</v>
      </c>
      <c r="IU44" s="322">
        <f t="shared" si="250"/>
        <v>2.2286628023186126E-2</v>
      </c>
      <c r="IV44" s="322">
        <f t="shared" si="251"/>
        <v>5.9901578143560175E-2</v>
      </c>
      <c r="IW44" s="322">
        <f t="shared" si="252"/>
        <v>5.7803468208092179E-3</v>
      </c>
      <c r="IX44" s="322">
        <f t="shared" si="253"/>
        <v>-3.160270880361167E-2</v>
      </c>
      <c r="IY44" s="322">
        <f t="shared" si="254"/>
        <v>0</v>
      </c>
      <c r="IZ44" s="322">
        <f t="shared" si="255"/>
        <v>1.3432835820895501E-2</v>
      </c>
      <c r="JA44" s="322">
        <f t="shared" si="256"/>
        <v>0.25619834710743805</v>
      </c>
      <c r="JB44" s="322">
        <f t="shared" si="257"/>
        <v>-2.5478518424153392E-3</v>
      </c>
      <c r="JC44" s="322">
        <f t="shared" si="258"/>
        <v>6.4040986231187732E-3</v>
      </c>
      <c r="JD44" s="322">
        <f t="shared" si="259"/>
        <v>4.78679236067024E-3</v>
      </c>
      <c r="JE44" s="322">
        <f t="shared" si="260"/>
        <v>-1.9208605455243949E-3</v>
      </c>
      <c r="JF44" s="322">
        <f t="shared" si="261"/>
        <v>-2.2888888888888913E-2</v>
      </c>
      <c r="JG44" s="322">
        <f t="shared" si="262"/>
        <v>4.9257247065081236E-2</v>
      </c>
      <c r="JH44" s="322">
        <f t="shared" si="263"/>
        <v>3.7436795021392397E-2</v>
      </c>
      <c r="JI44" s="322">
        <f t="shared" si="264"/>
        <v>-1.2079589565406198E-2</v>
      </c>
      <c r="JJ44" s="322">
        <f t="shared" si="265"/>
        <v>-5.0068587105624174E-2</v>
      </c>
      <c r="JK44" s="322">
        <f t="shared" si="266"/>
        <v>5.3886199652935785E-3</v>
      </c>
      <c r="JL44" s="322">
        <f t="shared" si="267"/>
        <v>3.6848203939745153E-2</v>
      </c>
      <c r="JM44" s="322">
        <f t="shared" si="268"/>
        <v>3.6675905104883752E-3</v>
      </c>
      <c r="JN44" s="322">
        <f t="shared" si="269"/>
        <v>3.850218934017748E-3</v>
      </c>
      <c r="JO44" s="322">
        <f t="shared" si="270"/>
        <v>6.2409288824383256E-2</v>
      </c>
      <c r="JP44" s="322">
        <f t="shared" si="271"/>
        <v>7.2621641249090679E-4</v>
      </c>
      <c r="JQ44" s="322">
        <f t="shared" si="272"/>
        <v>8.941957787481801E-2</v>
      </c>
      <c r="JR44" s="322">
        <f t="shared" si="273"/>
        <v>-7.6415164329698138E-3</v>
      </c>
      <c r="JS44" s="322">
        <f t="shared" si="274"/>
        <v>1.9339848288115791E-2</v>
      </c>
      <c r="JT44" s="322">
        <f t="shared" si="275"/>
        <v>-7.7594568380213447E-3</v>
      </c>
      <c r="JU44" s="322">
        <f t="shared" si="276"/>
        <v>3.7959667852906324E-2</v>
      </c>
      <c r="JV44" s="322">
        <f t="shared" si="277"/>
        <v>3.4722222222222363E-3</v>
      </c>
      <c r="JW44" s="322">
        <f t="shared" si="278"/>
        <v>-1.454192922927775E-2</v>
      </c>
      <c r="JX44" s="322">
        <f t="shared" si="279"/>
        <v>-2.5566223597438965E-2</v>
      </c>
      <c r="JY44" s="322">
        <f t="shared" si="280"/>
        <v>-2.6672137874435869E-2</v>
      </c>
      <c r="JZ44" s="322">
        <f t="shared" si="281"/>
        <v>-1.557167235494889E-2</v>
      </c>
      <c r="KA44" s="322">
        <f t="shared" si="282"/>
        <v>-1.2968138624930089E-2</v>
      </c>
      <c r="KB44" s="322">
        <f t="shared" si="283"/>
        <v>-1.5405864853378696E-2</v>
      </c>
      <c r="KC44" s="322">
        <f t="shared" si="284"/>
        <v>2.7971991856346995E-2</v>
      </c>
      <c r="KD44" s="322">
        <f t="shared" si="285"/>
        <v>-8.303677342823378E-3</v>
      </c>
      <c r="KE44" s="322">
        <f t="shared" si="286"/>
        <v>3.4761904761904786E-2</v>
      </c>
      <c r="KF44" s="322">
        <f t="shared" si="287"/>
        <v>0.1793600721045516</v>
      </c>
      <c r="KG44" s="322">
        <f t="shared" si="288"/>
        <v>8.5221508285424519E-2</v>
      </c>
      <c r="KH44" s="322">
        <f t="shared" si="289"/>
        <v>-5.6841046277665952E-2</v>
      </c>
      <c r="KI44" s="322">
        <f t="shared" si="290"/>
        <v>-0.11177347242921014</v>
      </c>
      <c r="KJ44" s="322">
        <f t="shared" si="291"/>
        <v>-5.8662280701754214E-2</v>
      </c>
      <c r="KK44" s="322">
        <f t="shared" si="292"/>
        <v>2.6459854014598459E-2</v>
      </c>
      <c r="KL44" s="322">
        <f t="shared" si="293"/>
        <v>6.4122902229272832E-2</v>
      </c>
      <c r="KM44" s="322">
        <f t="shared" si="294"/>
        <v>-2.5624842211562752E-2</v>
      </c>
      <c r="KN44" s="322">
        <f t="shared" si="295"/>
        <v>3.0007230657989815E-2</v>
      </c>
      <c r="KO44" s="322">
        <f t="shared" si="296"/>
        <v>-2.6548672566371967E-3</v>
      </c>
      <c r="KP44" s="322">
        <f t="shared" si="297"/>
        <v>1.7822549399457609E-2</v>
      </c>
      <c r="KQ44" s="322">
        <f t="shared" si="298"/>
        <v>-1.4417300760913073E-2</v>
      </c>
      <c r="KR44" s="322">
        <f t="shared" si="299"/>
        <v>-8.8435374149659195E-3</v>
      </c>
      <c r="KS44" s="322">
        <f t="shared" si="300"/>
        <v>4.2456896551724112E-2</v>
      </c>
      <c r="KT44" s="322">
        <f t="shared" si="301"/>
        <v>7.7960356642842498E-3</v>
      </c>
      <c r="KU44" s="322">
        <f t="shared" si="302"/>
        <v>3.2133988996544383E-3</v>
      </c>
      <c r="KV44" s="322">
        <f t="shared" si="303"/>
        <v>8.2352941176470504E-2</v>
      </c>
      <c r="KW44" s="322">
        <f t="shared" si="304"/>
        <v>-2.1322997900512373E-2</v>
      </c>
      <c r="KX44" s="322">
        <f t="shared" si="305"/>
        <v>4.6099290780141494E-3</v>
      </c>
      <c r="KY44" s="322">
        <f t="shared" si="306"/>
        <v>-3.6562063643712756E-2</v>
      </c>
      <c r="KZ44" s="322">
        <f t="shared" si="307"/>
        <v>2.8880866425987035E-4</v>
      </c>
      <c r="LA44" s="322">
        <f t="shared" si="308"/>
        <v>2.4774038985081192E-2</v>
      </c>
      <c r="LB44" s="322">
        <f t="shared" si="309"/>
        <v>4.4474737477669293E-2</v>
      </c>
      <c r="LC44" s="322">
        <f t="shared" si="310"/>
        <v>3.9069864879019631E-2</v>
      </c>
      <c r="LD44" s="322">
        <f t="shared" si="311"/>
        <v>-1.7443523019731181E-2</v>
      </c>
      <c r="LE44" s="322">
        <f t="shared" si="312"/>
        <v>1.4913276057707923E-2</v>
      </c>
      <c r="LF44" s="322">
        <f t="shared" si="313"/>
        <v>-4.5396690708527802E-2</v>
      </c>
      <c r="LG44" s="322">
        <f t="shared" si="314"/>
        <v>1.8550724637681176E-2</v>
      </c>
      <c r="LH44" s="322">
        <f t="shared" si="315"/>
        <v>1.7633847274493148E-2</v>
      </c>
      <c r="LI44" s="322">
        <f t="shared" si="316"/>
        <v>5.2770448548812708E-2</v>
      </c>
      <c r="LJ44" s="322">
        <f t="shared" si="317"/>
        <v>1.8704294018376193E-2</v>
      </c>
      <c r="LK44" s="322">
        <f t="shared" si="318"/>
        <v>2.1804818293180903E-2</v>
      </c>
      <c r="LL44" s="322">
        <f t="shared" si="319"/>
        <v>-5.0761421319797002E-3</v>
      </c>
      <c r="LM44" s="322">
        <f t="shared" si="320"/>
        <v>1.1539916761256137E-2</v>
      </c>
      <c r="LN44" s="322">
        <f t="shared" si="321"/>
        <v>-7.3051948051947938E-3</v>
      </c>
      <c r="LO44" s="322">
        <f t="shared" si="322"/>
        <v>9.5588235294117641E-2</v>
      </c>
      <c r="LP44" s="322">
        <f t="shared" si="323"/>
        <v>3.6166365280288558E-3</v>
      </c>
      <c r="LQ44" s="322">
        <f t="shared" si="324"/>
        <v>-4.2584434654919116E-2</v>
      </c>
      <c r="LR44" s="322">
        <f t="shared" si="325"/>
        <v>8.2854194309302746E-3</v>
      </c>
      <c r="LS44" s="322">
        <f t="shared" si="326"/>
        <v>4.1923990498812361E-2</v>
      </c>
      <c r="LT44" s="322">
        <f t="shared" si="327"/>
        <v>9.1598422808613338E-3</v>
      </c>
      <c r="LU44" s="322">
        <f t="shared" si="328"/>
        <v>-3.4055727554179395E-3</v>
      </c>
      <c r="LV44" s="327">
        <f t="shared" si="329"/>
        <v>7.2666598318957873E-2</v>
      </c>
    </row>
    <row r="45" spans="1:334">
      <c r="A45" s="265">
        <v>45089</v>
      </c>
      <c r="B45" s="230">
        <v>2962.34</v>
      </c>
      <c r="C45" s="231">
        <v>84.05</v>
      </c>
      <c r="D45" s="231">
        <v>43.18</v>
      </c>
      <c r="E45" s="231">
        <v>41.03</v>
      </c>
      <c r="F45" s="231">
        <v>2158.11</v>
      </c>
      <c r="G45" s="231">
        <v>16.3</v>
      </c>
      <c r="H45" s="231">
        <v>192.58</v>
      </c>
      <c r="I45" s="231">
        <v>175344.91</v>
      </c>
      <c r="J45" s="231">
        <v>10.029999999999999</v>
      </c>
      <c r="K45" s="231">
        <v>336.54</v>
      </c>
      <c r="L45" s="231">
        <v>99.82</v>
      </c>
      <c r="M45" s="232">
        <v>7.0000000000000007E-2</v>
      </c>
      <c r="N45" s="231">
        <v>23.41</v>
      </c>
      <c r="O45" s="231">
        <v>2603.44</v>
      </c>
      <c r="P45" s="231">
        <v>1.99</v>
      </c>
      <c r="Q45" s="231">
        <v>1194.74</v>
      </c>
      <c r="R45" s="231">
        <v>11.08</v>
      </c>
      <c r="S45" s="231">
        <v>182.88</v>
      </c>
      <c r="T45" s="231">
        <v>111.96</v>
      </c>
      <c r="U45" s="231">
        <v>68412.36</v>
      </c>
      <c r="V45" s="231">
        <v>15.44</v>
      </c>
      <c r="W45" s="231">
        <v>42.66</v>
      </c>
      <c r="X45" s="231">
        <v>6.55</v>
      </c>
      <c r="Y45" s="231">
        <v>438.51</v>
      </c>
      <c r="Z45" s="231">
        <v>87.47</v>
      </c>
      <c r="AA45" s="231">
        <v>260.54000000000002</v>
      </c>
      <c r="AB45" s="231">
        <v>2.9</v>
      </c>
      <c r="AC45" s="231">
        <v>10.68</v>
      </c>
      <c r="AD45" s="231">
        <v>19.260000000000002</v>
      </c>
      <c r="AE45" s="231">
        <v>125.49</v>
      </c>
      <c r="AF45" s="231">
        <v>833.05</v>
      </c>
      <c r="AG45" s="231">
        <v>57.18</v>
      </c>
      <c r="AH45" s="231">
        <v>18.52</v>
      </c>
      <c r="AI45" s="231">
        <v>155.37</v>
      </c>
      <c r="AJ45" s="231">
        <v>34.96</v>
      </c>
      <c r="AK45" s="231">
        <v>673.4</v>
      </c>
      <c r="AL45" s="231">
        <v>303.64</v>
      </c>
      <c r="AM45" s="231">
        <v>35.64</v>
      </c>
      <c r="AN45" s="231">
        <v>10.83</v>
      </c>
      <c r="AO45" s="231">
        <v>126.1</v>
      </c>
      <c r="AP45" s="231">
        <v>135.09</v>
      </c>
      <c r="AQ45" s="231">
        <v>12.06</v>
      </c>
      <c r="AR45" s="231">
        <v>14.66</v>
      </c>
      <c r="AS45" s="231">
        <v>101.03</v>
      </c>
      <c r="AT45" s="231">
        <v>75.5</v>
      </c>
      <c r="AU45" s="231">
        <v>145.07</v>
      </c>
      <c r="AV45" s="231">
        <v>28.84</v>
      </c>
      <c r="AW45" s="231">
        <v>64.97</v>
      </c>
      <c r="AX45" s="231">
        <v>3.94</v>
      </c>
      <c r="AY45" s="231">
        <v>28.29</v>
      </c>
      <c r="AZ45" s="231">
        <v>25.36</v>
      </c>
      <c r="BA45" s="231">
        <v>6558.11</v>
      </c>
      <c r="BB45" s="231">
        <v>646.24</v>
      </c>
      <c r="BC45" s="231">
        <v>1.74</v>
      </c>
      <c r="BD45" s="231">
        <v>12.48</v>
      </c>
      <c r="BE45" s="231">
        <v>495.18</v>
      </c>
      <c r="BF45" s="231">
        <v>431.96</v>
      </c>
      <c r="BG45" s="231">
        <v>155.61000000000001</v>
      </c>
      <c r="BH45" s="231">
        <v>55.03</v>
      </c>
      <c r="BI45" s="231">
        <v>236.1</v>
      </c>
      <c r="BJ45" s="231">
        <v>2.97</v>
      </c>
      <c r="BK45" s="231">
        <v>1554.73</v>
      </c>
      <c r="BL45" s="231">
        <v>127.12</v>
      </c>
      <c r="BM45" s="231">
        <v>83.72</v>
      </c>
      <c r="BN45" s="231">
        <v>466.5</v>
      </c>
      <c r="BO45" s="231">
        <v>2972.94</v>
      </c>
      <c r="BP45" s="231">
        <v>120.36</v>
      </c>
      <c r="BQ45" s="231">
        <v>666.56</v>
      </c>
      <c r="BR45" s="231">
        <v>89.82</v>
      </c>
      <c r="BS45" s="231">
        <v>401.39</v>
      </c>
      <c r="BT45" s="231">
        <v>86.41</v>
      </c>
      <c r="BU45" s="231">
        <v>46.99</v>
      </c>
      <c r="BV45" s="231">
        <v>12.36</v>
      </c>
      <c r="BW45" s="231">
        <v>50.48</v>
      </c>
      <c r="BX45" s="231">
        <v>279.27999999999997</v>
      </c>
      <c r="BY45" s="231">
        <v>153.1</v>
      </c>
      <c r="BZ45" s="231">
        <v>64.709999999999994</v>
      </c>
      <c r="CA45" s="231">
        <v>172.5</v>
      </c>
      <c r="CB45" s="231">
        <v>48.16</v>
      </c>
      <c r="CC45" s="231">
        <v>72896.45</v>
      </c>
      <c r="CD45" s="231">
        <v>172.7</v>
      </c>
      <c r="CE45" s="231">
        <v>70.06</v>
      </c>
      <c r="CF45" s="231">
        <v>6691.8</v>
      </c>
      <c r="CG45" s="231">
        <v>27.1</v>
      </c>
      <c r="CH45" s="231">
        <v>0.73</v>
      </c>
      <c r="CI45" s="231">
        <v>103.61</v>
      </c>
      <c r="CJ45" s="231">
        <v>120.08</v>
      </c>
      <c r="CK45" s="231">
        <v>78.13</v>
      </c>
      <c r="CL45" s="231">
        <v>35.5</v>
      </c>
      <c r="CM45" s="231">
        <v>6.13</v>
      </c>
      <c r="CN45" s="231">
        <v>7.62</v>
      </c>
      <c r="CO45" s="231">
        <v>1.7</v>
      </c>
      <c r="CP45" s="231">
        <v>967.96</v>
      </c>
      <c r="CQ45" s="231">
        <v>126.55</v>
      </c>
      <c r="CR45" s="231">
        <v>206.65</v>
      </c>
      <c r="CS45" s="231">
        <v>134.36000000000001</v>
      </c>
      <c r="CT45" s="231">
        <v>225.11</v>
      </c>
      <c r="CU45" s="231">
        <v>559.72</v>
      </c>
      <c r="CV45" s="231">
        <v>121.85</v>
      </c>
      <c r="CW45" s="231">
        <v>371.15</v>
      </c>
      <c r="CX45" s="231">
        <v>14.32</v>
      </c>
      <c r="CY45" s="231">
        <v>356.78</v>
      </c>
      <c r="CZ45" s="231">
        <v>44.2</v>
      </c>
      <c r="DA45" s="231">
        <v>10484.209999999999</v>
      </c>
      <c r="DB45" s="231">
        <v>135.09</v>
      </c>
      <c r="DC45" s="231">
        <v>7.47</v>
      </c>
      <c r="DD45" s="231">
        <v>30.38</v>
      </c>
      <c r="DE45" s="231">
        <v>1198.44</v>
      </c>
      <c r="DF45" s="231">
        <v>137.5</v>
      </c>
      <c r="DG45" s="231">
        <v>153.1</v>
      </c>
      <c r="DH45" s="231">
        <v>10.52</v>
      </c>
      <c r="DI45" s="231">
        <v>8.98</v>
      </c>
      <c r="DJ45" s="231">
        <v>20.61</v>
      </c>
      <c r="DK45" s="231">
        <v>109.07</v>
      </c>
      <c r="DL45" s="231">
        <v>11504.14</v>
      </c>
      <c r="DM45" s="231">
        <v>23.61</v>
      </c>
      <c r="DN45" s="231">
        <v>48.09</v>
      </c>
      <c r="DO45" s="231">
        <v>90.57</v>
      </c>
      <c r="DP45" s="231">
        <v>96.37</v>
      </c>
      <c r="DQ45" s="231">
        <v>722541.12</v>
      </c>
      <c r="DR45" s="231">
        <v>159.99</v>
      </c>
      <c r="DS45" s="231">
        <v>43.41</v>
      </c>
      <c r="DT45" s="231">
        <v>23.08</v>
      </c>
      <c r="DU45" s="231">
        <v>37.24</v>
      </c>
      <c r="DV45" s="231">
        <v>17.739999999999998</v>
      </c>
      <c r="DW45" s="231">
        <v>6.42</v>
      </c>
      <c r="DX45" s="231">
        <v>18.100000000000001</v>
      </c>
      <c r="DY45" s="231">
        <v>11.57</v>
      </c>
      <c r="DZ45" s="231">
        <v>260.58999999999997</v>
      </c>
      <c r="EA45" s="231">
        <v>80.77</v>
      </c>
      <c r="EB45" s="231">
        <v>26.2</v>
      </c>
      <c r="EC45" s="231">
        <v>1579.8</v>
      </c>
      <c r="ED45" s="231">
        <v>27.06</v>
      </c>
      <c r="EE45" s="231">
        <v>25.77</v>
      </c>
      <c r="EF45" s="231">
        <v>14.93</v>
      </c>
      <c r="EG45" s="231">
        <v>49.14</v>
      </c>
      <c r="EH45" s="231">
        <v>697.41</v>
      </c>
      <c r="EI45" s="231">
        <v>211.68</v>
      </c>
      <c r="EJ45" s="231">
        <v>4.62</v>
      </c>
      <c r="EK45" s="231">
        <v>4056.37</v>
      </c>
      <c r="EL45" s="231">
        <v>28.29</v>
      </c>
      <c r="EM45" s="231">
        <v>260.10000000000002</v>
      </c>
      <c r="EN45" s="231">
        <v>141.36000000000001</v>
      </c>
      <c r="EO45" s="231">
        <v>192.9</v>
      </c>
      <c r="EP45" s="231">
        <v>1722.32</v>
      </c>
      <c r="EQ45" s="231">
        <v>100.91</v>
      </c>
      <c r="ER45" s="231">
        <v>147.38999999999999</v>
      </c>
      <c r="ES45" s="231">
        <v>68.3</v>
      </c>
      <c r="ET45" s="231">
        <v>51.24</v>
      </c>
      <c r="EU45" s="231">
        <v>17.36</v>
      </c>
      <c r="EV45" s="231">
        <v>338.31</v>
      </c>
      <c r="EW45" s="231">
        <v>7.76</v>
      </c>
      <c r="EX45" s="231">
        <v>219.99</v>
      </c>
      <c r="EY45" s="231">
        <v>127.13</v>
      </c>
      <c r="EZ45" s="231">
        <v>31.26</v>
      </c>
      <c r="FA45" s="231">
        <v>54.01</v>
      </c>
      <c r="FB45" s="231">
        <v>24.85</v>
      </c>
      <c r="FC45" s="231">
        <v>141</v>
      </c>
      <c r="FD45" s="231">
        <v>14.38</v>
      </c>
      <c r="FE45" s="231">
        <v>33.04</v>
      </c>
      <c r="FF45" s="231">
        <v>344.77</v>
      </c>
      <c r="FG45" s="231">
        <v>87.97</v>
      </c>
      <c r="FH45" s="231">
        <v>505.22</v>
      </c>
      <c r="FI45" s="231">
        <v>66.75</v>
      </c>
      <c r="FJ45" s="233">
        <v>36305.839999999997</v>
      </c>
      <c r="FN45" s="326">
        <f t="shared" si="165"/>
        <v>2.6583449714620389E-2</v>
      </c>
      <c r="FO45" s="322">
        <f t="shared" si="166"/>
        <v>1.4297628976526907E-3</v>
      </c>
      <c r="FP45" s="322">
        <f t="shared" si="167"/>
        <v>-1.6400911161731181E-2</v>
      </c>
      <c r="FQ45" s="322">
        <f t="shared" si="168"/>
        <v>3.7945863900834806E-2</v>
      </c>
      <c r="FR45" s="322">
        <f t="shared" si="169"/>
        <v>0.12893117951078656</v>
      </c>
      <c r="FS45" s="322">
        <f t="shared" si="170"/>
        <v>8.5219707057257066E-2</v>
      </c>
      <c r="FT45" s="322">
        <f t="shared" si="171"/>
        <v>-2.8453233780647697E-2</v>
      </c>
      <c r="FU45" s="322">
        <f t="shared" si="172"/>
        <v>1.1669179710087057E-2</v>
      </c>
      <c r="FV45" s="322">
        <f t="shared" si="173"/>
        <v>6.5887353878852195E-2</v>
      </c>
      <c r="FW45" s="322">
        <f t="shared" si="174"/>
        <v>4.7562721782979614E-2</v>
      </c>
      <c r="FX45" s="322">
        <f t="shared" si="175"/>
        <v>3.3654343999171589E-2</v>
      </c>
      <c r="FY45" s="322">
        <f t="shared" si="176"/>
        <v>0</v>
      </c>
      <c r="FZ45" s="322">
        <f t="shared" si="177"/>
        <v>2.5854513584574929E-2</v>
      </c>
      <c r="GA45" s="322">
        <f t="shared" si="178"/>
        <v>1.3374437541843823E-2</v>
      </c>
      <c r="GB45" s="322">
        <f t="shared" si="179"/>
        <v>2.5773195876288683E-2</v>
      </c>
      <c r="GC45" s="322">
        <f t="shared" si="180"/>
        <v>-1.1426916552893919E-2</v>
      </c>
      <c r="GD45" s="322">
        <f t="shared" si="181"/>
        <v>2.2140221402214041E-2</v>
      </c>
      <c r="GE45" s="322">
        <f t="shared" si="182"/>
        <v>2.1904336164505964E-2</v>
      </c>
      <c r="GF45" s="322">
        <f t="shared" si="183"/>
        <v>2.1626060771968155E-2</v>
      </c>
      <c r="GG45" s="322">
        <f t="shared" si="184"/>
        <v>-2.7778696915713723E-3</v>
      </c>
      <c r="GH45" s="322">
        <f t="shared" si="185"/>
        <v>2.7278775781769803E-2</v>
      </c>
      <c r="GI45" s="322">
        <f t="shared" si="186"/>
        <v>0.10118740320082588</v>
      </c>
      <c r="GJ45" s="322">
        <f t="shared" si="187"/>
        <v>5.3054662379421233E-2</v>
      </c>
      <c r="GK45" s="322">
        <f t="shared" si="188"/>
        <v>-7.1169854483065439E-2</v>
      </c>
      <c r="GL45" s="322">
        <f t="shared" si="189"/>
        <v>7.7216748768472857E-2</v>
      </c>
      <c r="GM45" s="322">
        <f t="shared" si="190"/>
        <v>6.6039279869067158E-2</v>
      </c>
      <c r="GN45" s="322">
        <f t="shared" si="191"/>
        <v>1.0452961672473799E-2</v>
      </c>
      <c r="GO45" s="322">
        <f t="shared" si="192"/>
        <v>5.8473736372646169E-2</v>
      </c>
      <c r="GP45" s="322">
        <f t="shared" si="193"/>
        <v>-9.2592592592592449E-3</v>
      </c>
      <c r="GQ45" s="322">
        <f t="shared" si="194"/>
        <v>1.6689621647897498E-2</v>
      </c>
      <c r="GR45" s="322">
        <f t="shared" si="195"/>
        <v>5.9267076954376552E-2</v>
      </c>
      <c r="GS45" s="322">
        <f t="shared" si="196"/>
        <v>1.9796682718031023E-2</v>
      </c>
      <c r="GT45" s="322">
        <f t="shared" si="197"/>
        <v>1.9823788546255477E-2</v>
      </c>
      <c r="GU45" s="322">
        <f t="shared" si="198"/>
        <v>0.10567890691716476</v>
      </c>
      <c r="GV45" s="322">
        <f t="shared" si="199"/>
        <v>2.7932960893854834E-2</v>
      </c>
      <c r="GW45" s="322">
        <f t="shared" si="200"/>
        <v>2.1231422505307858E-2</v>
      </c>
      <c r="GX45" s="322">
        <f t="shared" si="201"/>
        <v>3.4337103147567737E-2</v>
      </c>
      <c r="GY45" s="322">
        <f t="shared" si="202"/>
        <v>0.16053402800390751</v>
      </c>
      <c r="GZ45" s="322">
        <f t="shared" si="203"/>
        <v>1.8501387604069909E-3</v>
      </c>
      <c r="HA45" s="322">
        <f t="shared" si="204"/>
        <v>2.1466180639935127E-2</v>
      </c>
      <c r="HB45" s="322">
        <f t="shared" si="205"/>
        <v>1.5943445890050423E-2</v>
      </c>
      <c r="HC45" s="322">
        <f t="shared" si="206"/>
        <v>9.2050209205021931E-3</v>
      </c>
      <c r="HD45" s="322">
        <f t="shared" si="207"/>
        <v>-1.676727028839705E-2</v>
      </c>
      <c r="HE45" s="322">
        <f t="shared" si="208"/>
        <v>8.3840702664936956E-3</v>
      </c>
      <c r="HF45" s="322">
        <f t="shared" si="209"/>
        <v>3.2408040475864965E-2</v>
      </c>
      <c r="HG45" s="322">
        <f t="shared" si="210"/>
        <v>2.5809645028991697E-2</v>
      </c>
      <c r="HH45" s="322">
        <f t="shared" si="211"/>
        <v>1.9081272084805624E-2</v>
      </c>
      <c r="HI45" s="322">
        <f t="shared" si="212"/>
        <v>4.8072269720922677E-2</v>
      </c>
      <c r="HJ45" s="322">
        <f t="shared" si="213"/>
        <v>6.7750677506775075E-2</v>
      </c>
      <c r="HK45" s="322">
        <f t="shared" si="214"/>
        <v>4.0073529411764702E-2</v>
      </c>
      <c r="HL45" s="322">
        <f t="shared" si="215"/>
        <v>6.2421449518223641E-2</v>
      </c>
      <c r="HM45" s="322">
        <f t="shared" si="216"/>
        <v>0.12506390351855334</v>
      </c>
      <c r="HN45" s="322">
        <f t="shared" si="217"/>
        <v>-1.0200643283810642E-2</v>
      </c>
      <c r="HO45" s="322">
        <f t="shared" si="218"/>
        <v>0.24285714285714294</v>
      </c>
      <c r="HP45" s="322">
        <f t="shared" si="219"/>
        <v>-8.7370929308974929E-3</v>
      </c>
      <c r="HQ45" s="322">
        <f t="shared" si="220"/>
        <v>9.0704845814977994E-2</v>
      </c>
      <c r="HR45" s="322">
        <f t="shared" si="221"/>
        <v>2.8427217751535637E-2</v>
      </c>
      <c r="HS45" s="322">
        <f t="shared" si="222"/>
        <v>3.567387687188029E-2</v>
      </c>
      <c r="HT45" s="322">
        <f t="shared" si="223"/>
        <v>3.2845345345345348E-2</v>
      </c>
      <c r="HU45" s="322">
        <f t="shared" si="224"/>
        <v>4.3582036775106012E-2</v>
      </c>
      <c r="HV45" s="322">
        <f t="shared" si="225"/>
        <v>6.7796610169491584E-3</v>
      </c>
      <c r="HW45" s="322">
        <f t="shared" si="226"/>
        <v>2.1860437603107515E-2</v>
      </c>
      <c r="HX45" s="322">
        <f t="shared" si="227"/>
        <v>2.1536483445837407E-2</v>
      </c>
      <c r="HY45" s="322">
        <f t="shared" si="228"/>
        <v>0</v>
      </c>
      <c r="HZ45" s="322">
        <f t="shared" si="229"/>
        <v>7.3549040364523352E-2</v>
      </c>
      <c r="IA45" s="322">
        <f t="shared" si="230"/>
        <v>-1.0718266975026217E-2</v>
      </c>
      <c r="IB45" s="322">
        <f t="shared" si="231"/>
        <v>0.10371389270976619</v>
      </c>
      <c r="IC45" s="322">
        <f t="shared" si="232"/>
        <v>3.4404630736044876E-2</v>
      </c>
      <c r="ID45" s="322">
        <f t="shared" si="233"/>
        <v>-6.6357000663570948E-3</v>
      </c>
      <c r="IE45" s="322">
        <f t="shared" si="234"/>
        <v>3.1691769906955186E-2</v>
      </c>
      <c r="IF45" s="322">
        <f t="shared" si="235"/>
        <v>6.4424735156442342E-2</v>
      </c>
      <c r="IG45" s="322">
        <f t="shared" si="236"/>
        <v>-2.0837674515524068E-2</v>
      </c>
      <c r="IH45" s="322">
        <f t="shared" si="237"/>
        <v>4.923599320882853E-2</v>
      </c>
      <c r="II45" s="322">
        <f t="shared" si="238"/>
        <v>1.5898571141074645E-2</v>
      </c>
      <c r="IJ45" s="322">
        <f t="shared" si="239"/>
        <v>6.0570386966923594E-2</v>
      </c>
      <c r="IK45" s="322">
        <f t="shared" si="240"/>
        <v>2.6414588361491003E-2</v>
      </c>
      <c r="IL45" s="322">
        <f t="shared" si="241"/>
        <v>5.4595827900912552E-2</v>
      </c>
      <c r="IM45" s="322">
        <f t="shared" si="242"/>
        <v>2.0227111426543574E-2</v>
      </c>
      <c r="IN45" s="322">
        <f t="shared" si="243"/>
        <v>9.0090090090090037E-3</v>
      </c>
      <c r="IO45" s="322">
        <f t="shared" si="244"/>
        <v>-1.5681537350763459E-2</v>
      </c>
      <c r="IP45" s="322">
        <f t="shared" si="245"/>
        <v>9.262305453625197E-2</v>
      </c>
      <c r="IQ45" s="322">
        <f t="shared" si="246"/>
        <v>4.3491212392016705E-2</v>
      </c>
      <c r="IR45" s="322">
        <f t="shared" si="247"/>
        <v>-7.3104013006817523E-3</v>
      </c>
      <c r="IS45" s="322">
        <f t="shared" si="248"/>
        <v>9.5392077607114115E-2</v>
      </c>
      <c r="IT45" s="322">
        <f t="shared" si="249"/>
        <v>2.8169014084507067E-2</v>
      </c>
      <c r="IU45" s="322">
        <f t="shared" si="250"/>
        <v>1.2904487242154591E-2</v>
      </c>
      <c r="IV45" s="322">
        <f t="shared" si="251"/>
        <v>-3.8744796669868742E-2</v>
      </c>
      <c r="IW45" s="322">
        <f t="shared" si="252"/>
        <v>2.0506792058516108E-2</v>
      </c>
      <c r="IX45" s="322">
        <f t="shared" si="253"/>
        <v>3.4382284382284377E-2</v>
      </c>
      <c r="IY45" s="322">
        <f t="shared" si="254"/>
        <v>7.1678321678321708E-2</v>
      </c>
      <c r="IZ45" s="322">
        <f t="shared" si="255"/>
        <v>0.12223858615611194</v>
      </c>
      <c r="JA45" s="322">
        <f t="shared" si="256"/>
        <v>0.1184210526315789</v>
      </c>
      <c r="JB45" s="322">
        <f t="shared" si="257"/>
        <v>3.0215949849399178E-2</v>
      </c>
      <c r="JC45" s="322">
        <f t="shared" si="258"/>
        <v>6.6019726376073682E-3</v>
      </c>
      <c r="JD45" s="322">
        <f t="shared" si="259"/>
        <v>4.5695396431869994E-3</v>
      </c>
      <c r="JE45" s="322">
        <f t="shared" si="260"/>
        <v>3.4334103156274116E-2</v>
      </c>
      <c r="JF45" s="322">
        <f t="shared" si="261"/>
        <v>2.3925403684330313E-2</v>
      </c>
      <c r="JG45" s="322">
        <f t="shared" si="262"/>
        <v>1.3342989046800044E-2</v>
      </c>
      <c r="JH45" s="322">
        <f t="shared" si="263"/>
        <v>0.14209391695566592</v>
      </c>
      <c r="JI45" s="322">
        <f t="shared" si="264"/>
        <v>1.981095785019503E-2</v>
      </c>
      <c r="JJ45" s="322">
        <f t="shared" si="265"/>
        <v>3.3935018050541561E-2</v>
      </c>
      <c r="JK45" s="322">
        <f t="shared" si="266"/>
        <v>8.0365794573643304E-2</v>
      </c>
      <c r="JL45" s="322">
        <f t="shared" si="267"/>
        <v>-1.2069736253911469E-2</v>
      </c>
      <c r="JM45" s="322">
        <f t="shared" si="268"/>
        <v>-1.0555810367249749E-2</v>
      </c>
      <c r="JN45" s="322">
        <f t="shared" si="269"/>
        <v>1.5943445890050423E-2</v>
      </c>
      <c r="JO45" s="322">
        <f t="shared" si="270"/>
        <v>2.049180327868845E-2</v>
      </c>
      <c r="JP45" s="322">
        <f t="shared" si="271"/>
        <v>0.10232220609579101</v>
      </c>
      <c r="JQ45" s="322">
        <f t="shared" si="272"/>
        <v>7.9332604030100083E-4</v>
      </c>
      <c r="JR45" s="322">
        <f t="shared" si="273"/>
        <v>2.7960526315789543E-2</v>
      </c>
      <c r="JS45" s="322">
        <f t="shared" si="274"/>
        <v>2.6414588361491003E-2</v>
      </c>
      <c r="JT45" s="322">
        <f t="shared" si="275"/>
        <v>2.834799608993149E-2</v>
      </c>
      <c r="JU45" s="322">
        <f t="shared" si="276"/>
        <v>2.6285714285714336E-2</v>
      </c>
      <c r="JV45" s="322">
        <f t="shared" si="277"/>
        <v>1.8783984181908006E-2</v>
      </c>
      <c r="JW45" s="322">
        <f t="shared" si="278"/>
        <v>7.2995573044761314E-2</v>
      </c>
      <c r="JX45" s="322">
        <f t="shared" si="279"/>
        <v>-5.1609243312331302E-3</v>
      </c>
      <c r="JY45" s="322">
        <f t="shared" si="280"/>
        <v>-4.6374367622259455E-3</v>
      </c>
      <c r="JZ45" s="322">
        <f t="shared" si="281"/>
        <v>4.2036836403033691E-2</v>
      </c>
      <c r="KA45" s="322">
        <f t="shared" si="282"/>
        <v>2.5823989126741269E-2</v>
      </c>
      <c r="KB45" s="322">
        <f t="shared" si="283"/>
        <v>3.9926621344555983E-2</v>
      </c>
      <c r="KC45" s="322">
        <f t="shared" si="284"/>
        <v>-1.0884361973763357E-2</v>
      </c>
      <c r="KD45" s="322">
        <f t="shared" si="285"/>
        <v>6.3197767145135697E-2</v>
      </c>
      <c r="KE45" s="322">
        <f t="shared" si="286"/>
        <v>-1.1504832029453351E-3</v>
      </c>
      <c r="KF45" s="322">
        <f t="shared" si="287"/>
        <v>-0.11807413068398942</v>
      </c>
      <c r="KG45" s="322">
        <f t="shared" si="288"/>
        <v>0.16048613275163595</v>
      </c>
      <c r="KH45" s="322">
        <f t="shared" si="289"/>
        <v>-5.386666666666675E-2</v>
      </c>
      <c r="KI45" s="322">
        <f t="shared" si="290"/>
        <v>7.7181208053691275E-2</v>
      </c>
      <c r="KJ45" s="322">
        <f t="shared" si="291"/>
        <v>5.4164239953407085E-2</v>
      </c>
      <c r="KK45" s="322">
        <f t="shared" si="292"/>
        <v>2.844444444444447E-2</v>
      </c>
      <c r="KL45" s="322">
        <f t="shared" si="293"/>
        <v>2.23224794036876E-2</v>
      </c>
      <c r="KM45" s="322">
        <f t="shared" si="294"/>
        <v>4.6379064645679473E-2</v>
      </c>
      <c r="KN45" s="322">
        <f t="shared" si="295"/>
        <v>-8.0379080379080356E-2</v>
      </c>
      <c r="KO45" s="322">
        <f t="shared" si="296"/>
        <v>1.2675877804537966E-3</v>
      </c>
      <c r="KP45" s="322">
        <f t="shared" si="297"/>
        <v>3.0072325846973703E-2</v>
      </c>
      <c r="KQ45" s="322">
        <f t="shared" si="298"/>
        <v>4.7135310849248283E-2</v>
      </c>
      <c r="KR45" s="322">
        <f t="shared" si="299"/>
        <v>2.4708304735758368E-2</v>
      </c>
      <c r="KS45" s="322">
        <f t="shared" si="300"/>
        <v>1.5918958031837981E-2</v>
      </c>
      <c r="KT45" s="322">
        <f t="shared" si="301"/>
        <v>1.9843823116518389E-2</v>
      </c>
      <c r="KU45" s="322">
        <f t="shared" si="302"/>
        <v>2.7323465178354746E-2</v>
      </c>
      <c r="KV45" s="322">
        <f t="shared" si="303"/>
        <v>4.3478260869566224E-3</v>
      </c>
      <c r="KW45" s="322">
        <f t="shared" si="304"/>
        <v>2.2543824711238343E-2</v>
      </c>
      <c r="KX45" s="322">
        <f t="shared" si="305"/>
        <v>-1.411930815390016E-3</v>
      </c>
      <c r="KY45" s="322">
        <f t="shared" si="306"/>
        <v>-7.9713185094777636E-3</v>
      </c>
      <c r="KZ45" s="322">
        <f t="shared" si="307"/>
        <v>2.0355132091814797E-2</v>
      </c>
      <c r="LA45" s="322">
        <f t="shared" si="308"/>
        <v>2.4918973487062311E-2</v>
      </c>
      <c r="LB45" s="322">
        <f t="shared" si="309"/>
        <v>2.6424629614178904E-2</v>
      </c>
      <c r="LC45" s="322">
        <f t="shared" si="310"/>
        <v>1.723790322580639E-2</v>
      </c>
      <c r="LD45" s="322">
        <f t="shared" si="311"/>
        <v>7.2395227008148932E-2</v>
      </c>
      <c r="LE45" s="322">
        <f t="shared" si="312"/>
        <v>9.0880051110046281E-2</v>
      </c>
      <c r="LF45" s="322">
        <f t="shared" si="313"/>
        <v>0.13866666666666672</v>
      </c>
      <c r="LG45" s="322">
        <f t="shared" si="314"/>
        <v>-1.1952191235059809E-2</v>
      </c>
      <c r="LH45" s="322">
        <f t="shared" si="315"/>
        <v>9.0071281577141626E-3</v>
      </c>
      <c r="LI45" s="322">
        <f t="shared" si="316"/>
        <v>-2.7568922305764489E-2</v>
      </c>
      <c r="LJ45" s="322">
        <f t="shared" si="317"/>
        <v>1.2332612397036523E-2</v>
      </c>
      <c r="LK45" s="322">
        <f t="shared" si="318"/>
        <v>1.6064578005115016E-2</v>
      </c>
      <c r="LL45" s="322">
        <f t="shared" si="319"/>
        <v>-3.1887755102040136E-3</v>
      </c>
      <c r="LM45" s="322">
        <f t="shared" si="320"/>
        <v>1.0099121002431254E-2</v>
      </c>
      <c r="LN45" s="322">
        <f t="shared" si="321"/>
        <v>1.5944399018806236E-2</v>
      </c>
      <c r="LO45" s="322">
        <f t="shared" si="322"/>
        <v>-5.3691275167785234E-2</v>
      </c>
      <c r="LP45" s="322">
        <f t="shared" si="323"/>
        <v>0.29549549549549559</v>
      </c>
      <c r="LQ45" s="322">
        <f t="shared" si="324"/>
        <v>1.3496932515337352E-2</v>
      </c>
      <c r="LR45" s="322">
        <f t="shared" si="325"/>
        <v>8.2173353608609272E-3</v>
      </c>
      <c r="LS45" s="322">
        <f t="shared" si="326"/>
        <v>2.735666248717598E-3</v>
      </c>
      <c r="LT45" s="322">
        <f t="shared" si="327"/>
        <v>1.2302636851807413E-2</v>
      </c>
      <c r="LU45" s="322">
        <f t="shared" si="328"/>
        <v>3.6812674743709299E-2</v>
      </c>
      <c r="LV45" s="327">
        <f t="shared" si="329"/>
        <v>5.4705116443374315E-2</v>
      </c>
    </row>
    <row r="46" spans="1:334">
      <c r="A46" s="265">
        <v>45096</v>
      </c>
      <c r="B46" s="230">
        <v>2902.34</v>
      </c>
      <c r="C46" s="231">
        <v>81.99</v>
      </c>
      <c r="D46" s="231">
        <v>41.56</v>
      </c>
      <c r="E46" s="231">
        <v>39.42</v>
      </c>
      <c r="F46" s="231">
        <v>2049.5500000000002</v>
      </c>
      <c r="G46" s="231">
        <v>14.03</v>
      </c>
      <c r="H46" s="231">
        <v>185.58</v>
      </c>
      <c r="I46" s="231">
        <v>175784.58</v>
      </c>
      <c r="J46" s="231">
        <v>9.49</v>
      </c>
      <c r="K46" s="231">
        <v>329.35</v>
      </c>
      <c r="L46" s="231">
        <v>97.05</v>
      </c>
      <c r="M46" s="232">
        <v>7.0000000000000007E-2</v>
      </c>
      <c r="N46" s="231">
        <v>23.35</v>
      </c>
      <c r="O46" s="231">
        <v>2586.63</v>
      </c>
      <c r="P46" s="231">
        <v>1.96</v>
      </c>
      <c r="Q46" s="231">
        <v>1226.49</v>
      </c>
      <c r="R46" s="231">
        <v>9.99</v>
      </c>
      <c r="S46" s="231">
        <v>184.62</v>
      </c>
      <c r="T46" s="231">
        <v>106.18</v>
      </c>
      <c r="U46" s="231">
        <v>68221.8</v>
      </c>
      <c r="V46" s="231">
        <v>15.29</v>
      </c>
      <c r="W46" s="231">
        <v>42.18</v>
      </c>
      <c r="X46" s="231">
        <v>6.34</v>
      </c>
      <c r="Y46" s="231">
        <v>458.09</v>
      </c>
      <c r="Z46" s="231">
        <v>80.650000000000006</v>
      </c>
      <c r="AA46" s="231">
        <v>256.60000000000002</v>
      </c>
      <c r="AB46" s="231">
        <v>2.89</v>
      </c>
      <c r="AC46" s="231">
        <v>10.82</v>
      </c>
      <c r="AD46" s="231">
        <v>17.989999999999998</v>
      </c>
      <c r="AE46" s="231">
        <v>129.33000000000001</v>
      </c>
      <c r="AF46" s="231">
        <v>796.13</v>
      </c>
      <c r="AG46" s="231">
        <v>57.18</v>
      </c>
      <c r="AH46" s="231">
        <v>20.52</v>
      </c>
      <c r="AI46" s="231">
        <v>145</v>
      </c>
      <c r="AJ46" s="231">
        <v>33.42</v>
      </c>
      <c r="AK46" s="231">
        <v>625.6</v>
      </c>
      <c r="AL46" s="231">
        <v>303.14</v>
      </c>
      <c r="AM46" s="231">
        <v>32.340000000000003</v>
      </c>
      <c r="AN46" s="231">
        <v>10.61</v>
      </c>
      <c r="AO46" s="231">
        <v>121.83</v>
      </c>
      <c r="AP46" s="231">
        <v>130.93</v>
      </c>
      <c r="AQ46" s="231">
        <v>11.85</v>
      </c>
      <c r="AR46" s="231">
        <v>16.09</v>
      </c>
      <c r="AS46" s="231">
        <v>101.7</v>
      </c>
      <c r="AT46" s="231">
        <v>73.06</v>
      </c>
      <c r="AU46" s="231">
        <v>149.56</v>
      </c>
      <c r="AV46" s="231">
        <v>27.76</v>
      </c>
      <c r="AW46" s="231">
        <v>61.5</v>
      </c>
      <c r="AX46" s="231">
        <v>3.67</v>
      </c>
      <c r="AY46" s="231">
        <v>27.26</v>
      </c>
      <c r="AZ46" s="231">
        <v>26.24</v>
      </c>
      <c r="BA46" s="231">
        <v>6544.28</v>
      </c>
      <c r="BB46" s="231">
        <v>627.63</v>
      </c>
      <c r="BC46" s="231">
        <v>1.56</v>
      </c>
      <c r="BD46" s="231">
        <v>12.76</v>
      </c>
      <c r="BE46" s="231">
        <v>484.72</v>
      </c>
      <c r="BF46" s="231">
        <v>424.02</v>
      </c>
      <c r="BG46" s="231">
        <v>149.13999999999999</v>
      </c>
      <c r="BH46" s="231">
        <v>54.35</v>
      </c>
      <c r="BI46" s="231">
        <v>225.67</v>
      </c>
      <c r="BJ46" s="231">
        <v>2.82</v>
      </c>
      <c r="BK46" s="231">
        <v>1568.78</v>
      </c>
      <c r="BL46" s="231">
        <v>123.76</v>
      </c>
      <c r="BM46" s="231">
        <v>81.739999999999995</v>
      </c>
      <c r="BN46" s="231">
        <v>432.19</v>
      </c>
      <c r="BO46" s="231">
        <v>3034.15</v>
      </c>
      <c r="BP46" s="231">
        <v>108.34</v>
      </c>
      <c r="BQ46" s="231">
        <v>645.38</v>
      </c>
      <c r="BR46" s="231">
        <v>86.66</v>
      </c>
      <c r="BS46" s="231">
        <v>393.12</v>
      </c>
      <c r="BT46" s="231">
        <v>83.14</v>
      </c>
      <c r="BU46" s="231">
        <v>45.46</v>
      </c>
      <c r="BV46" s="231">
        <v>12.02</v>
      </c>
      <c r="BW46" s="231">
        <v>50.46</v>
      </c>
      <c r="BX46" s="231">
        <v>286.95999999999998</v>
      </c>
      <c r="BY46" s="231">
        <v>154.26</v>
      </c>
      <c r="BZ46" s="231">
        <v>63.79</v>
      </c>
      <c r="CA46" s="231">
        <v>172.53</v>
      </c>
      <c r="CB46" s="231">
        <v>46.69</v>
      </c>
      <c r="CC46" s="231">
        <v>74504.460000000006</v>
      </c>
      <c r="CD46" s="231">
        <v>174.73</v>
      </c>
      <c r="CE46" s="231">
        <v>66.62</v>
      </c>
      <c r="CF46" s="231">
        <v>6849.49</v>
      </c>
      <c r="CG46" s="231">
        <v>25.01</v>
      </c>
      <c r="CH46" s="231">
        <v>0.72</v>
      </c>
      <c r="CI46" s="231">
        <v>96.2</v>
      </c>
      <c r="CJ46" s="231">
        <v>110.01</v>
      </c>
      <c r="CK46" s="231">
        <v>77.05</v>
      </c>
      <c r="CL46" s="231">
        <v>34.36</v>
      </c>
      <c r="CM46" s="231">
        <v>6.13</v>
      </c>
      <c r="CN46" s="231">
        <v>7.19</v>
      </c>
      <c r="CO46" s="231">
        <v>1.32</v>
      </c>
      <c r="CP46" s="231">
        <v>937.37</v>
      </c>
      <c r="CQ46" s="231">
        <v>123.18</v>
      </c>
      <c r="CR46" s="231">
        <v>205.06</v>
      </c>
      <c r="CS46" s="231">
        <v>130.63</v>
      </c>
      <c r="CT46" s="231">
        <v>225.74</v>
      </c>
      <c r="CU46" s="231">
        <v>549.75</v>
      </c>
      <c r="CV46" s="231">
        <v>115.22</v>
      </c>
      <c r="CW46" s="231">
        <v>374.38</v>
      </c>
      <c r="CX46" s="231">
        <v>14.28</v>
      </c>
      <c r="CY46" s="231">
        <v>331.22</v>
      </c>
      <c r="CZ46" s="231">
        <v>42.61</v>
      </c>
      <c r="DA46" s="231">
        <v>10157.25</v>
      </c>
      <c r="DB46" s="231">
        <v>130.93</v>
      </c>
      <c r="DC46" s="231">
        <v>7.12</v>
      </c>
      <c r="DD46" s="231">
        <v>29.82</v>
      </c>
      <c r="DE46" s="231">
        <v>1185.8499999999999</v>
      </c>
      <c r="DF46" s="231">
        <v>136.54</v>
      </c>
      <c r="DG46" s="231">
        <v>154.26</v>
      </c>
      <c r="DH46" s="231">
        <v>10.39</v>
      </c>
      <c r="DI46" s="231">
        <v>8.74</v>
      </c>
      <c r="DJ46" s="231">
        <v>20.2</v>
      </c>
      <c r="DK46" s="231">
        <v>105.17</v>
      </c>
      <c r="DL46" s="231">
        <v>10832.69</v>
      </c>
      <c r="DM46" s="231">
        <v>23.62</v>
      </c>
      <c r="DN46" s="231">
        <v>47.93</v>
      </c>
      <c r="DO46" s="231">
        <v>90.53</v>
      </c>
      <c r="DP46" s="231">
        <v>93.03</v>
      </c>
      <c r="DQ46" s="231">
        <v>678811</v>
      </c>
      <c r="DR46" s="231">
        <v>157.49</v>
      </c>
      <c r="DS46" s="231">
        <v>42.44</v>
      </c>
      <c r="DT46" s="231">
        <v>21.61</v>
      </c>
      <c r="DU46" s="231">
        <v>30.12</v>
      </c>
      <c r="DV46" s="231">
        <v>17.2</v>
      </c>
      <c r="DW46" s="231">
        <v>5.66</v>
      </c>
      <c r="DX46" s="231">
        <v>15.73</v>
      </c>
      <c r="DY46" s="231">
        <v>10.97</v>
      </c>
      <c r="DZ46" s="231">
        <v>250.76</v>
      </c>
      <c r="EA46" s="231">
        <v>77.819999999999993</v>
      </c>
      <c r="EB46" s="231">
        <v>26.12</v>
      </c>
      <c r="EC46" s="231">
        <v>1540.2</v>
      </c>
      <c r="ED46" s="231">
        <v>25.74</v>
      </c>
      <c r="EE46" s="231">
        <v>23.23</v>
      </c>
      <c r="EF46" s="231">
        <v>14.34</v>
      </c>
      <c r="EG46" s="231">
        <v>46.38</v>
      </c>
      <c r="EH46" s="231">
        <v>726.79</v>
      </c>
      <c r="EI46" s="231">
        <v>208.51</v>
      </c>
      <c r="EJ46" s="231">
        <v>4.33</v>
      </c>
      <c r="EK46" s="231">
        <v>4086.85</v>
      </c>
      <c r="EL46" s="231">
        <v>28.25</v>
      </c>
      <c r="EM46" s="231">
        <v>256.99</v>
      </c>
      <c r="EN46" s="231">
        <v>140.34</v>
      </c>
      <c r="EO46" s="231">
        <v>188.04</v>
      </c>
      <c r="EP46" s="231">
        <v>1684.56</v>
      </c>
      <c r="EQ46" s="231">
        <v>98.75</v>
      </c>
      <c r="ER46" s="231">
        <v>139.16999999999999</v>
      </c>
      <c r="ES46" s="231">
        <v>64.650000000000006</v>
      </c>
      <c r="ET46" s="231">
        <v>53.29</v>
      </c>
      <c r="EU46" s="231">
        <v>16.61</v>
      </c>
      <c r="EV46" s="231">
        <v>335.25</v>
      </c>
      <c r="EW46" s="231">
        <v>7.62</v>
      </c>
      <c r="EX46" s="231">
        <v>205.41</v>
      </c>
      <c r="EY46" s="231">
        <v>119.69</v>
      </c>
      <c r="EZ46" s="231">
        <v>30.78</v>
      </c>
      <c r="FA46" s="231">
        <v>52.87</v>
      </c>
      <c r="FB46" s="231">
        <v>24.3</v>
      </c>
      <c r="FC46" s="231">
        <v>153</v>
      </c>
      <c r="FD46" s="231">
        <v>13.56</v>
      </c>
      <c r="FE46" s="231">
        <v>32.08</v>
      </c>
      <c r="FF46" s="231">
        <v>344.77</v>
      </c>
      <c r="FG46" s="231">
        <v>90.68</v>
      </c>
      <c r="FH46" s="231">
        <v>505.99</v>
      </c>
      <c r="FI46" s="231">
        <v>57.65</v>
      </c>
      <c r="FJ46" s="233">
        <v>35144.76</v>
      </c>
      <c r="FN46" s="326">
        <f t="shared" si="165"/>
        <v>-2.0254258457840759E-2</v>
      </c>
      <c r="FO46" s="322">
        <f t="shared" si="166"/>
        <v>-2.4509220701963146E-2</v>
      </c>
      <c r="FP46" s="322">
        <f t="shared" si="167"/>
        <v>-3.7517369152385308E-2</v>
      </c>
      <c r="FQ46" s="322">
        <f t="shared" si="168"/>
        <v>-3.9239580794540568E-2</v>
      </c>
      <c r="FR46" s="322">
        <f t="shared" si="169"/>
        <v>-5.0303274624555715E-2</v>
      </c>
      <c r="FS46" s="322">
        <f t="shared" si="170"/>
        <v>-0.13926380368098168</v>
      </c>
      <c r="FT46" s="322">
        <f t="shared" si="171"/>
        <v>-3.6348530480839129E-2</v>
      </c>
      <c r="FU46" s="322">
        <f t="shared" si="172"/>
        <v>2.5074580151769658E-3</v>
      </c>
      <c r="FV46" s="322">
        <f t="shared" si="173"/>
        <v>-5.3838484546360837E-2</v>
      </c>
      <c r="FW46" s="322">
        <f t="shared" si="174"/>
        <v>-2.1364473762405651E-2</v>
      </c>
      <c r="FX46" s="322">
        <f t="shared" si="175"/>
        <v>-2.774994990983767E-2</v>
      </c>
      <c r="FY46" s="322">
        <f t="shared" si="176"/>
        <v>0</v>
      </c>
      <c r="FZ46" s="322">
        <f t="shared" si="177"/>
        <v>-2.5630072618538541E-3</v>
      </c>
      <c r="GA46" s="322">
        <f t="shared" si="178"/>
        <v>-6.4568417171127221E-3</v>
      </c>
      <c r="GB46" s="322">
        <f t="shared" si="179"/>
        <v>-1.5075376884422124E-2</v>
      </c>
      <c r="GC46" s="322">
        <f t="shared" si="180"/>
        <v>2.657481962602742E-2</v>
      </c>
      <c r="GD46" s="322">
        <f t="shared" si="181"/>
        <v>-9.8375451263537889E-2</v>
      </c>
      <c r="GE46" s="322">
        <f t="shared" si="182"/>
        <v>9.5144356955381079E-3</v>
      </c>
      <c r="GF46" s="322">
        <f t="shared" si="183"/>
        <v>-5.1625580564487204E-2</v>
      </c>
      <c r="GG46" s="322">
        <f t="shared" si="184"/>
        <v>-2.7854615744873829E-3</v>
      </c>
      <c r="GH46" s="322">
        <f t="shared" si="185"/>
        <v>-9.7150259067357754E-3</v>
      </c>
      <c r="GI46" s="322">
        <f t="shared" si="186"/>
        <v>-1.1251758087201053E-2</v>
      </c>
      <c r="GJ46" s="322">
        <f t="shared" si="187"/>
        <v>-3.2061068702290071E-2</v>
      </c>
      <c r="GK46" s="322">
        <f t="shared" si="188"/>
        <v>4.4651205217668889E-2</v>
      </c>
      <c r="GL46" s="322">
        <f t="shared" si="189"/>
        <v>-7.7969589573568004E-2</v>
      </c>
      <c r="GM46" s="322">
        <f t="shared" si="190"/>
        <v>-1.5122438013356864E-2</v>
      </c>
      <c r="GN46" s="322">
        <f t="shared" si="191"/>
        <v>-3.4482758620688922E-3</v>
      </c>
      <c r="GO46" s="322">
        <f t="shared" si="192"/>
        <v>1.3108614232209791E-2</v>
      </c>
      <c r="GP46" s="322">
        <f t="shared" si="193"/>
        <v>-6.5939771547248338E-2</v>
      </c>
      <c r="GQ46" s="322">
        <f t="shared" si="194"/>
        <v>3.0600047812574849E-2</v>
      </c>
      <c r="GR46" s="322">
        <f t="shared" si="195"/>
        <v>-4.431906848328427E-2</v>
      </c>
      <c r="GS46" s="322">
        <f t="shared" si="196"/>
        <v>0</v>
      </c>
      <c r="GT46" s="322">
        <f t="shared" si="197"/>
        <v>0.10799136069114471</v>
      </c>
      <c r="GU46" s="322">
        <f t="shared" si="198"/>
        <v>-6.6743901654116006E-2</v>
      </c>
      <c r="GV46" s="322">
        <f t="shared" si="199"/>
        <v>-4.4050343249427894E-2</v>
      </c>
      <c r="GW46" s="322">
        <f t="shared" si="200"/>
        <v>-7.0983070983070912E-2</v>
      </c>
      <c r="GX46" s="322">
        <f t="shared" si="201"/>
        <v>-1.6466868660255567E-3</v>
      </c>
      <c r="GY46" s="322">
        <f t="shared" si="202"/>
        <v>-9.2592592592592518E-2</v>
      </c>
      <c r="GZ46" s="322">
        <f t="shared" si="203"/>
        <v>-2.0313942751615941E-2</v>
      </c>
      <c r="HA46" s="322">
        <f t="shared" si="204"/>
        <v>-3.3862014274385378E-2</v>
      </c>
      <c r="HB46" s="322">
        <f t="shared" si="205"/>
        <v>-3.0794285291287263E-2</v>
      </c>
      <c r="HC46" s="322">
        <f t="shared" si="206"/>
        <v>-1.7412935323383155E-2</v>
      </c>
      <c r="HD46" s="322">
        <f t="shared" si="207"/>
        <v>9.7544338335607078E-2</v>
      </c>
      <c r="HE46" s="322">
        <f t="shared" si="208"/>
        <v>6.6316935563694116E-3</v>
      </c>
      <c r="HF46" s="322">
        <f t="shared" si="209"/>
        <v>-3.2317880794701957E-2</v>
      </c>
      <c r="HG46" s="322">
        <f t="shared" si="210"/>
        <v>3.0950575584200796E-2</v>
      </c>
      <c r="HH46" s="322">
        <f t="shared" si="211"/>
        <v>-3.7447988904299526E-2</v>
      </c>
      <c r="HI46" s="322">
        <f t="shared" si="212"/>
        <v>-5.3409265814991516E-2</v>
      </c>
      <c r="HJ46" s="322">
        <f t="shared" si="213"/>
        <v>-6.8527918781725899E-2</v>
      </c>
      <c r="HK46" s="322">
        <f t="shared" si="214"/>
        <v>-3.6408624955814692E-2</v>
      </c>
      <c r="HL46" s="322">
        <f t="shared" si="215"/>
        <v>3.4700315457413214E-2</v>
      </c>
      <c r="HM46" s="322">
        <f t="shared" si="216"/>
        <v>-2.1088392844889653E-3</v>
      </c>
      <c r="HN46" s="322">
        <f t="shared" si="217"/>
        <v>-2.8797350829413242E-2</v>
      </c>
      <c r="HO46" s="322">
        <f t="shared" si="218"/>
        <v>-0.10344827586206894</v>
      </c>
      <c r="HP46" s="322">
        <f t="shared" si="219"/>
        <v>2.2435897435897384E-2</v>
      </c>
      <c r="HQ46" s="322">
        <f t="shared" si="220"/>
        <v>-2.1123631810654669E-2</v>
      </c>
      <c r="HR46" s="322">
        <f t="shared" si="221"/>
        <v>-1.8381331604778214E-2</v>
      </c>
      <c r="HS46" s="322">
        <f t="shared" si="222"/>
        <v>-4.1578304736199646E-2</v>
      </c>
      <c r="HT46" s="322">
        <f t="shared" si="223"/>
        <v>-1.2356896238415405E-2</v>
      </c>
      <c r="HU46" s="322">
        <f t="shared" si="224"/>
        <v>-4.417619652689541E-2</v>
      </c>
      <c r="HV46" s="322">
        <f t="shared" si="225"/>
        <v>-5.0505050505050622E-2</v>
      </c>
      <c r="HW46" s="322">
        <f t="shared" si="226"/>
        <v>9.0369388897107248E-3</v>
      </c>
      <c r="HX46" s="322">
        <f t="shared" si="227"/>
        <v>-2.6431718061674003E-2</v>
      </c>
      <c r="HY46" s="322">
        <f t="shared" si="228"/>
        <v>-2.3650262780697612E-2</v>
      </c>
      <c r="HZ46" s="322">
        <f t="shared" si="229"/>
        <v>-7.3547695605573421E-2</v>
      </c>
      <c r="IA46" s="322">
        <f t="shared" si="230"/>
        <v>2.058904653306156E-2</v>
      </c>
      <c r="IB46" s="322">
        <f t="shared" si="231"/>
        <v>-9.9867065470255867E-2</v>
      </c>
      <c r="IC46" s="322">
        <f t="shared" si="232"/>
        <v>-3.1775084013442076E-2</v>
      </c>
      <c r="ID46" s="322">
        <f t="shared" si="233"/>
        <v>-3.5181474059229535E-2</v>
      </c>
      <c r="IE46" s="322">
        <f t="shared" si="234"/>
        <v>-2.0603403173970407E-2</v>
      </c>
      <c r="IF46" s="322">
        <f t="shared" si="235"/>
        <v>-3.7842842263626851E-2</v>
      </c>
      <c r="IG46" s="322">
        <f t="shared" si="236"/>
        <v>-3.2560119174292426E-2</v>
      </c>
      <c r="IH46" s="322">
        <f t="shared" si="237"/>
        <v>-2.750809061488672E-2</v>
      </c>
      <c r="II46" s="322">
        <f t="shared" si="238"/>
        <v>-3.9619651347060265E-4</v>
      </c>
      <c r="IJ46" s="322">
        <f t="shared" si="239"/>
        <v>2.749928387281584E-2</v>
      </c>
      <c r="IK46" s="322">
        <f t="shared" si="240"/>
        <v>7.5767472240365558E-3</v>
      </c>
      <c r="IL46" s="322">
        <f t="shared" si="241"/>
        <v>-1.4217277082367403E-2</v>
      </c>
      <c r="IM46" s="322">
        <f t="shared" si="242"/>
        <v>1.7391304347826747E-4</v>
      </c>
      <c r="IN46" s="322">
        <f t="shared" si="243"/>
        <v>-3.0523255813953466E-2</v>
      </c>
      <c r="IO46" s="322">
        <f t="shared" si="244"/>
        <v>2.205882453809492E-2</v>
      </c>
      <c r="IP46" s="322">
        <f t="shared" si="245"/>
        <v>1.1754487550665903E-2</v>
      </c>
      <c r="IQ46" s="322">
        <f t="shared" si="246"/>
        <v>-4.9100770767913186E-2</v>
      </c>
      <c r="IR46" s="322">
        <f t="shared" si="247"/>
        <v>2.3564661227173496E-2</v>
      </c>
      <c r="IS46" s="322">
        <f t="shared" si="248"/>
        <v>-7.7121771217712173E-2</v>
      </c>
      <c r="IT46" s="322">
        <f t="shared" si="249"/>
        <v>-1.3698630136986314E-2</v>
      </c>
      <c r="IU46" s="322">
        <f t="shared" si="250"/>
        <v>-7.1518193224592186E-2</v>
      </c>
      <c r="IV46" s="322">
        <f t="shared" si="251"/>
        <v>-8.3860759493670833E-2</v>
      </c>
      <c r="IW46" s="322">
        <f t="shared" si="252"/>
        <v>-1.3823115320619458E-2</v>
      </c>
      <c r="IX46" s="322">
        <f t="shared" si="253"/>
        <v>-3.2112676056338045E-2</v>
      </c>
      <c r="IY46" s="322">
        <f t="shared" si="254"/>
        <v>0</v>
      </c>
      <c r="IZ46" s="322">
        <f t="shared" si="255"/>
        <v>-5.6430446194225686E-2</v>
      </c>
      <c r="JA46" s="322">
        <f t="shared" si="256"/>
        <v>-0.22352941176470584</v>
      </c>
      <c r="JB46" s="322">
        <f t="shared" si="257"/>
        <v>-3.1602545559733908E-2</v>
      </c>
      <c r="JC46" s="322">
        <f t="shared" si="258"/>
        <v>-2.6629790596602056E-2</v>
      </c>
      <c r="JD46" s="322">
        <f t="shared" si="259"/>
        <v>-7.6941688845874826E-3</v>
      </c>
      <c r="JE46" s="322">
        <f t="shared" si="260"/>
        <v>-2.7761238463828653E-2</v>
      </c>
      <c r="JF46" s="322">
        <f t="shared" si="261"/>
        <v>2.7986317800186371E-3</v>
      </c>
      <c r="JG46" s="322">
        <f t="shared" si="262"/>
        <v>-1.781247766740518E-2</v>
      </c>
      <c r="JH46" s="322">
        <f t="shared" si="263"/>
        <v>-5.4411161263848963E-2</v>
      </c>
      <c r="JI46" s="322">
        <f t="shared" si="264"/>
        <v>8.7026808567964922E-3</v>
      </c>
      <c r="JJ46" s="322">
        <f t="shared" si="265"/>
        <v>-2.7932960893855391E-3</v>
      </c>
      <c r="JK46" s="322">
        <f t="shared" si="266"/>
        <v>-7.1640787039632114E-2</v>
      </c>
      <c r="JL46" s="322">
        <f t="shared" si="267"/>
        <v>-3.5972850678733105E-2</v>
      </c>
      <c r="JM46" s="322">
        <f t="shared" si="268"/>
        <v>-3.1185945340659826E-2</v>
      </c>
      <c r="JN46" s="322">
        <f t="shared" si="269"/>
        <v>-3.0794285291287263E-2</v>
      </c>
      <c r="JO46" s="322">
        <f t="shared" si="270"/>
        <v>-4.6854082998661263E-2</v>
      </c>
      <c r="JP46" s="322">
        <f t="shared" si="271"/>
        <v>-1.8433179723502262E-2</v>
      </c>
      <c r="JQ46" s="322">
        <f t="shared" si="272"/>
        <v>-1.0505323587330317E-2</v>
      </c>
      <c r="JR46" s="322">
        <f t="shared" si="273"/>
        <v>-6.98181818181824E-3</v>
      </c>
      <c r="JS46" s="322">
        <f t="shared" si="274"/>
        <v>7.5767472240365558E-3</v>
      </c>
      <c r="JT46" s="322">
        <f t="shared" si="275"/>
        <v>-1.2357414448669108E-2</v>
      </c>
      <c r="JU46" s="322">
        <f t="shared" si="276"/>
        <v>-2.6726057906458819E-2</v>
      </c>
      <c r="JV46" s="322">
        <f t="shared" si="277"/>
        <v>-1.9893255701115969E-2</v>
      </c>
      <c r="JW46" s="322">
        <f t="shared" si="278"/>
        <v>-3.5756853396900996E-2</v>
      </c>
      <c r="JX46" s="322">
        <f t="shared" si="279"/>
        <v>-5.8365944781617655E-2</v>
      </c>
      <c r="JY46" s="322">
        <f t="shared" si="280"/>
        <v>4.235493434985838E-4</v>
      </c>
      <c r="JZ46" s="322">
        <f t="shared" si="281"/>
        <v>-3.3270950301518753E-3</v>
      </c>
      <c r="KA46" s="322">
        <f t="shared" si="282"/>
        <v>-4.4164734459525281E-4</v>
      </c>
      <c r="KB46" s="322">
        <f t="shared" si="283"/>
        <v>-3.4658088616789491E-2</v>
      </c>
      <c r="KC46" s="322">
        <f t="shared" si="284"/>
        <v>-6.0522673090218027E-2</v>
      </c>
      <c r="KD46" s="322">
        <f t="shared" si="285"/>
        <v>-1.562597662353897E-2</v>
      </c>
      <c r="KE46" s="322">
        <f t="shared" si="286"/>
        <v>-2.2345081778392051E-2</v>
      </c>
      <c r="KF46" s="322">
        <f t="shared" si="287"/>
        <v>-6.3691507798960101E-2</v>
      </c>
      <c r="KG46" s="322">
        <f t="shared" si="288"/>
        <v>-0.19119226638023631</v>
      </c>
      <c r="KH46" s="322">
        <f t="shared" si="289"/>
        <v>-3.0439684329199503E-2</v>
      </c>
      <c r="KI46" s="322">
        <f t="shared" si="290"/>
        <v>-0.11838006230529592</v>
      </c>
      <c r="KJ46" s="322">
        <f t="shared" si="291"/>
        <v>-0.13093922651933707</v>
      </c>
      <c r="KK46" s="322">
        <f t="shared" si="292"/>
        <v>-5.1858254105445083E-2</v>
      </c>
      <c r="KL46" s="322">
        <f t="shared" si="293"/>
        <v>-3.7722092175447967E-2</v>
      </c>
      <c r="KM46" s="322">
        <f t="shared" si="294"/>
        <v>-3.6523461681317357E-2</v>
      </c>
      <c r="KN46" s="322">
        <f t="shared" si="295"/>
        <v>-3.0534351145037517E-3</v>
      </c>
      <c r="KO46" s="322">
        <f t="shared" si="296"/>
        <v>-2.5066464109380876E-2</v>
      </c>
      <c r="KP46" s="322">
        <f t="shared" si="297"/>
        <v>-4.8780487804878064E-2</v>
      </c>
      <c r="KQ46" s="322">
        <f t="shared" si="298"/>
        <v>-9.8564221963523449E-2</v>
      </c>
      <c r="KR46" s="322">
        <f t="shared" si="299"/>
        <v>-3.951774949765572E-2</v>
      </c>
      <c r="KS46" s="322">
        <f t="shared" si="300"/>
        <v>-5.6166056166056126E-2</v>
      </c>
      <c r="KT46" s="322">
        <f t="shared" si="301"/>
        <v>4.21272995798741E-2</v>
      </c>
      <c r="KU46" s="322">
        <f t="shared" si="302"/>
        <v>-1.4975434618291835E-2</v>
      </c>
      <c r="KV46" s="322">
        <f t="shared" si="303"/>
        <v>-6.2770562770562782E-2</v>
      </c>
      <c r="KW46" s="322">
        <f t="shared" si="304"/>
        <v>7.5141074408892729E-3</v>
      </c>
      <c r="KX46" s="322">
        <f t="shared" si="305"/>
        <v>-1.4139271827500583E-3</v>
      </c>
      <c r="KY46" s="322">
        <f t="shared" si="306"/>
        <v>-1.1956939638600589E-2</v>
      </c>
      <c r="KZ46" s="322">
        <f t="shared" si="307"/>
        <v>-7.2156196943973551E-3</v>
      </c>
      <c r="LA46" s="322">
        <f t="shared" si="308"/>
        <v>-2.5194401244168031E-2</v>
      </c>
      <c r="LB46" s="322">
        <f t="shared" si="309"/>
        <v>-2.1923916577639459E-2</v>
      </c>
      <c r="LC46" s="322">
        <f t="shared" si="310"/>
        <v>-2.1405212565652528E-2</v>
      </c>
      <c r="LD46" s="322">
        <f t="shared" si="311"/>
        <v>-5.5770405047832282E-2</v>
      </c>
      <c r="LE46" s="322">
        <f t="shared" si="312"/>
        <v>-5.3440702781844679E-2</v>
      </c>
      <c r="LF46" s="322">
        <f t="shared" si="313"/>
        <v>4.0007806401248965E-2</v>
      </c>
      <c r="LG46" s="322">
        <f t="shared" si="314"/>
        <v>-4.3202764976958526E-2</v>
      </c>
      <c r="LH46" s="322">
        <f t="shared" si="315"/>
        <v>-9.044958765629163E-3</v>
      </c>
      <c r="LI46" s="322">
        <f t="shared" si="316"/>
        <v>-1.8041237113402022E-2</v>
      </c>
      <c r="LJ46" s="322">
        <f t="shared" si="317"/>
        <v>-6.6275739806354886E-2</v>
      </c>
      <c r="LK46" s="322">
        <f t="shared" si="318"/>
        <v>-5.8522771965704379E-2</v>
      </c>
      <c r="LL46" s="322">
        <f t="shared" si="319"/>
        <v>-1.5355086372360858E-2</v>
      </c>
      <c r="LM46" s="322">
        <f t="shared" si="320"/>
        <v>-2.1107202369931504E-2</v>
      </c>
      <c r="LN46" s="322">
        <f t="shared" si="321"/>
        <v>-2.2132796780684132E-2</v>
      </c>
      <c r="LO46" s="322">
        <f t="shared" si="322"/>
        <v>8.5106382978723402E-2</v>
      </c>
      <c r="LP46" s="322">
        <f t="shared" si="323"/>
        <v>-5.7023643949930473E-2</v>
      </c>
      <c r="LQ46" s="322">
        <f t="shared" si="324"/>
        <v>-2.9055690072639251E-2</v>
      </c>
      <c r="LR46" s="322">
        <f t="shared" si="325"/>
        <v>0</v>
      </c>
      <c r="LS46" s="322">
        <f t="shared" si="326"/>
        <v>3.0805956576105582E-2</v>
      </c>
      <c r="LT46" s="322">
        <f t="shared" si="327"/>
        <v>1.5240885158940298E-3</v>
      </c>
      <c r="LU46" s="322">
        <f t="shared" si="328"/>
        <v>-0.1363295880149813</v>
      </c>
      <c r="LV46" s="327">
        <f t="shared" si="329"/>
        <v>-3.1980529854150036E-2</v>
      </c>
    </row>
    <row r="47" spans="1:334">
      <c r="A47" s="265">
        <v>45103</v>
      </c>
      <c r="B47" s="230">
        <v>2966.72</v>
      </c>
      <c r="C47" s="231">
        <v>79.56</v>
      </c>
      <c r="D47" s="231">
        <v>42.82</v>
      </c>
      <c r="E47" s="231">
        <v>39.770000000000003</v>
      </c>
      <c r="F47" s="231">
        <v>2151.12</v>
      </c>
      <c r="G47" s="231">
        <v>15.33</v>
      </c>
      <c r="H47" s="231">
        <v>184.32</v>
      </c>
      <c r="I47" s="231">
        <v>181588.36</v>
      </c>
      <c r="J47" s="231">
        <v>9.98</v>
      </c>
      <c r="K47" s="231">
        <v>334.78</v>
      </c>
      <c r="L47" s="231">
        <v>100.53</v>
      </c>
      <c r="M47" s="232">
        <v>7.0000000000000007E-2</v>
      </c>
      <c r="N47" s="231">
        <v>23.88</v>
      </c>
      <c r="O47" s="231">
        <v>2661.94</v>
      </c>
      <c r="P47" s="231">
        <v>2.0099999999999998</v>
      </c>
      <c r="Q47" s="231">
        <v>1184.5999999999999</v>
      </c>
      <c r="R47" s="231">
        <v>10.72</v>
      </c>
      <c r="S47" s="231">
        <v>191.83</v>
      </c>
      <c r="T47" s="231">
        <v>106.69</v>
      </c>
      <c r="U47" s="231">
        <v>68793.48</v>
      </c>
      <c r="V47" s="231">
        <v>15.25</v>
      </c>
      <c r="W47" s="231">
        <v>42.27</v>
      </c>
      <c r="X47" s="231">
        <v>6.76</v>
      </c>
      <c r="Y47" s="231">
        <v>461.58</v>
      </c>
      <c r="Z47" s="231">
        <v>79.16</v>
      </c>
      <c r="AA47" s="231">
        <v>261.77</v>
      </c>
      <c r="AB47" s="231">
        <v>2.86</v>
      </c>
      <c r="AC47" s="231">
        <v>11.84</v>
      </c>
      <c r="AD47" s="231">
        <v>17.78</v>
      </c>
      <c r="AE47" s="231">
        <v>130.36000000000001</v>
      </c>
      <c r="AF47" s="231">
        <v>827.68</v>
      </c>
      <c r="AG47" s="231">
        <v>56.26</v>
      </c>
      <c r="AH47" s="231">
        <v>22.6</v>
      </c>
      <c r="AI47" s="231">
        <v>151.96</v>
      </c>
      <c r="AJ47" s="231">
        <v>32.01</v>
      </c>
      <c r="AK47" s="231">
        <v>644.79999999999995</v>
      </c>
      <c r="AL47" s="231">
        <v>320.58</v>
      </c>
      <c r="AM47" s="231">
        <v>32.770000000000003</v>
      </c>
      <c r="AN47" s="231">
        <v>11.24</v>
      </c>
      <c r="AO47" s="231">
        <v>127.23</v>
      </c>
      <c r="AP47" s="231">
        <v>137.13999999999999</v>
      </c>
      <c r="AQ47" s="231">
        <v>12.79</v>
      </c>
      <c r="AR47" s="231">
        <v>15.34</v>
      </c>
      <c r="AS47" s="231">
        <v>100.6</v>
      </c>
      <c r="AT47" s="231">
        <v>72.78</v>
      </c>
      <c r="AU47" s="231">
        <v>157.26</v>
      </c>
      <c r="AV47" s="231">
        <v>27.91</v>
      </c>
      <c r="AW47" s="231">
        <v>62.9</v>
      </c>
      <c r="AX47" s="231">
        <v>3.83</v>
      </c>
      <c r="AY47" s="231">
        <v>28.27</v>
      </c>
      <c r="AZ47" s="231">
        <v>27.34</v>
      </c>
      <c r="BA47" s="231">
        <v>6690.48</v>
      </c>
      <c r="BB47" s="231">
        <v>649.37</v>
      </c>
      <c r="BC47" s="231">
        <v>1.6</v>
      </c>
      <c r="BD47" s="231">
        <v>12.6</v>
      </c>
      <c r="BE47" s="231">
        <v>488.99</v>
      </c>
      <c r="BF47" s="231">
        <v>440.49</v>
      </c>
      <c r="BG47" s="231">
        <v>144.93</v>
      </c>
      <c r="BH47" s="231">
        <v>55.06</v>
      </c>
      <c r="BI47" s="231">
        <v>236.85</v>
      </c>
      <c r="BJ47" s="231">
        <v>3.12</v>
      </c>
      <c r="BK47" s="231">
        <v>1642.8</v>
      </c>
      <c r="BL47" s="231">
        <v>128.15</v>
      </c>
      <c r="BM47" s="231">
        <v>86.52</v>
      </c>
      <c r="BN47" s="231">
        <v>444.03</v>
      </c>
      <c r="BO47" s="231">
        <v>3115.19</v>
      </c>
      <c r="BP47" s="231">
        <v>111.51</v>
      </c>
      <c r="BQ47" s="231">
        <v>655.52</v>
      </c>
      <c r="BR47" s="231">
        <v>87.82</v>
      </c>
      <c r="BS47" s="231">
        <v>413.14</v>
      </c>
      <c r="BT47" s="231">
        <v>81.19</v>
      </c>
      <c r="BU47" s="231">
        <v>46.54</v>
      </c>
      <c r="BV47" s="231">
        <v>12.97</v>
      </c>
      <c r="BW47" s="231">
        <v>51.01</v>
      </c>
      <c r="BX47" s="231">
        <v>285.22000000000003</v>
      </c>
      <c r="BY47" s="231">
        <v>154.30000000000001</v>
      </c>
      <c r="BZ47" s="231">
        <v>64.599999999999994</v>
      </c>
      <c r="CA47" s="231">
        <v>171.74</v>
      </c>
      <c r="CB47" s="231">
        <v>49.14</v>
      </c>
      <c r="CC47" s="231">
        <v>79060.479999999996</v>
      </c>
      <c r="CD47" s="231">
        <v>175.62</v>
      </c>
      <c r="CE47" s="231">
        <v>67.88</v>
      </c>
      <c r="CF47" s="231">
        <v>7164.86</v>
      </c>
      <c r="CG47" s="231">
        <v>24.54</v>
      </c>
      <c r="CH47" s="231">
        <v>0.73</v>
      </c>
      <c r="CI47" s="231">
        <v>99.08</v>
      </c>
      <c r="CJ47" s="231">
        <v>113.91</v>
      </c>
      <c r="CK47" s="231">
        <v>78.39</v>
      </c>
      <c r="CL47" s="231">
        <v>34.799999999999997</v>
      </c>
      <c r="CM47" s="231">
        <v>6.13</v>
      </c>
      <c r="CN47" s="231">
        <v>7.3</v>
      </c>
      <c r="CO47" s="231">
        <v>1.18</v>
      </c>
      <c r="CP47" s="231">
        <v>926.57</v>
      </c>
      <c r="CQ47" s="231">
        <v>123.23</v>
      </c>
      <c r="CR47" s="231">
        <v>206.7</v>
      </c>
      <c r="CS47" s="231">
        <v>133.9</v>
      </c>
      <c r="CT47" s="231">
        <v>233.54</v>
      </c>
      <c r="CU47" s="231">
        <v>585.02</v>
      </c>
      <c r="CV47" s="231">
        <v>115.66</v>
      </c>
      <c r="CW47" s="231">
        <v>387.68</v>
      </c>
      <c r="CX47" s="231">
        <v>15.1</v>
      </c>
      <c r="CY47" s="231">
        <v>325.92</v>
      </c>
      <c r="CZ47" s="231">
        <v>43.09</v>
      </c>
      <c r="DA47" s="231">
        <v>10303.52</v>
      </c>
      <c r="DB47" s="231">
        <v>137.13999999999999</v>
      </c>
      <c r="DC47" s="231">
        <v>7.72</v>
      </c>
      <c r="DD47" s="231">
        <v>30.36</v>
      </c>
      <c r="DE47" s="231">
        <v>1234.76</v>
      </c>
      <c r="DF47" s="231">
        <v>140.43</v>
      </c>
      <c r="DG47" s="231">
        <v>154.30000000000001</v>
      </c>
      <c r="DH47" s="231">
        <v>10.64</v>
      </c>
      <c r="DI47" s="231">
        <v>8.98</v>
      </c>
      <c r="DJ47" s="231">
        <v>20.99</v>
      </c>
      <c r="DK47" s="231">
        <v>105.98</v>
      </c>
      <c r="DL47" s="231">
        <v>10902.32</v>
      </c>
      <c r="DM47" s="231">
        <v>24.17</v>
      </c>
      <c r="DN47" s="231">
        <v>48.27</v>
      </c>
      <c r="DO47" s="231">
        <v>89.32</v>
      </c>
      <c r="DP47" s="231">
        <v>93.71</v>
      </c>
      <c r="DQ47" s="231">
        <v>664896.81000000006</v>
      </c>
      <c r="DR47" s="231">
        <v>160.55000000000001</v>
      </c>
      <c r="DS47" s="231">
        <v>42.18</v>
      </c>
      <c r="DT47" s="231">
        <v>24.92</v>
      </c>
      <c r="DU47" s="231">
        <v>35.81</v>
      </c>
      <c r="DV47" s="231">
        <v>17.739999999999998</v>
      </c>
      <c r="DW47" s="231">
        <v>5.99</v>
      </c>
      <c r="DX47" s="231">
        <v>16.57</v>
      </c>
      <c r="DY47" s="231">
        <v>10.75</v>
      </c>
      <c r="DZ47" s="231">
        <v>253.64</v>
      </c>
      <c r="EA47" s="231">
        <v>77.33</v>
      </c>
      <c r="EB47" s="231">
        <v>26.29</v>
      </c>
      <c r="EC47" s="231">
        <v>1585.8</v>
      </c>
      <c r="ED47" s="231">
        <v>26.31</v>
      </c>
      <c r="EE47" s="231">
        <v>25.55</v>
      </c>
      <c r="EF47" s="231">
        <v>15.16</v>
      </c>
      <c r="EG47" s="231">
        <v>47.25</v>
      </c>
      <c r="EH47" s="231">
        <v>764.32</v>
      </c>
      <c r="EI47" s="231">
        <v>210.1</v>
      </c>
      <c r="EJ47" s="231">
        <v>4.51</v>
      </c>
      <c r="EK47" s="231">
        <v>4094.34</v>
      </c>
      <c r="EL47" s="231">
        <v>28.2</v>
      </c>
      <c r="EM47" s="231">
        <v>254.2</v>
      </c>
      <c r="EN47" s="231">
        <v>143.44</v>
      </c>
      <c r="EO47" s="231">
        <v>197.05</v>
      </c>
      <c r="EP47" s="231">
        <v>1722.51</v>
      </c>
      <c r="EQ47" s="231">
        <v>97.79</v>
      </c>
      <c r="ER47" s="231">
        <v>144.11000000000001</v>
      </c>
      <c r="ES47" s="231">
        <v>65.150000000000006</v>
      </c>
      <c r="ET47" s="231">
        <v>53.22</v>
      </c>
      <c r="EU47" s="231">
        <v>17.170000000000002</v>
      </c>
      <c r="EV47" s="231">
        <v>341</v>
      </c>
      <c r="EW47" s="231">
        <v>7.86</v>
      </c>
      <c r="EX47" s="231">
        <v>211.16</v>
      </c>
      <c r="EY47" s="231">
        <v>123.74</v>
      </c>
      <c r="EZ47" s="231">
        <v>31.2</v>
      </c>
      <c r="FA47" s="231">
        <v>54.4</v>
      </c>
      <c r="FB47" s="231">
        <v>25.17</v>
      </c>
      <c r="FC47" s="231">
        <v>149.5</v>
      </c>
      <c r="FD47" s="231">
        <v>14.68</v>
      </c>
      <c r="FE47" s="231">
        <v>31.71</v>
      </c>
      <c r="FF47" s="231">
        <v>346.65</v>
      </c>
      <c r="FG47" s="231">
        <v>90.31</v>
      </c>
      <c r="FH47" s="231">
        <v>519.44000000000005</v>
      </c>
      <c r="FI47" s="231">
        <v>59.02</v>
      </c>
      <c r="FJ47" s="233">
        <v>35827.75</v>
      </c>
      <c r="FN47" s="326">
        <f t="shared" si="165"/>
        <v>2.218210133891951E-2</v>
      </c>
      <c r="FO47" s="322">
        <f t="shared" si="166"/>
        <v>-2.9637760702524611E-2</v>
      </c>
      <c r="FP47" s="322">
        <f t="shared" si="167"/>
        <v>3.0317613089509095E-2</v>
      </c>
      <c r="FQ47" s="322">
        <f t="shared" si="168"/>
        <v>8.8787417554541202E-3</v>
      </c>
      <c r="FR47" s="322">
        <f t="shared" si="169"/>
        <v>4.9557219877533948E-2</v>
      </c>
      <c r="FS47" s="322">
        <f t="shared" si="170"/>
        <v>9.265858873841773E-2</v>
      </c>
      <c r="FT47" s="322">
        <f t="shared" si="171"/>
        <v>-6.7895247332687746E-3</v>
      </c>
      <c r="FU47" s="322">
        <f t="shared" si="172"/>
        <v>3.3016434092228111E-2</v>
      </c>
      <c r="FV47" s="322">
        <f t="shared" si="173"/>
        <v>5.1633298208640696E-2</v>
      </c>
      <c r="FW47" s="322">
        <f t="shared" si="174"/>
        <v>1.6487019887657352E-2</v>
      </c>
      <c r="FX47" s="322">
        <f t="shared" si="175"/>
        <v>3.5857805255023224E-2</v>
      </c>
      <c r="FY47" s="322">
        <f t="shared" si="176"/>
        <v>0</v>
      </c>
      <c r="FZ47" s="322">
        <f t="shared" si="177"/>
        <v>2.269807280513908E-2</v>
      </c>
      <c r="GA47" s="322">
        <f t="shared" si="178"/>
        <v>2.9115103435744555E-2</v>
      </c>
      <c r="GB47" s="322">
        <f t="shared" si="179"/>
        <v>2.5510204081632563E-2</v>
      </c>
      <c r="GC47" s="322">
        <f t="shared" si="180"/>
        <v>-3.4154375494296813E-2</v>
      </c>
      <c r="GD47" s="322">
        <f t="shared" si="181"/>
        <v>7.3073073073073119E-2</v>
      </c>
      <c r="GE47" s="322">
        <f t="shared" si="182"/>
        <v>3.9053190336908288E-2</v>
      </c>
      <c r="GF47" s="322">
        <f t="shared" si="183"/>
        <v>4.8031644377471358E-3</v>
      </c>
      <c r="GG47" s="322">
        <f t="shared" si="184"/>
        <v>8.3797261285980876E-3</v>
      </c>
      <c r="GH47" s="322">
        <f t="shared" si="185"/>
        <v>-2.6160889470241431E-3</v>
      </c>
      <c r="GI47" s="322">
        <f t="shared" si="186"/>
        <v>2.1337126600285304E-3</v>
      </c>
      <c r="GJ47" s="322">
        <f t="shared" si="187"/>
        <v>6.6246056782334375E-2</v>
      </c>
      <c r="GK47" s="322">
        <f t="shared" si="188"/>
        <v>7.618590233360277E-3</v>
      </c>
      <c r="GL47" s="322">
        <f t="shared" si="189"/>
        <v>-1.847489150650972E-2</v>
      </c>
      <c r="GM47" s="322">
        <f t="shared" si="190"/>
        <v>2.014809041309415E-2</v>
      </c>
      <c r="GN47" s="322">
        <f t="shared" si="191"/>
        <v>-1.0380622837370328E-2</v>
      </c>
      <c r="GO47" s="322">
        <f t="shared" si="192"/>
        <v>9.4269870609981474E-2</v>
      </c>
      <c r="GP47" s="322">
        <f t="shared" si="193"/>
        <v>-1.1673151750972614E-2</v>
      </c>
      <c r="GQ47" s="322">
        <f t="shared" si="194"/>
        <v>7.9641227866697681E-3</v>
      </c>
      <c r="GR47" s="322">
        <f t="shared" si="195"/>
        <v>3.9629206285405595E-2</v>
      </c>
      <c r="GS47" s="322">
        <f t="shared" si="196"/>
        <v>-1.6089541797831439E-2</v>
      </c>
      <c r="GT47" s="322">
        <f t="shared" si="197"/>
        <v>0.10136452241715409</v>
      </c>
      <c r="GU47" s="322">
        <f t="shared" si="198"/>
        <v>4.8000000000000057E-2</v>
      </c>
      <c r="GV47" s="322">
        <f t="shared" si="199"/>
        <v>-4.2190305206463302E-2</v>
      </c>
      <c r="GW47" s="322">
        <f t="shared" si="200"/>
        <v>3.0690537084398867E-2</v>
      </c>
      <c r="GX47" s="322">
        <f t="shared" si="201"/>
        <v>5.7531173715115125E-2</v>
      </c>
      <c r="GY47" s="322">
        <f t="shared" si="202"/>
        <v>1.3296227581941858E-2</v>
      </c>
      <c r="GZ47" s="322">
        <f t="shared" si="203"/>
        <v>5.9377945334590086E-2</v>
      </c>
      <c r="HA47" s="322">
        <f t="shared" si="204"/>
        <v>4.4324058113765129E-2</v>
      </c>
      <c r="HB47" s="322">
        <f t="shared" si="205"/>
        <v>4.7429924387076904E-2</v>
      </c>
      <c r="HC47" s="322">
        <f t="shared" si="206"/>
        <v>7.9324894514767888E-2</v>
      </c>
      <c r="HD47" s="322">
        <f t="shared" si="207"/>
        <v>-4.661280298321939E-2</v>
      </c>
      <c r="HE47" s="322">
        <f t="shared" si="208"/>
        <v>-1.0816125860373732E-2</v>
      </c>
      <c r="HF47" s="322">
        <f t="shared" si="209"/>
        <v>-3.8324664659184385E-3</v>
      </c>
      <c r="HG47" s="322">
        <f t="shared" si="210"/>
        <v>5.148435410537569E-2</v>
      </c>
      <c r="HH47" s="322">
        <f t="shared" si="211"/>
        <v>5.4034582132564324E-3</v>
      </c>
      <c r="HI47" s="322">
        <f t="shared" si="212"/>
        <v>2.27642276422764E-2</v>
      </c>
      <c r="HJ47" s="322">
        <f t="shared" si="213"/>
        <v>4.3596730245231648E-2</v>
      </c>
      <c r="HK47" s="322">
        <f t="shared" si="214"/>
        <v>3.7050623624357959E-2</v>
      </c>
      <c r="HL47" s="322">
        <f t="shared" si="215"/>
        <v>4.1920731707317131E-2</v>
      </c>
      <c r="HM47" s="322">
        <f t="shared" si="216"/>
        <v>2.2340119921519224E-2</v>
      </c>
      <c r="HN47" s="322">
        <f t="shared" si="217"/>
        <v>3.4638242276500503E-2</v>
      </c>
      <c r="HO47" s="322">
        <f t="shared" si="218"/>
        <v>2.5641025641025664E-2</v>
      </c>
      <c r="HP47" s="322">
        <f t="shared" si="219"/>
        <v>-1.2539184952978068E-2</v>
      </c>
      <c r="HQ47" s="322">
        <f t="shared" si="220"/>
        <v>8.8092094405016943E-3</v>
      </c>
      <c r="HR47" s="322">
        <f t="shared" si="221"/>
        <v>3.8842507428894932E-2</v>
      </c>
      <c r="HS47" s="322">
        <f t="shared" si="222"/>
        <v>-2.82285101247149E-2</v>
      </c>
      <c r="HT47" s="322">
        <f t="shared" si="223"/>
        <v>1.3063477460901579E-2</v>
      </c>
      <c r="HU47" s="322">
        <f t="shared" si="224"/>
        <v>4.9541365710993962E-2</v>
      </c>
      <c r="HV47" s="322">
        <f t="shared" si="225"/>
        <v>0.10638297872340435</v>
      </c>
      <c r="HW47" s="322">
        <f t="shared" si="226"/>
        <v>4.7183161437550185E-2</v>
      </c>
      <c r="HX47" s="322">
        <f t="shared" si="227"/>
        <v>3.547188106011636E-2</v>
      </c>
      <c r="HY47" s="322">
        <f t="shared" si="228"/>
        <v>5.8478101296794732E-2</v>
      </c>
      <c r="HZ47" s="322">
        <f t="shared" si="229"/>
        <v>2.7395358522871827E-2</v>
      </c>
      <c r="IA47" s="322">
        <f t="shared" si="230"/>
        <v>2.6709292553103822E-2</v>
      </c>
      <c r="IB47" s="322">
        <f t="shared" si="231"/>
        <v>2.9259737862285414E-2</v>
      </c>
      <c r="IC47" s="322">
        <f t="shared" si="232"/>
        <v>1.5711673742601236E-2</v>
      </c>
      <c r="ID47" s="322">
        <f t="shared" si="233"/>
        <v>1.3385645049619163E-2</v>
      </c>
      <c r="IE47" s="322">
        <f t="shared" si="234"/>
        <v>5.0925925925925881E-2</v>
      </c>
      <c r="IF47" s="322">
        <f t="shared" si="235"/>
        <v>-2.3454414241039244E-2</v>
      </c>
      <c r="IG47" s="322">
        <f t="shared" si="236"/>
        <v>2.3757149142102911E-2</v>
      </c>
      <c r="IH47" s="322">
        <f t="shared" si="237"/>
        <v>7.9034941763727218E-2</v>
      </c>
      <c r="II47" s="322">
        <f t="shared" si="238"/>
        <v>1.0899722552516788E-2</v>
      </c>
      <c r="IJ47" s="322">
        <f t="shared" si="239"/>
        <v>-6.0635628659044894E-3</v>
      </c>
      <c r="IK47" s="322">
        <f t="shared" si="240"/>
        <v>2.5930247633878172E-4</v>
      </c>
      <c r="IL47" s="322">
        <f t="shared" si="241"/>
        <v>1.2697915033704267E-2</v>
      </c>
      <c r="IM47" s="322">
        <f t="shared" si="242"/>
        <v>-4.5789138120906044E-3</v>
      </c>
      <c r="IN47" s="322">
        <f t="shared" si="243"/>
        <v>5.247376311844084E-2</v>
      </c>
      <c r="IO47" s="322">
        <f t="shared" si="244"/>
        <v>6.1150970022465626E-2</v>
      </c>
      <c r="IP47" s="322">
        <f t="shared" si="245"/>
        <v>5.0935729411092246E-3</v>
      </c>
      <c r="IQ47" s="322">
        <f t="shared" si="246"/>
        <v>1.8913239267487104E-2</v>
      </c>
      <c r="IR47" s="322">
        <f t="shared" si="247"/>
        <v>4.6042844065762548E-2</v>
      </c>
      <c r="IS47" s="322">
        <f t="shared" si="248"/>
        <v>-1.8792483006797377E-2</v>
      </c>
      <c r="IT47" s="322">
        <f t="shared" si="249"/>
        <v>1.3888888888888902E-2</v>
      </c>
      <c r="IU47" s="322">
        <f t="shared" si="250"/>
        <v>2.9937629937629891E-2</v>
      </c>
      <c r="IV47" s="322">
        <f t="shared" si="251"/>
        <v>3.5451322607035644E-2</v>
      </c>
      <c r="IW47" s="322">
        <f t="shared" si="252"/>
        <v>1.7391304347826132E-2</v>
      </c>
      <c r="IX47" s="322">
        <f t="shared" si="253"/>
        <v>1.2805587892898653E-2</v>
      </c>
      <c r="IY47" s="322">
        <f t="shared" si="254"/>
        <v>0</v>
      </c>
      <c r="IZ47" s="322">
        <f t="shared" si="255"/>
        <v>1.5299026425591019E-2</v>
      </c>
      <c r="JA47" s="322">
        <f t="shared" si="256"/>
        <v>-0.10606060606060615</v>
      </c>
      <c r="JB47" s="322">
        <f t="shared" si="257"/>
        <v>-1.1521597661542352E-2</v>
      </c>
      <c r="JC47" s="322">
        <f t="shared" si="258"/>
        <v>4.0591005033282314E-4</v>
      </c>
      <c r="JD47" s="322">
        <f t="shared" si="259"/>
        <v>7.9976592216911453E-3</v>
      </c>
      <c r="JE47" s="322">
        <f t="shared" si="260"/>
        <v>2.5032534639822478E-2</v>
      </c>
      <c r="JF47" s="322">
        <f t="shared" si="261"/>
        <v>3.4553025604677871E-2</v>
      </c>
      <c r="JG47" s="322">
        <f t="shared" si="262"/>
        <v>6.4156434743064997E-2</v>
      </c>
      <c r="JH47" s="322">
        <f t="shared" si="263"/>
        <v>3.8187814615517944E-3</v>
      </c>
      <c r="JI47" s="322">
        <f t="shared" si="264"/>
        <v>3.552540199797001E-2</v>
      </c>
      <c r="JJ47" s="322">
        <f t="shared" si="265"/>
        <v>5.7422969187675095E-2</v>
      </c>
      <c r="JK47" s="322">
        <f t="shared" si="266"/>
        <v>-1.6001449187851007E-2</v>
      </c>
      <c r="JL47" s="322">
        <f t="shared" si="267"/>
        <v>1.1264961276695705E-2</v>
      </c>
      <c r="JM47" s="322">
        <f t="shared" si="268"/>
        <v>1.4400551330330595E-2</v>
      </c>
      <c r="JN47" s="322">
        <f t="shared" si="269"/>
        <v>4.7429924387076904E-2</v>
      </c>
      <c r="JO47" s="322">
        <f t="shared" si="270"/>
        <v>8.4269662921348257E-2</v>
      </c>
      <c r="JP47" s="322">
        <f t="shared" si="271"/>
        <v>1.8108651911468786E-2</v>
      </c>
      <c r="JQ47" s="322">
        <f t="shared" si="272"/>
        <v>4.1244676814099664E-2</v>
      </c>
      <c r="JR47" s="322">
        <f t="shared" si="273"/>
        <v>2.8489819833016076E-2</v>
      </c>
      <c r="JS47" s="322">
        <f t="shared" si="274"/>
        <v>2.5930247633878172E-4</v>
      </c>
      <c r="JT47" s="322">
        <f t="shared" si="275"/>
        <v>2.406159769008662E-2</v>
      </c>
      <c r="JU47" s="322">
        <f t="shared" si="276"/>
        <v>2.7459954233409634E-2</v>
      </c>
      <c r="JV47" s="322">
        <f t="shared" si="277"/>
        <v>3.9108910891089067E-2</v>
      </c>
      <c r="JW47" s="322">
        <f t="shared" si="278"/>
        <v>7.7018161072549421E-3</v>
      </c>
      <c r="JX47" s="322">
        <f t="shared" si="279"/>
        <v>6.4277663258155817E-3</v>
      </c>
      <c r="JY47" s="322">
        <f t="shared" si="280"/>
        <v>2.3285351397121113E-2</v>
      </c>
      <c r="JZ47" s="322">
        <f t="shared" si="281"/>
        <v>7.0936782808262763E-3</v>
      </c>
      <c r="KA47" s="322">
        <f t="shared" si="282"/>
        <v>-1.3365735115431437E-2</v>
      </c>
      <c r="KB47" s="322">
        <f t="shared" si="283"/>
        <v>7.3094700634203221E-3</v>
      </c>
      <c r="KC47" s="322">
        <f t="shared" si="284"/>
        <v>-2.0497885272925665E-2</v>
      </c>
      <c r="KD47" s="322">
        <f t="shared" si="285"/>
        <v>1.9429805066988392E-2</v>
      </c>
      <c r="KE47" s="322">
        <f t="shared" si="286"/>
        <v>-6.1262959472195575E-3</v>
      </c>
      <c r="KF47" s="322">
        <f t="shared" si="287"/>
        <v>0.15316982878297095</v>
      </c>
      <c r="KG47" s="322">
        <f t="shared" si="288"/>
        <v>0.18891102257636125</v>
      </c>
      <c r="KH47" s="322">
        <f t="shared" si="289"/>
        <v>3.1395348837209257E-2</v>
      </c>
      <c r="KI47" s="322">
        <f t="shared" si="290"/>
        <v>5.8303886925795065E-2</v>
      </c>
      <c r="KJ47" s="322">
        <f t="shared" si="291"/>
        <v>5.340114431023521E-2</v>
      </c>
      <c r="KK47" s="322">
        <f t="shared" si="292"/>
        <v>-2.0054694621695589E-2</v>
      </c>
      <c r="KL47" s="322">
        <f t="shared" si="293"/>
        <v>1.1485085340564666E-2</v>
      </c>
      <c r="KM47" s="322">
        <f t="shared" si="294"/>
        <v>-6.296581855564057E-3</v>
      </c>
      <c r="KN47" s="322">
        <f t="shared" si="295"/>
        <v>6.5084226646247379E-3</v>
      </c>
      <c r="KO47" s="322">
        <f t="shared" si="296"/>
        <v>2.9606544604596746E-2</v>
      </c>
      <c r="KP47" s="322">
        <f t="shared" si="297"/>
        <v>2.2144522144522158E-2</v>
      </c>
      <c r="KQ47" s="322">
        <f t="shared" si="298"/>
        <v>9.9870856650882495E-2</v>
      </c>
      <c r="KR47" s="322">
        <f t="shared" si="299"/>
        <v>5.7182705718270589E-2</v>
      </c>
      <c r="KS47" s="322">
        <f t="shared" si="300"/>
        <v>1.8758085381629958E-2</v>
      </c>
      <c r="KT47" s="322">
        <f t="shared" si="301"/>
        <v>5.1638024738920582E-2</v>
      </c>
      <c r="KU47" s="322">
        <f t="shared" si="302"/>
        <v>7.6255335475516927E-3</v>
      </c>
      <c r="KV47" s="322">
        <f t="shared" si="303"/>
        <v>4.1570438799076147E-2</v>
      </c>
      <c r="KW47" s="322">
        <f t="shared" si="304"/>
        <v>1.8327073418403506E-3</v>
      </c>
      <c r="KX47" s="322">
        <f t="shared" si="305"/>
        <v>-1.7699115044248039E-3</v>
      </c>
      <c r="KY47" s="322">
        <f t="shared" si="306"/>
        <v>-1.08564535585043E-2</v>
      </c>
      <c r="KZ47" s="322">
        <f t="shared" si="307"/>
        <v>2.2089211913923289E-2</v>
      </c>
      <c r="LA47" s="322">
        <f t="shared" si="308"/>
        <v>4.7915337162305997E-2</v>
      </c>
      <c r="LB47" s="322">
        <f t="shared" si="309"/>
        <v>2.2528137911383417E-2</v>
      </c>
      <c r="LC47" s="322">
        <f t="shared" si="310"/>
        <v>-9.7215189873417086E-3</v>
      </c>
      <c r="LD47" s="322">
        <f t="shared" si="311"/>
        <v>3.5496155780700055E-2</v>
      </c>
      <c r="LE47" s="322">
        <f t="shared" si="312"/>
        <v>7.7339520494972922E-3</v>
      </c>
      <c r="LF47" s="322">
        <f t="shared" si="313"/>
        <v>-1.3135672734096507E-3</v>
      </c>
      <c r="LG47" s="322">
        <f t="shared" si="314"/>
        <v>3.3714629741119946E-2</v>
      </c>
      <c r="LH47" s="322">
        <f t="shared" si="315"/>
        <v>1.7151379567486951E-2</v>
      </c>
      <c r="LI47" s="322">
        <f t="shared" si="316"/>
        <v>3.1496062992126012E-2</v>
      </c>
      <c r="LJ47" s="322">
        <f t="shared" si="317"/>
        <v>2.799279489800886E-2</v>
      </c>
      <c r="LK47" s="322">
        <f t="shared" si="318"/>
        <v>3.3837413317737465E-2</v>
      </c>
      <c r="LL47" s="322">
        <f t="shared" si="319"/>
        <v>1.3645224171539901E-2</v>
      </c>
      <c r="LM47" s="322">
        <f t="shared" si="320"/>
        <v>2.8938906752411599E-2</v>
      </c>
      <c r="LN47" s="322">
        <f t="shared" si="321"/>
        <v>3.5802469135802512E-2</v>
      </c>
      <c r="LO47" s="322">
        <f t="shared" si="322"/>
        <v>-2.2875816993464051E-2</v>
      </c>
      <c r="LP47" s="322">
        <f t="shared" si="323"/>
        <v>8.2595870206489619E-2</v>
      </c>
      <c r="LQ47" s="322">
        <f t="shared" si="324"/>
        <v>-1.1533665835411391E-2</v>
      </c>
      <c r="LR47" s="322">
        <f t="shared" si="325"/>
        <v>5.4529106360762117E-3</v>
      </c>
      <c r="LS47" s="322">
        <f t="shared" si="326"/>
        <v>-4.0802823114248401E-3</v>
      </c>
      <c r="LT47" s="322">
        <f t="shared" si="327"/>
        <v>2.6581552995118569E-2</v>
      </c>
      <c r="LU47" s="322">
        <f t="shared" si="328"/>
        <v>2.3764093668690454E-2</v>
      </c>
      <c r="LV47" s="327">
        <f t="shared" si="329"/>
        <v>1.943362253718614E-2</v>
      </c>
    </row>
    <row r="48" spans="1:334">
      <c r="A48" s="265">
        <v>45110</v>
      </c>
      <c r="B48" s="230">
        <v>2924.19</v>
      </c>
      <c r="C48" s="231">
        <v>76.760000000000005</v>
      </c>
      <c r="D48" s="231">
        <v>42.41</v>
      </c>
      <c r="E48" s="231">
        <v>38.19</v>
      </c>
      <c r="F48" s="231">
        <v>2142.73</v>
      </c>
      <c r="G48" s="231">
        <v>15.34</v>
      </c>
      <c r="H48" s="231">
        <v>181.99</v>
      </c>
      <c r="I48" s="231">
        <v>180705.78</v>
      </c>
      <c r="J48" s="231">
        <v>10.79</v>
      </c>
      <c r="K48" s="231">
        <v>331.51</v>
      </c>
      <c r="L48" s="231">
        <v>95.73</v>
      </c>
      <c r="M48" s="232">
        <v>7.0000000000000007E-2</v>
      </c>
      <c r="N48" s="231">
        <v>23.24</v>
      </c>
      <c r="O48" s="231">
        <v>2599.42</v>
      </c>
      <c r="P48" s="231">
        <v>1.97</v>
      </c>
      <c r="Q48" s="231">
        <v>1153.82</v>
      </c>
      <c r="R48" s="231">
        <v>10.8</v>
      </c>
      <c r="S48" s="231">
        <v>188.58</v>
      </c>
      <c r="T48" s="231">
        <v>106.18</v>
      </c>
      <c r="U48" s="231">
        <v>66934.38</v>
      </c>
      <c r="V48" s="231">
        <v>15.42</v>
      </c>
      <c r="W48" s="231">
        <v>42.47</v>
      </c>
      <c r="X48" s="231">
        <v>6.68</v>
      </c>
      <c r="Y48" s="231">
        <v>443.28</v>
      </c>
      <c r="Z48" s="231">
        <v>85.99</v>
      </c>
      <c r="AA48" s="231">
        <v>274.43</v>
      </c>
      <c r="AB48" s="231">
        <v>2.81</v>
      </c>
      <c r="AC48" s="231">
        <v>11.68</v>
      </c>
      <c r="AD48" s="231">
        <v>17.98</v>
      </c>
      <c r="AE48" s="231">
        <v>129.78</v>
      </c>
      <c r="AF48" s="231">
        <v>791.62</v>
      </c>
      <c r="AG48" s="231">
        <v>55.83</v>
      </c>
      <c r="AH48" s="231">
        <v>24.5</v>
      </c>
      <c r="AI48" s="231">
        <v>152.93</v>
      </c>
      <c r="AJ48" s="231">
        <v>31.01</v>
      </c>
      <c r="AK48" s="231">
        <v>616.79999999999995</v>
      </c>
      <c r="AL48" s="231">
        <v>310.01</v>
      </c>
      <c r="AM48" s="231">
        <v>31.21</v>
      </c>
      <c r="AN48" s="231">
        <v>10.99</v>
      </c>
      <c r="AO48" s="231">
        <v>126.02</v>
      </c>
      <c r="AP48" s="231">
        <v>136.11000000000001</v>
      </c>
      <c r="AQ48" s="231">
        <v>12.68</v>
      </c>
      <c r="AR48" s="231">
        <v>14.61</v>
      </c>
      <c r="AS48" s="231">
        <v>97.85</v>
      </c>
      <c r="AT48" s="231">
        <v>71.650000000000006</v>
      </c>
      <c r="AU48" s="231">
        <v>162.53</v>
      </c>
      <c r="AV48" s="231">
        <v>27.79</v>
      </c>
      <c r="AW48" s="231">
        <v>61.43</v>
      </c>
      <c r="AX48" s="231">
        <v>3.82</v>
      </c>
      <c r="AY48" s="231">
        <v>28.66</v>
      </c>
      <c r="AZ48" s="231">
        <v>27.45</v>
      </c>
      <c r="BA48" s="231">
        <v>6642.07</v>
      </c>
      <c r="BB48" s="231">
        <v>627.24</v>
      </c>
      <c r="BC48" s="231">
        <v>2.02</v>
      </c>
      <c r="BD48" s="231">
        <v>13.3</v>
      </c>
      <c r="BE48" s="231">
        <v>485.27</v>
      </c>
      <c r="BF48" s="231">
        <v>438.1</v>
      </c>
      <c r="BG48" s="231">
        <v>135.5</v>
      </c>
      <c r="BH48" s="231">
        <v>54.39</v>
      </c>
      <c r="BI48" s="231">
        <v>236.01</v>
      </c>
      <c r="BJ48" s="231">
        <v>3.01</v>
      </c>
      <c r="BK48" s="231">
        <v>1610.47</v>
      </c>
      <c r="BL48" s="231">
        <v>127.66</v>
      </c>
      <c r="BM48" s="231">
        <v>85.28</v>
      </c>
      <c r="BN48" s="231">
        <v>435.89</v>
      </c>
      <c r="BO48" s="231">
        <v>3140.66</v>
      </c>
      <c r="BP48" s="231">
        <v>108.59</v>
      </c>
      <c r="BQ48" s="231">
        <v>648.84</v>
      </c>
      <c r="BR48" s="231">
        <v>87.19</v>
      </c>
      <c r="BS48" s="231">
        <v>389.49</v>
      </c>
      <c r="BT48" s="231">
        <v>82.68</v>
      </c>
      <c r="BU48" s="231">
        <v>45.26</v>
      </c>
      <c r="BV48" s="231">
        <v>12.84</v>
      </c>
      <c r="BW48" s="231">
        <v>49.82</v>
      </c>
      <c r="BX48" s="231">
        <v>288.75</v>
      </c>
      <c r="BY48" s="231">
        <v>148.44999999999999</v>
      </c>
      <c r="BZ48" s="231">
        <v>61.67</v>
      </c>
      <c r="CA48" s="231">
        <v>169.75</v>
      </c>
      <c r="CB48" s="231">
        <v>46.92</v>
      </c>
      <c r="CC48" s="231">
        <v>78524.479999999996</v>
      </c>
      <c r="CD48" s="231">
        <v>164.6</v>
      </c>
      <c r="CE48" s="231">
        <v>65.67</v>
      </c>
      <c r="CF48" s="231">
        <v>7223.99</v>
      </c>
      <c r="CG48" s="231">
        <v>24.36</v>
      </c>
      <c r="CH48" s="231">
        <v>0.74</v>
      </c>
      <c r="CI48" s="231">
        <v>95.65</v>
      </c>
      <c r="CJ48" s="231">
        <v>113.17</v>
      </c>
      <c r="CK48" s="231">
        <v>76.040000000000006</v>
      </c>
      <c r="CL48" s="231">
        <v>32.68</v>
      </c>
      <c r="CM48" s="231">
        <v>6.09</v>
      </c>
      <c r="CN48" s="231">
        <v>7.49</v>
      </c>
      <c r="CO48" s="231">
        <v>1.26</v>
      </c>
      <c r="CP48" s="231">
        <v>887.79</v>
      </c>
      <c r="CQ48" s="231">
        <v>122.76</v>
      </c>
      <c r="CR48" s="231">
        <v>202.55</v>
      </c>
      <c r="CS48" s="231">
        <v>130.43</v>
      </c>
      <c r="CT48" s="231">
        <v>232.53</v>
      </c>
      <c r="CU48" s="231">
        <v>607.27</v>
      </c>
      <c r="CV48" s="231">
        <v>111.31</v>
      </c>
      <c r="CW48" s="231">
        <v>383.13</v>
      </c>
      <c r="CX48" s="231">
        <v>14.69</v>
      </c>
      <c r="CY48" s="231">
        <v>321</v>
      </c>
      <c r="CZ48" s="231">
        <v>42.27</v>
      </c>
      <c r="DA48" s="231">
        <v>10742.33</v>
      </c>
      <c r="DB48" s="231">
        <v>136.11000000000001</v>
      </c>
      <c r="DC48" s="231">
        <v>7.76</v>
      </c>
      <c r="DD48" s="231">
        <v>31.2</v>
      </c>
      <c r="DE48" s="231">
        <v>1296.72</v>
      </c>
      <c r="DF48" s="231">
        <v>131.99</v>
      </c>
      <c r="DG48" s="231">
        <v>148.44999999999999</v>
      </c>
      <c r="DH48" s="231">
        <v>9.9600000000000009</v>
      </c>
      <c r="DI48" s="231">
        <v>8.77</v>
      </c>
      <c r="DJ48" s="231">
        <v>20.61</v>
      </c>
      <c r="DK48" s="231">
        <v>100.31</v>
      </c>
      <c r="DL48" s="231">
        <v>10479.56</v>
      </c>
      <c r="DM48" s="231">
        <v>22.67</v>
      </c>
      <c r="DN48" s="231">
        <v>47.28</v>
      </c>
      <c r="DO48" s="231">
        <v>89.77</v>
      </c>
      <c r="DP48" s="231">
        <v>90.86</v>
      </c>
      <c r="DQ48" s="231">
        <v>692725.12</v>
      </c>
      <c r="DR48" s="231">
        <v>156.97</v>
      </c>
      <c r="DS48" s="231">
        <v>40.549999999999997</v>
      </c>
      <c r="DT48" s="231">
        <v>26</v>
      </c>
      <c r="DU48" s="231">
        <v>36.700000000000003</v>
      </c>
      <c r="DV48" s="231">
        <v>17.37</v>
      </c>
      <c r="DW48" s="231">
        <v>6.4</v>
      </c>
      <c r="DX48" s="231">
        <v>16.489999999999998</v>
      </c>
      <c r="DY48" s="231">
        <v>10.73</v>
      </c>
      <c r="DZ48" s="231">
        <v>247.79</v>
      </c>
      <c r="EA48" s="231">
        <v>75.17</v>
      </c>
      <c r="EB48" s="231">
        <v>26.14</v>
      </c>
      <c r="EC48" s="231">
        <v>1462</v>
      </c>
      <c r="ED48" s="231">
        <v>25.35</v>
      </c>
      <c r="EE48" s="231">
        <v>24.92</v>
      </c>
      <c r="EF48" s="231">
        <v>15.14</v>
      </c>
      <c r="EG48" s="231">
        <v>45.06</v>
      </c>
      <c r="EH48" s="231">
        <v>754.84</v>
      </c>
      <c r="EI48" s="231">
        <v>204.28</v>
      </c>
      <c r="EJ48" s="231">
        <v>4.49</v>
      </c>
      <c r="EK48" s="231">
        <v>3987.42</v>
      </c>
      <c r="EL48" s="231">
        <v>28.29</v>
      </c>
      <c r="EM48" s="231">
        <v>246.48</v>
      </c>
      <c r="EN48" s="231">
        <v>140.66</v>
      </c>
      <c r="EO48" s="231">
        <v>192.54</v>
      </c>
      <c r="EP48" s="231">
        <v>1708.77</v>
      </c>
      <c r="EQ48" s="231">
        <v>97.12</v>
      </c>
      <c r="ER48" s="231">
        <v>135.84</v>
      </c>
      <c r="ES48" s="231">
        <v>62.47</v>
      </c>
      <c r="ET48" s="231">
        <v>53.81</v>
      </c>
      <c r="EU48" s="231">
        <v>17.170000000000002</v>
      </c>
      <c r="EV48" s="231">
        <v>340.9</v>
      </c>
      <c r="EW48" s="231">
        <v>6.75</v>
      </c>
      <c r="EX48" s="231">
        <v>212.1</v>
      </c>
      <c r="EY48" s="231">
        <v>122.14</v>
      </c>
      <c r="EZ48" s="231">
        <v>31.17</v>
      </c>
      <c r="FA48" s="231">
        <v>53.59</v>
      </c>
      <c r="FB48" s="231">
        <v>25.03</v>
      </c>
      <c r="FC48" s="231">
        <v>146.5</v>
      </c>
      <c r="FD48" s="231">
        <v>15.14</v>
      </c>
      <c r="FE48" s="231">
        <v>31.68</v>
      </c>
      <c r="FF48" s="231">
        <v>348.52</v>
      </c>
      <c r="FG48" s="231">
        <v>86.4</v>
      </c>
      <c r="FH48" s="231">
        <v>506.58</v>
      </c>
      <c r="FI48" s="231">
        <v>58.13</v>
      </c>
      <c r="FJ48" s="233">
        <v>33720.230000000003</v>
      </c>
      <c r="FN48" s="326">
        <f t="shared" si="165"/>
        <v>-1.4335697335778148E-2</v>
      </c>
      <c r="FO48" s="322">
        <f t="shared" si="166"/>
        <v>-3.5193564605329276E-2</v>
      </c>
      <c r="FP48" s="322">
        <f t="shared" si="167"/>
        <v>-9.5749649696404409E-3</v>
      </c>
      <c r="FQ48" s="322">
        <f t="shared" si="168"/>
        <v>-3.9728438521498752E-2</v>
      </c>
      <c r="FR48" s="322">
        <f t="shared" si="169"/>
        <v>-3.9002938004387821E-3</v>
      </c>
      <c r="FS48" s="322">
        <f t="shared" si="170"/>
        <v>6.5231572080885758E-4</v>
      </c>
      <c r="FT48" s="322">
        <f t="shared" si="171"/>
        <v>-1.2641059027777691E-2</v>
      </c>
      <c r="FU48" s="322">
        <f t="shared" si="172"/>
        <v>-4.8603335588249556E-3</v>
      </c>
      <c r="FV48" s="322">
        <f t="shared" si="173"/>
        <v>8.116232464929847E-2</v>
      </c>
      <c r="FW48" s="322">
        <f t="shared" si="174"/>
        <v>-9.767608578768093E-3</v>
      </c>
      <c r="FX48" s="322">
        <f t="shared" si="175"/>
        <v>-4.7746941211578603E-2</v>
      </c>
      <c r="FY48" s="322">
        <f t="shared" si="176"/>
        <v>0</v>
      </c>
      <c r="FZ48" s="322">
        <f t="shared" si="177"/>
        <v>-2.6800670016750443E-2</v>
      </c>
      <c r="GA48" s="322">
        <f t="shared" si="178"/>
        <v>-2.3486630051766749E-2</v>
      </c>
      <c r="GB48" s="322">
        <f t="shared" si="179"/>
        <v>-1.990049751243772E-2</v>
      </c>
      <c r="GC48" s="322">
        <f t="shared" si="180"/>
        <v>-2.5983454330575702E-2</v>
      </c>
      <c r="GD48" s="322">
        <f t="shared" si="181"/>
        <v>7.462686567164185E-3</v>
      </c>
      <c r="GE48" s="322">
        <f t="shared" si="182"/>
        <v>-1.6942084136996299E-2</v>
      </c>
      <c r="GF48" s="322">
        <f t="shared" si="183"/>
        <v>-4.7802043303026608E-3</v>
      </c>
      <c r="GG48" s="322">
        <f t="shared" si="184"/>
        <v>-2.7024363355364366E-2</v>
      </c>
      <c r="GH48" s="322">
        <f t="shared" si="185"/>
        <v>1.1147540983606553E-2</v>
      </c>
      <c r="GI48" s="322">
        <f t="shared" si="186"/>
        <v>4.731488052992565E-3</v>
      </c>
      <c r="GJ48" s="322">
        <f t="shared" si="187"/>
        <v>-1.1834319526627229E-2</v>
      </c>
      <c r="GK48" s="322">
        <f t="shared" si="188"/>
        <v>-3.9646431821136127E-2</v>
      </c>
      <c r="GL48" s="322">
        <f t="shared" si="189"/>
        <v>8.6280949974734691E-2</v>
      </c>
      <c r="GM48" s="322">
        <f t="shared" si="190"/>
        <v>4.8363066814379137E-2</v>
      </c>
      <c r="GN48" s="322">
        <f t="shared" si="191"/>
        <v>-1.7482517482517421E-2</v>
      </c>
      <c r="GO48" s="322">
        <f t="shared" si="192"/>
        <v>-1.3513513513513526E-2</v>
      </c>
      <c r="GP48" s="322">
        <f t="shared" si="193"/>
        <v>1.124859392575924E-2</v>
      </c>
      <c r="GQ48" s="322">
        <f t="shared" si="194"/>
        <v>-4.4492175513962291E-3</v>
      </c>
      <c r="GR48" s="322">
        <f t="shared" si="195"/>
        <v>-4.3567562342934407E-2</v>
      </c>
      <c r="GS48" s="322">
        <f t="shared" si="196"/>
        <v>-7.6430856736580113E-3</v>
      </c>
      <c r="GT48" s="322">
        <f t="shared" si="197"/>
        <v>8.4070796460176928E-2</v>
      </c>
      <c r="GU48" s="322">
        <f t="shared" si="198"/>
        <v>6.3832587523032303E-3</v>
      </c>
      <c r="GV48" s="322">
        <f t="shared" si="199"/>
        <v>-3.1240237425804326E-2</v>
      </c>
      <c r="GW48" s="322">
        <f t="shared" si="200"/>
        <v>-4.3424317617866005E-2</v>
      </c>
      <c r="GX48" s="322">
        <f t="shared" si="201"/>
        <v>-3.2971489175868715E-2</v>
      </c>
      <c r="GY48" s="322">
        <f t="shared" si="202"/>
        <v>-4.7604516325907904E-2</v>
      </c>
      <c r="GZ48" s="322">
        <f t="shared" si="203"/>
        <v>-2.2241992882562279E-2</v>
      </c>
      <c r="HA48" s="322">
        <f t="shared" si="204"/>
        <v>-9.5103356126700293E-3</v>
      </c>
      <c r="HB48" s="322">
        <f t="shared" si="205"/>
        <v>-7.510573136940155E-3</v>
      </c>
      <c r="HC48" s="322">
        <f t="shared" si="206"/>
        <v>-8.6004691164972193E-3</v>
      </c>
      <c r="HD48" s="322">
        <f t="shared" si="207"/>
        <v>-4.7588005215123887E-2</v>
      </c>
      <c r="HE48" s="322">
        <f t="shared" si="208"/>
        <v>-2.7335984095427437E-2</v>
      </c>
      <c r="HF48" s="322">
        <f t="shared" si="209"/>
        <v>-1.5526243473481662E-2</v>
      </c>
      <c r="HG48" s="322">
        <f t="shared" si="210"/>
        <v>3.3511382424011256E-2</v>
      </c>
      <c r="HH48" s="322">
        <f t="shared" si="211"/>
        <v>-4.2995342171265136E-3</v>
      </c>
      <c r="HI48" s="322">
        <f t="shared" si="212"/>
        <v>-2.3370429252782175E-2</v>
      </c>
      <c r="HJ48" s="322">
        <f t="shared" si="213"/>
        <v>-2.6109660574413136E-3</v>
      </c>
      <c r="HK48" s="322">
        <f t="shared" si="214"/>
        <v>1.3795542978422377E-2</v>
      </c>
      <c r="HL48" s="322">
        <f t="shared" si="215"/>
        <v>4.023408924652503E-3</v>
      </c>
      <c r="HM48" s="322">
        <f t="shared" si="216"/>
        <v>-7.2356542430438257E-3</v>
      </c>
      <c r="HN48" s="322">
        <f t="shared" si="217"/>
        <v>-3.4079184440303674E-2</v>
      </c>
      <c r="HO48" s="322">
        <f t="shared" si="218"/>
        <v>0.26249999999999996</v>
      </c>
      <c r="HP48" s="322">
        <f t="shared" si="219"/>
        <v>5.5555555555555643E-2</v>
      </c>
      <c r="HQ48" s="322">
        <f t="shared" si="220"/>
        <v>-7.607517536145989E-3</v>
      </c>
      <c r="HR48" s="322">
        <f t="shared" si="221"/>
        <v>-5.4257758405411843E-3</v>
      </c>
      <c r="HS48" s="322">
        <f t="shared" si="222"/>
        <v>-6.506589387980409E-2</v>
      </c>
      <c r="HT48" s="322">
        <f t="shared" si="223"/>
        <v>-1.2168543407192185E-2</v>
      </c>
      <c r="HU48" s="322">
        <f t="shared" si="224"/>
        <v>-3.5465484483850683E-3</v>
      </c>
      <c r="HV48" s="322">
        <f t="shared" si="225"/>
        <v>-3.525641025641036E-2</v>
      </c>
      <c r="HW48" s="322">
        <f t="shared" si="226"/>
        <v>-1.9679814950085178E-2</v>
      </c>
      <c r="HX48" s="322">
        <f t="shared" si="227"/>
        <v>-3.8236441669918771E-3</v>
      </c>
      <c r="HY48" s="322">
        <f t="shared" si="228"/>
        <v>-1.4331946370781263E-2</v>
      </c>
      <c r="HZ48" s="322">
        <f t="shared" si="229"/>
        <v>-1.8332094678287475E-2</v>
      </c>
      <c r="IA48" s="322">
        <f t="shared" si="230"/>
        <v>8.1760663073519747E-3</v>
      </c>
      <c r="IB48" s="322">
        <f t="shared" si="231"/>
        <v>-2.6185992287687216E-2</v>
      </c>
      <c r="IC48" s="322">
        <f t="shared" si="232"/>
        <v>-1.0190383207224723E-2</v>
      </c>
      <c r="ID48" s="322">
        <f t="shared" si="233"/>
        <v>-7.1737645183329026E-3</v>
      </c>
      <c r="IE48" s="322">
        <f t="shared" si="234"/>
        <v>-5.724451759694045E-2</v>
      </c>
      <c r="IF48" s="322">
        <f t="shared" si="235"/>
        <v>1.8352013794802429E-2</v>
      </c>
      <c r="IG48" s="322">
        <f t="shared" si="236"/>
        <v>-2.7503223033949316E-2</v>
      </c>
      <c r="IH48" s="322">
        <f t="shared" si="237"/>
        <v>-1.002313030069397E-2</v>
      </c>
      <c r="II48" s="322">
        <f t="shared" si="238"/>
        <v>-2.3328759066849593E-2</v>
      </c>
      <c r="IJ48" s="322">
        <f t="shared" si="239"/>
        <v>1.2376411191360957E-2</v>
      </c>
      <c r="IK48" s="322">
        <f t="shared" si="240"/>
        <v>-3.7913156189241883E-2</v>
      </c>
      <c r="IL48" s="322">
        <f t="shared" si="241"/>
        <v>-4.5356037151702673E-2</v>
      </c>
      <c r="IM48" s="322">
        <f t="shared" si="242"/>
        <v>-1.1587283102364091E-2</v>
      </c>
      <c r="IN48" s="322">
        <f t="shared" si="243"/>
        <v>-4.5177045177045155E-2</v>
      </c>
      <c r="IO48" s="322">
        <f t="shared" si="244"/>
        <v>-6.7796198555839784E-3</v>
      </c>
      <c r="IP48" s="322">
        <f t="shared" si="245"/>
        <v>-6.2749117412595437E-2</v>
      </c>
      <c r="IQ48" s="322">
        <f t="shared" si="246"/>
        <v>-3.2557454331172568E-2</v>
      </c>
      <c r="IR48" s="322">
        <f t="shared" si="247"/>
        <v>8.2527781422107489E-3</v>
      </c>
      <c r="IS48" s="322">
        <f t="shared" si="248"/>
        <v>-7.3349633251833628E-3</v>
      </c>
      <c r="IT48" s="322">
        <f t="shared" si="249"/>
        <v>1.3698630136986314E-2</v>
      </c>
      <c r="IU48" s="322">
        <f t="shared" si="250"/>
        <v>-3.4618490109002753E-2</v>
      </c>
      <c r="IV48" s="322">
        <f t="shared" si="251"/>
        <v>-6.4963567728908338E-3</v>
      </c>
      <c r="IW48" s="322">
        <f t="shared" si="252"/>
        <v>-2.9978313560403039E-2</v>
      </c>
      <c r="IX48" s="322">
        <f t="shared" si="253"/>
        <v>-6.0919540229884987E-2</v>
      </c>
      <c r="IY48" s="322">
        <f t="shared" si="254"/>
        <v>-6.5252854812398097E-3</v>
      </c>
      <c r="IZ48" s="322">
        <f t="shared" si="255"/>
        <v>2.6027397260274025E-2</v>
      </c>
      <c r="JA48" s="322">
        <f t="shared" si="256"/>
        <v>6.7796610169491595E-2</v>
      </c>
      <c r="JB48" s="322">
        <f t="shared" si="257"/>
        <v>-4.1853286853664684E-2</v>
      </c>
      <c r="JC48" s="322">
        <f t="shared" si="258"/>
        <v>-3.8140063296275162E-3</v>
      </c>
      <c r="JD48" s="322">
        <f t="shared" si="259"/>
        <v>-2.007740686985959E-2</v>
      </c>
      <c r="JE48" s="322">
        <f t="shared" si="260"/>
        <v>-2.5914861837191924E-2</v>
      </c>
      <c r="JF48" s="322">
        <f t="shared" si="261"/>
        <v>-4.3247409437355095E-3</v>
      </c>
      <c r="JG48" s="322">
        <f t="shared" si="262"/>
        <v>3.8032887764520872E-2</v>
      </c>
      <c r="JH48" s="322">
        <f t="shared" si="263"/>
        <v>-3.7610236901262271E-2</v>
      </c>
      <c r="JI48" s="322">
        <f t="shared" si="264"/>
        <v>-1.1736483697895201E-2</v>
      </c>
      <c r="JJ48" s="322">
        <f t="shared" si="265"/>
        <v>-2.7152317880794714E-2</v>
      </c>
      <c r="JK48" s="322">
        <f t="shared" si="266"/>
        <v>-1.5095729013254835E-2</v>
      </c>
      <c r="JL48" s="322">
        <f t="shared" si="267"/>
        <v>-1.9029937340450227E-2</v>
      </c>
      <c r="JM48" s="322">
        <f t="shared" si="268"/>
        <v>4.2588358153330071E-2</v>
      </c>
      <c r="JN48" s="322">
        <f t="shared" si="269"/>
        <v>-7.510573136940155E-3</v>
      </c>
      <c r="JO48" s="322">
        <f t="shared" si="270"/>
        <v>5.1813471502590719E-3</v>
      </c>
      <c r="JP48" s="322">
        <f t="shared" si="271"/>
        <v>2.7667984189723317E-2</v>
      </c>
      <c r="JQ48" s="322">
        <f t="shared" si="272"/>
        <v>5.0179792024361042E-2</v>
      </c>
      <c r="JR48" s="322">
        <f t="shared" si="273"/>
        <v>-6.0101117994730453E-2</v>
      </c>
      <c r="JS48" s="322">
        <f t="shared" si="274"/>
        <v>-3.7913156189241883E-2</v>
      </c>
      <c r="JT48" s="322">
        <f t="shared" si="275"/>
        <v>-6.3909774436090194E-2</v>
      </c>
      <c r="JU48" s="322">
        <f t="shared" si="276"/>
        <v>-2.3385300668151542E-2</v>
      </c>
      <c r="JV48" s="322">
        <f t="shared" si="277"/>
        <v>-1.8103858980466844E-2</v>
      </c>
      <c r="JW48" s="322">
        <f t="shared" si="278"/>
        <v>-5.3500660501981517E-2</v>
      </c>
      <c r="JX48" s="322">
        <f t="shared" si="279"/>
        <v>-3.8777067633311096E-2</v>
      </c>
      <c r="JY48" s="322">
        <f t="shared" si="280"/>
        <v>-6.2060405461315679E-2</v>
      </c>
      <c r="JZ48" s="322">
        <f t="shared" si="281"/>
        <v>-2.0509633312616571E-2</v>
      </c>
      <c r="KA48" s="322">
        <f t="shared" si="282"/>
        <v>5.0380653828930016E-3</v>
      </c>
      <c r="KB48" s="322">
        <f t="shared" si="283"/>
        <v>-3.0412976203179964E-2</v>
      </c>
      <c r="KC48" s="322">
        <f t="shared" si="284"/>
        <v>4.1853577249077095E-2</v>
      </c>
      <c r="KD48" s="322">
        <f t="shared" si="285"/>
        <v>-2.2298349423855574E-2</v>
      </c>
      <c r="KE48" s="322">
        <f t="shared" si="286"/>
        <v>-3.8643907064959758E-2</v>
      </c>
      <c r="KF48" s="322">
        <f t="shared" si="287"/>
        <v>4.3338683788121918E-2</v>
      </c>
      <c r="KG48" s="322">
        <f t="shared" si="288"/>
        <v>2.485339290700923E-2</v>
      </c>
      <c r="KH48" s="322">
        <f t="shared" si="289"/>
        <v>-2.0856820744081031E-2</v>
      </c>
      <c r="KI48" s="322">
        <f t="shared" si="290"/>
        <v>6.8447412353923223E-2</v>
      </c>
      <c r="KJ48" s="322">
        <f t="shared" si="291"/>
        <v>-4.8280024140013181E-3</v>
      </c>
      <c r="KK48" s="322">
        <f t="shared" si="292"/>
        <v>-1.8604651162790302E-3</v>
      </c>
      <c r="KL48" s="322">
        <f t="shared" si="293"/>
        <v>-2.3064185459706649E-2</v>
      </c>
      <c r="KM48" s="322">
        <f t="shared" si="294"/>
        <v>-2.7932238458554203E-2</v>
      </c>
      <c r="KN48" s="322">
        <f t="shared" si="295"/>
        <v>-5.7055914796500032E-3</v>
      </c>
      <c r="KO48" s="322">
        <f t="shared" si="296"/>
        <v>-7.8067852188169987E-2</v>
      </c>
      <c r="KP48" s="322">
        <f t="shared" si="297"/>
        <v>-3.6488027366020422E-2</v>
      </c>
      <c r="KQ48" s="322">
        <f t="shared" si="298"/>
        <v>-2.4657534246575304E-2</v>
      </c>
      <c r="KR48" s="322">
        <f t="shared" si="299"/>
        <v>-1.3192612137202884E-3</v>
      </c>
      <c r="KS48" s="322">
        <f t="shared" si="300"/>
        <v>-4.63492063492063E-2</v>
      </c>
      <c r="KT48" s="322">
        <f t="shared" si="301"/>
        <v>-1.2403181913334753E-2</v>
      </c>
      <c r="KU48" s="322">
        <f t="shared" si="302"/>
        <v>-2.7701094716801492E-2</v>
      </c>
      <c r="KV48" s="322">
        <f t="shared" si="303"/>
        <v>-4.4345898004433644E-3</v>
      </c>
      <c r="KW48" s="322">
        <f t="shared" si="304"/>
        <v>-2.6114098975659097E-2</v>
      </c>
      <c r="KX48" s="322">
        <f t="shared" si="305"/>
        <v>3.1914893617021227E-3</v>
      </c>
      <c r="KY48" s="322">
        <f t="shared" si="306"/>
        <v>-3.0369787568843426E-2</v>
      </c>
      <c r="KZ48" s="322">
        <f t="shared" si="307"/>
        <v>-1.9380925822643624E-2</v>
      </c>
      <c r="LA48" s="322">
        <f t="shared" si="308"/>
        <v>-2.2887591981730623E-2</v>
      </c>
      <c r="LB48" s="322">
        <f t="shared" si="309"/>
        <v>-7.9767316300050559E-3</v>
      </c>
      <c r="LC48" s="322">
        <f t="shared" si="310"/>
        <v>-6.8514163002352151E-3</v>
      </c>
      <c r="LD48" s="322">
        <f t="shared" si="311"/>
        <v>-5.7386718478939766E-2</v>
      </c>
      <c r="LE48" s="322">
        <f t="shared" si="312"/>
        <v>-4.1135840368380763E-2</v>
      </c>
      <c r="LF48" s="322">
        <f t="shared" si="313"/>
        <v>1.1086057872980146E-2</v>
      </c>
      <c r="LG48" s="322">
        <f t="shared" si="314"/>
        <v>0</v>
      </c>
      <c r="LH48" s="322">
        <f t="shared" si="315"/>
        <v>-2.9325513196487606E-4</v>
      </c>
      <c r="LI48" s="322">
        <f t="shared" si="316"/>
        <v>-0.14122137404580157</v>
      </c>
      <c r="LJ48" s="322">
        <f t="shared" si="317"/>
        <v>4.4516006819473276E-3</v>
      </c>
      <c r="LK48" s="322">
        <f t="shared" si="318"/>
        <v>-1.2930337805075113E-2</v>
      </c>
      <c r="LL48" s="322">
        <f t="shared" si="319"/>
        <v>-9.6153846153838418E-4</v>
      </c>
      <c r="LM48" s="322">
        <f t="shared" si="320"/>
        <v>-1.4889705882352854E-2</v>
      </c>
      <c r="LN48" s="322">
        <f t="shared" si="321"/>
        <v>-5.5621771950735222E-3</v>
      </c>
      <c r="LO48" s="322">
        <f t="shared" si="322"/>
        <v>-2.0066889632107024E-2</v>
      </c>
      <c r="LP48" s="322">
        <f t="shared" si="323"/>
        <v>3.1335149863760278E-2</v>
      </c>
      <c r="LQ48" s="322">
        <f t="shared" si="324"/>
        <v>-9.4607379375594874E-4</v>
      </c>
      <c r="LR48" s="322">
        <f t="shared" si="325"/>
        <v>5.3944901197173073E-3</v>
      </c>
      <c r="LS48" s="322">
        <f t="shared" si="326"/>
        <v>-4.329531613331853E-2</v>
      </c>
      <c r="LT48" s="322">
        <f t="shared" si="327"/>
        <v>-2.4757431079624345E-2</v>
      </c>
      <c r="LU48" s="322">
        <f t="shared" si="328"/>
        <v>-1.5079634022365309E-2</v>
      </c>
      <c r="LV48" s="327">
        <f t="shared" si="329"/>
        <v>-5.8823677177606656E-2</v>
      </c>
    </row>
    <row r="49" spans="1:334">
      <c r="A49" s="265">
        <v>45117</v>
      </c>
      <c r="B49" s="230">
        <v>3017.94</v>
      </c>
      <c r="C49" s="231">
        <v>77.72</v>
      </c>
      <c r="D49" s="231">
        <v>44.56</v>
      </c>
      <c r="E49" s="231">
        <v>40.24</v>
      </c>
      <c r="F49" s="231">
        <v>2066.79</v>
      </c>
      <c r="G49" s="231">
        <v>16.399999999999999</v>
      </c>
      <c r="H49" s="231">
        <v>189.57</v>
      </c>
      <c r="I49" s="231">
        <v>184691.92</v>
      </c>
      <c r="J49" s="231">
        <v>12.38</v>
      </c>
      <c r="K49" s="231">
        <v>339.4</v>
      </c>
      <c r="L49" s="231">
        <v>95.39</v>
      </c>
      <c r="M49" s="232">
        <v>7.0000000000000007E-2</v>
      </c>
      <c r="N49" s="231">
        <v>24.38</v>
      </c>
      <c r="O49" s="231">
        <v>2826.16</v>
      </c>
      <c r="P49" s="231">
        <v>2.04</v>
      </c>
      <c r="Q49" s="231">
        <v>1135.72</v>
      </c>
      <c r="R49" s="231">
        <v>11.48</v>
      </c>
      <c r="S49" s="231">
        <v>188.59</v>
      </c>
      <c r="T49" s="231">
        <v>106.88</v>
      </c>
      <c r="U49" s="231">
        <v>70285.88</v>
      </c>
      <c r="V49" s="231">
        <v>15.56</v>
      </c>
      <c r="W49" s="231">
        <v>45.44</v>
      </c>
      <c r="X49" s="231">
        <v>6.98</v>
      </c>
      <c r="Y49" s="231">
        <v>461.13</v>
      </c>
      <c r="Z49" s="231">
        <v>89.8</v>
      </c>
      <c r="AA49" s="231">
        <v>281.38</v>
      </c>
      <c r="AB49" s="231">
        <v>2.84</v>
      </c>
      <c r="AC49" s="231">
        <v>13.15</v>
      </c>
      <c r="AD49" s="231">
        <v>18.239999999999998</v>
      </c>
      <c r="AE49" s="231">
        <v>134.68</v>
      </c>
      <c r="AF49" s="231">
        <v>855.78</v>
      </c>
      <c r="AG49" s="231">
        <v>56.9</v>
      </c>
      <c r="AH49" s="231">
        <v>23.37</v>
      </c>
      <c r="AI49" s="231">
        <v>150.44999999999999</v>
      </c>
      <c r="AJ49" s="231">
        <v>31.7</v>
      </c>
      <c r="AK49" s="231">
        <v>623.6</v>
      </c>
      <c r="AL49" s="231">
        <v>324.10000000000002</v>
      </c>
      <c r="AM49" s="231">
        <v>32.49</v>
      </c>
      <c r="AN49" s="231">
        <v>11.24</v>
      </c>
      <c r="AO49" s="231">
        <v>127.87</v>
      </c>
      <c r="AP49" s="231">
        <v>142.19999999999999</v>
      </c>
      <c r="AQ49" s="231">
        <v>12.61</v>
      </c>
      <c r="AR49" s="231">
        <v>15.04</v>
      </c>
      <c r="AS49" s="231">
        <v>98.35</v>
      </c>
      <c r="AT49" s="231">
        <v>71.56</v>
      </c>
      <c r="AU49" s="231">
        <v>165.03</v>
      </c>
      <c r="AV49" s="231">
        <v>27.83</v>
      </c>
      <c r="AW49" s="231">
        <v>61.84</v>
      </c>
      <c r="AX49" s="231">
        <v>3.67</v>
      </c>
      <c r="AY49" s="231">
        <v>30.18</v>
      </c>
      <c r="AZ49" s="231">
        <v>28.71</v>
      </c>
      <c r="BA49" s="231">
        <v>6870.26</v>
      </c>
      <c r="BB49" s="231">
        <v>670.82</v>
      </c>
      <c r="BC49" s="231">
        <v>2.33</v>
      </c>
      <c r="BD49" s="231">
        <v>13.38</v>
      </c>
      <c r="BE49" s="231">
        <v>514.83000000000004</v>
      </c>
      <c r="BF49" s="231">
        <v>441.91</v>
      </c>
      <c r="BG49" s="231">
        <v>143.08000000000001</v>
      </c>
      <c r="BH49" s="231">
        <v>55.33</v>
      </c>
      <c r="BI49" s="231">
        <v>246.06</v>
      </c>
      <c r="BJ49" s="231">
        <v>3.19</v>
      </c>
      <c r="BK49" s="231">
        <v>1550.05</v>
      </c>
      <c r="BL49" s="231">
        <v>135.69999999999999</v>
      </c>
      <c r="BM49" s="231">
        <v>86.86</v>
      </c>
      <c r="BN49" s="231">
        <v>466.3</v>
      </c>
      <c r="BO49" s="231">
        <v>3315.55</v>
      </c>
      <c r="BP49" s="231">
        <v>117.01</v>
      </c>
      <c r="BQ49" s="231">
        <v>690.51</v>
      </c>
      <c r="BR49" s="231">
        <v>87.17</v>
      </c>
      <c r="BS49" s="231">
        <v>407.82</v>
      </c>
      <c r="BT49" s="231">
        <v>85.28</v>
      </c>
      <c r="BU49" s="231">
        <v>45.42</v>
      </c>
      <c r="BV49" s="231">
        <v>12.84</v>
      </c>
      <c r="BW49" s="231">
        <v>50.2</v>
      </c>
      <c r="BX49" s="231">
        <v>306.98</v>
      </c>
      <c r="BY49" s="231">
        <v>149.03</v>
      </c>
      <c r="BZ49" s="231">
        <v>68.45</v>
      </c>
      <c r="CA49" s="231">
        <v>174.51</v>
      </c>
      <c r="CB49" s="231">
        <v>48.23</v>
      </c>
      <c r="CC49" s="231">
        <v>79239.16</v>
      </c>
      <c r="CD49" s="231">
        <v>171.16</v>
      </c>
      <c r="CE49" s="231">
        <v>70.59</v>
      </c>
      <c r="CF49" s="231">
        <v>7371.82</v>
      </c>
      <c r="CG49" s="231">
        <v>30.13</v>
      </c>
      <c r="CH49" s="231">
        <v>0.74</v>
      </c>
      <c r="CI49" s="231">
        <v>97.24</v>
      </c>
      <c r="CJ49" s="231">
        <v>115.94</v>
      </c>
      <c r="CK49" s="231">
        <v>77.569999999999993</v>
      </c>
      <c r="CL49" s="231">
        <v>33.58</v>
      </c>
      <c r="CM49" s="231">
        <v>5.99</v>
      </c>
      <c r="CN49" s="231">
        <v>7.6</v>
      </c>
      <c r="CO49" s="231">
        <v>1.27</v>
      </c>
      <c r="CP49" s="231">
        <v>917.38</v>
      </c>
      <c r="CQ49" s="231">
        <v>123.07</v>
      </c>
      <c r="CR49" s="231">
        <v>218.36</v>
      </c>
      <c r="CS49" s="231">
        <v>141.28</v>
      </c>
      <c r="CT49" s="231">
        <v>239.13</v>
      </c>
      <c r="CU49" s="231">
        <v>613.85</v>
      </c>
      <c r="CV49" s="231">
        <v>115.84</v>
      </c>
      <c r="CW49" s="231">
        <v>397.33</v>
      </c>
      <c r="CX49" s="231">
        <v>14.88</v>
      </c>
      <c r="CY49" s="231">
        <v>346.56</v>
      </c>
      <c r="CZ49" s="231">
        <v>45.25</v>
      </c>
      <c r="DA49" s="231">
        <v>11662.98</v>
      </c>
      <c r="DB49" s="231">
        <v>142.19999999999999</v>
      </c>
      <c r="DC49" s="231">
        <v>7.77</v>
      </c>
      <c r="DD49" s="231">
        <v>31.58</v>
      </c>
      <c r="DE49" s="231">
        <v>1245.21</v>
      </c>
      <c r="DF49" s="231">
        <v>134.16999999999999</v>
      </c>
      <c r="DG49" s="231">
        <v>149.03</v>
      </c>
      <c r="DH49" s="231">
        <v>10.35</v>
      </c>
      <c r="DI49" s="231">
        <v>8.4499999999999993</v>
      </c>
      <c r="DJ49" s="231">
        <v>21.64</v>
      </c>
      <c r="DK49" s="231">
        <v>103.66</v>
      </c>
      <c r="DL49" s="231">
        <v>10832.69</v>
      </c>
      <c r="DM49" s="231">
        <v>23.55</v>
      </c>
      <c r="DN49" s="231">
        <v>48.49</v>
      </c>
      <c r="DO49" s="231">
        <v>92.2</v>
      </c>
      <c r="DP49" s="231">
        <v>96.12</v>
      </c>
      <c r="DQ49" s="231">
        <v>711608.62</v>
      </c>
      <c r="DR49" s="231">
        <v>172.03</v>
      </c>
      <c r="DS49" s="231">
        <v>42.05</v>
      </c>
      <c r="DT49" s="231">
        <v>29.54</v>
      </c>
      <c r="DU49" s="231">
        <v>46.53</v>
      </c>
      <c r="DV49" s="231">
        <v>17.75</v>
      </c>
      <c r="DW49" s="231">
        <v>6.39</v>
      </c>
      <c r="DX49" s="231">
        <v>17.54</v>
      </c>
      <c r="DY49" s="231">
        <v>11.45</v>
      </c>
      <c r="DZ49" s="231">
        <v>240.93</v>
      </c>
      <c r="EA49" s="231">
        <v>79.040000000000006</v>
      </c>
      <c r="EB49" s="231">
        <v>26.59</v>
      </c>
      <c r="EC49" s="231">
        <v>1567.6</v>
      </c>
      <c r="ED49" s="231">
        <v>26.94</v>
      </c>
      <c r="EE49" s="231">
        <v>26.03</v>
      </c>
      <c r="EF49" s="231">
        <v>16.07</v>
      </c>
      <c r="EG49" s="231">
        <v>48.29</v>
      </c>
      <c r="EH49" s="231">
        <v>759.69</v>
      </c>
      <c r="EI49" s="231">
        <v>210.81</v>
      </c>
      <c r="EJ49" s="231">
        <v>4.88</v>
      </c>
      <c r="EK49" s="231">
        <v>3989.42</v>
      </c>
      <c r="EL49" s="231">
        <v>28.16</v>
      </c>
      <c r="EM49" s="231">
        <v>252.06</v>
      </c>
      <c r="EN49" s="231">
        <v>141.84</v>
      </c>
      <c r="EO49" s="231">
        <v>193.83</v>
      </c>
      <c r="EP49" s="231">
        <v>1711.67</v>
      </c>
      <c r="EQ49" s="231">
        <v>101.88</v>
      </c>
      <c r="ER49" s="231">
        <v>141.16999999999999</v>
      </c>
      <c r="ES49" s="231">
        <v>65</v>
      </c>
      <c r="ET49" s="231">
        <v>52.74</v>
      </c>
      <c r="EU49" s="231">
        <v>17.13</v>
      </c>
      <c r="EV49" s="231">
        <v>341.09</v>
      </c>
      <c r="EW49" s="231">
        <v>7.4</v>
      </c>
      <c r="EX49" s="231">
        <v>213.12</v>
      </c>
      <c r="EY49" s="231">
        <v>123.36</v>
      </c>
      <c r="EZ49" s="231">
        <v>31.41</v>
      </c>
      <c r="FA49" s="231">
        <v>54.74</v>
      </c>
      <c r="FB49" s="231">
        <v>26.13</v>
      </c>
      <c r="FC49" s="231">
        <v>185</v>
      </c>
      <c r="FD49" s="231">
        <v>17.899999999999999</v>
      </c>
      <c r="FE49" s="231">
        <v>32.03</v>
      </c>
      <c r="FF49" s="231">
        <v>344.77</v>
      </c>
      <c r="FG49" s="231">
        <v>86.17</v>
      </c>
      <c r="FH49" s="231">
        <v>527.46</v>
      </c>
      <c r="FI49" s="231">
        <v>60.87</v>
      </c>
      <c r="FJ49" s="233">
        <v>33866.589999999997</v>
      </c>
      <c r="FN49" s="326">
        <f t="shared" si="165"/>
        <v>3.206016024950499E-2</v>
      </c>
      <c r="FO49" s="322">
        <f t="shared" si="166"/>
        <v>1.2506513809275583E-2</v>
      </c>
      <c r="FP49" s="322">
        <f t="shared" si="167"/>
        <v>5.0695590662579719E-2</v>
      </c>
      <c r="FQ49" s="322">
        <f t="shared" si="168"/>
        <v>5.3678973553286317E-2</v>
      </c>
      <c r="FR49" s="322">
        <f t="shared" si="169"/>
        <v>-3.5440769485656172E-2</v>
      </c>
      <c r="FS49" s="322">
        <f t="shared" si="170"/>
        <v>6.9100391134289355E-2</v>
      </c>
      <c r="FT49" s="322">
        <f t="shared" si="171"/>
        <v>4.1650640145062826E-2</v>
      </c>
      <c r="FU49" s="322">
        <f t="shared" si="172"/>
        <v>2.205872994211925E-2</v>
      </c>
      <c r="FV49" s="322">
        <f t="shared" si="173"/>
        <v>0.14735866543095474</v>
      </c>
      <c r="FW49" s="322">
        <f t="shared" si="174"/>
        <v>2.3800187023015857E-2</v>
      </c>
      <c r="FX49" s="322">
        <f t="shared" si="175"/>
        <v>-3.5516556983182222E-3</v>
      </c>
      <c r="FY49" s="322">
        <f t="shared" si="176"/>
        <v>0</v>
      </c>
      <c r="FZ49" s="322">
        <f t="shared" si="177"/>
        <v>4.9053356282271976E-2</v>
      </c>
      <c r="GA49" s="322">
        <f t="shared" si="178"/>
        <v>8.7227150672072915E-2</v>
      </c>
      <c r="GB49" s="322">
        <f t="shared" si="179"/>
        <v>3.5532994923857898E-2</v>
      </c>
      <c r="GC49" s="322">
        <f t="shared" si="180"/>
        <v>-1.5687022239170678E-2</v>
      </c>
      <c r="GD49" s="322">
        <f t="shared" si="181"/>
        <v>6.2962962962962929E-2</v>
      </c>
      <c r="GE49" s="322">
        <f t="shared" si="182"/>
        <v>5.3027892671497003E-5</v>
      </c>
      <c r="GF49" s="322">
        <f t="shared" si="183"/>
        <v>6.5925786400450985E-3</v>
      </c>
      <c r="GG49" s="322">
        <f t="shared" si="184"/>
        <v>5.0071428165914138E-2</v>
      </c>
      <c r="GH49" s="322">
        <f t="shared" si="185"/>
        <v>9.0791180285344081E-3</v>
      </c>
      <c r="GI49" s="322">
        <f t="shared" si="186"/>
        <v>6.9931716505768751E-2</v>
      </c>
      <c r="GJ49" s="322">
        <f t="shared" si="187"/>
        <v>4.4910179640718674E-2</v>
      </c>
      <c r="GK49" s="322">
        <f t="shared" si="188"/>
        <v>4.0268002165674117E-2</v>
      </c>
      <c r="GL49" s="322">
        <f t="shared" si="189"/>
        <v>4.4307477613676038E-2</v>
      </c>
      <c r="GM49" s="322">
        <f t="shared" si="190"/>
        <v>2.5325219545967965E-2</v>
      </c>
      <c r="GN49" s="322">
        <f t="shared" si="191"/>
        <v>1.0676156583629824E-2</v>
      </c>
      <c r="GO49" s="322">
        <f t="shared" si="192"/>
        <v>0.1258561643835617</v>
      </c>
      <c r="GP49" s="322">
        <f t="shared" si="193"/>
        <v>1.4460511679643937E-2</v>
      </c>
      <c r="GQ49" s="322">
        <f t="shared" si="194"/>
        <v>3.7756202804746536E-2</v>
      </c>
      <c r="GR49" s="322">
        <f t="shared" si="195"/>
        <v>8.1048988150880436E-2</v>
      </c>
      <c r="GS49" s="322">
        <f t="shared" si="196"/>
        <v>1.9165323302883761E-2</v>
      </c>
      <c r="GT49" s="322">
        <f t="shared" si="197"/>
        <v>-4.6122448979591793E-2</v>
      </c>
      <c r="GU49" s="322">
        <f t="shared" si="198"/>
        <v>-1.6216569672399254E-2</v>
      </c>
      <c r="GV49" s="322">
        <f t="shared" si="199"/>
        <v>2.2250886810706149E-2</v>
      </c>
      <c r="GW49" s="322">
        <f t="shared" si="200"/>
        <v>1.1024643320363276E-2</v>
      </c>
      <c r="GX49" s="322">
        <f t="shared" si="201"/>
        <v>4.5450146769459153E-2</v>
      </c>
      <c r="GY49" s="322">
        <f t="shared" si="202"/>
        <v>4.1012495994873471E-2</v>
      </c>
      <c r="GZ49" s="322">
        <f t="shared" si="203"/>
        <v>2.2747952684258416E-2</v>
      </c>
      <c r="HA49" s="322">
        <f t="shared" si="204"/>
        <v>1.4680209490557122E-2</v>
      </c>
      <c r="HB49" s="322">
        <f t="shared" si="205"/>
        <v>4.4743222393652006E-2</v>
      </c>
      <c r="HC49" s="322">
        <f t="shared" si="206"/>
        <v>-5.5205047318612217E-3</v>
      </c>
      <c r="HD49" s="322">
        <f t="shared" si="207"/>
        <v>2.943189596167007E-2</v>
      </c>
      <c r="HE49" s="322">
        <f t="shared" si="208"/>
        <v>5.1098620337250893E-3</v>
      </c>
      <c r="HF49" s="322">
        <f t="shared" si="209"/>
        <v>-1.2561060711793915E-3</v>
      </c>
      <c r="HG49" s="322">
        <f t="shared" si="210"/>
        <v>1.5381775672183597E-2</v>
      </c>
      <c r="HH49" s="322">
        <f t="shared" si="211"/>
        <v>1.4393666786613583E-3</v>
      </c>
      <c r="HI49" s="322">
        <f t="shared" si="212"/>
        <v>6.6742633892235663E-3</v>
      </c>
      <c r="HJ49" s="322">
        <f t="shared" si="213"/>
        <v>-3.9267015706806262E-2</v>
      </c>
      <c r="HK49" s="322">
        <f t="shared" si="214"/>
        <v>5.3035589672016735E-2</v>
      </c>
      <c r="HL49" s="322">
        <f t="shared" si="215"/>
        <v>4.5901639344262356E-2</v>
      </c>
      <c r="HM49" s="322">
        <f t="shared" si="216"/>
        <v>3.4355253708557805E-2</v>
      </c>
      <c r="HN49" s="322">
        <f t="shared" si="217"/>
        <v>6.9478987309482876E-2</v>
      </c>
      <c r="HO49" s="322">
        <f t="shared" si="218"/>
        <v>0.15346534653465349</v>
      </c>
      <c r="HP49" s="322">
        <f t="shared" si="219"/>
        <v>6.0150375939849671E-3</v>
      </c>
      <c r="HQ49" s="322">
        <f t="shared" si="220"/>
        <v>6.0914542419684012E-2</v>
      </c>
      <c r="HR49" s="322">
        <f t="shared" si="221"/>
        <v>8.6966446016891168E-3</v>
      </c>
      <c r="HS49" s="322">
        <f t="shared" si="222"/>
        <v>5.594095940959419E-2</v>
      </c>
      <c r="HT49" s="322">
        <f t="shared" si="223"/>
        <v>1.7282588711160098E-2</v>
      </c>
      <c r="HU49" s="322">
        <f t="shared" si="224"/>
        <v>4.2582941400788152E-2</v>
      </c>
      <c r="HV49" s="322">
        <f t="shared" si="225"/>
        <v>5.9800664451827301E-2</v>
      </c>
      <c r="HW49" s="322">
        <f t="shared" si="226"/>
        <v>-3.7516998143399177E-2</v>
      </c>
      <c r="HX49" s="322">
        <f t="shared" si="227"/>
        <v>6.2979790067366384E-2</v>
      </c>
      <c r="HY49" s="322">
        <f t="shared" si="228"/>
        <v>1.852720450281424E-2</v>
      </c>
      <c r="HZ49" s="322">
        <f t="shared" si="229"/>
        <v>6.9765307761132461E-2</v>
      </c>
      <c r="IA49" s="322">
        <f t="shared" si="230"/>
        <v>5.5685747581718598E-2</v>
      </c>
      <c r="IB49" s="322">
        <f t="shared" si="231"/>
        <v>7.753936826595452E-2</v>
      </c>
      <c r="IC49" s="322">
        <f t="shared" si="232"/>
        <v>6.4222304420195969E-2</v>
      </c>
      <c r="ID49" s="322">
        <f t="shared" si="233"/>
        <v>-2.2938410368156923E-4</v>
      </c>
      <c r="IE49" s="322">
        <f t="shared" si="234"/>
        <v>4.7061542016483049E-2</v>
      </c>
      <c r="IF49" s="322">
        <f t="shared" si="235"/>
        <v>3.1446540880503075E-2</v>
      </c>
      <c r="IG49" s="322">
        <f t="shared" si="236"/>
        <v>3.5351303579320304E-3</v>
      </c>
      <c r="IH49" s="322">
        <f t="shared" si="237"/>
        <v>0</v>
      </c>
      <c r="II49" s="322">
        <f t="shared" si="238"/>
        <v>7.6274588518667717E-3</v>
      </c>
      <c r="IJ49" s="322">
        <f t="shared" si="239"/>
        <v>6.3134199134199195E-2</v>
      </c>
      <c r="IK49" s="322">
        <f t="shared" si="240"/>
        <v>3.9070394072078986E-3</v>
      </c>
      <c r="IL49" s="322">
        <f t="shared" si="241"/>
        <v>0.10994000324306796</v>
      </c>
      <c r="IM49" s="322">
        <f t="shared" si="242"/>
        <v>2.8041237113402007E-2</v>
      </c>
      <c r="IN49" s="322">
        <f t="shared" si="243"/>
        <v>2.7919863597612855E-2</v>
      </c>
      <c r="IO49" s="322">
        <f t="shared" si="244"/>
        <v>9.1013655868845949E-3</v>
      </c>
      <c r="IP49" s="322">
        <f t="shared" si="245"/>
        <v>3.9854191980558944E-2</v>
      </c>
      <c r="IQ49" s="322">
        <f t="shared" si="246"/>
        <v>7.4920054819552329E-2</v>
      </c>
      <c r="IR49" s="322">
        <f t="shared" si="247"/>
        <v>2.0463760331894138E-2</v>
      </c>
      <c r="IS49" s="322">
        <f t="shared" si="248"/>
        <v>0.23686371100164202</v>
      </c>
      <c r="IT49" s="322">
        <f t="shared" si="249"/>
        <v>0</v>
      </c>
      <c r="IU49" s="322">
        <f t="shared" si="250"/>
        <v>1.6623105070569671E-2</v>
      </c>
      <c r="IV49" s="322">
        <f t="shared" si="251"/>
        <v>2.4476451356366492E-2</v>
      </c>
      <c r="IW49" s="322">
        <f t="shared" si="252"/>
        <v>2.0120988953182362E-2</v>
      </c>
      <c r="IX49" s="322">
        <f t="shared" si="253"/>
        <v>2.7539779681762501E-2</v>
      </c>
      <c r="IY49" s="322">
        <f t="shared" si="254"/>
        <v>-1.6420361247947397E-2</v>
      </c>
      <c r="IZ49" s="322">
        <f t="shared" si="255"/>
        <v>1.4686248331108067E-2</v>
      </c>
      <c r="JA49" s="322">
        <f t="shared" si="256"/>
        <v>7.936507936507943E-3</v>
      </c>
      <c r="JB49" s="322">
        <f t="shared" si="257"/>
        <v>3.3329954155825174E-2</v>
      </c>
      <c r="JC49" s="322">
        <f t="shared" si="258"/>
        <v>2.5252525252524279E-3</v>
      </c>
      <c r="JD49" s="322">
        <f t="shared" si="259"/>
        <v>7.8054801283633679E-2</v>
      </c>
      <c r="JE49" s="322">
        <f t="shared" si="260"/>
        <v>8.3186383500728309E-2</v>
      </c>
      <c r="JF49" s="322">
        <f t="shared" si="261"/>
        <v>2.8383434395561839E-2</v>
      </c>
      <c r="JG49" s="322">
        <f t="shared" si="262"/>
        <v>1.0835378003194692E-2</v>
      </c>
      <c r="JH49" s="322">
        <f t="shared" si="263"/>
        <v>4.0697152097745048E-2</v>
      </c>
      <c r="JI49" s="322">
        <f t="shared" si="264"/>
        <v>3.7063137838331608E-2</v>
      </c>
      <c r="JJ49" s="322">
        <f t="shared" si="265"/>
        <v>1.2933968686181163E-2</v>
      </c>
      <c r="JK49" s="322">
        <f t="shared" si="266"/>
        <v>7.9626168224299076E-2</v>
      </c>
      <c r="JL49" s="322">
        <f t="shared" si="267"/>
        <v>7.0499171989590645E-2</v>
      </c>
      <c r="JM49" s="322">
        <f t="shared" si="268"/>
        <v>8.5703008565180885E-2</v>
      </c>
      <c r="JN49" s="322">
        <f t="shared" si="269"/>
        <v>4.4743222393652006E-2</v>
      </c>
      <c r="JO49" s="322">
        <f t="shared" si="270"/>
        <v>1.2886597938144056E-3</v>
      </c>
      <c r="JP49" s="322">
        <f t="shared" si="271"/>
        <v>1.2179487179487148E-2</v>
      </c>
      <c r="JQ49" s="322">
        <f t="shared" si="272"/>
        <v>-3.9723301869331845E-2</v>
      </c>
      <c r="JR49" s="322">
        <f t="shared" si="273"/>
        <v>1.6516402757784515E-2</v>
      </c>
      <c r="JS49" s="322">
        <f t="shared" si="274"/>
        <v>3.9070394072078986E-3</v>
      </c>
      <c r="JT49" s="322">
        <f t="shared" si="275"/>
        <v>3.9156626506023973E-2</v>
      </c>
      <c r="JU49" s="322">
        <f t="shared" si="276"/>
        <v>-3.648802736602056E-2</v>
      </c>
      <c r="JV49" s="322">
        <f t="shared" si="277"/>
        <v>4.9975739932071869E-2</v>
      </c>
      <c r="JW49" s="322">
        <f t="shared" si="278"/>
        <v>3.3396470940085674E-2</v>
      </c>
      <c r="JX49" s="322">
        <f t="shared" si="279"/>
        <v>3.3697025447633394E-2</v>
      </c>
      <c r="JY49" s="322">
        <f t="shared" si="280"/>
        <v>3.8817820908689848E-2</v>
      </c>
      <c r="JZ49" s="322">
        <f t="shared" si="281"/>
        <v>2.5592216582064314E-2</v>
      </c>
      <c r="KA49" s="322">
        <f t="shared" si="282"/>
        <v>2.70691767851176E-2</v>
      </c>
      <c r="KB49" s="322">
        <f t="shared" si="283"/>
        <v>5.7891261281091844E-2</v>
      </c>
      <c r="KC49" s="322">
        <f t="shared" si="284"/>
        <v>2.7259730381944285E-2</v>
      </c>
      <c r="KD49" s="322">
        <f t="shared" si="285"/>
        <v>9.5941899726062319E-2</v>
      </c>
      <c r="KE49" s="322">
        <f t="shared" si="286"/>
        <v>3.6991368680641186E-2</v>
      </c>
      <c r="KF49" s="322">
        <f t="shared" si="287"/>
        <v>0.13615384615384613</v>
      </c>
      <c r="KG49" s="322">
        <f t="shared" si="288"/>
        <v>0.26784741144414165</v>
      </c>
      <c r="KH49" s="322">
        <f t="shared" si="289"/>
        <v>2.1876799078871561E-2</v>
      </c>
      <c r="KI49" s="322">
        <f t="shared" si="290"/>
        <v>-1.5625000000001055E-3</v>
      </c>
      <c r="KJ49" s="322">
        <f t="shared" si="291"/>
        <v>6.3674954517889681E-2</v>
      </c>
      <c r="KK49" s="322">
        <f t="shared" si="292"/>
        <v>6.7101584342963538E-2</v>
      </c>
      <c r="KL49" s="322">
        <f t="shared" si="293"/>
        <v>-2.7684733040074197E-2</v>
      </c>
      <c r="KM49" s="322">
        <f t="shared" si="294"/>
        <v>5.1483304509777894E-2</v>
      </c>
      <c r="KN49" s="322">
        <f t="shared" si="295"/>
        <v>1.7214996174445267E-2</v>
      </c>
      <c r="KO49" s="322">
        <f t="shared" si="296"/>
        <v>7.2229822161422652E-2</v>
      </c>
      <c r="KP49" s="322">
        <f t="shared" si="297"/>
        <v>6.2721893491124253E-2</v>
      </c>
      <c r="KQ49" s="322">
        <f t="shared" si="298"/>
        <v>4.4542536115569797E-2</v>
      </c>
      <c r="KR49" s="322">
        <f t="shared" si="299"/>
        <v>6.1426684280052817E-2</v>
      </c>
      <c r="KS49" s="322">
        <f t="shared" si="300"/>
        <v>7.1682201509098903E-2</v>
      </c>
      <c r="KT49" s="322">
        <f t="shared" si="301"/>
        <v>6.4252026919612406E-3</v>
      </c>
      <c r="KU49" s="322">
        <f t="shared" si="302"/>
        <v>3.1965929116898377E-2</v>
      </c>
      <c r="KV49" s="322">
        <f t="shared" si="303"/>
        <v>8.6859688195991019E-2</v>
      </c>
      <c r="KW49" s="322">
        <f t="shared" si="304"/>
        <v>5.0157746111520734E-4</v>
      </c>
      <c r="KX49" s="322">
        <f t="shared" si="305"/>
        <v>-4.595263343937752E-3</v>
      </c>
      <c r="KY49" s="322">
        <f t="shared" si="306"/>
        <v>2.2638753651411932E-2</v>
      </c>
      <c r="KZ49" s="322">
        <f t="shared" si="307"/>
        <v>8.3890231764539094E-3</v>
      </c>
      <c r="LA49" s="322">
        <f t="shared" si="308"/>
        <v>6.6999065129324841E-3</v>
      </c>
      <c r="LB49" s="322">
        <f t="shared" si="309"/>
        <v>1.6971271733469636E-3</v>
      </c>
      <c r="LC49" s="322">
        <f t="shared" si="310"/>
        <v>4.9011532125205835E-2</v>
      </c>
      <c r="LD49" s="322">
        <f t="shared" si="311"/>
        <v>3.9237338044758423E-2</v>
      </c>
      <c r="LE49" s="322">
        <f t="shared" si="312"/>
        <v>4.0499439731070931E-2</v>
      </c>
      <c r="LF49" s="322">
        <f t="shared" si="313"/>
        <v>-1.9884779780709908E-2</v>
      </c>
      <c r="LG49" s="322">
        <f t="shared" si="314"/>
        <v>-2.3296447291789573E-3</v>
      </c>
      <c r="LH49" s="322">
        <f t="shared" si="315"/>
        <v>5.573481959518854E-4</v>
      </c>
      <c r="LI49" s="322">
        <f t="shared" si="316"/>
        <v>9.6296296296296352E-2</v>
      </c>
      <c r="LJ49" s="322">
        <f t="shared" si="317"/>
        <v>4.8090523338048573E-3</v>
      </c>
      <c r="LK49" s="322">
        <f t="shared" si="318"/>
        <v>9.9885377435729398E-3</v>
      </c>
      <c r="LL49" s="322">
        <f t="shared" si="319"/>
        <v>7.6997112608276682E-3</v>
      </c>
      <c r="LM49" s="322">
        <f t="shared" si="320"/>
        <v>2.1459227467811131E-2</v>
      </c>
      <c r="LN49" s="322">
        <f t="shared" si="321"/>
        <v>4.394726328405904E-2</v>
      </c>
      <c r="LO49" s="322">
        <f t="shared" si="322"/>
        <v>0.26279863481228671</v>
      </c>
      <c r="LP49" s="322">
        <f t="shared" si="323"/>
        <v>0.18229854689564054</v>
      </c>
      <c r="LQ49" s="322">
        <f t="shared" si="324"/>
        <v>1.1047979797979843E-2</v>
      </c>
      <c r="LR49" s="322">
        <f t="shared" si="325"/>
        <v>-1.0759784230460232E-2</v>
      </c>
      <c r="LS49" s="322">
        <f t="shared" si="326"/>
        <v>-2.6620370370370829E-3</v>
      </c>
      <c r="LT49" s="322">
        <f t="shared" si="327"/>
        <v>4.1217576690749838E-2</v>
      </c>
      <c r="LU49" s="322">
        <f t="shared" si="328"/>
        <v>4.7135730259762511E-2</v>
      </c>
      <c r="LV49" s="327">
        <f t="shared" si="329"/>
        <v>4.3404211655731079E-3</v>
      </c>
    </row>
    <row r="50" spans="1:334">
      <c r="A50" s="265">
        <v>45124</v>
      </c>
      <c r="B50" s="230">
        <v>3028.71</v>
      </c>
      <c r="C50" s="231">
        <v>80.36</v>
      </c>
      <c r="D50" s="231">
        <v>46.32</v>
      </c>
      <c r="E50" s="231">
        <v>39.799999999999997</v>
      </c>
      <c r="F50" s="231">
        <v>2131.5500000000002</v>
      </c>
      <c r="G50" s="231">
        <v>16.43</v>
      </c>
      <c r="H50" s="231">
        <v>193.55</v>
      </c>
      <c r="I50" s="231">
        <v>177162.52</v>
      </c>
      <c r="J50" s="231">
        <v>12.76</v>
      </c>
      <c r="K50" s="231">
        <v>337.95</v>
      </c>
      <c r="L50" s="231">
        <v>96.12</v>
      </c>
      <c r="M50" s="232">
        <v>7.0000000000000007E-2</v>
      </c>
      <c r="N50" s="231">
        <v>25.27</v>
      </c>
      <c r="O50" s="231">
        <v>2881.68</v>
      </c>
      <c r="P50" s="231">
        <v>2.12</v>
      </c>
      <c r="Q50" s="231">
        <v>1221.03</v>
      </c>
      <c r="R50" s="231">
        <v>11.28</v>
      </c>
      <c r="S50" s="231">
        <v>189.82</v>
      </c>
      <c r="T50" s="231">
        <v>108.41</v>
      </c>
      <c r="U50" s="231">
        <v>67317.399999999994</v>
      </c>
      <c r="V50" s="231">
        <v>15.53</v>
      </c>
      <c r="W50" s="231">
        <v>44.28</v>
      </c>
      <c r="X50" s="231">
        <v>6.96</v>
      </c>
      <c r="Y50" s="231">
        <v>486.45</v>
      </c>
      <c r="Z50" s="231">
        <v>87.53</v>
      </c>
      <c r="AA50" s="231">
        <v>260.02</v>
      </c>
      <c r="AB50" s="231">
        <v>3</v>
      </c>
      <c r="AC50" s="231">
        <v>12.74</v>
      </c>
      <c r="AD50" s="231">
        <v>18.440000000000001</v>
      </c>
      <c r="AE50" s="231">
        <v>130</v>
      </c>
      <c r="AF50" s="231">
        <v>832.38</v>
      </c>
      <c r="AG50" s="231">
        <v>58.34</v>
      </c>
      <c r="AH50" s="231">
        <v>22.59</v>
      </c>
      <c r="AI50" s="231">
        <v>153.91</v>
      </c>
      <c r="AJ50" s="231">
        <v>32.64</v>
      </c>
      <c r="AK50" s="231">
        <v>605.4</v>
      </c>
      <c r="AL50" s="231">
        <v>313.48</v>
      </c>
      <c r="AM50" s="231">
        <v>33.340000000000003</v>
      </c>
      <c r="AN50" s="231">
        <v>11.24</v>
      </c>
      <c r="AO50" s="231">
        <v>129.29</v>
      </c>
      <c r="AP50" s="231">
        <v>147.11000000000001</v>
      </c>
      <c r="AQ50" s="231">
        <v>12.99</v>
      </c>
      <c r="AR50" s="231">
        <v>14.84</v>
      </c>
      <c r="AS50" s="231">
        <v>97.85</v>
      </c>
      <c r="AT50" s="231">
        <v>71.739999999999995</v>
      </c>
      <c r="AU50" s="231">
        <v>159.81</v>
      </c>
      <c r="AV50" s="231">
        <v>28.71</v>
      </c>
      <c r="AW50" s="231">
        <v>60.79</v>
      </c>
      <c r="AX50" s="231">
        <v>3.63</v>
      </c>
      <c r="AY50" s="231">
        <v>29.68</v>
      </c>
      <c r="AZ50" s="231">
        <v>27.96</v>
      </c>
      <c r="BA50" s="231">
        <v>6861.37</v>
      </c>
      <c r="BB50" s="231">
        <v>612.64</v>
      </c>
      <c r="BC50" s="231">
        <v>2.4500000000000002</v>
      </c>
      <c r="BD50" s="231">
        <v>13.73</v>
      </c>
      <c r="BE50" s="231">
        <v>520.23</v>
      </c>
      <c r="BF50" s="231">
        <v>427.5</v>
      </c>
      <c r="BG50" s="231">
        <v>144.03</v>
      </c>
      <c r="BH50" s="231">
        <v>57.42</v>
      </c>
      <c r="BI50" s="231">
        <v>248.01</v>
      </c>
      <c r="BJ50" s="231">
        <v>3.25</v>
      </c>
      <c r="BK50" s="231">
        <v>1628.28</v>
      </c>
      <c r="BL50" s="231">
        <v>135.41999999999999</v>
      </c>
      <c r="BM50" s="231">
        <v>86.96</v>
      </c>
      <c r="BN50" s="231">
        <v>472.05</v>
      </c>
      <c r="BO50" s="231">
        <v>3177.49</v>
      </c>
      <c r="BP50" s="231">
        <v>115.98</v>
      </c>
      <c r="BQ50" s="231">
        <v>712.49</v>
      </c>
      <c r="BR50" s="231">
        <v>85.75</v>
      </c>
      <c r="BS50" s="231">
        <v>397.72</v>
      </c>
      <c r="BT50" s="231">
        <v>86.71</v>
      </c>
      <c r="BU50" s="231">
        <v>47.82</v>
      </c>
      <c r="BV50" s="231">
        <v>11.94</v>
      </c>
      <c r="BW50" s="231">
        <v>51.4</v>
      </c>
      <c r="BX50" s="231">
        <v>292.45999999999998</v>
      </c>
      <c r="BY50" s="231">
        <v>158.65</v>
      </c>
      <c r="BZ50" s="231">
        <v>65.569999999999993</v>
      </c>
      <c r="CA50" s="231">
        <v>176.32</v>
      </c>
      <c r="CB50" s="231">
        <v>49.38</v>
      </c>
      <c r="CC50" s="231">
        <v>75487.13</v>
      </c>
      <c r="CD50" s="231">
        <v>170.6</v>
      </c>
      <c r="CE50" s="231">
        <v>71.03</v>
      </c>
      <c r="CF50" s="231">
        <v>7352.11</v>
      </c>
      <c r="CG50" s="231">
        <v>33.06</v>
      </c>
      <c r="CH50" s="231">
        <v>0.76</v>
      </c>
      <c r="CI50" s="231">
        <v>96.26</v>
      </c>
      <c r="CJ50" s="231">
        <v>110.95</v>
      </c>
      <c r="CK50" s="231">
        <v>80.239999999999995</v>
      </c>
      <c r="CL50" s="231">
        <v>31.76</v>
      </c>
      <c r="CM50" s="231">
        <v>5.99</v>
      </c>
      <c r="CN50" s="231">
        <v>7.72</v>
      </c>
      <c r="CO50" s="231">
        <v>1.29</v>
      </c>
      <c r="CP50" s="231">
        <v>926.97</v>
      </c>
      <c r="CQ50" s="231">
        <v>132.13999999999999</v>
      </c>
      <c r="CR50" s="231">
        <v>216.86</v>
      </c>
      <c r="CS50" s="231">
        <v>131.16999999999999</v>
      </c>
      <c r="CT50" s="231">
        <v>235.28</v>
      </c>
      <c r="CU50" s="231">
        <v>614.67999999999995</v>
      </c>
      <c r="CV50" s="231">
        <v>114.66</v>
      </c>
      <c r="CW50" s="231">
        <v>392.38</v>
      </c>
      <c r="CX50" s="231">
        <v>15.41</v>
      </c>
      <c r="CY50" s="231">
        <v>327.29000000000002</v>
      </c>
      <c r="CZ50" s="231">
        <v>43.31</v>
      </c>
      <c r="DA50" s="231">
        <v>11766.23</v>
      </c>
      <c r="DB50" s="231">
        <v>147.11000000000001</v>
      </c>
      <c r="DC50" s="231">
        <v>7.8</v>
      </c>
      <c r="DD50" s="231">
        <v>31.12</v>
      </c>
      <c r="DE50" s="231">
        <v>1287.7</v>
      </c>
      <c r="DF50" s="231">
        <v>138.72999999999999</v>
      </c>
      <c r="DG50" s="231">
        <v>158.65</v>
      </c>
      <c r="DH50" s="231">
        <v>10.54</v>
      </c>
      <c r="DI50" s="231">
        <v>8.85</v>
      </c>
      <c r="DJ50" s="231">
        <v>22.27</v>
      </c>
      <c r="DK50" s="231">
        <v>104.72</v>
      </c>
      <c r="DL50" s="231">
        <v>10768.03</v>
      </c>
      <c r="DM50" s="231">
        <v>24.77</v>
      </c>
      <c r="DN50" s="231">
        <v>48.5</v>
      </c>
      <c r="DO50" s="231">
        <v>93.78</v>
      </c>
      <c r="DP50" s="231">
        <v>97.26</v>
      </c>
      <c r="DQ50" s="231">
        <v>681792.56</v>
      </c>
      <c r="DR50" s="231">
        <v>171.71</v>
      </c>
      <c r="DS50" s="231">
        <v>41.92</v>
      </c>
      <c r="DT50" s="231">
        <v>30.32</v>
      </c>
      <c r="DU50" s="231">
        <v>54.17</v>
      </c>
      <c r="DV50" s="231">
        <v>16.73</v>
      </c>
      <c r="DW50" s="231">
        <v>6.1</v>
      </c>
      <c r="DX50" s="231">
        <v>17.47</v>
      </c>
      <c r="DY50" s="231">
        <v>11.37</v>
      </c>
      <c r="DZ50" s="231">
        <v>251.77</v>
      </c>
      <c r="EA50" s="231">
        <v>80.61</v>
      </c>
      <c r="EB50" s="231">
        <v>26.76</v>
      </c>
      <c r="EC50" s="231">
        <v>1545.4</v>
      </c>
      <c r="ED50" s="231">
        <v>26.48</v>
      </c>
      <c r="EE50" s="231">
        <v>26.52</v>
      </c>
      <c r="EF50" s="231">
        <v>15.37</v>
      </c>
      <c r="EG50" s="231">
        <v>48.51</v>
      </c>
      <c r="EH50" s="231">
        <v>758.99</v>
      </c>
      <c r="EI50" s="231">
        <v>224.26</v>
      </c>
      <c r="EJ50" s="231">
        <v>4.87</v>
      </c>
      <c r="EK50" s="231">
        <v>4078.85</v>
      </c>
      <c r="EL50" s="231">
        <v>28.33</v>
      </c>
      <c r="EM50" s="231">
        <v>255.22</v>
      </c>
      <c r="EN50" s="231">
        <v>144.56</v>
      </c>
      <c r="EO50" s="231">
        <v>199.04</v>
      </c>
      <c r="EP50" s="231">
        <v>1709.93</v>
      </c>
      <c r="EQ50" s="231">
        <v>94.24</v>
      </c>
      <c r="ER50" s="231">
        <v>141.19</v>
      </c>
      <c r="ES50" s="231">
        <v>66</v>
      </c>
      <c r="ET50" s="231">
        <v>52.48</v>
      </c>
      <c r="EU50" s="231">
        <v>17.420000000000002</v>
      </c>
      <c r="EV50" s="231">
        <v>345.76</v>
      </c>
      <c r="EW50" s="231">
        <v>7.47</v>
      </c>
      <c r="EX50" s="231">
        <v>211.8</v>
      </c>
      <c r="EY50" s="231">
        <v>128.47999999999999</v>
      </c>
      <c r="EZ50" s="231">
        <v>32.450000000000003</v>
      </c>
      <c r="FA50" s="231">
        <v>55.16</v>
      </c>
      <c r="FB50" s="231">
        <v>26.54</v>
      </c>
      <c r="FC50" s="231">
        <v>187.5</v>
      </c>
      <c r="FD50" s="231">
        <v>16.04</v>
      </c>
      <c r="FE50" s="231">
        <v>32.450000000000003</v>
      </c>
      <c r="FF50" s="231">
        <v>344.77</v>
      </c>
      <c r="FG50" s="231">
        <v>90.69</v>
      </c>
      <c r="FH50" s="231">
        <v>538.23</v>
      </c>
      <c r="FI50" s="231">
        <v>57.8</v>
      </c>
      <c r="FJ50" s="233">
        <v>33037.24</v>
      </c>
      <c r="FN50" s="326">
        <f t="shared" si="165"/>
        <v>3.5686594166881983E-3</v>
      </c>
      <c r="FO50" s="322">
        <f t="shared" si="166"/>
        <v>3.3968090581574892E-2</v>
      </c>
      <c r="FP50" s="322">
        <f t="shared" si="167"/>
        <v>3.9497307001795288E-2</v>
      </c>
      <c r="FQ50" s="322">
        <f t="shared" si="168"/>
        <v>-1.0934393638171093E-2</v>
      </c>
      <c r="FR50" s="322">
        <f t="shared" si="169"/>
        <v>3.1333613961747553E-2</v>
      </c>
      <c r="FS50" s="322">
        <f t="shared" si="170"/>
        <v>1.8292682926829963E-3</v>
      </c>
      <c r="FT50" s="322">
        <f t="shared" si="171"/>
        <v>2.0994883156617704E-2</v>
      </c>
      <c r="FU50" s="322">
        <f t="shared" si="172"/>
        <v>-4.076734921592684E-2</v>
      </c>
      <c r="FV50" s="322">
        <f t="shared" si="173"/>
        <v>3.0694668820678433E-2</v>
      </c>
      <c r="FW50" s="322">
        <f t="shared" si="174"/>
        <v>-4.2722451384796366E-3</v>
      </c>
      <c r="FX50" s="322">
        <f t="shared" si="175"/>
        <v>7.6527937938987729E-3</v>
      </c>
      <c r="FY50" s="322">
        <f t="shared" si="176"/>
        <v>0</v>
      </c>
      <c r="FZ50" s="322">
        <f t="shared" si="177"/>
        <v>3.6505332239540632E-2</v>
      </c>
      <c r="GA50" s="322">
        <f t="shared" si="178"/>
        <v>1.9645030713052333E-2</v>
      </c>
      <c r="GB50" s="322">
        <f t="shared" si="179"/>
        <v>3.9215686274509838E-2</v>
      </c>
      <c r="GC50" s="322">
        <f t="shared" si="180"/>
        <v>7.5115345331595765E-2</v>
      </c>
      <c r="GD50" s="322">
        <f t="shared" si="181"/>
        <v>-1.7421602787456539E-2</v>
      </c>
      <c r="GE50" s="322">
        <f t="shared" si="182"/>
        <v>6.522084946179489E-3</v>
      </c>
      <c r="GF50" s="322">
        <f t="shared" si="183"/>
        <v>1.4315119760479052E-2</v>
      </c>
      <c r="GG50" s="322">
        <f t="shared" si="184"/>
        <v>-4.2234371967741033E-2</v>
      </c>
      <c r="GH50" s="322">
        <f t="shared" si="185"/>
        <v>-1.9280205655527723E-3</v>
      </c>
      <c r="GI50" s="322">
        <f t="shared" si="186"/>
        <v>-2.5528169014084435E-2</v>
      </c>
      <c r="GJ50" s="322">
        <f t="shared" si="187"/>
        <v>-2.8653295128940486E-3</v>
      </c>
      <c r="GK50" s="322">
        <f t="shared" si="188"/>
        <v>5.4908594105783602E-2</v>
      </c>
      <c r="GL50" s="322">
        <f t="shared" si="189"/>
        <v>-2.5278396436525567E-2</v>
      </c>
      <c r="GM50" s="322">
        <f t="shared" si="190"/>
        <v>-7.5911578648091602E-2</v>
      </c>
      <c r="GN50" s="322">
        <f t="shared" si="191"/>
        <v>5.6338028169014134E-2</v>
      </c>
      <c r="GO50" s="322">
        <f t="shared" si="192"/>
        <v>-3.117870722433461E-2</v>
      </c>
      <c r="GP50" s="322">
        <f t="shared" si="193"/>
        <v>1.0964912280701912E-2</v>
      </c>
      <c r="GQ50" s="322">
        <f t="shared" si="194"/>
        <v>-3.4749034749034798E-2</v>
      </c>
      <c r="GR50" s="322">
        <f t="shared" si="195"/>
        <v>-2.7343476127041973E-2</v>
      </c>
      <c r="GS50" s="322">
        <f t="shared" si="196"/>
        <v>2.5307557117750526E-2</v>
      </c>
      <c r="GT50" s="322">
        <f t="shared" si="197"/>
        <v>-3.3376123234916608E-2</v>
      </c>
      <c r="GU50" s="322">
        <f t="shared" si="198"/>
        <v>2.2997673645729532E-2</v>
      </c>
      <c r="GV50" s="322">
        <f t="shared" si="199"/>
        <v>2.9652996845425907E-2</v>
      </c>
      <c r="GW50" s="322">
        <f t="shared" si="200"/>
        <v>-2.918537524053888E-2</v>
      </c>
      <c r="GX50" s="322">
        <f t="shared" si="201"/>
        <v>-3.2767664301141634E-2</v>
      </c>
      <c r="GY50" s="322">
        <f t="shared" si="202"/>
        <v>2.6161895967990192E-2</v>
      </c>
      <c r="GZ50" s="322">
        <f t="shared" si="203"/>
        <v>0</v>
      </c>
      <c r="HA50" s="322">
        <f t="shared" si="204"/>
        <v>1.1105028544615527E-2</v>
      </c>
      <c r="HB50" s="322">
        <f t="shared" si="205"/>
        <v>3.4528832630098628E-2</v>
      </c>
      <c r="HC50" s="322">
        <f t="shared" si="206"/>
        <v>3.0134813639968342E-2</v>
      </c>
      <c r="HD50" s="322">
        <f t="shared" si="207"/>
        <v>-1.3297872340425485E-2</v>
      </c>
      <c r="HE50" s="322">
        <f t="shared" si="208"/>
        <v>-5.0838840874428068E-3</v>
      </c>
      <c r="HF50" s="322">
        <f t="shared" si="209"/>
        <v>2.5153717160423784E-3</v>
      </c>
      <c r="HG50" s="322">
        <f t="shared" si="210"/>
        <v>-3.1630612615888017E-2</v>
      </c>
      <c r="HH50" s="322">
        <f t="shared" si="211"/>
        <v>3.1620553359683889E-2</v>
      </c>
      <c r="HI50" s="322">
        <f t="shared" si="212"/>
        <v>-1.6979301423027233E-2</v>
      </c>
      <c r="HJ50" s="322">
        <f t="shared" si="213"/>
        <v>-1.0899182561307912E-2</v>
      </c>
      <c r="HK50" s="322">
        <f t="shared" si="214"/>
        <v>-1.656726308813784E-2</v>
      </c>
      <c r="HL50" s="322">
        <f t="shared" si="215"/>
        <v>-2.612330198537095E-2</v>
      </c>
      <c r="HM50" s="322">
        <f t="shared" si="216"/>
        <v>-1.2939830515876149E-3</v>
      </c>
      <c r="HN50" s="322">
        <f t="shared" si="217"/>
        <v>-8.6729674130169132E-2</v>
      </c>
      <c r="HO50" s="322">
        <f t="shared" si="218"/>
        <v>5.1502145922746823E-2</v>
      </c>
      <c r="HP50" s="322">
        <f t="shared" si="219"/>
        <v>2.6158445440956624E-2</v>
      </c>
      <c r="HQ50" s="322">
        <f t="shared" si="220"/>
        <v>1.0488899248295509E-2</v>
      </c>
      <c r="HR50" s="322">
        <f t="shared" si="221"/>
        <v>-3.2608449684324914E-2</v>
      </c>
      <c r="HS50" s="322">
        <f t="shared" si="222"/>
        <v>6.6396421582330762E-3</v>
      </c>
      <c r="HT50" s="322">
        <f t="shared" si="223"/>
        <v>3.777335984095434E-2</v>
      </c>
      <c r="HU50" s="322">
        <f t="shared" si="224"/>
        <v>7.9248963667397729E-3</v>
      </c>
      <c r="HV50" s="322">
        <f t="shared" si="225"/>
        <v>1.8808777429467103E-2</v>
      </c>
      <c r="HW50" s="322">
        <f t="shared" si="226"/>
        <v>5.0469339698719411E-2</v>
      </c>
      <c r="HX50" s="322">
        <f t="shared" si="227"/>
        <v>-2.0633750921149681E-3</v>
      </c>
      <c r="HY50" s="322">
        <f t="shared" si="228"/>
        <v>1.1512779184894579E-3</v>
      </c>
      <c r="HZ50" s="322">
        <f t="shared" si="229"/>
        <v>1.2331117306455072E-2</v>
      </c>
      <c r="IA50" s="322">
        <f t="shared" si="230"/>
        <v>-4.164015020132418E-2</v>
      </c>
      <c r="IB50" s="322">
        <f t="shared" si="231"/>
        <v>-8.802666438765927E-3</v>
      </c>
      <c r="IC50" s="322">
        <f t="shared" si="232"/>
        <v>3.1831544800220157E-2</v>
      </c>
      <c r="ID50" s="322">
        <f t="shared" si="233"/>
        <v>-1.6290008030285668E-2</v>
      </c>
      <c r="IE50" s="322">
        <f t="shared" si="234"/>
        <v>-2.4765828061399552E-2</v>
      </c>
      <c r="IF50" s="322">
        <f t="shared" si="235"/>
        <v>1.6768292682926744E-2</v>
      </c>
      <c r="IG50" s="322">
        <f t="shared" si="236"/>
        <v>5.2840158520475529E-2</v>
      </c>
      <c r="IH50" s="322">
        <f t="shared" si="237"/>
        <v>-7.0093457943925255E-2</v>
      </c>
      <c r="II50" s="322">
        <f t="shared" si="238"/>
        <v>2.3904382470119435E-2</v>
      </c>
      <c r="IJ50" s="322">
        <f t="shared" si="239"/>
        <v>-4.7299498338654107E-2</v>
      </c>
      <c r="IK50" s="322">
        <f t="shared" si="240"/>
        <v>6.4550761591625871E-2</v>
      </c>
      <c r="IL50" s="322">
        <f t="shared" si="241"/>
        <v>-4.2074506939371946E-2</v>
      </c>
      <c r="IM50" s="322">
        <f t="shared" si="242"/>
        <v>1.0371898458541071E-2</v>
      </c>
      <c r="IN50" s="322">
        <f t="shared" si="243"/>
        <v>2.3844080447854153E-2</v>
      </c>
      <c r="IO50" s="322">
        <f t="shared" si="244"/>
        <v>-4.7350703869147512E-2</v>
      </c>
      <c r="IP50" s="322">
        <f t="shared" si="245"/>
        <v>-3.271792474877321E-3</v>
      </c>
      <c r="IQ50" s="322">
        <f t="shared" si="246"/>
        <v>6.2331775038957033E-3</v>
      </c>
      <c r="IR50" s="322">
        <f t="shared" si="247"/>
        <v>-2.6736952340127725E-3</v>
      </c>
      <c r="IS50" s="322">
        <f t="shared" si="248"/>
        <v>9.7245270494523847E-2</v>
      </c>
      <c r="IT50" s="322">
        <f t="shared" si="249"/>
        <v>2.7027027027027053E-2</v>
      </c>
      <c r="IU50" s="322">
        <f t="shared" si="250"/>
        <v>-1.0078157136980561E-2</v>
      </c>
      <c r="IV50" s="322">
        <f t="shared" si="251"/>
        <v>-4.3039503191305804E-2</v>
      </c>
      <c r="IW50" s="322">
        <f t="shared" si="252"/>
        <v>3.4420523398220985E-2</v>
      </c>
      <c r="IX50" s="322">
        <f t="shared" si="253"/>
        <v>-5.4198927933293534E-2</v>
      </c>
      <c r="IY50" s="322">
        <f t="shared" si="254"/>
        <v>0</v>
      </c>
      <c r="IZ50" s="322">
        <f t="shared" si="255"/>
        <v>1.5789473684210541E-2</v>
      </c>
      <c r="JA50" s="322">
        <f t="shared" si="256"/>
        <v>1.5748031496063006E-2</v>
      </c>
      <c r="JB50" s="322">
        <f t="shared" si="257"/>
        <v>1.045368331552904E-2</v>
      </c>
      <c r="JC50" s="322">
        <f t="shared" si="258"/>
        <v>7.3697895506622202E-2</v>
      </c>
      <c r="JD50" s="322">
        <f t="shared" si="259"/>
        <v>-6.8693899981681619E-3</v>
      </c>
      <c r="JE50" s="322">
        <f t="shared" si="260"/>
        <v>-7.1560022650056718E-2</v>
      </c>
      <c r="JF50" s="322">
        <f t="shared" si="261"/>
        <v>-1.6100029272780474E-2</v>
      </c>
      <c r="JG50" s="322">
        <f t="shared" si="262"/>
        <v>1.3521218538729775E-3</v>
      </c>
      <c r="JH50" s="322">
        <f t="shared" si="263"/>
        <v>-1.0186464088397849E-2</v>
      </c>
      <c r="JI50" s="322">
        <f t="shared" si="264"/>
        <v>-1.245815820602519E-2</v>
      </c>
      <c r="JJ50" s="322">
        <f t="shared" si="265"/>
        <v>3.5618279569892428E-2</v>
      </c>
      <c r="JK50" s="322">
        <f t="shared" si="266"/>
        <v>-5.5603647276084897E-2</v>
      </c>
      <c r="JL50" s="322">
        <f t="shared" si="267"/>
        <v>-4.2872928176795527E-2</v>
      </c>
      <c r="JM50" s="322">
        <f t="shared" si="268"/>
        <v>8.8527974840049463E-3</v>
      </c>
      <c r="JN50" s="322">
        <f t="shared" si="269"/>
        <v>3.4528832630098628E-2</v>
      </c>
      <c r="JO50" s="322">
        <f t="shared" si="270"/>
        <v>3.8610038610038932E-3</v>
      </c>
      <c r="JP50" s="322">
        <f t="shared" si="271"/>
        <v>-1.4566181127295671E-2</v>
      </c>
      <c r="JQ50" s="322">
        <f t="shared" si="272"/>
        <v>3.4122758410228E-2</v>
      </c>
      <c r="JR50" s="322">
        <f t="shared" si="273"/>
        <v>3.39867332488634E-2</v>
      </c>
      <c r="JS50" s="322">
        <f t="shared" si="274"/>
        <v>6.4550761591625871E-2</v>
      </c>
      <c r="JT50" s="322">
        <f t="shared" si="275"/>
        <v>1.8357487922705265E-2</v>
      </c>
      <c r="JU50" s="322">
        <f t="shared" si="276"/>
        <v>4.7337278106508923E-2</v>
      </c>
      <c r="JV50" s="322">
        <f t="shared" si="277"/>
        <v>2.9112754158964832E-2</v>
      </c>
      <c r="JW50" s="322">
        <f t="shared" si="278"/>
        <v>1.0225737989581346E-2</v>
      </c>
      <c r="JX50" s="322">
        <f t="shared" si="279"/>
        <v>-5.9689698495941313E-3</v>
      </c>
      <c r="JY50" s="322">
        <f t="shared" si="280"/>
        <v>5.1804670912951115E-2</v>
      </c>
      <c r="JZ50" s="322">
        <f t="shared" si="281"/>
        <v>2.0622808826558075E-4</v>
      </c>
      <c r="KA50" s="322">
        <f t="shared" si="282"/>
        <v>1.7136659436008658E-2</v>
      </c>
      <c r="KB50" s="322">
        <f t="shared" si="283"/>
        <v>1.1860174781523101E-2</v>
      </c>
      <c r="KC50" s="322">
        <f t="shared" si="284"/>
        <v>-4.1899520553868419E-2</v>
      </c>
      <c r="KD50" s="322">
        <f t="shared" si="285"/>
        <v>-1.8601406731383664E-3</v>
      </c>
      <c r="KE50" s="322">
        <f t="shared" si="286"/>
        <v>-3.0915576694410334E-3</v>
      </c>
      <c r="KF50" s="322">
        <f t="shared" si="287"/>
        <v>2.6404874746107011E-2</v>
      </c>
      <c r="KG50" s="322">
        <f t="shared" si="288"/>
        <v>0.16419514291854717</v>
      </c>
      <c r="KH50" s="322">
        <f t="shared" si="289"/>
        <v>-5.7464788732394342E-2</v>
      </c>
      <c r="KI50" s="322">
        <f t="shared" si="290"/>
        <v>-4.5383411580594689E-2</v>
      </c>
      <c r="KJ50" s="322">
        <f t="shared" si="291"/>
        <v>-3.9908779931585115E-3</v>
      </c>
      <c r="KK50" s="322">
        <f t="shared" si="292"/>
        <v>-6.9868995633187835E-3</v>
      </c>
      <c r="KL50" s="322">
        <f t="shared" si="293"/>
        <v>4.4992321421159685E-2</v>
      </c>
      <c r="KM50" s="322">
        <f t="shared" si="294"/>
        <v>1.9863360323886553E-2</v>
      </c>
      <c r="KN50" s="322">
        <f t="shared" si="295"/>
        <v>6.393380970289647E-3</v>
      </c>
      <c r="KO50" s="322">
        <f t="shared" si="296"/>
        <v>-1.4161775963255817E-2</v>
      </c>
      <c r="KP50" s="322">
        <f t="shared" si="297"/>
        <v>-1.7074981440237596E-2</v>
      </c>
      <c r="KQ50" s="322">
        <f t="shared" si="298"/>
        <v>1.8824433346139008E-2</v>
      </c>
      <c r="KR50" s="322">
        <f t="shared" si="299"/>
        <v>-4.3559427504667146E-2</v>
      </c>
      <c r="KS50" s="322">
        <f t="shared" si="300"/>
        <v>4.5558086560364228E-3</v>
      </c>
      <c r="KT50" s="322">
        <f t="shared" si="301"/>
        <v>-9.2142847740531717E-4</v>
      </c>
      <c r="KU50" s="322">
        <f t="shared" si="302"/>
        <v>6.3801527441772157E-2</v>
      </c>
      <c r="KV50" s="322">
        <f t="shared" si="303"/>
        <v>-2.0491803278688088E-3</v>
      </c>
      <c r="KW50" s="322">
        <f t="shared" si="304"/>
        <v>2.2416792415940121E-2</v>
      </c>
      <c r="KX50" s="322">
        <f t="shared" si="305"/>
        <v>6.036931818181753E-3</v>
      </c>
      <c r="KY50" s="322">
        <f t="shared" si="306"/>
        <v>1.2536697611679744E-2</v>
      </c>
      <c r="KZ50" s="322">
        <f t="shared" si="307"/>
        <v>1.9176536943034398E-2</v>
      </c>
      <c r="LA50" s="322">
        <f t="shared" si="308"/>
        <v>2.6879224062322547E-2</v>
      </c>
      <c r="LB50" s="322">
        <f t="shared" si="309"/>
        <v>-1.0165510875344015E-3</v>
      </c>
      <c r="LC50" s="322">
        <f t="shared" si="310"/>
        <v>-7.4990184530820583E-2</v>
      </c>
      <c r="LD50" s="322">
        <f t="shared" si="311"/>
        <v>1.4167316001990673E-4</v>
      </c>
      <c r="LE50" s="322">
        <f t="shared" si="312"/>
        <v>1.5384615384615385E-2</v>
      </c>
      <c r="LF50" s="322">
        <f t="shared" si="313"/>
        <v>-4.929844520288303E-3</v>
      </c>
      <c r="LG50" s="322">
        <f t="shared" si="314"/>
        <v>1.6929363689433902E-2</v>
      </c>
      <c r="LH50" s="322">
        <f t="shared" si="315"/>
        <v>1.3691401096484847E-2</v>
      </c>
      <c r="LI50" s="322">
        <f t="shared" si="316"/>
        <v>9.4594594594593767E-3</v>
      </c>
      <c r="LJ50" s="322">
        <f t="shared" si="317"/>
        <v>-6.1936936936936617E-3</v>
      </c>
      <c r="LK50" s="322">
        <f t="shared" si="318"/>
        <v>4.1504539559014189E-2</v>
      </c>
      <c r="LL50" s="322">
        <f t="shared" si="319"/>
        <v>3.3110474371219445E-2</v>
      </c>
      <c r="LM50" s="322">
        <f t="shared" si="320"/>
        <v>7.6726342710996456E-3</v>
      </c>
      <c r="LN50" s="322">
        <f t="shared" si="321"/>
        <v>1.5690776884806742E-2</v>
      </c>
      <c r="LO50" s="322">
        <f t="shared" si="322"/>
        <v>1.3513513513513514E-2</v>
      </c>
      <c r="LP50" s="322">
        <f t="shared" si="323"/>
        <v>-0.10391061452513964</v>
      </c>
      <c r="LQ50" s="322">
        <f t="shared" si="324"/>
        <v>1.3112706837340046E-2</v>
      </c>
      <c r="LR50" s="322">
        <f t="shared" si="325"/>
        <v>0</v>
      </c>
      <c r="LS50" s="322">
        <f t="shared" si="326"/>
        <v>5.2454450504816015E-2</v>
      </c>
      <c r="LT50" s="322">
        <f t="shared" si="327"/>
        <v>2.0418609941986087E-2</v>
      </c>
      <c r="LU50" s="322">
        <f t="shared" si="328"/>
        <v>-5.0435354033185484E-2</v>
      </c>
      <c r="LV50" s="327">
        <f t="shared" si="329"/>
        <v>-2.4488736539462597E-2</v>
      </c>
    </row>
    <row r="51" spans="1:334">
      <c r="A51" s="265">
        <v>45131</v>
      </c>
      <c r="B51" s="230">
        <v>3057.84</v>
      </c>
      <c r="C51" s="231">
        <v>78.11</v>
      </c>
      <c r="D51" s="231">
        <v>43.13</v>
      </c>
      <c r="E51" s="231">
        <v>40.49</v>
      </c>
      <c r="F51" s="231">
        <v>2152.52</v>
      </c>
      <c r="G51" s="231">
        <v>17.809999999999999</v>
      </c>
      <c r="H51" s="231">
        <v>209.49</v>
      </c>
      <c r="I51" s="231">
        <v>174327.94</v>
      </c>
      <c r="J51" s="231">
        <v>12.73</v>
      </c>
      <c r="K51" s="231">
        <v>332.64</v>
      </c>
      <c r="L51" s="231">
        <v>99.43</v>
      </c>
      <c r="M51" s="232">
        <v>7.0000000000000007E-2</v>
      </c>
      <c r="N51" s="231">
        <v>25.7</v>
      </c>
      <c r="O51" s="231">
        <v>2969.43</v>
      </c>
      <c r="P51" s="231">
        <v>2.19</v>
      </c>
      <c r="Q51" s="231">
        <v>1225.02</v>
      </c>
      <c r="R51" s="231">
        <v>12.18</v>
      </c>
      <c r="S51" s="231">
        <v>193.67</v>
      </c>
      <c r="T51" s="231">
        <v>105.25</v>
      </c>
      <c r="U51" s="231">
        <v>67604.679999999993</v>
      </c>
      <c r="V51" s="231">
        <v>15.6</v>
      </c>
      <c r="W51" s="231">
        <v>46.72</v>
      </c>
      <c r="X51" s="231">
        <v>7.08</v>
      </c>
      <c r="Y51" s="231">
        <v>482.97</v>
      </c>
      <c r="Z51" s="231">
        <v>95.49</v>
      </c>
      <c r="AA51" s="231">
        <v>266.44</v>
      </c>
      <c r="AB51" s="231">
        <v>2.92</v>
      </c>
      <c r="AC51" s="231">
        <v>10.68</v>
      </c>
      <c r="AD51" s="231">
        <v>18.45</v>
      </c>
      <c r="AE51" s="231">
        <v>132.21</v>
      </c>
      <c r="AF51" s="231">
        <v>806.77</v>
      </c>
      <c r="AG51" s="231">
        <v>58.37</v>
      </c>
      <c r="AH51" s="231">
        <v>25.95</v>
      </c>
      <c r="AI51" s="231">
        <v>158.01</v>
      </c>
      <c r="AJ51" s="231">
        <v>31.48</v>
      </c>
      <c r="AK51" s="231">
        <v>595</v>
      </c>
      <c r="AL51" s="231">
        <v>317.24</v>
      </c>
      <c r="AM51" s="231">
        <v>36.090000000000003</v>
      </c>
      <c r="AN51" s="231">
        <v>11.16</v>
      </c>
      <c r="AO51" s="231">
        <v>128.25</v>
      </c>
      <c r="AP51" s="231">
        <v>148.97</v>
      </c>
      <c r="AQ51" s="231">
        <v>12.59</v>
      </c>
      <c r="AR51" s="231">
        <v>14.15</v>
      </c>
      <c r="AS51" s="231">
        <v>100.37</v>
      </c>
      <c r="AT51" s="231">
        <v>71.3</v>
      </c>
      <c r="AU51" s="231">
        <v>152.5</v>
      </c>
      <c r="AV51" s="231">
        <v>29.27</v>
      </c>
      <c r="AW51" s="231">
        <v>62.81</v>
      </c>
      <c r="AX51" s="231">
        <v>3.62</v>
      </c>
      <c r="AY51" s="231">
        <v>30.04</v>
      </c>
      <c r="AZ51" s="231">
        <v>28.45</v>
      </c>
      <c r="BA51" s="231">
        <v>7011.52</v>
      </c>
      <c r="BB51" s="231">
        <v>639.58000000000004</v>
      </c>
      <c r="BC51" s="231">
        <v>2.72</v>
      </c>
      <c r="BD51" s="231">
        <v>13.55</v>
      </c>
      <c r="BE51" s="231">
        <v>528.87</v>
      </c>
      <c r="BF51" s="231">
        <v>425.78</v>
      </c>
      <c r="BG51" s="231">
        <v>146.58000000000001</v>
      </c>
      <c r="BH51" s="231">
        <v>55.57</v>
      </c>
      <c r="BI51" s="231">
        <v>251.93</v>
      </c>
      <c r="BJ51" s="231">
        <v>3.39</v>
      </c>
      <c r="BK51" s="231">
        <v>1589.86</v>
      </c>
      <c r="BL51" s="231">
        <v>136.19999999999999</v>
      </c>
      <c r="BM51" s="231">
        <v>90.16</v>
      </c>
      <c r="BN51" s="231">
        <v>466</v>
      </c>
      <c r="BO51" s="231">
        <v>3173.56</v>
      </c>
      <c r="BP51" s="231">
        <v>110.26</v>
      </c>
      <c r="BQ51" s="231">
        <v>700.29</v>
      </c>
      <c r="BR51" s="231">
        <v>84.72</v>
      </c>
      <c r="BS51" s="231">
        <v>407.1</v>
      </c>
      <c r="BT51" s="231">
        <v>88.08</v>
      </c>
      <c r="BU51" s="231">
        <v>48.22</v>
      </c>
      <c r="BV51" s="231">
        <v>11.37</v>
      </c>
      <c r="BW51" s="231">
        <v>51.9</v>
      </c>
      <c r="BX51" s="231">
        <v>323.49</v>
      </c>
      <c r="BY51" s="231">
        <v>162.65</v>
      </c>
      <c r="BZ51" s="231">
        <v>66.040000000000006</v>
      </c>
      <c r="CA51" s="231">
        <v>176.46</v>
      </c>
      <c r="CB51" s="231">
        <v>51.23</v>
      </c>
      <c r="CC51" s="231">
        <v>75219.13</v>
      </c>
      <c r="CD51" s="231">
        <v>182.89</v>
      </c>
      <c r="CE51" s="231">
        <v>73.08</v>
      </c>
      <c r="CF51" s="231">
        <v>7263.42</v>
      </c>
      <c r="CG51" s="231">
        <v>35.67</v>
      </c>
      <c r="CH51" s="231">
        <v>0.77</v>
      </c>
      <c r="CI51" s="231">
        <v>97.79</v>
      </c>
      <c r="CJ51" s="231">
        <v>112.96</v>
      </c>
      <c r="CK51" s="231">
        <v>76.45</v>
      </c>
      <c r="CL51" s="231">
        <v>30.38</v>
      </c>
      <c r="CM51" s="231">
        <v>5.99</v>
      </c>
      <c r="CN51" s="231">
        <v>7.86</v>
      </c>
      <c r="CO51" s="231">
        <v>1.24</v>
      </c>
      <c r="CP51" s="231">
        <v>927.77</v>
      </c>
      <c r="CQ51" s="231">
        <v>138.05000000000001</v>
      </c>
      <c r="CR51" s="231">
        <v>212.08</v>
      </c>
      <c r="CS51" s="231">
        <v>133.9</v>
      </c>
      <c r="CT51" s="231">
        <v>231.84</v>
      </c>
      <c r="CU51" s="231">
        <v>624.05999999999995</v>
      </c>
      <c r="CV51" s="231">
        <v>113.05</v>
      </c>
      <c r="CW51" s="231">
        <v>387.91</v>
      </c>
      <c r="CX51" s="231">
        <v>15.89</v>
      </c>
      <c r="CY51" s="231">
        <v>344.39</v>
      </c>
      <c r="CZ51" s="231">
        <v>48.54</v>
      </c>
      <c r="DA51" s="231">
        <v>11822.16</v>
      </c>
      <c r="DB51" s="231">
        <v>148.97</v>
      </c>
      <c r="DC51" s="231">
        <v>7.4</v>
      </c>
      <c r="DD51" s="231">
        <v>31.12</v>
      </c>
      <c r="DE51" s="231">
        <v>1318.09</v>
      </c>
      <c r="DF51" s="231">
        <v>147.29</v>
      </c>
      <c r="DG51" s="231">
        <v>162.65</v>
      </c>
      <c r="DH51" s="231">
        <v>10.47</v>
      </c>
      <c r="DI51" s="231">
        <v>8.99</v>
      </c>
      <c r="DJ51" s="231">
        <v>22.8</v>
      </c>
      <c r="DK51" s="231">
        <v>104.3</v>
      </c>
      <c r="DL51" s="231">
        <v>10673.53</v>
      </c>
      <c r="DM51" s="231">
        <v>25.2</v>
      </c>
      <c r="DN51" s="231">
        <v>50.18</v>
      </c>
      <c r="DO51" s="231">
        <v>91.86</v>
      </c>
      <c r="DP51" s="231">
        <v>95.78</v>
      </c>
      <c r="DQ51" s="231">
        <v>658933.62</v>
      </c>
      <c r="DR51" s="231">
        <v>148.6</v>
      </c>
      <c r="DS51" s="231">
        <v>42.71</v>
      </c>
      <c r="DT51" s="231">
        <v>33.450000000000003</v>
      </c>
      <c r="DU51" s="231">
        <v>65.180000000000007</v>
      </c>
      <c r="DV51" s="231">
        <v>17.440000000000001</v>
      </c>
      <c r="DW51" s="231">
        <v>6.16</v>
      </c>
      <c r="DX51" s="231">
        <v>17.43</v>
      </c>
      <c r="DY51" s="231">
        <v>11.41</v>
      </c>
      <c r="DZ51" s="231">
        <v>248.61</v>
      </c>
      <c r="EA51" s="231">
        <v>86.44</v>
      </c>
      <c r="EB51" s="231">
        <v>26.19</v>
      </c>
      <c r="EC51" s="231">
        <v>1674</v>
      </c>
      <c r="ED51" s="231">
        <v>27.04</v>
      </c>
      <c r="EE51" s="231">
        <v>27.12</v>
      </c>
      <c r="EF51" s="231">
        <v>15.53</v>
      </c>
      <c r="EG51" s="231">
        <v>48.28</v>
      </c>
      <c r="EH51" s="231">
        <v>756.6</v>
      </c>
      <c r="EI51" s="231">
        <v>227.93</v>
      </c>
      <c r="EJ51" s="231">
        <v>4.72</v>
      </c>
      <c r="EK51" s="231">
        <v>4220.24</v>
      </c>
      <c r="EL51" s="231">
        <v>28.29</v>
      </c>
      <c r="EM51" s="231">
        <v>250.39</v>
      </c>
      <c r="EN51" s="231">
        <v>148.78</v>
      </c>
      <c r="EO51" s="231">
        <v>206.2</v>
      </c>
      <c r="EP51" s="231">
        <v>1686.5</v>
      </c>
      <c r="EQ51" s="231">
        <v>97.73</v>
      </c>
      <c r="ER51" s="231">
        <v>143.66999999999999</v>
      </c>
      <c r="ES51" s="231">
        <v>68.760000000000005</v>
      </c>
      <c r="ET51" s="231">
        <v>52.17</v>
      </c>
      <c r="EU51" s="231">
        <v>18.399999999999999</v>
      </c>
      <c r="EV51" s="231">
        <v>349.81</v>
      </c>
      <c r="EW51" s="231">
        <v>7.74</v>
      </c>
      <c r="EX51" s="231">
        <v>238.69</v>
      </c>
      <c r="EY51" s="231">
        <v>132.65</v>
      </c>
      <c r="EZ51" s="231">
        <v>32.46</v>
      </c>
      <c r="FA51" s="231">
        <v>55.2</v>
      </c>
      <c r="FB51" s="231">
        <v>26.38</v>
      </c>
      <c r="FC51" s="231">
        <v>184</v>
      </c>
      <c r="FD51" s="231">
        <v>17.96</v>
      </c>
      <c r="FE51" s="231">
        <v>32.299999999999997</v>
      </c>
      <c r="FF51" s="231">
        <v>349.46</v>
      </c>
      <c r="FG51" s="231">
        <v>87.33</v>
      </c>
      <c r="FH51" s="231">
        <v>543.5</v>
      </c>
      <c r="FI51" s="231">
        <v>60.35</v>
      </c>
      <c r="FJ51" s="233">
        <v>34022.699999999997</v>
      </c>
      <c r="FN51" s="326">
        <f t="shared" si="165"/>
        <v>9.6179561595531125E-3</v>
      </c>
      <c r="FO51" s="322">
        <f t="shared" si="166"/>
        <v>-2.7999004479840717E-2</v>
      </c>
      <c r="FP51" s="322">
        <f t="shared" si="167"/>
        <v>-6.8868739205526719E-2</v>
      </c>
      <c r="FQ51" s="322">
        <f t="shared" si="168"/>
        <v>1.7336683417085549E-2</v>
      </c>
      <c r="FR51" s="322">
        <f t="shared" si="169"/>
        <v>9.837911379043324E-3</v>
      </c>
      <c r="FS51" s="322">
        <f t="shared" si="170"/>
        <v>8.3992696287279303E-2</v>
      </c>
      <c r="FT51" s="322">
        <f t="shared" si="171"/>
        <v>8.2355980366830256E-2</v>
      </c>
      <c r="FU51" s="322">
        <f t="shared" si="172"/>
        <v>-1.5999885303053869E-2</v>
      </c>
      <c r="FV51" s="322">
        <f t="shared" si="173"/>
        <v>-2.3510971786833354E-3</v>
      </c>
      <c r="FW51" s="322">
        <f t="shared" si="174"/>
        <v>-1.5712383488681765E-2</v>
      </c>
      <c r="FX51" s="322">
        <f t="shared" si="175"/>
        <v>3.4436121514773224E-2</v>
      </c>
      <c r="FY51" s="322">
        <f t="shared" si="176"/>
        <v>0</v>
      </c>
      <c r="FZ51" s="322">
        <f t="shared" si="177"/>
        <v>1.7016224772457449E-2</v>
      </c>
      <c r="GA51" s="322">
        <f t="shared" si="178"/>
        <v>3.0450986924294165E-2</v>
      </c>
      <c r="GB51" s="322">
        <f t="shared" si="179"/>
        <v>3.3018867924528225E-2</v>
      </c>
      <c r="GC51" s="322">
        <f t="shared" si="180"/>
        <v>3.2677329795336801E-3</v>
      </c>
      <c r="GD51" s="322">
        <f t="shared" si="181"/>
        <v>7.9787234042553223E-2</v>
      </c>
      <c r="GE51" s="322">
        <f t="shared" si="182"/>
        <v>2.0282372774207115E-2</v>
      </c>
      <c r="GF51" s="322">
        <f t="shared" si="183"/>
        <v>-2.9148602527442086E-2</v>
      </c>
      <c r="GG51" s="322">
        <f t="shared" si="184"/>
        <v>4.2675444981535061E-3</v>
      </c>
      <c r="GH51" s="322">
        <f t="shared" si="185"/>
        <v>4.5074050225370433E-3</v>
      </c>
      <c r="GI51" s="322">
        <f t="shared" si="186"/>
        <v>5.5103884372177003E-2</v>
      </c>
      <c r="GJ51" s="322">
        <f t="shared" si="187"/>
        <v>1.7241379310344845E-2</v>
      </c>
      <c r="GK51" s="322">
        <f t="shared" si="188"/>
        <v>-7.1538698735737717E-3</v>
      </c>
      <c r="GL51" s="322">
        <f t="shared" si="189"/>
        <v>9.0940249057465936E-2</v>
      </c>
      <c r="GM51" s="322">
        <f t="shared" si="190"/>
        <v>2.4690408430120821E-2</v>
      </c>
      <c r="GN51" s="322">
        <f t="shared" si="191"/>
        <v>-2.6666666666666689E-2</v>
      </c>
      <c r="GO51" s="322">
        <f t="shared" si="192"/>
        <v>-0.16169544740973316</v>
      </c>
      <c r="GP51" s="322">
        <f t="shared" si="193"/>
        <v>5.4229934924067294E-4</v>
      </c>
      <c r="GQ51" s="322">
        <f t="shared" si="194"/>
        <v>1.700000000000006E-2</v>
      </c>
      <c r="GR51" s="322">
        <f t="shared" si="195"/>
        <v>-3.076719767413923E-2</v>
      </c>
      <c r="GS51" s="322">
        <f t="shared" si="196"/>
        <v>5.142269454918414E-4</v>
      </c>
      <c r="GT51" s="322">
        <f t="shared" si="197"/>
        <v>0.148738379814077</v>
      </c>
      <c r="GU51" s="322">
        <f t="shared" si="198"/>
        <v>2.6638944837892239E-2</v>
      </c>
      <c r="GV51" s="322">
        <f t="shared" si="199"/>
        <v>-3.5539215686274515E-2</v>
      </c>
      <c r="GW51" s="322">
        <f t="shared" si="200"/>
        <v>-1.7178724810042911E-2</v>
      </c>
      <c r="GX51" s="322">
        <f t="shared" si="201"/>
        <v>1.1994385606737242E-2</v>
      </c>
      <c r="GY51" s="322">
        <f t="shared" si="202"/>
        <v>8.2483503299340122E-2</v>
      </c>
      <c r="GZ51" s="322">
        <f t="shared" si="203"/>
        <v>-7.1174377224199354E-3</v>
      </c>
      <c r="HA51" s="322">
        <f t="shared" si="204"/>
        <v>-8.0439322453398718E-3</v>
      </c>
      <c r="HB51" s="322">
        <f t="shared" si="205"/>
        <v>1.2643600027190435E-2</v>
      </c>
      <c r="HC51" s="322">
        <f t="shared" si="206"/>
        <v>-3.0792917628945371E-2</v>
      </c>
      <c r="HD51" s="322">
        <f t="shared" si="207"/>
        <v>-4.6495956873315328E-2</v>
      </c>
      <c r="HE51" s="322">
        <f t="shared" si="208"/>
        <v>2.5753704649974556E-2</v>
      </c>
      <c r="HF51" s="322">
        <f t="shared" si="209"/>
        <v>-6.1332589908000799E-3</v>
      </c>
      <c r="HG51" s="322">
        <f t="shared" si="210"/>
        <v>-4.5741818409361132E-2</v>
      </c>
      <c r="HH51" s="322">
        <f t="shared" si="211"/>
        <v>1.9505398815743598E-2</v>
      </c>
      <c r="HI51" s="322">
        <f t="shared" si="212"/>
        <v>3.3229149531172945E-2</v>
      </c>
      <c r="HJ51" s="322">
        <f t="shared" si="213"/>
        <v>-2.75482093663906E-3</v>
      </c>
      <c r="HK51" s="322">
        <f t="shared" si="214"/>
        <v>1.2129380053908336E-2</v>
      </c>
      <c r="HL51" s="322">
        <f t="shared" si="215"/>
        <v>1.7525035765379057E-2</v>
      </c>
      <c r="HM51" s="322">
        <f t="shared" si="216"/>
        <v>2.188338480507545E-2</v>
      </c>
      <c r="HN51" s="322">
        <f t="shared" si="217"/>
        <v>4.3973622355706538E-2</v>
      </c>
      <c r="HO51" s="322">
        <f t="shared" si="218"/>
        <v>0.11020408163265306</v>
      </c>
      <c r="HP51" s="322">
        <f t="shared" si="219"/>
        <v>-1.3109978150036396E-2</v>
      </c>
      <c r="HQ51" s="322">
        <f t="shared" si="220"/>
        <v>1.6608038752090395E-2</v>
      </c>
      <c r="HR51" s="322">
        <f t="shared" si="221"/>
        <v>-4.0233918128655607E-3</v>
      </c>
      <c r="HS51" s="322">
        <f t="shared" si="222"/>
        <v>1.7704644865653069E-2</v>
      </c>
      <c r="HT51" s="322">
        <f t="shared" si="223"/>
        <v>-3.2218739115290863E-2</v>
      </c>
      <c r="HU51" s="322">
        <f t="shared" si="224"/>
        <v>1.5805814281682255E-2</v>
      </c>
      <c r="HV51" s="322">
        <f t="shared" si="225"/>
        <v>4.3076923076923117E-2</v>
      </c>
      <c r="HW51" s="322">
        <f t="shared" si="226"/>
        <v>-2.3595450413933766E-2</v>
      </c>
      <c r="HX51" s="322">
        <f t="shared" si="227"/>
        <v>5.7598582188746212E-3</v>
      </c>
      <c r="HY51" s="322">
        <f t="shared" si="228"/>
        <v>3.6798528058877678E-2</v>
      </c>
      <c r="HZ51" s="322">
        <f t="shared" si="229"/>
        <v>-1.2816438936553355E-2</v>
      </c>
      <c r="IA51" s="322">
        <f t="shared" si="230"/>
        <v>-1.2368252929198318E-3</v>
      </c>
      <c r="IB51" s="322">
        <f t="shared" si="231"/>
        <v>-4.9318848077254687E-2</v>
      </c>
      <c r="IC51" s="322">
        <f t="shared" si="232"/>
        <v>-1.7123047341015375E-2</v>
      </c>
      <c r="ID51" s="322">
        <f t="shared" si="233"/>
        <v>-1.2011661807580188E-2</v>
      </c>
      <c r="IE51" s="322">
        <f t="shared" si="234"/>
        <v>2.3584431258171563E-2</v>
      </c>
      <c r="IF51" s="322">
        <f t="shared" si="235"/>
        <v>1.5799792411486619E-2</v>
      </c>
      <c r="IG51" s="322">
        <f t="shared" si="236"/>
        <v>8.3647009619405802E-3</v>
      </c>
      <c r="IH51" s="322">
        <f t="shared" si="237"/>
        <v>-4.773869346733671E-2</v>
      </c>
      <c r="II51" s="322">
        <f t="shared" si="238"/>
        <v>9.727626459143969E-3</v>
      </c>
      <c r="IJ51" s="322">
        <f t="shared" si="239"/>
        <v>0.10609997948437404</v>
      </c>
      <c r="IK51" s="322">
        <f t="shared" si="240"/>
        <v>2.5212732429877087E-2</v>
      </c>
      <c r="IL51" s="322">
        <f t="shared" si="241"/>
        <v>7.1679121549491093E-3</v>
      </c>
      <c r="IM51" s="322">
        <f t="shared" si="242"/>
        <v>7.9401088929227984E-4</v>
      </c>
      <c r="IN51" s="322">
        <f t="shared" si="243"/>
        <v>3.7464560550830181E-2</v>
      </c>
      <c r="IO51" s="322">
        <f t="shared" si="244"/>
        <v>-3.5502740665859199E-3</v>
      </c>
      <c r="IP51" s="322">
        <f t="shared" si="245"/>
        <v>7.2039859320046848E-2</v>
      </c>
      <c r="IQ51" s="322">
        <f t="shared" si="246"/>
        <v>2.8861044629029949E-2</v>
      </c>
      <c r="IR51" s="322">
        <f t="shared" si="247"/>
        <v>-1.2063203624537664E-2</v>
      </c>
      <c r="IS51" s="322">
        <f t="shared" si="248"/>
        <v>7.8947368421052613E-2</v>
      </c>
      <c r="IT51" s="322">
        <f t="shared" si="249"/>
        <v>1.3157894736842117E-2</v>
      </c>
      <c r="IU51" s="322">
        <f t="shared" si="250"/>
        <v>1.5894452524413058E-2</v>
      </c>
      <c r="IV51" s="322">
        <f t="shared" si="251"/>
        <v>1.8116268589454625E-2</v>
      </c>
      <c r="IW51" s="322">
        <f t="shared" si="252"/>
        <v>-4.7233300099700802E-2</v>
      </c>
      <c r="IX51" s="322">
        <f t="shared" si="253"/>
        <v>-4.3450881612090757E-2</v>
      </c>
      <c r="IY51" s="322">
        <f t="shared" si="254"/>
        <v>0</v>
      </c>
      <c r="IZ51" s="322">
        <f t="shared" si="255"/>
        <v>1.8134715025906811E-2</v>
      </c>
      <c r="JA51" s="322">
        <f t="shared" si="256"/>
        <v>-3.8759689922480654E-2</v>
      </c>
      <c r="JB51" s="322">
        <f t="shared" si="257"/>
        <v>8.6302685092285022E-4</v>
      </c>
      <c r="JC51" s="322">
        <f t="shared" si="258"/>
        <v>4.4725291357651173E-2</v>
      </c>
      <c r="JD51" s="322">
        <f t="shared" si="259"/>
        <v>-2.2041870331089185E-2</v>
      </c>
      <c r="JE51" s="322">
        <f t="shared" si="260"/>
        <v>2.0812685827552174E-2</v>
      </c>
      <c r="JF51" s="322">
        <f t="shared" si="261"/>
        <v>-1.4620877252635148E-2</v>
      </c>
      <c r="JG51" s="322">
        <f t="shared" si="262"/>
        <v>1.5259972668705662E-2</v>
      </c>
      <c r="JH51" s="322">
        <f t="shared" si="263"/>
        <v>-1.4041514041514037E-2</v>
      </c>
      <c r="JI51" s="322">
        <f t="shared" si="264"/>
        <v>-1.1392017941791045E-2</v>
      </c>
      <c r="JJ51" s="322">
        <f t="shared" si="265"/>
        <v>3.1148604802076599E-2</v>
      </c>
      <c r="JK51" s="322">
        <f t="shared" si="266"/>
        <v>5.2247242506645378E-2</v>
      </c>
      <c r="JL51" s="322">
        <f t="shared" si="267"/>
        <v>0.12075733087046864</v>
      </c>
      <c r="JM51" s="322">
        <f t="shared" si="268"/>
        <v>4.7534341926003731E-3</v>
      </c>
      <c r="JN51" s="322">
        <f t="shared" si="269"/>
        <v>1.2643600027190435E-2</v>
      </c>
      <c r="JO51" s="322">
        <f t="shared" si="270"/>
        <v>-5.1282051282051218E-2</v>
      </c>
      <c r="JP51" s="322">
        <f t="shared" si="271"/>
        <v>0</v>
      </c>
      <c r="JQ51" s="322">
        <f t="shared" si="272"/>
        <v>2.3600217441950667E-2</v>
      </c>
      <c r="JR51" s="322">
        <f t="shared" si="273"/>
        <v>6.1702587760397914E-2</v>
      </c>
      <c r="JS51" s="322">
        <f t="shared" si="274"/>
        <v>2.5212732429877087E-2</v>
      </c>
      <c r="JT51" s="322">
        <f t="shared" si="275"/>
        <v>-6.641366223908777E-3</v>
      </c>
      <c r="JU51" s="322">
        <f t="shared" si="276"/>
        <v>1.5819209039548088E-2</v>
      </c>
      <c r="JV51" s="322">
        <f t="shared" si="277"/>
        <v>2.379883251010333E-2</v>
      </c>
      <c r="JW51" s="322">
        <f t="shared" si="278"/>
        <v>-4.0106951871657914E-3</v>
      </c>
      <c r="JX51" s="322">
        <f t="shared" si="279"/>
        <v>-8.7759785216051586E-3</v>
      </c>
      <c r="JY51" s="322">
        <f t="shared" si="280"/>
        <v>1.7359709325797324E-2</v>
      </c>
      <c r="JZ51" s="322">
        <f t="shared" si="281"/>
        <v>3.4639175257731955E-2</v>
      </c>
      <c r="KA51" s="322">
        <f t="shared" si="282"/>
        <v>-2.0473448496481143E-2</v>
      </c>
      <c r="KB51" s="322">
        <f t="shared" si="283"/>
        <v>-1.5216944273082499E-2</v>
      </c>
      <c r="KC51" s="322">
        <f t="shared" si="284"/>
        <v>-3.3527705259793476E-2</v>
      </c>
      <c r="KD51" s="322">
        <f t="shared" si="285"/>
        <v>-0.13458738570846202</v>
      </c>
      <c r="KE51" s="322">
        <f t="shared" si="286"/>
        <v>1.8845419847328224E-2</v>
      </c>
      <c r="KF51" s="322">
        <f t="shared" si="287"/>
        <v>0.10323218997361486</v>
      </c>
      <c r="KG51" s="322">
        <f t="shared" si="288"/>
        <v>0.20324903082887216</v>
      </c>
      <c r="KH51" s="322">
        <f t="shared" si="289"/>
        <v>4.2438732815301902E-2</v>
      </c>
      <c r="KI51" s="322">
        <f t="shared" si="290"/>
        <v>9.8360655737705742E-3</v>
      </c>
      <c r="KJ51" s="322">
        <f t="shared" si="291"/>
        <v>-2.2896393817973182E-3</v>
      </c>
      <c r="KK51" s="322">
        <f t="shared" si="292"/>
        <v>3.5180299032542594E-3</v>
      </c>
      <c r="KL51" s="322">
        <f t="shared" si="293"/>
        <v>-1.255113794336099E-2</v>
      </c>
      <c r="KM51" s="322">
        <f t="shared" si="294"/>
        <v>7.2323533060414322E-2</v>
      </c>
      <c r="KN51" s="322">
        <f t="shared" si="295"/>
        <v>-2.1300448430493283E-2</v>
      </c>
      <c r="KO51" s="322">
        <f t="shared" si="296"/>
        <v>8.3214701695353888E-2</v>
      </c>
      <c r="KP51" s="322">
        <f t="shared" si="297"/>
        <v>2.1148036253776387E-2</v>
      </c>
      <c r="KQ51" s="322">
        <f t="shared" si="298"/>
        <v>2.2624434389140326E-2</v>
      </c>
      <c r="KR51" s="322">
        <f t="shared" si="299"/>
        <v>1.0409889394925188E-2</v>
      </c>
      <c r="KS51" s="322">
        <f t="shared" si="300"/>
        <v>-4.7412904555761059E-3</v>
      </c>
      <c r="KT51" s="322">
        <f t="shared" si="301"/>
        <v>-3.1489215931698525E-3</v>
      </c>
      <c r="KU51" s="322">
        <f t="shared" si="302"/>
        <v>1.6364933559261642E-2</v>
      </c>
      <c r="KV51" s="322">
        <f t="shared" si="303"/>
        <v>-3.0800821355236211E-2</v>
      </c>
      <c r="KW51" s="322">
        <f t="shared" si="304"/>
        <v>3.4664182306287282E-2</v>
      </c>
      <c r="KX51" s="322">
        <f t="shared" si="305"/>
        <v>-1.411930815390016E-3</v>
      </c>
      <c r="KY51" s="322">
        <f t="shared" si="306"/>
        <v>-1.8924849149753203E-2</v>
      </c>
      <c r="KZ51" s="322">
        <f t="shared" si="307"/>
        <v>2.9192030990592133E-2</v>
      </c>
      <c r="LA51" s="322">
        <f t="shared" si="308"/>
        <v>3.5972668810289377E-2</v>
      </c>
      <c r="LB51" s="322">
        <f t="shared" si="309"/>
        <v>-1.370231529945674E-2</v>
      </c>
      <c r="LC51" s="322">
        <f t="shared" si="310"/>
        <v>3.7033106960950864E-2</v>
      </c>
      <c r="LD51" s="322">
        <f t="shared" si="311"/>
        <v>1.7564983355761666E-2</v>
      </c>
      <c r="LE51" s="322">
        <f t="shared" si="312"/>
        <v>4.1818181818181893E-2</v>
      </c>
      <c r="LF51" s="322">
        <f t="shared" si="313"/>
        <v>-5.9070121951218593E-3</v>
      </c>
      <c r="LG51" s="322">
        <f t="shared" si="314"/>
        <v>5.6257175660160551E-2</v>
      </c>
      <c r="LH51" s="322">
        <f t="shared" si="315"/>
        <v>1.1713327163350334E-2</v>
      </c>
      <c r="LI51" s="322">
        <f t="shared" si="316"/>
        <v>3.6144578313253073E-2</v>
      </c>
      <c r="LJ51" s="322">
        <f t="shared" si="317"/>
        <v>0.12695939565627945</v>
      </c>
      <c r="LK51" s="322">
        <f t="shared" si="318"/>
        <v>3.2456413449564264E-2</v>
      </c>
      <c r="LL51" s="322">
        <f t="shared" si="319"/>
        <v>3.0816640986126376E-4</v>
      </c>
      <c r="LM51" s="322">
        <f t="shared" si="320"/>
        <v>7.2516316171149849E-4</v>
      </c>
      <c r="LN51" s="322">
        <f t="shared" si="321"/>
        <v>-6.0286360211002313E-3</v>
      </c>
      <c r="LO51" s="322">
        <f t="shared" si="322"/>
        <v>-1.8666666666666668E-2</v>
      </c>
      <c r="LP51" s="322">
        <f t="shared" si="323"/>
        <v>0.11970074812967592</v>
      </c>
      <c r="LQ51" s="322">
        <f t="shared" si="324"/>
        <v>-4.6224961479200515E-3</v>
      </c>
      <c r="LR51" s="322">
        <f t="shared" si="325"/>
        <v>1.3603271746381641E-2</v>
      </c>
      <c r="LS51" s="322">
        <f t="shared" si="326"/>
        <v>-3.7049288785974195E-2</v>
      </c>
      <c r="LT51" s="322">
        <f t="shared" si="327"/>
        <v>9.7913531389925892E-3</v>
      </c>
      <c r="LU51" s="322">
        <f t="shared" si="328"/>
        <v>4.4117647058823609E-2</v>
      </c>
      <c r="LV51" s="327">
        <f t="shared" si="329"/>
        <v>2.982876293540257E-2</v>
      </c>
    </row>
    <row r="52" spans="1:334">
      <c r="A52" s="265">
        <v>45138</v>
      </c>
      <c r="B52" s="230">
        <v>2986.54</v>
      </c>
      <c r="C52" s="231">
        <v>77.95</v>
      </c>
      <c r="D52" s="231">
        <v>41.25</v>
      </c>
      <c r="E52" s="231">
        <v>40.49</v>
      </c>
      <c r="F52" s="231">
        <v>2271.3200000000002</v>
      </c>
      <c r="G52" s="231">
        <v>18.2</v>
      </c>
      <c r="H52" s="231">
        <v>204.82</v>
      </c>
      <c r="I52" s="231">
        <v>170253.17</v>
      </c>
      <c r="J52" s="231">
        <v>11.28</v>
      </c>
      <c r="K52" s="231">
        <v>322.23</v>
      </c>
      <c r="L52" s="231">
        <v>92.99</v>
      </c>
      <c r="M52" s="232">
        <v>7.0000000000000007E-2</v>
      </c>
      <c r="N52" s="231">
        <v>25.31</v>
      </c>
      <c r="O52" s="231">
        <v>3019.61</v>
      </c>
      <c r="P52" s="231">
        <v>2.13</v>
      </c>
      <c r="Q52" s="231">
        <v>1296.1600000000001</v>
      </c>
      <c r="R52" s="231">
        <v>12.22</v>
      </c>
      <c r="S52" s="231">
        <v>179.98</v>
      </c>
      <c r="T52" s="231">
        <v>102.9</v>
      </c>
      <c r="U52" s="231">
        <v>65402.26</v>
      </c>
      <c r="V52" s="231">
        <v>15.55</v>
      </c>
      <c r="W52" s="231">
        <v>44.65</v>
      </c>
      <c r="X52" s="231">
        <v>6.69</v>
      </c>
      <c r="Y52" s="231">
        <v>482.8</v>
      </c>
      <c r="Z52" s="231">
        <v>92.03</v>
      </c>
      <c r="AA52" s="231">
        <v>253.86</v>
      </c>
      <c r="AB52" s="231">
        <v>2.62</v>
      </c>
      <c r="AC52" s="231">
        <v>10.75</v>
      </c>
      <c r="AD52" s="231">
        <v>17.809999999999999</v>
      </c>
      <c r="AE52" s="231">
        <v>139.57</v>
      </c>
      <c r="AF52" s="231">
        <v>782.61</v>
      </c>
      <c r="AG52" s="231">
        <v>56.72</v>
      </c>
      <c r="AH52" s="231">
        <v>24.99</v>
      </c>
      <c r="AI52" s="231">
        <v>161.46</v>
      </c>
      <c r="AJ52" s="231">
        <v>30.9</v>
      </c>
      <c r="AK52" s="231">
        <v>576.4</v>
      </c>
      <c r="AL52" s="231">
        <v>307.02</v>
      </c>
      <c r="AM52" s="231">
        <v>34.44</v>
      </c>
      <c r="AN52" s="231">
        <v>10.64</v>
      </c>
      <c r="AO52" s="231">
        <v>125.74</v>
      </c>
      <c r="AP52" s="231">
        <v>148.13</v>
      </c>
      <c r="AQ52" s="231">
        <v>12.13</v>
      </c>
      <c r="AR52" s="231">
        <v>14.76</v>
      </c>
      <c r="AS52" s="231">
        <v>97.38</v>
      </c>
      <c r="AT52" s="231">
        <v>74.099999999999994</v>
      </c>
      <c r="AU52" s="231">
        <v>157.93</v>
      </c>
      <c r="AV52" s="231">
        <v>28.41</v>
      </c>
      <c r="AW52" s="231">
        <v>61.05</v>
      </c>
      <c r="AX52" s="231">
        <v>3.63</v>
      </c>
      <c r="AY52" s="231">
        <v>29.85</v>
      </c>
      <c r="AZ52" s="231">
        <v>26.66</v>
      </c>
      <c r="BA52" s="231">
        <v>6893.97</v>
      </c>
      <c r="BB52" s="231">
        <v>608.33000000000004</v>
      </c>
      <c r="BC52" s="231">
        <v>2.48</v>
      </c>
      <c r="BD52" s="231">
        <v>13.85</v>
      </c>
      <c r="BE52" s="231">
        <v>526.88</v>
      </c>
      <c r="BF52" s="231">
        <v>431.6</v>
      </c>
      <c r="BG52" s="231">
        <v>141.41</v>
      </c>
      <c r="BH52" s="231">
        <v>55.76</v>
      </c>
      <c r="BI52" s="231">
        <v>267.42</v>
      </c>
      <c r="BJ52" s="231">
        <v>3.32</v>
      </c>
      <c r="BK52" s="231">
        <v>1559.42</v>
      </c>
      <c r="BL52" s="231">
        <v>121.13</v>
      </c>
      <c r="BM52" s="231">
        <v>89.11</v>
      </c>
      <c r="BN52" s="231">
        <v>462.71</v>
      </c>
      <c r="BO52" s="231">
        <v>3256.93</v>
      </c>
      <c r="BP52" s="231">
        <v>107.38</v>
      </c>
      <c r="BQ52" s="231">
        <v>673.67</v>
      </c>
      <c r="BR52" s="231">
        <v>84.88</v>
      </c>
      <c r="BS52" s="231">
        <v>398.39</v>
      </c>
      <c r="BT52" s="231">
        <v>87.1</v>
      </c>
      <c r="BU52" s="231">
        <v>49.22</v>
      </c>
      <c r="BV52" s="231">
        <v>11.17</v>
      </c>
      <c r="BW52" s="231">
        <v>51.39</v>
      </c>
      <c r="BX52" s="231">
        <v>308.83</v>
      </c>
      <c r="BY52" s="231">
        <v>157.58000000000001</v>
      </c>
      <c r="BZ52" s="231">
        <v>57.93</v>
      </c>
      <c r="CA52" s="231">
        <v>171.16</v>
      </c>
      <c r="CB52" s="231">
        <v>50.47</v>
      </c>
      <c r="CC52" s="231">
        <v>72003.11</v>
      </c>
      <c r="CD52" s="231">
        <v>179.06</v>
      </c>
      <c r="CE52" s="231">
        <v>69.06</v>
      </c>
      <c r="CF52" s="231">
        <v>7125.44</v>
      </c>
      <c r="CG52" s="231">
        <v>33.409999999999997</v>
      </c>
      <c r="CH52" s="231">
        <v>0.74</v>
      </c>
      <c r="CI52" s="231">
        <v>98.04</v>
      </c>
      <c r="CJ52" s="231">
        <v>115.82</v>
      </c>
      <c r="CK52" s="231">
        <v>75.86</v>
      </c>
      <c r="CL52" s="231">
        <v>30.74</v>
      </c>
      <c r="CM52" s="231">
        <v>5.99</v>
      </c>
      <c r="CN52" s="231">
        <v>8.08</v>
      </c>
      <c r="CO52" s="231">
        <v>1.24</v>
      </c>
      <c r="CP52" s="231">
        <v>1008.54</v>
      </c>
      <c r="CQ52" s="231">
        <v>138.74</v>
      </c>
      <c r="CR52" s="231">
        <v>211.93</v>
      </c>
      <c r="CS52" s="231">
        <v>130.13999999999999</v>
      </c>
      <c r="CT52" s="231">
        <v>235.03</v>
      </c>
      <c r="CU52" s="231">
        <v>606.01</v>
      </c>
      <c r="CV52" s="231">
        <v>111.54</v>
      </c>
      <c r="CW52" s="231">
        <v>386.32</v>
      </c>
      <c r="CX52" s="231">
        <v>15.8</v>
      </c>
      <c r="CY52" s="231">
        <v>337.51</v>
      </c>
      <c r="CZ52" s="231">
        <v>47.11</v>
      </c>
      <c r="DA52" s="231">
        <v>11060.69</v>
      </c>
      <c r="DB52" s="231">
        <v>148.13</v>
      </c>
      <c r="DC52" s="231">
        <v>5.59</v>
      </c>
      <c r="DD52" s="231">
        <v>30.48</v>
      </c>
      <c r="DE52" s="231">
        <v>1284.3800000000001</v>
      </c>
      <c r="DF52" s="231">
        <v>143.16999999999999</v>
      </c>
      <c r="DG52" s="231">
        <v>157.58000000000001</v>
      </c>
      <c r="DH52" s="231">
        <v>9.8699999999999992</v>
      </c>
      <c r="DI52" s="231">
        <v>8.86</v>
      </c>
      <c r="DJ52" s="231">
        <v>22.53</v>
      </c>
      <c r="DK52" s="231">
        <v>104.48</v>
      </c>
      <c r="DL52" s="231">
        <v>10743.16</v>
      </c>
      <c r="DM52" s="231">
        <v>24.55</v>
      </c>
      <c r="DN52" s="231">
        <v>48.05</v>
      </c>
      <c r="DO52" s="231">
        <v>85.09</v>
      </c>
      <c r="DP52" s="231">
        <v>95.24</v>
      </c>
      <c r="DQ52" s="231">
        <v>631105.38</v>
      </c>
      <c r="DR52" s="231">
        <v>144.12</v>
      </c>
      <c r="DS52" s="231">
        <v>38.92</v>
      </c>
      <c r="DT52" s="231">
        <v>33.81</v>
      </c>
      <c r="DU52" s="231">
        <v>60.72</v>
      </c>
      <c r="DV52" s="231">
        <v>16.489999999999998</v>
      </c>
      <c r="DW52" s="231">
        <v>6.21</v>
      </c>
      <c r="DX52" s="231">
        <v>16.079999999999998</v>
      </c>
      <c r="DY52" s="231">
        <v>11.08</v>
      </c>
      <c r="DZ52" s="231">
        <v>257.58999999999997</v>
      </c>
      <c r="EA52" s="231">
        <v>81.52</v>
      </c>
      <c r="EB52" s="231">
        <v>23.85</v>
      </c>
      <c r="EC52" s="231">
        <v>1582.8</v>
      </c>
      <c r="ED52" s="231">
        <v>26.29</v>
      </c>
      <c r="EE52" s="231">
        <v>25.48</v>
      </c>
      <c r="EF52" s="231">
        <v>15.76</v>
      </c>
      <c r="EG52" s="231">
        <v>47.04</v>
      </c>
      <c r="EH52" s="231">
        <v>765.97</v>
      </c>
      <c r="EI52" s="231">
        <v>223.27</v>
      </c>
      <c r="EJ52" s="231">
        <v>4.6100000000000003</v>
      </c>
      <c r="EK52" s="231">
        <v>4087.35</v>
      </c>
      <c r="EL52" s="231">
        <v>28.29</v>
      </c>
      <c r="EM52" s="231">
        <v>246.34</v>
      </c>
      <c r="EN52" s="231">
        <v>147.71</v>
      </c>
      <c r="EO52" s="231">
        <v>202.35</v>
      </c>
      <c r="EP52" s="231">
        <v>1774.99</v>
      </c>
      <c r="EQ52" s="231">
        <v>93.18</v>
      </c>
      <c r="ER52" s="231">
        <v>139.56</v>
      </c>
      <c r="ES52" s="231">
        <v>69.72</v>
      </c>
      <c r="ET52" s="231">
        <v>54.56</v>
      </c>
      <c r="EU52" s="231">
        <v>17.43</v>
      </c>
      <c r="EV52" s="231">
        <v>349.99</v>
      </c>
      <c r="EW52" s="231">
        <v>7.6</v>
      </c>
      <c r="EX52" s="231">
        <v>231.36</v>
      </c>
      <c r="EY52" s="231">
        <v>133.38</v>
      </c>
      <c r="EZ52" s="231">
        <v>32.54</v>
      </c>
      <c r="FA52" s="231">
        <v>55.03</v>
      </c>
      <c r="FB52" s="231">
        <v>26.3</v>
      </c>
      <c r="FC52" s="231">
        <v>170.5</v>
      </c>
      <c r="FD52" s="231">
        <v>17.48</v>
      </c>
      <c r="FE52" s="231">
        <v>31.52</v>
      </c>
      <c r="FF52" s="231">
        <v>344.77</v>
      </c>
      <c r="FG52" s="231">
        <v>86.37</v>
      </c>
      <c r="FH52" s="231">
        <v>532.62</v>
      </c>
      <c r="FI52" s="231">
        <v>60.24</v>
      </c>
      <c r="FJ52" s="233">
        <v>33203.11</v>
      </c>
      <c r="FN52" s="326">
        <f t="shared" si="165"/>
        <v>-2.3317112733171184E-2</v>
      </c>
      <c r="FO52" s="322">
        <f t="shared" si="166"/>
        <v>-2.0483932915119265E-3</v>
      </c>
      <c r="FP52" s="322">
        <f t="shared" si="167"/>
        <v>-4.3589149084164211E-2</v>
      </c>
      <c r="FQ52" s="322">
        <f t="shared" si="168"/>
        <v>0</v>
      </c>
      <c r="FR52" s="322">
        <f t="shared" si="169"/>
        <v>5.5191124821139956E-2</v>
      </c>
      <c r="FS52" s="322">
        <f t="shared" si="170"/>
        <v>2.1897810218978134E-2</v>
      </c>
      <c r="FT52" s="322">
        <f t="shared" si="171"/>
        <v>-2.2292233519499813E-2</v>
      </c>
      <c r="FU52" s="322">
        <f t="shared" si="172"/>
        <v>-2.3374164806857636E-2</v>
      </c>
      <c r="FV52" s="322">
        <f t="shared" si="173"/>
        <v>-0.11390416339355861</v>
      </c>
      <c r="FW52" s="322">
        <f t="shared" si="174"/>
        <v>-3.1295093795093702E-2</v>
      </c>
      <c r="FX52" s="322">
        <f t="shared" si="175"/>
        <v>-6.4769184350799675E-2</v>
      </c>
      <c r="FY52" s="322">
        <f t="shared" si="176"/>
        <v>0</v>
      </c>
      <c r="FZ52" s="322">
        <f t="shared" si="177"/>
        <v>-1.5175097276264614E-2</v>
      </c>
      <c r="GA52" s="322">
        <f t="shared" si="178"/>
        <v>1.6898866112351627E-2</v>
      </c>
      <c r="GB52" s="322">
        <f t="shared" si="179"/>
        <v>-2.7397260273972629E-2</v>
      </c>
      <c r="GC52" s="322">
        <f t="shared" si="180"/>
        <v>5.8072521264959022E-2</v>
      </c>
      <c r="GD52" s="322">
        <f t="shared" si="181"/>
        <v>3.2840722495895668E-3</v>
      </c>
      <c r="GE52" s="322">
        <f t="shared" si="182"/>
        <v>-7.0687251510301016E-2</v>
      </c>
      <c r="GF52" s="322">
        <f t="shared" si="183"/>
        <v>-2.2327790973871681E-2</v>
      </c>
      <c r="GG52" s="322">
        <f t="shared" si="184"/>
        <v>-3.2577922120184448E-2</v>
      </c>
      <c r="GH52" s="322">
        <f t="shared" si="185"/>
        <v>-3.2051282051281369E-3</v>
      </c>
      <c r="GI52" s="322">
        <f t="shared" si="186"/>
        <v>-4.4306506849315079E-2</v>
      </c>
      <c r="GJ52" s="322">
        <f t="shared" si="187"/>
        <v>-5.5084745762711822E-2</v>
      </c>
      <c r="GK52" s="322">
        <f t="shared" si="188"/>
        <v>-3.5198873636046942E-4</v>
      </c>
      <c r="GL52" s="322">
        <f t="shared" si="189"/>
        <v>-3.623416064509366E-2</v>
      </c>
      <c r="GM52" s="322">
        <f t="shared" si="190"/>
        <v>-4.7215132862933433E-2</v>
      </c>
      <c r="GN52" s="322">
        <f t="shared" si="191"/>
        <v>-0.1027397260273972</v>
      </c>
      <c r="GO52" s="322">
        <f t="shared" si="192"/>
        <v>6.5543071161048953E-3</v>
      </c>
      <c r="GP52" s="322">
        <f t="shared" si="193"/>
        <v>-3.4688346883468869E-2</v>
      </c>
      <c r="GQ52" s="322">
        <f t="shared" si="194"/>
        <v>5.5669011421223692E-2</v>
      </c>
      <c r="GR52" s="322">
        <f t="shared" si="195"/>
        <v>-2.994657709136429E-2</v>
      </c>
      <c r="GS52" s="322">
        <f t="shared" si="196"/>
        <v>-2.8267945862600629E-2</v>
      </c>
      <c r="GT52" s="322">
        <f t="shared" si="197"/>
        <v>-3.6994219653179228E-2</v>
      </c>
      <c r="GU52" s="322">
        <f t="shared" si="198"/>
        <v>2.1834061135371289E-2</v>
      </c>
      <c r="GV52" s="322">
        <f t="shared" si="199"/>
        <v>-1.8424396442185572E-2</v>
      </c>
      <c r="GW52" s="322">
        <f t="shared" si="200"/>
        <v>-3.1260504201680708E-2</v>
      </c>
      <c r="GX52" s="322">
        <f t="shared" si="201"/>
        <v>-3.2215357458075987E-2</v>
      </c>
      <c r="GY52" s="322">
        <f t="shared" si="202"/>
        <v>-4.5719035743973555E-2</v>
      </c>
      <c r="GZ52" s="322">
        <f t="shared" si="203"/>
        <v>-4.6594982078853008E-2</v>
      </c>
      <c r="HA52" s="322">
        <f t="shared" si="204"/>
        <v>-1.9571150097465927E-2</v>
      </c>
      <c r="HB52" s="322">
        <f t="shared" si="205"/>
        <v>-5.6387192052091252E-3</v>
      </c>
      <c r="HC52" s="322">
        <f t="shared" si="206"/>
        <v>-3.653693407466236E-2</v>
      </c>
      <c r="HD52" s="322">
        <f t="shared" si="207"/>
        <v>4.3109540636042359E-2</v>
      </c>
      <c r="HE52" s="322">
        <f t="shared" si="208"/>
        <v>-2.9789777822058473E-2</v>
      </c>
      <c r="HF52" s="322">
        <f t="shared" si="209"/>
        <v>3.9270687237026612E-2</v>
      </c>
      <c r="HG52" s="322">
        <f t="shared" si="210"/>
        <v>3.5606557377049222E-2</v>
      </c>
      <c r="HH52" s="322">
        <f t="shared" si="211"/>
        <v>-2.9381619405534659E-2</v>
      </c>
      <c r="HI52" s="322">
        <f t="shared" si="212"/>
        <v>-2.8021015761821446E-2</v>
      </c>
      <c r="HJ52" s="322">
        <f t="shared" si="213"/>
        <v>2.7624309392264602E-3</v>
      </c>
      <c r="HK52" s="322">
        <f t="shared" si="214"/>
        <v>-6.324900133155717E-3</v>
      </c>
      <c r="HL52" s="322">
        <f t="shared" si="215"/>
        <v>-6.2917398945518427E-2</v>
      </c>
      <c r="HM52" s="322">
        <f t="shared" si="216"/>
        <v>-1.6765266304595891E-2</v>
      </c>
      <c r="HN52" s="322">
        <f t="shared" si="217"/>
        <v>-4.8860189499358948E-2</v>
      </c>
      <c r="HO52" s="322">
        <f t="shared" si="218"/>
        <v>-8.8235294117647134E-2</v>
      </c>
      <c r="HP52" s="322">
        <f t="shared" si="219"/>
        <v>2.2140221402213941E-2</v>
      </c>
      <c r="HQ52" s="322">
        <f t="shared" si="220"/>
        <v>-3.7627394255677371E-3</v>
      </c>
      <c r="HR52" s="322">
        <f t="shared" si="221"/>
        <v>1.3669030954953381E-2</v>
      </c>
      <c r="HS52" s="322">
        <f t="shared" si="222"/>
        <v>-3.5270841861099848E-2</v>
      </c>
      <c r="HT52" s="322">
        <f t="shared" si="223"/>
        <v>3.4191110311318647E-3</v>
      </c>
      <c r="HU52" s="322">
        <f t="shared" si="224"/>
        <v>6.1485333227483861E-2</v>
      </c>
      <c r="HV52" s="322">
        <f t="shared" si="225"/>
        <v>-2.0648967551622502E-2</v>
      </c>
      <c r="HW52" s="322">
        <f t="shared" si="226"/>
        <v>-1.9146339929301842E-2</v>
      </c>
      <c r="HX52" s="322">
        <f t="shared" si="227"/>
        <v>-0.11064610866372977</v>
      </c>
      <c r="HY52" s="322">
        <f t="shared" si="228"/>
        <v>-1.1645962732919223E-2</v>
      </c>
      <c r="HZ52" s="322">
        <f t="shared" si="229"/>
        <v>-7.0600858369099153E-3</v>
      </c>
      <c r="IA52" s="322">
        <f t="shared" si="230"/>
        <v>2.6270182381930667E-2</v>
      </c>
      <c r="IB52" s="322">
        <f t="shared" si="231"/>
        <v>-2.6120079811355064E-2</v>
      </c>
      <c r="IC52" s="322">
        <f t="shared" si="232"/>
        <v>-3.8012823258935589E-2</v>
      </c>
      <c r="ID52" s="322">
        <f t="shared" si="233"/>
        <v>1.8885741265344262E-3</v>
      </c>
      <c r="IE52" s="322">
        <f t="shared" si="234"/>
        <v>-2.1395234586096872E-2</v>
      </c>
      <c r="IF52" s="322">
        <f t="shared" si="235"/>
        <v>-1.1126248864668528E-2</v>
      </c>
      <c r="IG52" s="322">
        <f t="shared" si="236"/>
        <v>2.073828287017835E-2</v>
      </c>
      <c r="IH52" s="322">
        <f t="shared" si="237"/>
        <v>-1.7590149516270828E-2</v>
      </c>
      <c r="II52" s="322">
        <f t="shared" si="238"/>
        <v>-9.8265895953756847E-3</v>
      </c>
      <c r="IJ52" s="322">
        <f t="shared" si="239"/>
        <v>-4.5318247859284753E-2</v>
      </c>
      <c r="IK52" s="322">
        <f t="shared" si="240"/>
        <v>-3.1171226560098329E-2</v>
      </c>
      <c r="IL52" s="322">
        <f t="shared" si="241"/>
        <v>-0.12280436099333746</v>
      </c>
      <c r="IM52" s="322">
        <f t="shared" si="242"/>
        <v>-3.0035135441459884E-2</v>
      </c>
      <c r="IN52" s="322">
        <f t="shared" si="243"/>
        <v>-1.4835057583447161E-2</v>
      </c>
      <c r="IO52" s="322">
        <f t="shared" si="244"/>
        <v>-4.2755346944321267E-2</v>
      </c>
      <c r="IP52" s="322">
        <f t="shared" si="245"/>
        <v>-2.0941549565312398E-2</v>
      </c>
      <c r="IQ52" s="322">
        <f t="shared" si="246"/>
        <v>-5.500821018062392E-2</v>
      </c>
      <c r="IR52" s="322">
        <f t="shared" si="247"/>
        <v>-1.899656084874625E-2</v>
      </c>
      <c r="IS52" s="322">
        <f t="shared" si="248"/>
        <v>-6.3358564620129107E-2</v>
      </c>
      <c r="IT52" s="322">
        <f t="shared" si="249"/>
        <v>-3.8961038961038995E-2</v>
      </c>
      <c r="IU52" s="322">
        <f t="shared" si="250"/>
        <v>2.5564986194907455E-3</v>
      </c>
      <c r="IV52" s="322">
        <f t="shared" si="251"/>
        <v>2.5318696883852687E-2</v>
      </c>
      <c r="IW52" s="322">
        <f t="shared" si="252"/>
        <v>-7.7174623937214309E-3</v>
      </c>
      <c r="IX52" s="322">
        <f t="shared" si="253"/>
        <v>1.1849901250822891E-2</v>
      </c>
      <c r="IY52" s="322">
        <f t="shared" si="254"/>
        <v>0</v>
      </c>
      <c r="IZ52" s="322">
        <f t="shared" si="255"/>
        <v>2.798982188295162E-2</v>
      </c>
      <c r="JA52" s="322">
        <f t="shared" si="256"/>
        <v>0</v>
      </c>
      <c r="JB52" s="322">
        <f t="shared" si="257"/>
        <v>8.7058214859286234E-2</v>
      </c>
      <c r="JC52" s="322">
        <f t="shared" si="258"/>
        <v>4.9981890619340648E-3</v>
      </c>
      <c r="JD52" s="322">
        <f t="shared" si="259"/>
        <v>-7.0728027159565104E-4</v>
      </c>
      <c r="JE52" s="322">
        <f t="shared" si="260"/>
        <v>-2.8080657206870942E-2</v>
      </c>
      <c r="JF52" s="322">
        <f t="shared" si="261"/>
        <v>1.3759489302967554E-2</v>
      </c>
      <c r="JG52" s="322">
        <f t="shared" si="262"/>
        <v>-2.8923500945421843E-2</v>
      </c>
      <c r="JH52" s="322">
        <f t="shared" si="263"/>
        <v>-1.3356921716054763E-2</v>
      </c>
      <c r="JI52" s="322">
        <f t="shared" si="264"/>
        <v>-4.0988889175324989E-3</v>
      </c>
      <c r="JJ52" s="322">
        <f t="shared" si="265"/>
        <v>-5.6639395846444212E-3</v>
      </c>
      <c r="JK52" s="322">
        <f t="shared" si="266"/>
        <v>-1.9977351258747337E-2</v>
      </c>
      <c r="JL52" s="322">
        <f t="shared" si="267"/>
        <v>-2.9460238978162336E-2</v>
      </c>
      <c r="JM52" s="322">
        <f t="shared" si="268"/>
        <v>-6.4410395393058401E-2</v>
      </c>
      <c r="JN52" s="322">
        <f t="shared" si="269"/>
        <v>-5.6387192052091252E-3</v>
      </c>
      <c r="JO52" s="322">
        <f t="shared" si="270"/>
        <v>-0.24459459459459465</v>
      </c>
      <c r="JP52" s="322">
        <f t="shared" si="271"/>
        <v>-2.0565552699228811E-2</v>
      </c>
      <c r="JQ52" s="322">
        <f t="shared" si="272"/>
        <v>-2.5574884871290893E-2</v>
      </c>
      <c r="JR52" s="322">
        <f t="shared" si="273"/>
        <v>-2.7972027972028003E-2</v>
      </c>
      <c r="JS52" s="322">
        <f t="shared" si="274"/>
        <v>-3.1171226560098329E-2</v>
      </c>
      <c r="JT52" s="322">
        <f t="shared" si="275"/>
        <v>-5.7306590257879791E-2</v>
      </c>
      <c r="JU52" s="322">
        <f t="shared" si="276"/>
        <v>-1.4460511679644135E-2</v>
      </c>
      <c r="JV52" s="322">
        <f t="shared" si="277"/>
        <v>-1.1842105263157876E-2</v>
      </c>
      <c r="JW52" s="322">
        <f t="shared" si="278"/>
        <v>1.7257909875360194E-3</v>
      </c>
      <c r="JX52" s="322">
        <f t="shared" si="279"/>
        <v>6.5236149614981359E-3</v>
      </c>
      <c r="JY52" s="322">
        <f t="shared" si="280"/>
        <v>-2.5793650793650737E-2</v>
      </c>
      <c r="JZ52" s="322">
        <f t="shared" si="281"/>
        <v>-4.2447190115583948E-2</v>
      </c>
      <c r="KA52" s="322">
        <f t="shared" si="282"/>
        <v>-7.3699107337252295E-2</v>
      </c>
      <c r="KB52" s="322">
        <f t="shared" si="283"/>
        <v>-5.6379202338693486E-3</v>
      </c>
      <c r="KC52" s="322">
        <f t="shared" si="284"/>
        <v>-4.2232235775130113E-2</v>
      </c>
      <c r="KD52" s="322">
        <f t="shared" si="285"/>
        <v>-3.014804845222066E-2</v>
      </c>
      <c r="KE52" s="322">
        <f t="shared" si="286"/>
        <v>-8.8738000468274389E-2</v>
      </c>
      <c r="KF52" s="322">
        <f t="shared" si="287"/>
        <v>1.0762331838565004E-2</v>
      </c>
      <c r="KG52" s="322">
        <f t="shared" si="288"/>
        <v>-6.8425897514575132E-2</v>
      </c>
      <c r="KH52" s="322">
        <f t="shared" si="289"/>
        <v>-5.4472477064220343E-2</v>
      </c>
      <c r="KI52" s="322">
        <f t="shared" si="290"/>
        <v>8.1168831168830884E-3</v>
      </c>
      <c r="KJ52" s="322">
        <f t="shared" si="291"/>
        <v>-7.7452667814113682E-2</v>
      </c>
      <c r="KK52" s="322">
        <f t="shared" si="292"/>
        <v>-2.8921998247151626E-2</v>
      </c>
      <c r="KL52" s="322">
        <f t="shared" si="293"/>
        <v>3.6120831824946548E-2</v>
      </c>
      <c r="KM52" s="322">
        <f t="shared" si="294"/>
        <v>-5.6918093475242966E-2</v>
      </c>
      <c r="KN52" s="322">
        <f t="shared" si="295"/>
        <v>-8.9347079037800675E-2</v>
      </c>
      <c r="KO52" s="322">
        <f t="shared" si="296"/>
        <v>-5.4480286738351279E-2</v>
      </c>
      <c r="KP52" s="322">
        <f t="shared" si="297"/>
        <v>-2.7736686390532544E-2</v>
      </c>
      <c r="KQ52" s="322">
        <f t="shared" si="298"/>
        <v>-6.0471976401179961E-2</v>
      </c>
      <c r="KR52" s="322">
        <f t="shared" si="299"/>
        <v>1.4810045074050253E-2</v>
      </c>
      <c r="KS52" s="322">
        <f t="shared" si="300"/>
        <v>-2.5683512841756462E-2</v>
      </c>
      <c r="KT52" s="322">
        <f t="shared" si="301"/>
        <v>1.2384351044144865E-2</v>
      </c>
      <c r="KU52" s="322">
        <f t="shared" si="302"/>
        <v>-2.0444873426051842E-2</v>
      </c>
      <c r="KV52" s="322">
        <f t="shared" si="303"/>
        <v>-2.3305084745762594E-2</v>
      </c>
      <c r="KW52" s="322">
        <f t="shared" si="304"/>
        <v>-3.1488730498739383E-2</v>
      </c>
      <c r="KX52" s="322">
        <f t="shared" si="305"/>
        <v>0</v>
      </c>
      <c r="KY52" s="322">
        <f t="shared" si="306"/>
        <v>-1.6174767362913785E-2</v>
      </c>
      <c r="KZ52" s="322">
        <f t="shared" si="307"/>
        <v>-7.1918268584486699E-3</v>
      </c>
      <c r="LA52" s="322">
        <f t="shared" si="308"/>
        <v>-1.867119301648882E-2</v>
      </c>
      <c r="LB52" s="322">
        <f t="shared" si="309"/>
        <v>5.2469611621701752E-2</v>
      </c>
      <c r="LC52" s="322">
        <f t="shared" si="310"/>
        <v>-4.6556840274224874E-2</v>
      </c>
      <c r="LD52" s="322">
        <f t="shared" si="311"/>
        <v>-2.8607224890373671E-2</v>
      </c>
      <c r="LE52" s="322">
        <f t="shared" si="312"/>
        <v>1.3961605584642142E-2</v>
      </c>
      <c r="LF52" s="322">
        <f t="shared" si="313"/>
        <v>4.5811769216024548E-2</v>
      </c>
      <c r="LG52" s="322">
        <f t="shared" si="314"/>
        <v>-5.2717391304347772E-2</v>
      </c>
      <c r="LH52" s="322">
        <f t="shared" si="315"/>
        <v>5.1456504959837286E-4</v>
      </c>
      <c r="LI52" s="322">
        <f t="shared" si="316"/>
        <v>-1.8087855297157694E-2</v>
      </c>
      <c r="LJ52" s="322">
        <f t="shared" si="317"/>
        <v>-3.0709288198081126E-2</v>
      </c>
      <c r="LK52" s="322">
        <f t="shared" si="318"/>
        <v>5.5032039200903866E-3</v>
      </c>
      <c r="LL52" s="322">
        <f t="shared" si="319"/>
        <v>2.4645717806530587E-3</v>
      </c>
      <c r="LM52" s="322">
        <f t="shared" si="320"/>
        <v>-3.0797101449275672E-3</v>
      </c>
      <c r="LN52" s="322">
        <f t="shared" si="321"/>
        <v>-3.0326004548900036E-3</v>
      </c>
      <c r="LO52" s="322">
        <f t="shared" si="322"/>
        <v>-7.3369565217391311E-2</v>
      </c>
      <c r="LP52" s="322">
        <f t="shared" si="323"/>
        <v>-2.6726057906458819E-2</v>
      </c>
      <c r="LQ52" s="322">
        <f t="shared" si="324"/>
        <v>-2.4148606811145439E-2</v>
      </c>
      <c r="LR52" s="322">
        <f t="shared" si="325"/>
        <v>-1.3420706232472953E-2</v>
      </c>
      <c r="LS52" s="322">
        <f t="shared" si="326"/>
        <v>-1.0992785984197799E-2</v>
      </c>
      <c r="LT52" s="322">
        <f t="shared" si="327"/>
        <v>-2.0018399264029429E-2</v>
      </c>
      <c r="LU52" s="322">
        <f t="shared" si="328"/>
        <v>-1.8227009113504463E-3</v>
      </c>
      <c r="LV52" s="327">
        <f t="shared" si="329"/>
        <v>-2.4089504948166859E-2</v>
      </c>
    </row>
    <row r="53" spans="1:334">
      <c r="A53" s="265">
        <v>45145</v>
      </c>
      <c r="B53" s="230">
        <v>2972.73</v>
      </c>
      <c r="C53" s="231">
        <v>80.36</v>
      </c>
      <c r="D53" s="231">
        <v>42.64</v>
      </c>
      <c r="E53" s="231">
        <v>40.42</v>
      </c>
      <c r="F53" s="231">
        <v>2263.4</v>
      </c>
      <c r="G53" s="231">
        <v>15.41</v>
      </c>
      <c r="H53" s="231">
        <v>198.99</v>
      </c>
      <c r="I53" s="231">
        <v>168747.28</v>
      </c>
      <c r="J53" s="231">
        <v>10.72</v>
      </c>
      <c r="K53" s="231">
        <v>315.58</v>
      </c>
      <c r="L53" s="231">
        <v>89.34</v>
      </c>
      <c r="M53" s="232">
        <v>7.0000000000000007E-2</v>
      </c>
      <c r="N53" s="231">
        <v>25.87</v>
      </c>
      <c r="O53" s="231">
        <v>3160.65</v>
      </c>
      <c r="P53" s="231">
        <v>2.0499999999999998</v>
      </c>
      <c r="Q53" s="231">
        <v>1330</v>
      </c>
      <c r="R53" s="231">
        <v>11.86</v>
      </c>
      <c r="S53" s="231">
        <v>175.83</v>
      </c>
      <c r="T53" s="231">
        <v>101.53</v>
      </c>
      <c r="U53" s="231">
        <v>64636.2</v>
      </c>
      <c r="V53" s="231">
        <v>15.53</v>
      </c>
      <c r="W53" s="231">
        <v>40.83</v>
      </c>
      <c r="X53" s="231">
        <v>6.93</v>
      </c>
      <c r="Y53" s="231">
        <v>487.87</v>
      </c>
      <c r="Z53" s="231">
        <v>90.9</v>
      </c>
      <c r="AA53" s="231">
        <v>242.65</v>
      </c>
      <c r="AB53" s="231">
        <v>2.6</v>
      </c>
      <c r="AC53" s="231">
        <v>10.029999999999999</v>
      </c>
      <c r="AD53" s="231">
        <v>16.899999999999999</v>
      </c>
      <c r="AE53" s="231">
        <v>138.41</v>
      </c>
      <c r="AF53" s="231">
        <v>786.83</v>
      </c>
      <c r="AG53" s="231">
        <v>57.15</v>
      </c>
      <c r="AH53" s="231">
        <v>24.04</v>
      </c>
      <c r="AI53" s="231">
        <v>158.13999999999999</v>
      </c>
      <c r="AJ53" s="231">
        <v>31.8</v>
      </c>
      <c r="AK53" s="231">
        <v>564</v>
      </c>
      <c r="AL53" s="231">
        <v>306.76</v>
      </c>
      <c r="AM53" s="231">
        <v>34.32</v>
      </c>
      <c r="AN53" s="231">
        <v>10.57</v>
      </c>
      <c r="AO53" s="231">
        <v>125.68</v>
      </c>
      <c r="AP53" s="231">
        <v>146.63999999999999</v>
      </c>
      <c r="AQ53" s="231">
        <v>12.17</v>
      </c>
      <c r="AR53" s="231">
        <v>16.64</v>
      </c>
      <c r="AS53" s="231">
        <v>97.31</v>
      </c>
      <c r="AT53" s="231">
        <v>70.17</v>
      </c>
      <c r="AU53" s="231">
        <v>163.84</v>
      </c>
      <c r="AV53" s="231">
        <v>29.35</v>
      </c>
      <c r="AW53" s="231">
        <v>59.01</v>
      </c>
      <c r="AX53" s="231">
        <v>3.62</v>
      </c>
      <c r="AY53" s="231">
        <v>30.17</v>
      </c>
      <c r="AZ53" s="231">
        <v>25.78</v>
      </c>
      <c r="BA53" s="231">
        <v>6743.82</v>
      </c>
      <c r="BB53" s="231">
        <v>594.57000000000005</v>
      </c>
      <c r="BC53" s="231">
        <v>2.0699999999999998</v>
      </c>
      <c r="BD53" s="231">
        <v>13.34</v>
      </c>
      <c r="BE53" s="231">
        <v>508.45</v>
      </c>
      <c r="BF53" s="231">
        <v>421.66</v>
      </c>
      <c r="BG53" s="231">
        <v>130.56</v>
      </c>
      <c r="BH53" s="231">
        <v>56.92</v>
      </c>
      <c r="BI53" s="231">
        <v>275.91000000000003</v>
      </c>
      <c r="BJ53" s="231">
        <v>3.31</v>
      </c>
      <c r="BK53" s="231">
        <v>1546.3</v>
      </c>
      <c r="BL53" s="231">
        <v>120.74</v>
      </c>
      <c r="BM53" s="231">
        <v>90.33</v>
      </c>
      <c r="BN53" s="231">
        <v>444.23</v>
      </c>
      <c r="BO53" s="231">
        <v>3261.89</v>
      </c>
      <c r="BP53" s="231">
        <v>106.2</v>
      </c>
      <c r="BQ53" s="231">
        <v>659.76</v>
      </c>
      <c r="BR53" s="231">
        <v>87.56</v>
      </c>
      <c r="BS53" s="231">
        <v>398.83</v>
      </c>
      <c r="BT53" s="231">
        <v>82.62</v>
      </c>
      <c r="BU53" s="231">
        <v>50.64</v>
      </c>
      <c r="BV53" s="231">
        <v>10.52</v>
      </c>
      <c r="BW53" s="231">
        <v>52.32</v>
      </c>
      <c r="BX53" s="231">
        <v>299.79000000000002</v>
      </c>
      <c r="BY53" s="231">
        <v>162.06</v>
      </c>
      <c r="BZ53" s="231">
        <v>55.27</v>
      </c>
      <c r="CA53" s="231">
        <v>170.64</v>
      </c>
      <c r="CB53" s="231">
        <v>50.69</v>
      </c>
      <c r="CC53" s="231">
        <v>71735.11</v>
      </c>
      <c r="CD53" s="231">
        <v>175.78</v>
      </c>
      <c r="CE53" s="231">
        <v>66.599999999999994</v>
      </c>
      <c r="CF53" s="231">
        <v>7135.29</v>
      </c>
      <c r="CG53" s="231">
        <v>28.44</v>
      </c>
      <c r="CH53" s="231">
        <v>0.75</v>
      </c>
      <c r="CI53" s="231">
        <v>97.42</v>
      </c>
      <c r="CJ53" s="231">
        <v>107.57</v>
      </c>
      <c r="CK53" s="231">
        <v>87.97</v>
      </c>
      <c r="CL53" s="231">
        <v>29.78</v>
      </c>
      <c r="CM53" s="231">
        <v>5.99</v>
      </c>
      <c r="CN53" s="231">
        <v>7.39</v>
      </c>
      <c r="CO53" s="231">
        <v>1.2</v>
      </c>
      <c r="CP53" s="231">
        <v>1016.03</v>
      </c>
      <c r="CQ53" s="231">
        <v>140.53</v>
      </c>
      <c r="CR53" s="231">
        <v>225.23</v>
      </c>
      <c r="CS53" s="231">
        <v>134.72999999999999</v>
      </c>
      <c r="CT53" s="231">
        <v>236.06</v>
      </c>
      <c r="CU53" s="231">
        <v>602.85</v>
      </c>
      <c r="CV53" s="231">
        <v>110.19</v>
      </c>
      <c r="CW53" s="231">
        <v>389.9</v>
      </c>
      <c r="CX53" s="231">
        <v>15.77</v>
      </c>
      <c r="CY53" s="231">
        <v>330.04</v>
      </c>
      <c r="CZ53" s="231">
        <v>44.47</v>
      </c>
      <c r="DA53" s="231">
        <v>11383.34</v>
      </c>
      <c r="DB53" s="231">
        <v>146.63999999999999</v>
      </c>
      <c r="DC53" s="231">
        <v>5.62</v>
      </c>
      <c r="DD53" s="231">
        <v>30.74</v>
      </c>
      <c r="DE53" s="231">
        <v>1256.8399999999999</v>
      </c>
      <c r="DF53" s="231">
        <v>144.05000000000001</v>
      </c>
      <c r="DG53" s="231">
        <v>162.06</v>
      </c>
      <c r="DH53" s="231">
        <v>10</v>
      </c>
      <c r="DI53" s="231">
        <v>8.67</v>
      </c>
      <c r="DJ53" s="231">
        <v>22.44</v>
      </c>
      <c r="DK53" s="231">
        <v>103.79</v>
      </c>
      <c r="DL53" s="231">
        <v>11091.32</v>
      </c>
      <c r="DM53" s="231">
        <v>24.9</v>
      </c>
      <c r="DN53" s="231">
        <v>48.52</v>
      </c>
      <c r="DO53" s="231">
        <v>86.06</v>
      </c>
      <c r="DP53" s="231">
        <v>95.53</v>
      </c>
      <c r="DQ53" s="231">
        <v>629117.62</v>
      </c>
      <c r="DR53" s="231">
        <v>138.68</v>
      </c>
      <c r="DS53" s="231">
        <v>37.950000000000003</v>
      </c>
      <c r="DT53" s="231">
        <v>25.44</v>
      </c>
      <c r="DU53" s="231">
        <v>33.5</v>
      </c>
      <c r="DV53" s="231">
        <v>16.14</v>
      </c>
      <c r="DW53" s="231">
        <v>5.9</v>
      </c>
      <c r="DX53" s="231">
        <v>15.19</v>
      </c>
      <c r="DY53" s="231">
        <v>10.67</v>
      </c>
      <c r="DZ53" s="231">
        <v>270.55</v>
      </c>
      <c r="EA53" s="231">
        <v>80.78</v>
      </c>
      <c r="EB53" s="231">
        <v>23.59</v>
      </c>
      <c r="EC53" s="231">
        <v>1558</v>
      </c>
      <c r="ED53" s="231">
        <v>25.9</v>
      </c>
      <c r="EE53" s="231">
        <v>21.62</v>
      </c>
      <c r="EF53" s="231">
        <v>15.73</v>
      </c>
      <c r="EG53" s="231">
        <v>45.53</v>
      </c>
      <c r="EH53" s="231">
        <v>746.47</v>
      </c>
      <c r="EI53" s="231">
        <v>223.86</v>
      </c>
      <c r="EJ53" s="231">
        <v>4.88</v>
      </c>
      <c r="EK53" s="231">
        <v>4079.71</v>
      </c>
      <c r="EL53" s="231">
        <v>30.26</v>
      </c>
      <c r="EM53" s="231">
        <v>246.44</v>
      </c>
      <c r="EN53" s="231">
        <v>149.36000000000001</v>
      </c>
      <c r="EO53" s="231">
        <v>200.01</v>
      </c>
      <c r="EP53" s="231">
        <v>1785.64</v>
      </c>
      <c r="EQ53" s="231">
        <v>89.14</v>
      </c>
      <c r="ER53" s="231">
        <v>141.84</v>
      </c>
      <c r="ES53" s="231">
        <v>68.52</v>
      </c>
      <c r="ET53" s="231">
        <v>52.9</v>
      </c>
      <c r="EU53" s="231">
        <v>17.52</v>
      </c>
      <c r="EV53" s="231">
        <v>358.35</v>
      </c>
      <c r="EW53" s="231">
        <v>7.41</v>
      </c>
      <c r="EX53" s="231">
        <v>235.72</v>
      </c>
      <c r="EY53" s="231">
        <v>132.35</v>
      </c>
      <c r="EZ53" s="231">
        <v>32.799999999999997</v>
      </c>
      <c r="FA53" s="231">
        <v>56.22</v>
      </c>
      <c r="FB53" s="231">
        <v>26.89</v>
      </c>
      <c r="FC53" s="231">
        <v>162</v>
      </c>
      <c r="FD53" s="231">
        <v>17.14</v>
      </c>
      <c r="FE53" s="231">
        <v>30.87</v>
      </c>
      <c r="FF53" s="231">
        <v>367.26</v>
      </c>
      <c r="FG53" s="231">
        <v>89.27</v>
      </c>
      <c r="FH53" s="231">
        <v>543.15</v>
      </c>
      <c r="FI53" s="231">
        <v>59.44</v>
      </c>
      <c r="FJ53" s="233">
        <v>33661.69</v>
      </c>
      <c r="FN53" s="326">
        <f t="shared" si="165"/>
        <v>-4.6240800391087831E-3</v>
      </c>
      <c r="FO53" s="322">
        <f t="shared" si="166"/>
        <v>3.0917254650416889E-2</v>
      </c>
      <c r="FP53" s="322">
        <f t="shared" si="167"/>
        <v>3.3696969696969711E-2</v>
      </c>
      <c r="FQ53" s="322">
        <f t="shared" si="168"/>
        <v>-1.7288219313410789E-3</v>
      </c>
      <c r="FR53" s="322">
        <f t="shared" si="169"/>
        <v>-3.4869591250902875E-3</v>
      </c>
      <c r="FS53" s="322">
        <f t="shared" si="170"/>
        <v>-0.15329670329670325</v>
      </c>
      <c r="FT53" s="322">
        <f t="shared" si="171"/>
        <v>-2.846401718582162E-2</v>
      </c>
      <c r="FU53" s="322">
        <f t="shared" si="172"/>
        <v>-8.8450041781895396E-3</v>
      </c>
      <c r="FV53" s="322">
        <f t="shared" si="173"/>
        <v>-4.9645390070921877E-2</v>
      </c>
      <c r="FW53" s="322">
        <f t="shared" si="174"/>
        <v>-2.0637432889551048E-2</v>
      </c>
      <c r="FX53" s="322">
        <f t="shared" si="175"/>
        <v>-3.9251532422841073E-2</v>
      </c>
      <c r="FY53" s="322">
        <f t="shared" si="176"/>
        <v>0</v>
      </c>
      <c r="FZ53" s="322">
        <f t="shared" si="177"/>
        <v>2.2125642038719966E-2</v>
      </c>
      <c r="GA53" s="322">
        <f t="shared" si="178"/>
        <v>4.6708018585181518E-2</v>
      </c>
      <c r="GB53" s="322">
        <f t="shared" si="179"/>
        <v>-3.7558685446009425E-2</v>
      </c>
      <c r="GC53" s="322">
        <f t="shared" si="180"/>
        <v>2.610788791507215E-2</v>
      </c>
      <c r="GD53" s="322">
        <f t="shared" si="181"/>
        <v>-2.9459901800327429E-2</v>
      </c>
      <c r="GE53" s="322">
        <f t="shared" si="182"/>
        <v>-2.305811756861861E-2</v>
      </c>
      <c r="GF53" s="322">
        <f t="shared" si="183"/>
        <v>-1.3313896987366418E-2</v>
      </c>
      <c r="GG53" s="322">
        <f t="shared" si="184"/>
        <v>-1.1713050894571609E-2</v>
      </c>
      <c r="GH53" s="322">
        <f t="shared" si="185"/>
        <v>-1.2861736334406012E-3</v>
      </c>
      <c r="GI53" s="322">
        <f t="shared" si="186"/>
        <v>-8.5554311310190381E-2</v>
      </c>
      <c r="GJ53" s="322">
        <f t="shared" si="187"/>
        <v>3.5874439461883303E-2</v>
      </c>
      <c r="GK53" s="322">
        <f t="shared" si="188"/>
        <v>1.0501242750621361E-2</v>
      </c>
      <c r="GL53" s="322">
        <f t="shared" si="189"/>
        <v>-1.2278604802781652E-2</v>
      </c>
      <c r="GM53" s="322">
        <f t="shared" si="190"/>
        <v>-4.415819743165527E-2</v>
      </c>
      <c r="GN53" s="322">
        <f t="shared" si="191"/>
        <v>-7.6335877862595486E-3</v>
      </c>
      <c r="GO53" s="322">
        <f t="shared" si="192"/>
        <v>-6.6976744186046572E-2</v>
      </c>
      <c r="GP53" s="322">
        <f t="shared" si="193"/>
        <v>-5.1094890510948919E-2</v>
      </c>
      <c r="GQ53" s="322">
        <f t="shared" si="194"/>
        <v>-8.3112416708461465E-3</v>
      </c>
      <c r="GR53" s="322">
        <f t="shared" si="195"/>
        <v>5.3922132352001986E-3</v>
      </c>
      <c r="GS53" s="322">
        <f t="shared" si="196"/>
        <v>7.5811001410437187E-3</v>
      </c>
      <c r="GT53" s="322">
        <f t="shared" si="197"/>
        <v>-3.8015206082432945E-2</v>
      </c>
      <c r="GU53" s="322">
        <f t="shared" si="198"/>
        <v>-2.0562368388455477E-2</v>
      </c>
      <c r="GV53" s="322">
        <f t="shared" si="199"/>
        <v>2.912621359223308E-2</v>
      </c>
      <c r="GW53" s="322">
        <f t="shared" si="200"/>
        <v>-2.1512838306731397E-2</v>
      </c>
      <c r="GX53" s="322">
        <f t="shared" si="201"/>
        <v>-8.4685036805416886E-4</v>
      </c>
      <c r="GY53" s="322">
        <f t="shared" si="202"/>
        <v>-3.484320557491215E-3</v>
      </c>
      <c r="GZ53" s="322">
        <f t="shared" si="203"/>
        <v>-6.5789473684210792E-3</v>
      </c>
      <c r="HA53" s="322">
        <f t="shared" si="204"/>
        <v>-4.7717512327014527E-4</v>
      </c>
      <c r="HB53" s="322">
        <f t="shared" si="205"/>
        <v>-1.0058732194693911E-2</v>
      </c>
      <c r="HC53" s="322">
        <f t="shared" si="206"/>
        <v>3.2976092333057826E-3</v>
      </c>
      <c r="HD53" s="322">
        <f t="shared" si="207"/>
        <v>0.12737127371273718</v>
      </c>
      <c r="HE53" s="322">
        <f t="shared" si="208"/>
        <v>-7.1883343602375421E-4</v>
      </c>
      <c r="HF53" s="322">
        <f t="shared" si="209"/>
        <v>-5.3036437246963469E-2</v>
      </c>
      <c r="HG53" s="322">
        <f t="shared" si="210"/>
        <v>3.742164249984168E-2</v>
      </c>
      <c r="HH53" s="322">
        <f t="shared" si="211"/>
        <v>3.3086941217881076E-2</v>
      </c>
      <c r="HI53" s="322">
        <f t="shared" si="212"/>
        <v>-3.3415233415233406E-2</v>
      </c>
      <c r="HJ53" s="322">
        <f t="shared" si="213"/>
        <v>-2.75482093663906E-3</v>
      </c>
      <c r="HK53" s="322">
        <f t="shared" si="214"/>
        <v>1.0720268006700177E-2</v>
      </c>
      <c r="HL53" s="322">
        <f t="shared" si="215"/>
        <v>-3.3008252063015719E-2</v>
      </c>
      <c r="HM53" s="322">
        <f t="shared" si="216"/>
        <v>-2.1779903306802979E-2</v>
      </c>
      <c r="HN53" s="322">
        <f t="shared" si="217"/>
        <v>-2.2619302023572714E-2</v>
      </c>
      <c r="HO53" s="322">
        <f t="shared" si="218"/>
        <v>-0.16532258064516134</v>
      </c>
      <c r="HP53" s="322">
        <f t="shared" si="219"/>
        <v>-3.6823104693140783E-2</v>
      </c>
      <c r="HQ53" s="322">
        <f t="shared" si="220"/>
        <v>-3.4979501973884011E-2</v>
      </c>
      <c r="HR53" s="322">
        <f t="shared" si="221"/>
        <v>-2.3030583873957362E-2</v>
      </c>
      <c r="HS53" s="322">
        <f t="shared" si="222"/>
        <v>-7.6727247012233893E-2</v>
      </c>
      <c r="HT53" s="322">
        <f t="shared" si="223"/>
        <v>2.0803443328551E-2</v>
      </c>
      <c r="HU53" s="322">
        <f t="shared" si="224"/>
        <v>3.1747812429885607E-2</v>
      </c>
      <c r="HV53" s="322">
        <f t="shared" si="225"/>
        <v>-3.0120481927710203E-3</v>
      </c>
      <c r="HW53" s="322">
        <f t="shared" si="226"/>
        <v>-8.4133844634544375E-3</v>
      </c>
      <c r="HX53" s="322">
        <f t="shared" si="227"/>
        <v>-3.2196813341038603E-3</v>
      </c>
      <c r="HY53" s="322">
        <f t="shared" si="228"/>
        <v>1.3690943777353819E-2</v>
      </c>
      <c r="HZ53" s="322">
        <f t="shared" si="229"/>
        <v>-3.9938622463313873E-2</v>
      </c>
      <c r="IA53" s="322">
        <f t="shared" si="230"/>
        <v>1.5229065408221966E-3</v>
      </c>
      <c r="IB53" s="322">
        <f t="shared" si="231"/>
        <v>-1.098901098901092E-2</v>
      </c>
      <c r="IC53" s="322">
        <f t="shared" si="232"/>
        <v>-2.0648091795686271E-2</v>
      </c>
      <c r="ID53" s="322">
        <f t="shared" si="233"/>
        <v>3.1573986804901116E-2</v>
      </c>
      <c r="IE53" s="322">
        <f t="shared" si="234"/>
        <v>1.1044453927056346E-3</v>
      </c>
      <c r="IF53" s="322">
        <f t="shared" si="235"/>
        <v>-5.1435132032146842E-2</v>
      </c>
      <c r="IG53" s="322">
        <f t="shared" si="236"/>
        <v>2.8850060950833031E-2</v>
      </c>
      <c r="IH53" s="322">
        <f t="shared" si="237"/>
        <v>-5.8191584601611494E-2</v>
      </c>
      <c r="II53" s="322">
        <f t="shared" si="238"/>
        <v>1.8096906012842959E-2</v>
      </c>
      <c r="IJ53" s="322">
        <f t="shared" si="239"/>
        <v>-2.9271767639154112E-2</v>
      </c>
      <c r="IK53" s="322">
        <f t="shared" si="240"/>
        <v>2.843000380758973E-2</v>
      </c>
      <c r="IL53" s="322">
        <f t="shared" si="241"/>
        <v>-4.5917486621784853E-2</v>
      </c>
      <c r="IM53" s="322">
        <f t="shared" si="242"/>
        <v>-3.0380930123861311E-3</v>
      </c>
      <c r="IN53" s="322">
        <f t="shared" si="243"/>
        <v>4.3590251634634215E-3</v>
      </c>
      <c r="IO53" s="322">
        <f t="shared" si="244"/>
        <v>-3.722061449845708E-3</v>
      </c>
      <c r="IP53" s="322">
        <f t="shared" si="245"/>
        <v>-1.8317882274098075E-2</v>
      </c>
      <c r="IQ53" s="322">
        <f t="shared" si="246"/>
        <v>-3.5621198957428435E-2</v>
      </c>
      <c r="IR53" s="322">
        <f t="shared" si="247"/>
        <v>1.3823707728926726E-3</v>
      </c>
      <c r="IS53" s="322">
        <f t="shared" si="248"/>
        <v>-0.14875785692906304</v>
      </c>
      <c r="IT53" s="322">
        <f t="shared" si="249"/>
        <v>1.3513513513513526E-2</v>
      </c>
      <c r="IU53" s="322">
        <f t="shared" si="250"/>
        <v>-6.3239494084047785E-3</v>
      </c>
      <c r="IV53" s="322">
        <f t="shared" si="251"/>
        <v>-7.1231220859955105E-2</v>
      </c>
      <c r="IW53" s="322">
        <f t="shared" si="252"/>
        <v>0.15963617189559715</v>
      </c>
      <c r="IX53" s="322">
        <f t="shared" si="253"/>
        <v>-3.1229668184775451E-2</v>
      </c>
      <c r="IY53" s="322">
        <f t="shared" si="254"/>
        <v>0</v>
      </c>
      <c r="IZ53" s="322">
        <f t="shared" si="255"/>
        <v>-8.5396039603960444E-2</v>
      </c>
      <c r="JA53" s="322">
        <f t="shared" si="256"/>
        <v>-3.2258064516129059E-2</v>
      </c>
      <c r="JB53" s="322">
        <f t="shared" si="257"/>
        <v>7.426577032145487E-3</v>
      </c>
      <c r="JC53" s="322">
        <f t="shared" si="258"/>
        <v>1.2901830762577424E-2</v>
      </c>
      <c r="JD53" s="322">
        <f t="shared" si="259"/>
        <v>6.2756570565752762E-2</v>
      </c>
      <c r="JE53" s="322">
        <f t="shared" si="260"/>
        <v>3.5269709543568492E-2</v>
      </c>
      <c r="JF53" s="322">
        <f t="shared" si="261"/>
        <v>4.3824192656256693E-3</v>
      </c>
      <c r="JG53" s="322">
        <f t="shared" si="262"/>
        <v>-5.2144354053562944E-3</v>
      </c>
      <c r="JH53" s="322">
        <f t="shared" si="263"/>
        <v>-1.210328133405064E-2</v>
      </c>
      <c r="JI53" s="322">
        <f t="shared" si="264"/>
        <v>9.266928970801367E-3</v>
      </c>
      <c r="JJ53" s="322">
        <f t="shared" si="265"/>
        <v>-1.8987341772152618E-3</v>
      </c>
      <c r="JK53" s="322">
        <f t="shared" si="266"/>
        <v>-2.2132677550294719E-2</v>
      </c>
      <c r="JL53" s="322">
        <f t="shared" si="267"/>
        <v>-5.6039057524941642E-2</v>
      </c>
      <c r="JM53" s="322">
        <f t="shared" si="268"/>
        <v>2.9170874511445455E-2</v>
      </c>
      <c r="JN53" s="322">
        <f t="shared" si="269"/>
        <v>-1.0058732194693911E-2</v>
      </c>
      <c r="JO53" s="322">
        <f t="shared" si="270"/>
        <v>5.3667262969588998E-3</v>
      </c>
      <c r="JP53" s="322">
        <f t="shared" si="271"/>
        <v>8.5301837270340547E-3</v>
      </c>
      <c r="JQ53" s="322">
        <f t="shared" si="272"/>
        <v>-2.1442252292935258E-2</v>
      </c>
      <c r="JR53" s="322">
        <f t="shared" si="273"/>
        <v>6.1465390794162465E-3</v>
      </c>
      <c r="JS53" s="322">
        <f t="shared" si="274"/>
        <v>2.843000380758973E-2</v>
      </c>
      <c r="JT53" s="322">
        <f t="shared" si="275"/>
        <v>1.3171225937183464E-2</v>
      </c>
      <c r="JU53" s="322">
        <f t="shared" si="276"/>
        <v>-2.1444695259593624E-2</v>
      </c>
      <c r="JV53" s="322">
        <f t="shared" si="277"/>
        <v>-3.9946737683089146E-3</v>
      </c>
      <c r="JW53" s="322">
        <f t="shared" si="278"/>
        <v>-6.6041347626339753E-3</v>
      </c>
      <c r="JX53" s="322">
        <f t="shared" si="279"/>
        <v>3.2407597019871233E-2</v>
      </c>
      <c r="JY53" s="322">
        <f t="shared" si="280"/>
        <v>1.4256619144602764E-2</v>
      </c>
      <c r="JZ53" s="322">
        <f t="shared" si="281"/>
        <v>9.781477627471509E-3</v>
      </c>
      <c r="KA53" s="322">
        <f t="shared" si="282"/>
        <v>1.1399694441179914E-2</v>
      </c>
      <c r="KB53" s="322">
        <f t="shared" si="283"/>
        <v>3.0449391012180413E-3</v>
      </c>
      <c r="KC53" s="322">
        <f t="shared" si="284"/>
        <v>-3.1496483202219086E-3</v>
      </c>
      <c r="KD53" s="322">
        <f t="shared" si="285"/>
        <v>-3.7746322509020241E-2</v>
      </c>
      <c r="KE53" s="322">
        <f t="shared" si="286"/>
        <v>-2.4922918807810862E-2</v>
      </c>
      <c r="KF53" s="322">
        <f t="shared" si="287"/>
        <v>-0.24755989352262645</v>
      </c>
      <c r="KG53" s="322">
        <f t="shared" si="288"/>
        <v>-0.44828722002635046</v>
      </c>
      <c r="KH53" s="322">
        <f t="shared" si="289"/>
        <v>-2.1224984839296416E-2</v>
      </c>
      <c r="KI53" s="322">
        <f t="shared" si="290"/>
        <v>-4.9919484702093335E-2</v>
      </c>
      <c r="KJ53" s="322">
        <f t="shared" si="291"/>
        <v>-5.534825870646759E-2</v>
      </c>
      <c r="KK53" s="322">
        <f t="shared" si="292"/>
        <v>-3.7003610108303261E-2</v>
      </c>
      <c r="KL53" s="322">
        <f t="shared" si="293"/>
        <v>5.031251213168228E-2</v>
      </c>
      <c r="KM53" s="322">
        <f t="shared" si="294"/>
        <v>-9.077526987242332E-3</v>
      </c>
      <c r="KN53" s="322">
        <f t="shared" si="295"/>
        <v>-1.0901467505241154E-2</v>
      </c>
      <c r="KO53" s="322">
        <f t="shared" si="296"/>
        <v>-1.5668435683598658E-2</v>
      </c>
      <c r="KP53" s="322">
        <f t="shared" si="297"/>
        <v>-1.4834537847090171E-2</v>
      </c>
      <c r="KQ53" s="322">
        <f t="shared" si="298"/>
        <v>-0.15149136577708003</v>
      </c>
      <c r="KR53" s="322">
        <f t="shared" si="299"/>
        <v>-1.9035532994923453E-3</v>
      </c>
      <c r="KS53" s="322">
        <f t="shared" si="300"/>
        <v>-3.2100340136054381E-2</v>
      </c>
      <c r="KT53" s="322">
        <f t="shared" si="301"/>
        <v>-2.5457916106374923E-2</v>
      </c>
      <c r="KU53" s="322">
        <f t="shared" si="302"/>
        <v>2.6425404219107061E-3</v>
      </c>
      <c r="KV53" s="322">
        <f t="shared" si="303"/>
        <v>5.8568329718004242E-2</v>
      </c>
      <c r="KW53" s="322">
        <f t="shared" si="304"/>
        <v>-1.8691817436725195E-3</v>
      </c>
      <c r="KX53" s="322">
        <f t="shared" si="305"/>
        <v>6.9635913750441938E-2</v>
      </c>
      <c r="KY53" s="322">
        <f t="shared" si="306"/>
        <v>4.0594300560199041E-4</v>
      </c>
      <c r="KZ53" s="322">
        <f t="shared" si="307"/>
        <v>1.1170536862771686E-2</v>
      </c>
      <c r="LA53" s="322">
        <f t="shared" si="308"/>
        <v>-1.1564121571534487E-2</v>
      </c>
      <c r="LB53" s="322">
        <f t="shared" si="309"/>
        <v>6.0000338030073925E-3</v>
      </c>
      <c r="LC53" s="322">
        <f t="shared" si="310"/>
        <v>-4.3356943550118113E-2</v>
      </c>
      <c r="LD53" s="322">
        <f t="shared" si="311"/>
        <v>1.6337059329320731E-2</v>
      </c>
      <c r="LE53" s="322">
        <f t="shared" si="312"/>
        <v>-1.7211703958691951E-2</v>
      </c>
      <c r="LF53" s="322">
        <f t="shared" si="313"/>
        <v>-3.042521994134904E-2</v>
      </c>
      <c r="LG53" s="322">
        <f t="shared" si="314"/>
        <v>5.1635111876075649E-3</v>
      </c>
      <c r="LH53" s="322">
        <f t="shared" si="315"/>
        <v>2.3886396754193014E-2</v>
      </c>
      <c r="LI53" s="322">
        <f t="shared" si="316"/>
        <v>-2.4999999999999935E-2</v>
      </c>
      <c r="LJ53" s="322">
        <f t="shared" si="317"/>
        <v>1.8845089903181126E-2</v>
      </c>
      <c r="LK53" s="322">
        <f t="shared" si="318"/>
        <v>-7.7222971959814155E-3</v>
      </c>
      <c r="LL53" s="322">
        <f t="shared" si="319"/>
        <v>7.99016594960043E-3</v>
      </c>
      <c r="LM53" s="322">
        <f t="shared" si="320"/>
        <v>2.1624568417226927E-2</v>
      </c>
      <c r="LN53" s="322">
        <f t="shared" si="321"/>
        <v>2.243346007604562E-2</v>
      </c>
      <c r="LO53" s="322">
        <f t="shared" si="322"/>
        <v>-4.9853372434017593E-2</v>
      </c>
      <c r="LP53" s="322">
        <f t="shared" si="323"/>
        <v>-1.9450800915331801E-2</v>
      </c>
      <c r="LQ53" s="322">
        <f t="shared" si="324"/>
        <v>-2.0621827411167467E-2</v>
      </c>
      <c r="LR53" s="322">
        <f t="shared" si="325"/>
        <v>6.5231893726252307E-2</v>
      </c>
      <c r="LS53" s="322">
        <f t="shared" si="326"/>
        <v>3.3576473312492666E-2</v>
      </c>
      <c r="LT53" s="322">
        <f t="shared" si="327"/>
        <v>1.9770192632646112E-2</v>
      </c>
      <c r="LU53" s="322">
        <f t="shared" si="328"/>
        <v>-1.3280212483399804E-2</v>
      </c>
      <c r="LV53" s="327">
        <f t="shared" si="329"/>
        <v>1.3811356827718902E-2</v>
      </c>
    </row>
    <row r="54" spans="1:334">
      <c r="A54" s="265">
        <v>45152</v>
      </c>
      <c r="B54" s="230">
        <v>2897.5</v>
      </c>
      <c r="C54" s="231">
        <v>78.87</v>
      </c>
      <c r="D54" s="231">
        <v>41.19</v>
      </c>
      <c r="E54" s="231">
        <v>38.619999999999997</v>
      </c>
      <c r="F54" s="231">
        <v>2188.86</v>
      </c>
      <c r="G54" s="231">
        <v>14.4</v>
      </c>
      <c r="H54" s="231">
        <v>191.12</v>
      </c>
      <c r="I54" s="231">
        <v>164849.73000000001</v>
      </c>
      <c r="J54" s="231">
        <v>10.25</v>
      </c>
      <c r="K54" s="231">
        <v>311.12</v>
      </c>
      <c r="L54" s="231">
        <v>87.78</v>
      </c>
      <c r="M54" s="232">
        <v>7.0000000000000007E-2</v>
      </c>
      <c r="N54" s="231">
        <v>25.07</v>
      </c>
      <c r="O54" s="231">
        <v>3014.95</v>
      </c>
      <c r="P54" s="231">
        <v>2.02</v>
      </c>
      <c r="Q54" s="231">
        <v>1199.5899999999999</v>
      </c>
      <c r="R54" s="231">
        <v>11.74</v>
      </c>
      <c r="S54" s="231">
        <v>172.8</v>
      </c>
      <c r="T54" s="231">
        <v>99.33</v>
      </c>
      <c r="U54" s="231">
        <v>63487.11</v>
      </c>
      <c r="V54" s="231">
        <v>15.53</v>
      </c>
      <c r="W54" s="231">
        <v>43.27</v>
      </c>
      <c r="X54" s="231">
        <v>6.76</v>
      </c>
      <c r="Y54" s="231">
        <v>478.68</v>
      </c>
      <c r="Z54" s="231">
        <v>83.6</v>
      </c>
      <c r="AA54" s="231">
        <v>215.49</v>
      </c>
      <c r="AB54" s="231">
        <v>2.5499999999999998</v>
      </c>
      <c r="AC54" s="231">
        <v>9.18</v>
      </c>
      <c r="AD54" s="231">
        <v>16.32</v>
      </c>
      <c r="AE54" s="231">
        <v>133.22</v>
      </c>
      <c r="AF54" s="231">
        <v>745.11</v>
      </c>
      <c r="AG54" s="231">
        <v>56.94</v>
      </c>
      <c r="AH54" s="231">
        <v>25.9</v>
      </c>
      <c r="AI54" s="231">
        <v>153.02000000000001</v>
      </c>
      <c r="AJ54" s="231">
        <v>32.35</v>
      </c>
      <c r="AK54" s="231">
        <v>530.79999999999995</v>
      </c>
      <c r="AL54" s="231">
        <v>301.39999999999998</v>
      </c>
      <c r="AM54" s="231">
        <v>32.21</v>
      </c>
      <c r="AN54" s="231">
        <v>10.34</v>
      </c>
      <c r="AO54" s="231">
        <v>121.79</v>
      </c>
      <c r="AP54" s="231">
        <v>141.44</v>
      </c>
      <c r="AQ54" s="231">
        <v>12.25</v>
      </c>
      <c r="AR54" s="231">
        <v>16.29</v>
      </c>
      <c r="AS54" s="231">
        <v>97.1</v>
      </c>
      <c r="AT54" s="231">
        <v>66.39</v>
      </c>
      <c r="AU54" s="231">
        <v>161.07</v>
      </c>
      <c r="AV54" s="231">
        <v>27.94</v>
      </c>
      <c r="AW54" s="231">
        <v>57.22</v>
      </c>
      <c r="AX54" s="231">
        <v>3.54</v>
      </c>
      <c r="AY54" s="231">
        <v>28.59</v>
      </c>
      <c r="AZ54" s="231">
        <v>26.45</v>
      </c>
      <c r="BA54" s="231">
        <v>6413.89</v>
      </c>
      <c r="BB54" s="231">
        <v>587.21</v>
      </c>
      <c r="BC54" s="231">
        <v>1.81</v>
      </c>
      <c r="BD54" s="231">
        <v>13.14</v>
      </c>
      <c r="BE54" s="231">
        <v>508.13</v>
      </c>
      <c r="BF54" s="231">
        <v>404.53</v>
      </c>
      <c r="BG54" s="231">
        <v>127.69</v>
      </c>
      <c r="BH54" s="231">
        <v>56.4</v>
      </c>
      <c r="BI54" s="231">
        <v>264.86</v>
      </c>
      <c r="BJ54" s="231">
        <v>3.27</v>
      </c>
      <c r="BK54" s="231">
        <v>1486.34</v>
      </c>
      <c r="BL54" s="231">
        <v>116.95</v>
      </c>
      <c r="BM54" s="231">
        <v>88.11</v>
      </c>
      <c r="BN54" s="231">
        <v>415.61</v>
      </c>
      <c r="BO54" s="231">
        <v>3184.62</v>
      </c>
      <c r="BP54" s="231">
        <v>100.64</v>
      </c>
      <c r="BQ54" s="231">
        <v>635.71</v>
      </c>
      <c r="BR54" s="231">
        <v>84.55</v>
      </c>
      <c r="BS54" s="231">
        <v>385.19</v>
      </c>
      <c r="BT54" s="231">
        <v>73.14</v>
      </c>
      <c r="BU54" s="231">
        <v>50.49</v>
      </c>
      <c r="BV54" s="231">
        <v>10.37</v>
      </c>
      <c r="BW54" s="231">
        <v>51.44</v>
      </c>
      <c r="BX54" s="231">
        <v>281.51</v>
      </c>
      <c r="BY54" s="231">
        <v>160.80000000000001</v>
      </c>
      <c r="BZ54" s="231">
        <v>53.14</v>
      </c>
      <c r="CA54" s="231">
        <v>165.21</v>
      </c>
      <c r="CB54" s="231">
        <v>49.56</v>
      </c>
      <c r="CC54" s="231">
        <v>70037.77</v>
      </c>
      <c r="CD54" s="231">
        <v>181.37</v>
      </c>
      <c r="CE54" s="231">
        <v>66.290000000000006</v>
      </c>
      <c r="CF54" s="231">
        <v>7174.72</v>
      </c>
      <c r="CG54" s="231">
        <v>29.17</v>
      </c>
      <c r="CH54" s="231">
        <v>0.75</v>
      </c>
      <c r="CI54" s="231">
        <v>90.82</v>
      </c>
      <c r="CJ54" s="231">
        <v>105.45</v>
      </c>
      <c r="CK54" s="231">
        <v>88.71</v>
      </c>
      <c r="CL54" s="231">
        <v>27.3</v>
      </c>
      <c r="CM54" s="231">
        <v>5.99</v>
      </c>
      <c r="CN54" s="231">
        <v>6.75</v>
      </c>
      <c r="CO54" s="231">
        <v>1.1599999999999999</v>
      </c>
      <c r="CP54" s="231">
        <v>962.96</v>
      </c>
      <c r="CQ54" s="231">
        <v>138.58000000000001</v>
      </c>
      <c r="CR54" s="231">
        <v>216.31</v>
      </c>
      <c r="CS54" s="231">
        <v>132.47999999999999</v>
      </c>
      <c r="CT54" s="231">
        <v>234.66</v>
      </c>
      <c r="CU54" s="231">
        <v>606.79</v>
      </c>
      <c r="CV54" s="231">
        <v>113.5</v>
      </c>
      <c r="CW54" s="231">
        <v>387.13</v>
      </c>
      <c r="CX54" s="231">
        <v>15.76</v>
      </c>
      <c r="CY54" s="231">
        <v>319.43</v>
      </c>
      <c r="CZ54" s="231">
        <v>39.29</v>
      </c>
      <c r="DA54" s="231">
        <v>11490.9</v>
      </c>
      <c r="DB54" s="231">
        <v>141.44</v>
      </c>
      <c r="DC54" s="231">
        <v>5.7</v>
      </c>
      <c r="DD54" s="231">
        <v>31.29</v>
      </c>
      <c r="DE54" s="231">
        <v>1229.06</v>
      </c>
      <c r="DF54" s="231">
        <v>140.38999999999999</v>
      </c>
      <c r="DG54" s="231">
        <v>160.80000000000001</v>
      </c>
      <c r="DH54" s="231">
        <v>9.7200000000000006</v>
      </c>
      <c r="DI54" s="231">
        <v>8.59</v>
      </c>
      <c r="DJ54" s="231">
        <v>21.68</v>
      </c>
      <c r="DK54" s="231">
        <v>100.64</v>
      </c>
      <c r="DL54" s="231">
        <v>10658.61</v>
      </c>
      <c r="DM54" s="231">
        <v>24.3</v>
      </c>
      <c r="DN54" s="231">
        <v>47.3</v>
      </c>
      <c r="DO54" s="231">
        <v>85.18</v>
      </c>
      <c r="DP54" s="231">
        <v>92.47</v>
      </c>
      <c r="DQ54" s="231">
        <v>593338.43999999994</v>
      </c>
      <c r="DR54" s="231">
        <v>131.87</v>
      </c>
      <c r="DS54" s="231">
        <v>36.270000000000003</v>
      </c>
      <c r="DT54" s="231">
        <v>24.35</v>
      </c>
      <c r="DU54" s="231">
        <v>32.090000000000003</v>
      </c>
      <c r="DV54" s="231">
        <v>15</v>
      </c>
      <c r="DW54" s="231">
        <v>4.84</v>
      </c>
      <c r="DX54" s="231">
        <v>14.82</v>
      </c>
      <c r="DY54" s="231">
        <v>9.86</v>
      </c>
      <c r="DZ54" s="231">
        <v>261.52999999999997</v>
      </c>
      <c r="EA54" s="231">
        <v>77.27</v>
      </c>
      <c r="EB54" s="231">
        <v>23.26</v>
      </c>
      <c r="EC54" s="231">
        <v>872</v>
      </c>
      <c r="ED54" s="231">
        <v>24.86</v>
      </c>
      <c r="EE54" s="231">
        <v>20.61</v>
      </c>
      <c r="EF54" s="231">
        <v>15.77</v>
      </c>
      <c r="EG54" s="231">
        <v>44</v>
      </c>
      <c r="EH54" s="231">
        <v>732.66</v>
      </c>
      <c r="EI54" s="231">
        <v>220.34</v>
      </c>
      <c r="EJ54" s="231">
        <v>4.67</v>
      </c>
      <c r="EK54" s="231">
        <v>3977.28</v>
      </c>
      <c r="EL54" s="231">
        <v>30.66</v>
      </c>
      <c r="EM54" s="231">
        <v>237.05</v>
      </c>
      <c r="EN54" s="231">
        <v>145.1</v>
      </c>
      <c r="EO54" s="231">
        <v>197.45</v>
      </c>
      <c r="EP54" s="231">
        <v>1766.85</v>
      </c>
      <c r="EQ54" s="231">
        <v>88.28</v>
      </c>
      <c r="ER54" s="231">
        <v>140.97999999999999</v>
      </c>
      <c r="ES54" s="231">
        <v>69.58</v>
      </c>
      <c r="ET54" s="231">
        <v>50.39</v>
      </c>
      <c r="EU54" s="231">
        <v>17.2</v>
      </c>
      <c r="EV54" s="231">
        <v>352.56</v>
      </c>
      <c r="EW54" s="231">
        <v>7.12</v>
      </c>
      <c r="EX54" s="231">
        <v>226.65</v>
      </c>
      <c r="EY54" s="231">
        <v>132.27000000000001</v>
      </c>
      <c r="EZ54" s="231">
        <v>32.42</v>
      </c>
      <c r="FA54" s="231">
        <v>54.52</v>
      </c>
      <c r="FB54" s="231">
        <v>26.53</v>
      </c>
      <c r="FC54" s="231">
        <v>165</v>
      </c>
      <c r="FD54" s="231">
        <v>15.38</v>
      </c>
      <c r="FE54" s="231">
        <v>30.07</v>
      </c>
      <c r="FF54" s="231">
        <v>365.38</v>
      </c>
      <c r="FG54" s="231">
        <v>90.12</v>
      </c>
      <c r="FH54" s="231">
        <v>525.77</v>
      </c>
      <c r="FI54" s="231">
        <v>54.78</v>
      </c>
      <c r="FJ54" s="233">
        <v>31846.89</v>
      </c>
      <c r="FN54" s="326">
        <f t="shared" si="165"/>
        <v>-2.5306704611585989E-2</v>
      </c>
      <c r="FO54" s="322">
        <f t="shared" si="166"/>
        <v>-1.8541562966650011E-2</v>
      </c>
      <c r="FP54" s="322">
        <f t="shared" si="167"/>
        <v>-3.4005628517823704E-2</v>
      </c>
      <c r="FQ54" s="322">
        <f t="shared" si="168"/>
        <v>-4.453240969816933E-2</v>
      </c>
      <c r="FR54" s="322">
        <f t="shared" si="169"/>
        <v>-3.2932756030750181E-2</v>
      </c>
      <c r="FS54" s="322">
        <f t="shared" si="170"/>
        <v>-6.5541855937702773E-2</v>
      </c>
      <c r="FT54" s="322">
        <f t="shared" si="171"/>
        <v>-3.9549726116890317E-2</v>
      </c>
      <c r="FU54" s="322">
        <f t="shared" si="172"/>
        <v>-2.3096964881448686E-2</v>
      </c>
      <c r="FV54" s="322">
        <f t="shared" si="173"/>
        <v>-4.3843283582089609E-2</v>
      </c>
      <c r="FW54" s="322">
        <f t="shared" si="174"/>
        <v>-1.4132708029659611E-2</v>
      </c>
      <c r="FX54" s="322">
        <f t="shared" si="175"/>
        <v>-1.7461383478844888E-2</v>
      </c>
      <c r="FY54" s="322">
        <f t="shared" si="176"/>
        <v>0</v>
      </c>
      <c r="FZ54" s="322">
        <f t="shared" si="177"/>
        <v>-3.0923850019327431E-2</v>
      </c>
      <c r="GA54" s="322">
        <f t="shared" si="178"/>
        <v>-4.6098112729976513E-2</v>
      </c>
      <c r="GB54" s="322">
        <f t="shared" si="179"/>
        <v>-1.463414634146332E-2</v>
      </c>
      <c r="GC54" s="322">
        <f t="shared" si="180"/>
        <v>-9.8052631578947433E-2</v>
      </c>
      <c r="GD54" s="322">
        <f t="shared" si="181"/>
        <v>-1.0118043844856596E-2</v>
      </c>
      <c r="GE54" s="322">
        <f t="shared" si="182"/>
        <v>-1.7232554171643068E-2</v>
      </c>
      <c r="GF54" s="322">
        <f t="shared" si="183"/>
        <v>-2.1668472372697752E-2</v>
      </c>
      <c r="GG54" s="322">
        <f t="shared" si="184"/>
        <v>-1.7777808720190798E-2</v>
      </c>
      <c r="GH54" s="322">
        <f t="shared" si="185"/>
        <v>0</v>
      </c>
      <c r="GI54" s="322">
        <f t="shared" si="186"/>
        <v>5.9759980406563919E-2</v>
      </c>
      <c r="GJ54" s="322">
        <f t="shared" si="187"/>
        <v>-2.4531024531024521E-2</v>
      </c>
      <c r="GK54" s="322">
        <f t="shared" si="188"/>
        <v>-1.8836985262467455E-2</v>
      </c>
      <c r="GL54" s="322">
        <f t="shared" si="189"/>
        <v>-8.0308030803080424E-2</v>
      </c>
      <c r="GM54" s="322">
        <f t="shared" si="190"/>
        <v>-0.1119307644755821</v>
      </c>
      <c r="GN54" s="322">
        <f t="shared" si="191"/>
        <v>-1.9230769230769332E-2</v>
      </c>
      <c r="GO54" s="322">
        <f t="shared" si="192"/>
        <v>-8.4745762711864375E-2</v>
      </c>
      <c r="GP54" s="322">
        <f t="shared" si="193"/>
        <v>-3.4319526627218835E-2</v>
      </c>
      <c r="GQ54" s="322">
        <f t="shared" si="194"/>
        <v>-3.7497290658189422E-2</v>
      </c>
      <c r="GR54" s="322">
        <f t="shared" si="195"/>
        <v>-5.3022889315354045E-2</v>
      </c>
      <c r="GS54" s="322">
        <f t="shared" si="196"/>
        <v>-3.6745406824147133E-3</v>
      </c>
      <c r="GT54" s="322">
        <f t="shared" si="197"/>
        <v>7.7371048252911787E-2</v>
      </c>
      <c r="GU54" s="322">
        <f t="shared" si="198"/>
        <v>-3.2376375363601724E-2</v>
      </c>
      <c r="GV54" s="322">
        <f t="shared" si="199"/>
        <v>1.729559748427675E-2</v>
      </c>
      <c r="GW54" s="322">
        <f t="shared" si="200"/>
        <v>-5.8865248226950433E-2</v>
      </c>
      <c r="GX54" s="322">
        <f t="shared" si="201"/>
        <v>-1.7472943017342594E-2</v>
      </c>
      <c r="GY54" s="322">
        <f t="shared" si="202"/>
        <v>-6.1480186480186466E-2</v>
      </c>
      <c r="GZ54" s="322">
        <f t="shared" si="203"/>
        <v>-2.1759697256386039E-2</v>
      </c>
      <c r="HA54" s="322">
        <f t="shared" si="204"/>
        <v>-3.0951623169955447E-2</v>
      </c>
      <c r="HB54" s="322">
        <f t="shared" si="205"/>
        <v>-3.5460992907801345E-2</v>
      </c>
      <c r="HC54" s="322">
        <f t="shared" si="206"/>
        <v>6.573541495480696E-3</v>
      </c>
      <c r="HD54" s="322">
        <f t="shared" si="207"/>
        <v>-2.1033653846153931E-2</v>
      </c>
      <c r="HE54" s="322">
        <f t="shared" si="208"/>
        <v>-2.1580515877094642E-3</v>
      </c>
      <c r="HF54" s="322">
        <f t="shared" si="209"/>
        <v>-5.386917486105175E-2</v>
      </c>
      <c r="HG54" s="322">
        <f t="shared" si="210"/>
        <v>-1.6906738281250062E-2</v>
      </c>
      <c r="HH54" s="322">
        <f t="shared" si="211"/>
        <v>-4.8040885860306644E-2</v>
      </c>
      <c r="HI54" s="322">
        <f t="shared" si="212"/>
        <v>-3.0333841721742066E-2</v>
      </c>
      <c r="HJ54" s="322">
        <f t="shared" si="213"/>
        <v>-2.2099447513812175E-2</v>
      </c>
      <c r="HK54" s="322">
        <f t="shared" si="214"/>
        <v>-5.2369903878024586E-2</v>
      </c>
      <c r="HL54" s="322">
        <f t="shared" si="215"/>
        <v>2.5989138867338949E-2</v>
      </c>
      <c r="HM54" s="322">
        <f t="shared" si="216"/>
        <v>-4.8923310527267838E-2</v>
      </c>
      <c r="HN54" s="322">
        <f t="shared" si="217"/>
        <v>-1.2378693845972741E-2</v>
      </c>
      <c r="HO54" s="322">
        <f t="shared" si="218"/>
        <v>-0.12560386473429944</v>
      </c>
      <c r="HP54" s="322">
        <f t="shared" si="219"/>
        <v>-1.4992503748125883E-2</v>
      </c>
      <c r="HQ54" s="322">
        <f t="shared" si="220"/>
        <v>-6.2936375258136135E-4</v>
      </c>
      <c r="HR54" s="322">
        <f t="shared" si="221"/>
        <v>-4.062514822368745E-2</v>
      </c>
      <c r="HS54" s="322">
        <f t="shared" si="222"/>
        <v>-2.1982230392156896E-2</v>
      </c>
      <c r="HT54" s="322">
        <f t="shared" si="223"/>
        <v>-9.1356289529164279E-3</v>
      </c>
      <c r="HU54" s="322">
        <f t="shared" si="224"/>
        <v>-4.0049291435613102E-2</v>
      </c>
      <c r="HV54" s="322">
        <f t="shared" si="225"/>
        <v>-1.2084592145015116E-2</v>
      </c>
      <c r="HW54" s="322">
        <f t="shared" si="226"/>
        <v>-3.877643406842142E-2</v>
      </c>
      <c r="HX54" s="322">
        <f t="shared" si="227"/>
        <v>-3.1389763127381086E-2</v>
      </c>
      <c r="HY54" s="322">
        <f t="shared" si="228"/>
        <v>-2.457655264031882E-2</v>
      </c>
      <c r="HZ54" s="322">
        <f t="shared" si="229"/>
        <v>-6.4426085586295395E-2</v>
      </c>
      <c r="IA54" s="322">
        <f t="shared" si="230"/>
        <v>-2.3688720343113957E-2</v>
      </c>
      <c r="IB54" s="322">
        <f t="shared" si="231"/>
        <v>-5.2354048964218476E-2</v>
      </c>
      <c r="IC54" s="322">
        <f t="shared" si="232"/>
        <v>-3.6452649448284156E-2</v>
      </c>
      <c r="ID54" s="322">
        <f t="shared" si="233"/>
        <v>-3.4376427592508051E-2</v>
      </c>
      <c r="IE54" s="322">
        <f t="shared" si="234"/>
        <v>-3.4200035102675296E-2</v>
      </c>
      <c r="IF54" s="322">
        <f t="shared" si="235"/>
        <v>-0.11474219317356577</v>
      </c>
      <c r="IG54" s="322">
        <f t="shared" si="236"/>
        <v>-2.9620853080568441E-3</v>
      </c>
      <c r="IH54" s="322">
        <f t="shared" si="237"/>
        <v>-1.4258555133079883E-2</v>
      </c>
      <c r="II54" s="322">
        <f t="shared" si="238"/>
        <v>-1.6819571865443472E-2</v>
      </c>
      <c r="IJ54" s="322">
        <f t="shared" si="239"/>
        <v>-6.0976016544914871E-2</v>
      </c>
      <c r="IK54" s="322">
        <f t="shared" si="240"/>
        <v>-7.7748981858570335E-3</v>
      </c>
      <c r="IL54" s="322">
        <f t="shared" si="241"/>
        <v>-3.8538085760810609E-2</v>
      </c>
      <c r="IM54" s="322">
        <f t="shared" si="242"/>
        <v>-3.182137834036556E-2</v>
      </c>
      <c r="IN54" s="322">
        <f t="shared" si="243"/>
        <v>-2.2292365358058699E-2</v>
      </c>
      <c r="IO54" s="322">
        <f t="shared" si="244"/>
        <v>-2.3661216941048762E-2</v>
      </c>
      <c r="IP54" s="322">
        <f t="shared" si="245"/>
        <v>3.1801115030151345E-2</v>
      </c>
      <c r="IQ54" s="322">
        <f t="shared" si="246"/>
        <v>-4.6546546546544759E-3</v>
      </c>
      <c r="IR54" s="322">
        <f t="shared" si="247"/>
        <v>5.5260543019275028E-3</v>
      </c>
      <c r="IS54" s="322">
        <f t="shared" si="248"/>
        <v>2.5668073136427581E-2</v>
      </c>
      <c r="IT54" s="322">
        <f t="shared" si="249"/>
        <v>0</v>
      </c>
      <c r="IU54" s="322">
        <f t="shared" si="250"/>
        <v>-6.7747895709300024E-2</v>
      </c>
      <c r="IV54" s="322">
        <f t="shared" si="251"/>
        <v>-1.9708097053081627E-2</v>
      </c>
      <c r="IW54" s="322">
        <f t="shared" si="252"/>
        <v>8.4119586222575291E-3</v>
      </c>
      <c r="IX54" s="322">
        <f t="shared" si="253"/>
        <v>-8.3277367360644741E-2</v>
      </c>
      <c r="IY54" s="322">
        <f t="shared" si="254"/>
        <v>0</v>
      </c>
      <c r="IZ54" s="322">
        <f t="shared" si="255"/>
        <v>-8.66035182679296E-2</v>
      </c>
      <c r="JA54" s="322">
        <f t="shared" si="256"/>
        <v>-3.3333333333333368E-2</v>
      </c>
      <c r="JB54" s="322">
        <f t="shared" si="257"/>
        <v>-5.2232709664084657E-2</v>
      </c>
      <c r="JC54" s="322">
        <f t="shared" si="258"/>
        <v>-1.3876040703052648E-2</v>
      </c>
      <c r="JD54" s="322">
        <f t="shared" si="259"/>
        <v>-3.9603960396039549E-2</v>
      </c>
      <c r="JE54" s="322">
        <f t="shared" si="260"/>
        <v>-1.6700066800267203E-2</v>
      </c>
      <c r="JF54" s="322">
        <f t="shared" si="261"/>
        <v>-5.930695585868024E-3</v>
      </c>
      <c r="JG54" s="322">
        <f t="shared" si="262"/>
        <v>6.5356224599816548E-3</v>
      </c>
      <c r="JH54" s="322">
        <f t="shared" si="263"/>
        <v>3.003902350485527E-2</v>
      </c>
      <c r="JI54" s="322">
        <f t="shared" si="264"/>
        <v>-7.1043857399332704E-3</v>
      </c>
      <c r="JJ54" s="322">
        <f t="shared" si="265"/>
        <v>-6.3411540900442525E-4</v>
      </c>
      <c r="JK54" s="322">
        <f t="shared" si="266"/>
        <v>-3.2147618470488463E-2</v>
      </c>
      <c r="JL54" s="322">
        <f t="shared" si="267"/>
        <v>-0.11648302226219923</v>
      </c>
      <c r="JM54" s="322">
        <f t="shared" si="268"/>
        <v>9.4488963696067671E-3</v>
      </c>
      <c r="JN54" s="322">
        <f t="shared" si="269"/>
        <v>-3.5460992907801345E-2</v>
      </c>
      <c r="JO54" s="322">
        <f t="shared" si="270"/>
        <v>1.4234875444839871E-2</v>
      </c>
      <c r="JP54" s="322">
        <f t="shared" si="271"/>
        <v>1.7891997397527674E-2</v>
      </c>
      <c r="JQ54" s="322">
        <f t="shared" si="272"/>
        <v>-2.2103052098914718E-2</v>
      </c>
      <c r="JR54" s="322">
        <f t="shared" si="273"/>
        <v>-2.5407844498438213E-2</v>
      </c>
      <c r="JS54" s="322">
        <f t="shared" si="274"/>
        <v>-7.7748981858570335E-3</v>
      </c>
      <c r="JT54" s="322">
        <f t="shared" si="275"/>
        <v>-2.7999999999999935E-2</v>
      </c>
      <c r="JU54" s="322">
        <f t="shared" si="276"/>
        <v>-9.2272202998846687E-3</v>
      </c>
      <c r="JV54" s="322">
        <f t="shared" si="277"/>
        <v>-3.3868092691622172E-2</v>
      </c>
      <c r="JW54" s="322">
        <f t="shared" si="278"/>
        <v>-3.0349744676751184E-2</v>
      </c>
      <c r="JX54" s="322">
        <f t="shared" si="279"/>
        <v>-3.9013390651428247E-2</v>
      </c>
      <c r="JY54" s="322">
        <f t="shared" si="280"/>
        <v>-2.4096385542168589E-2</v>
      </c>
      <c r="JZ54" s="322">
        <f t="shared" si="281"/>
        <v>-2.5144270403957253E-2</v>
      </c>
      <c r="KA54" s="322">
        <f t="shared" si="282"/>
        <v>-1.0225424122705036E-2</v>
      </c>
      <c r="KB54" s="322">
        <f t="shared" si="283"/>
        <v>-3.2031822464147409E-2</v>
      </c>
      <c r="KC54" s="322">
        <f t="shared" si="284"/>
        <v>-5.687200431614052E-2</v>
      </c>
      <c r="KD54" s="322">
        <f t="shared" si="285"/>
        <v>-4.9105855206230183E-2</v>
      </c>
      <c r="KE54" s="322">
        <f t="shared" si="286"/>
        <v>-4.42687747035573E-2</v>
      </c>
      <c r="KF54" s="322">
        <f t="shared" si="287"/>
        <v>-4.2845911949685525E-2</v>
      </c>
      <c r="KG54" s="322">
        <f t="shared" si="288"/>
        <v>-4.2089552238805866E-2</v>
      </c>
      <c r="KH54" s="322">
        <f t="shared" si="289"/>
        <v>-7.0631970260223081E-2</v>
      </c>
      <c r="KI54" s="322">
        <f t="shared" si="290"/>
        <v>-0.17966101694915262</v>
      </c>
      <c r="KJ54" s="322">
        <f t="shared" si="291"/>
        <v>-2.4358130348913709E-2</v>
      </c>
      <c r="KK54" s="322">
        <f t="shared" si="292"/>
        <v>-7.5913776944704831E-2</v>
      </c>
      <c r="KL54" s="322">
        <f t="shared" si="293"/>
        <v>-3.3339493624099201E-2</v>
      </c>
      <c r="KM54" s="322">
        <f t="shared" si="294"/>
        <v>-4.3451349343897064E-2</v>
      </c>
      <c r="KN54" s="322">
        <f t="shared" si="295"/>
        <v>-1.3988978380669703E-2</v>
      </c>
      <c r="KO54" s="322">
        <f t="shared" si="296"/>
        <v>-0.44030808729139925</v>
      </c>
      <c r="KP54" s="322">
        <f t="shared" si="297"/>
        <v>-4.0154440154440127E-2</v>
      </c>
      <c r="KQ54" s="322">
        <f t="shared" si="298"/>
        <v>-4.6716003700277592E-2</v>
      </c>
      <c r="KR54" s="322">
        <f t="shared" si="299"/>
        <v>2.5429116338206706E-3</v>
      </c>
      <c r="KS54" s="322">
        <f t="shared" si="300"/>
        <v>-3.360421699978039E-2</v>
      </c>
      <c r="KT54" s="322">
        <f t="shared" si="301"/>
        <v>-1.8500408589762561E-2</v>
      </c>
      <c r="KU54" s="322">
        <f t="shared" si="302"/>
        <v>-1.572411328508894E-2</v>
      </c>
      <c r="KV54" s="322">
        <f t="shared" si="303"/>
        <v>-4.3032786885245894E-2</v>
      </c>
      <c r="KW54" s="322">
        <f t="shared" si="304"/>
        <v>-2.5107176735601266E-2</v>
      </c>
      <c r="KX54" s="322">
        <f t="shared" si="305"/>
        <v>1.3218770654329099E-2</v>
      </c>
      <c r="KY54" s="322">
        <f t="shared" si="306"/>
        <v>-3.8102580749878212E-2</v>
      </c>
      <c r="KZ54" s="322">
        <f t="shared" si="307"/>
        <v>-2.8521692554901036E-2</v>
      </c>
      <c r="LA54" s="322">
        <f t="shared" si="308"/>
        <v>-1.2799360031998412E-2</v>
      </c>
      <c r="LB54" s="322">
        <f t="shared" si="309"/>
        <v>-1.0522837750050508E-2</v>
      </c>
      <c r="LC54" s="322">
        <f t="shared" si="310"/>
        <v>-9.6477451200358919E-3</v>
      </c>
      <c r="LD54" s="322">
        <f t="shared" si="311"/>
        <v>-6.0631697687536209E-3</v>
      </c>
      <c r="LE54" s="322">
        <f t="shared" si="312"/>
        <v>1.5469935785172247E-2</v>
      </c>
      <c r="LF54" s="322">
        <f t="shared" si="313"/>
        <v>-4.7448015122873312E-2</v>
      </c>
      <c r="LG54" s="322">
        <f t="shared" si="314"/>
        <v>-1.8264840182648418E-2</v>
      </c>
      <c r="LH54" s="322">
        <f t="shared" si="315"/>
        <v>-1.6157388028463848E-2</v>
      </c>
      <c r="LI54" s="322">
        <f t="shared" si="316"/>
        <v>-3.9136302294197033E-2</v>
      </c>
      <c r="LJ54" s="322">
        <f t="shared" si="317"/>
        <v>-3.8477855082301005E-2</v>
      </c>
      <c r="LK54" s="322">
        <f t="shared" si="318"/>
        <v>-6.0445787684158738E-4</v>
      </c>
      <c r="LL54" s="322">
        <f t="shared" si="319"/>
        <v>-1.1585365853658399E-2</v>
      </c>
      <c r="LM54" s="322">
        <f t="shared" si="320"/>
        <v>-3.0238349341871144E-2</v>
      </c>
      <c r="LN54" s="322">
        <f t="shared" si="321"/>
        <v>-1.3387876534027498E-2</v>
      </c>
      <c r="LO54" s="322">
        <f t="shared" si="322"/>
        <v>1.8518518518518517E-2</v>
      </c>
      <c r="LP54" s="322">
        <f t="shared" si="323"/>
        <v>-0.102683780630105</v>
      </c>
      <c r="LQ54" s="322">
        <f t="shared" si="324"/>
        <v>-2.5915127955944306E-2</v>
      </c>
      <c r="LR54" s="322">
        <f t="shared" si="325"/>
        <v>-5.1189892719054495E-3</v>
      </c>
      <c r="LS54" s="322">
        <f t="shared" si="326"/>
        <v>9.5216758149435261E-3</v>
      </c>
      <c r="LT54" s="322">
        <f t="shared" si="327"/>
        <v>-3.199852711037466E-2</v>
      </c>
      <c r="LU54" s="322">
        <f t="shared" si="328"/>
        <v>-7.8398384925975714E-2</v>
      </c>
      <c r="LV54" s="327">
        <f t="shared" si="329"/>
        <v>-5.3912919998966267E-2</v>
      </c>
    </row>
    <row r="55" spans="1:334">
      <c r="A55" s="265">
        <v>45159</v>
      </c>
      <c r="B55" s="230">
        <v>2911.99</v>
      </c>
      <c r="C55" s="231">
        <v>80.03</v>
      </c>
      <c r="D55" s="231">
        <v>41.77</v>
      </c>
      <c r="E55" s="231">
        <v>38.03</v>
      </c>
      <c r="F55" s="231">
        <v>2231.7199999999998</v>
      </c>
      <c r="G55" s="231">
        <v>14.53</v>
      </c>
      <c r="H55" s="231">
        <v>196.85</v>
      </c>
      <c r="I55" s="231">
        <v>164938.31</v>
      </c>
      <c r="J55" s="231">
        <v>10.54</v>
      </c>
      <c r="K55" s="231">
        <v>318.18</v>
      </c>
      <c r="L55" s="231">
        <v>86.23</v>
      </c>
      <c r="M55" s="232">
        <v>7.0000000000000007E-2</v>
      </c>
      <c r="N55" s="231">
        <v>25.26</v>
      </c>
      <c r="O55" s="231">
        <v>2999.26</v>
      </c>
      <c r="P55" s="231">
        <v>2.0499999999999998</v>
      </c>
      <c r="Q55" s="231">
        <v>1237.8399999999999</v>
      </c>
      <c r="R55" s="231">
        <v>12.1</v>
      </c>
      <c r="S55" s="231">
        <v>176.88</v>
      </c>
      <c r="T55" s="231">
        <v>97.28</v>
      </c>
      <c r="U55" s="231">
        <v>64253.17</v>
      </c>
      <c r="V55" s="231">
        <v>15.58</v>
      </c>
      <c r="W55" s="231">
        <v>45.99</v>
      </c>
      <c r="X55" s="231">
        <v>6.83</v>
      </c>
      <c r="Y55" s="231">
        <v>469.73</v>
      </c>
      <c r="Z55" s="231">
        <v>85.3</v>
      </c>
      <c r="AA55" s="231">
        <v>238.59</v>
      </c>
      <c r="AB55" s="231">
        <v>2.5499999999999998</v>
      </c>
      <c r="AC55" s="231">
        <v>9.25</v>
      </c>
      <c r="AD55" s="231">
        <v>16.010000000000002</v>
      </c>
      <c r="AE55" s="231">
        <v>133.26</v>
      </c>
      <c r="AF55" s="231">
        <v>753.16</v>
      </c>
      <c r="AG55" s="231">
        <v>56.42</v>
      </c>
      <c r="AH55" s="231">
        <v>26.36</v>
      </c>
      <c r="AI55" s="231">
        <v>155.47</v>
      </c>
      <c r="AJ55" s="231">
        <v>32.1</v>
      </c>
      <c r="AK55" s="231">
        <v>554.79999999999995</v>
      </c>
      <c r="AL55" s="231">
        <v>306.83</v>
      </c>
      <c r="AM55" s="231">
        <v>32.700000000000003</v>
      </c>
      <c r="AN55" s="231">
        <v>10.27</v>
      </c>
      <c r="AO55" s="231">
        <v>124.85</v>
      </c>
      <c r="AP55" s="231">
        <v>139.61000000000001</v>
      </c>
      <c r="AQ55" s="231">
        <v>12.43</v>
      </c>
      <c r="AR55" s="231">
        <v>15.87</v>
      </c>
      <c r="AS55" s="231">
        <v>99.33</v>
      </c>
      <c r="AT55" s="231">
        <v>64.45</v>
      </c>
      <c r="AU55" s="231">
        <v>154.93</v>
      </c>
      <c r="AV55" s="231">
        <v>28.65</v>
      </c>
      <c r="AW55" s="231">
        <v>57.21</v>
      </c>
      <c r="AX55" s="231">
        <v>3.53</v>
      </c>
      <c r="AY55" s="231">
        <v>28.39</v>
      </c>
      <c r="AZ55" s="231">
        <v>26.91</v>
      </c>
      <c r="BA55" s="231">
        <v>6492.91</v>
      </c>
      <c r="BB55" s="231">
        <v>583.28</v>
      </c>
      <c r="BC55" s="231">
        <v>1.65</v>
      </c>
      <c r="BD55" s="231">
        <v>13.37</v>
      </c>
      <c r="BE55" s="231">
        <v>525.05999999999995</v>
      </c>
      <c r="BF55" s="231">
        <v>416.03</v>
      </c>
      <c r="BG55" s="231">
        <v>129.59</v>
      </c>
      <c r="BH55" s="231">
        <v>56.24</v>
      </c>
      <c r="BI55" s="231">
        <v>263.66000000000003</v>
      </c>
      <c r="BJ55" s="231">
        <v>3.26</v>
      </c>
      <c r="BK55" s="231">
        <v>1548.64</v>
      </c>
      <c r="BL55" s="231">
        <v>118.26</v>
      </c>
      <c r="BM55" s="231">
        <v>88.25</v>
      </c>
      <c r="BN55" s="231">
        <v>425.7</v>
      </c>
      <c r="BO55" s="231">
        <v>3198.05</v>
      </c>
      <c r="BP55" s="231">
        <v>103.52</v>
      </c>
      <c r="BQ55" s="231">
        <v>641.12</v>
      </c>
      <c r="BR55" s="231">
        <v>81.99</v>
      </c>
      <c r="BS55" s="231">
        <v>388.33</v>
      </c>
      <c r="BT55" s="231">
        <v>72.62</v>
      </c>
      <c r="BU55" s="231">
        <v>50.77</v>
      </c>
      <c r="BV55" s="231">
        <v>10.32</v>
      </c>
      <c r="BW55" s="231">
        <v>51.4</v>
      </c>
      <c r="BX55" s="231">
        <v>283.75</v>
      </c>
      <c r="BY55" s="231">
        <v>154.97999999999999</v>
      </c>
      <c r="BZ55" s="231">
        <v>55.54</v>
      </c>
      <c r="CA55" s="231">
        <v>166.36</v>
      </c>
      <c r="CB55" s="231">
        <v>49.64</v>
      </c>
      <c r="CC55" s="231">
        <v>69769.77</v>
      </c>
      <c r="CD55" s="231">
        <v>174.3</v>
      </c>
      <c r="CE55" s="231">
        <v>67.7</v>
      </c>
      <c r="CF55" s="231">
        <v>7253.56</v>
      </c>
      <c r="CG55" s="231">
        <v>27.06</v>
      </c>
      <c r="CH55" s="231">
        <v>0.75</v>
      </c>
      <c r="CI55" s="231">
        <v>92.41</v>
      </c>
      <c r="CJ55" s="231">
        <v>102.25</v>
      </c>
      <c r="CK55" s="231">
        <v>90.74</v>
      </c>
      <c r="CL55" s="231">
        <v>26.64</v>
      </c>
      <c r="CM55" s="231">
        <v>5.99</v>
      </c>
      <c r="CN55" s="231">
        <v>7.44</v>
      </c>
      <c r="CO55" s="231">
        <v>1.23</v>
      </c>
      <c r="CP55" s="231">
        <v>990.94</v>
      </c>
      <c r="CQ55" s="231">
        <v>136.06</v>
      </c>
      <c r="CR55" s="231">
        <v>213.68</v>
      </c>
      <c r="CS55" s="231">
        <v>134.54</v>
      </c>
      <c r="CT55" s="231">
        <v>239</v>
      </c>
      <c r="CU55" s="231">
        <v>596.25</v>
      </c>
      <c r="CV55" s="231">
        <v>113.11</v>
      </c>
      <c r="CW55" s="231">
        <v>397.71</v>
      </c>
      <c r="CX55" s="231">
        <v>15.85</v>
      </c>
      <c r="CY55" s="231">
        <v>314.51</v>
      </c>
      <c r="CZ55" s="231">
        <v>38.42</v>
      </c>
      <c r="DA55" s="231">
        <v>11151.03</v>
      </c>
      <c r="DB55" s="231">
        <v>139.61000000000001</v>
      </c>
      <c r="DC55" s="231">
        <v>5.45</v>
      </c>
      <c r="DD55" s="231">
        <v>30.97</v>
      </c>
      <c r="DE55" s="231">
        <v>1269.18</v>
      </c>
      <c r="DF55" s="231">
        <v>142.04</v>
      </c>
      <c r="DG55" s="231">
        <v>154.97999999999999</v>
      </c>
      <c r="DH55" s="231">
        <v>10.029999999999999</v>
      </c>
      <c r="DI55" s="231">
        <v>8.81</v>
      </c>
      <c r="DJ55" s="231">
        <v>21.55</v>
      </c>
      <c r="DK55" s="231">
        <v>94.91</v>
      </c>
      <c r="DL55" s="231">
        <v>10942.11</v>
      </c>
      <c r="DM55" s="231">
        <v>24.5</v>
      </c>
      <c r="DN55" s="231">
        <v>47.57</v>
      </c>
      <c r="DO55" s="231">
        <v>85.56</v>
      </c>
      <c r="DP55" s="231">
        <v>90.8</v>
      </c>
      <c r="DQ55" s="231">
        <v>591350.68999999994</v>
      </c>
      <c r="DR55" s="231">
        <v>137.22</v>
      </c>
      <c r="DS55" s="231">
        <v>36.19</v>
      </c>
      <c r="DT55" s="231">
        <v>25.4</v>
      </c>
      <c r="DU55" s="231">
        <v>29.89</v>
      </c>
      <c r="DV55" s="231">
        <v>14.71</v>
      </c>
      <c r="DW55" s="231">
        <v>4.21</v>
      </c>
      <c r="DX55" s="231">
        <v>15.03</v>
      </c>
      <c r="DY55" s="231">
        <v>10.53</v>
      </c>
      <c r="DZ55" s="231">
        <v>261.33999999999997</v>
      </c>
      <c r="EA55" s="231">
        <v>77.599999999999994</v>
      </c>
      <c r="EB55" s="231">
        <v>23.44</v>
      </c>
      <c r="EC55" s="231">
        <v>765</v>
      </c>
      <c r="ED55" s="231">
        <v>25.09</v>
      </c>
      <c r="EE55" s="231">
        <v>21.33</v>
      </c>
      <c r="EF55" s="231">
        <v>16.27</v>
      </c>
      <c r="EG55" s="231">
        <v>43.72</v>
      </c>
      <c r="EH55" s="231">
        <v>739.19</v>
      </c>
      <c r="EI55" s="231">
        <v>223.95</v>
      </c>
      <c r="EJ55" s="231">
        <v>4.6399999999999997</v>
      </c>
      <c r="EK55" s="231">
        <v>4033.74</v>
      </c>
      <c r="EL55" s="231">
        <v>30.48</v>
      </c>
      <c r="EM55" s="231">
        <v>240.91</v>
      </c>
      <c r="EN55" s="231">
        <v>146.05000000000001</v>
      </c>
      <c r="EO55" s="231">
        <v>192.46</v>
      </c>
      <c r="EP55" s="231">
        <v>1807.71</v>
      </c>
      <c r="EQ55" s="231">
        <v>90.22</v>
      </c>
      <c r="ER55" s="231">
        <v>142.91</v>
      </c>
      <c r="ES55" s="231">
        <v>71.98</v>
      </c>
      <c r="ET55" s="231">
        <v>50.04</v>
      </c>
      <c r="EU55" s="231">
        <v>17.12</v>
      </c>
      <c r="EV55" s="231">
        <v>355.93</v>
      </c>
      <c r="EW55" s="231">
        <v>7.15</v>
      </c>
      <c r="EX55" s="231">
        <v>223.41</v>
      </c>
      <c r="EY55" s="231">
        <v>135.96</v>
      </c>
      <c r="EZ55" s="231">
        <v>32.340000000000003</v>
      </c>
      <c r="FA55" s="231">
        <v>55.5</v>
      </c>
      <c r="FB55" s="231">
        <v>26.86</v>
      </c>
      <c r="FC55" s="231">
        <v>161</v>
      </c>
      <c r="FD55" s="231">
        <v>14.18</v>
      </c>
      <c r="FE55" s="231">
        <v>30.24</v>
      </c>
      <c r="FF55" s="231">
        <v>371.94</v>
      </c>
      <c r="FG55" s="231">
        <v>90.78</v>
      </c>
      <c r="FH55" s="231">
        <v>515.22</v>
      </c>
      <c r="FI55" s="231">
        <v>53.69</v>
      </c>
      <c r="FJ55" s="233">
        <v>31778.59</v>
      </c>
      <c r="FN55" s="326">
        <f t="shared" si="165"/>
        <v>5.0008628127695539E-3</v>
      </c>
      <c r="FO55" s="322">
        <f t="shared" si="166"/>
        <v>1.4707746925320102E-2</v>
      </c>
      <c r="FP55" s="322">
        <f t="shared" si="167"/>
        <v>1.4081087642631839E-2</v>
      </c>
      <c r="FQ55" s="322">
        <f t="shared" si="168"/>
        <v>-1.5277058518902029E-2</v>
      </c>
      <c r="FR55" s="322">
        <f t="shared" si="169"/>
        <v>1.9580969088931987E-2</v>
      </c>
      <c r="FS55" s="322">
        <f t="shared" si="170"/>
        <v>9.0277777777777093E-3</v>
      </c>
      <c r="FT55" s="322">
        <f t="shared" si="171"/>
        <v>2.998116366680614E-2</v>
      </c>
      <c r="FU55" s="322">
        <f t="shared" si="172"/>
        <v>5.3733785308588127E-4</v>
      </c>
      <c r="FV55" s="322">
        <f t="shared" si="173"/>
        <v>2.8292682926829186E-2</v>
      </c>
      <c r="FW55" s="322">
        <f t="shared" si="174"/>
        <v>2.2692208794034462E-2</v>
      </c>
      <c r="FX55" s="322">
        <f t="shared" si="175"/>
        <v>-1.7657780815675522E-2</v>
      </c>
      <c r="FY55" s="322">
        <f t="shared" si="176"/>
        <v>0</v>
      </c>
      <c r="FZ55" s="322">
        <f t="shared" si="177"/>
        <v>7.5787794176306851E-3</v>
      </c>
      <c r="GA55" s="322">
        <f t="shared" si="178"/>
        <v>-5.2040664024277684E-3</v>
      </c>
      <c r="GB55" s="322">
        <f t="shared" si="179"/>
        <v>1.4851485148514755E-2</v>
      </c>
      <c r="GC55" s="322">
        <f t="shared" si="180"/>
        <v>3.1885894347235308E-2</v>
      </c>
      <c r="GD55" s="322">
        <f t="shared" si="181"/>
        <v>3.0664395229982915E-2</v>
      </c>
      <c r="GE55" s="322">
        <f t="shared" si="182"/>
        <v>2.3611111111111017E-2</v>
      </c>
      <c r="GF55" s="322">
        <f t="shared" si="183"/>
        <v>-2.0638276452229914E-2</v>
      </c>
      <c r="GG55" s="322">
        <f t="shared" si="184"/>
        <v>1.2066386389300091E-2</v>
      </c>
      <c r="GH55" s="322">
        <f t="shared" si="185"/>
        <v>3.2195750160979209E-3</v>
      </c>
      <c r="GI55" s="322">
        <f t="shared" si="186"/>
        <v>6.2861104691472117E-2</v>
      </c>
      <c r="GJ55" s="322">
        <f t="shared" si="187"/>
        <v>1.0355029585798859E-2</v>
      </c>
      <c r="GK55" s="322">
        <f t="shared" si="188"/>
        <v>-1.8697250772958945E-2</v>
      </c>
      <c r="GL55" s="322">
        <f t="shared" si="189"/>
        <v>2.0334928229665108E-2</v>
      </c>
      <c r="GM55" s="322">
        <f t="shared" si="190"/>
        <v>0.10719754977029093</v>
      </c>
      <c r="GN55" s="322">
        <f t="shared" si="191"/>
        <v>0</v>
      </c>
      <c r="GO55" s="322">
        <f t="shared" si="192"/>
        <v>7.6252723311547154E-3</v>
      </c>
      <c r="GP55" s="322">
        <f t="shared" si="193"/>
        <v>-1.8995098039215608E-2</v>
      </c>
      <c r="GQ55" s="322">
        <f t="shared" si="194"/>
        <v>3.0025521693433451E-4</v>
      </c>
      <c r="GR55" s="322">
        <f t="shared" si="195"/>
        <v>1.080377393941828E-2</v>
      </c>
      <c r="GS55" s="322">
        <f t="shared" si="196"/>
        <v>-9.132420091324131E-3</v>
      </c>
      <c r="GT55" s="322">
        <f t="shared" si="197"/>
        <v>1.7760617760617794E-2</v>
      </c>
      <c r="GU55" s="322">
        <f t="shared" si="198"/>
        <v>1.601097895699901E-2</v>
      </c>
      <c r="GV55" s="322">
        <f t="shared" si="199"/>
        <v>-7.7279752704791345E-3</v>
      </c>
      <c r="GW55" s="322">
        <f t="shared" si="200"/>
        <v>4.5214770158251698E-2</v>
      </c>
      <c r="GX55" s="322">
        <f t="shared" si="201"/>
        <v>1.8015925680159282E-2</v>
      </c>
      <c r="GY55" s="322">
        <f t="shared" si="202"/>
        <v>1.5212666873641787E-2</v>
      </c>
      <c r="GZ55" s="322">
        <f t="shared" si="203"/>
        <v>-6.7698259187621169E-3</v>
      </c>
      <c r="HA55" s="322">
        <f t="shared" si="204"/>
        <v>2.5125215534937087E-2</v>
      </c>
      <c r="HB55" s="322">
        <f t="shared" si="205"/>
        <v>-1.2938348416289481E-2</v>
      </c>
      <c r="HC55" s="322">
        <f t="shared" si="206"/>
        <v>1.4693877551020385E-2</v>
      </c>
      <c r="HD55" s="322">
        <f t="shared" si="207"/>
        <v>-2.5782688766114177E-2</v>
      </c>
      <c r="HE55" s="322">
        <f t="shared" si="208"/>
        <v>2.2966014418125687E-2</v>
      </c>
      <c r="HF55" s="322">
        <f t="shared" si="209"/>
        <v>-2.9221268263292629E-2</v>
      </c>
      <c r="HG55" s="322">
        <f t="shared" si="210"/>
        <v>-3.812007201837702E-2</v>
      </c>
      <c r="HH55" s="322">
        <f t="shared" si="211"/>
        <v>2.5411596277737911E-2</v>
      </c>
      <c r="HI55" s="322">
        <f t="shared" si="212"/>
        <v>-1.7476406850748009E-4</v>
      </c>
      <c r="HJ55" s="322">
        <f t="shared" si="213"/>
        <v>-2.8248587570622119E-3</v>
      </c>
      <c r="HK55" s="322">
        <f t="shared" si="214"/>
        <v>-6.9954529555788488E-3</v>
      </c>
      <c r="HL55" s="322">
        <f t="shared" si="215"/>
        <v>1.7391304347826118E-2</v>
      </c>
      <c r="HM55" s="322">
        <f t="shared" si="216"/>
        <v>1.2320136453852423E-2</v>
      </c>
      <c r="HN55" s="322">
        <f t="shared" si="217"/>
        <v>-6.6926653156452777E-3</v>
      </c>
      <c r="HO55" s="322">
        <f t="shared" si="218"/>
        <v>-8.8397790055248698E-2</v>
      </c>
      <c r="HP55" s="322">
        <f t="shared" si="219"/>
        <v>1.7503805175037947E-2</v>
      </c>
      <c r="HQ55" s="322">
        <f t="shared" si="220"/>
        <v>3.3318245330919156E-2</v>
      </c>
      <c r="HR55" s="322">
        <f t="shared" si="221"/>
        <v>2.8428052307616247E-2</v>
      </c>
      <c r="HS55" s="322">
        <f t="shared" si="222"/>
        <v>1.4879786984102167E-2</v>
      </c>
      <c r="HT55" s="322">
        <f t="shared" si="223"/>
        <v>-2.836879432624053E-3</v>
      </c>
      <c r="HU55" s="322">
        <f t="shared" si="224"/>
        <v>-4.5306954617533356E-3</v>
      </c>
      <c r="HV55" s="322">
        <f t="shared" si="225"/>
        <v>-3.0581039755352389E-3</v>
      </c>
      <c r="HW55" s="322">
        <f t="shared" si="226"/>
        <v>4.1915039627541603E-2</v>
      </c>
      <c r="HX55" s="322">
        <f t="shared" si="227"/>
        <v>1.1201368106028236E-2</v>
      </c>
      <c r="HY55" s="322">
        <f t="shared" si="228"/>
        <v>1.5889229372375504E-3</v>
      </c>
      <c r="HZ55" s="322">
        <f t="shared" si="229"/>
        <v>2.4277567912225344E-2</v>
      </c>
      <c r="IA55" s="322">
        <f t="shared" si="230"/>
        <v>4.2171436466518115E-3</v>
      </c>
      <c r="IB55" s="322">
        <f t="shared" si="231"/>
        <v>2.8616852146263867E-2</v>
      </c>
      <c r="IC55" s="322">
        <f t="shared" si="232"/>
        <v>8.510169731481285E-3</v>
      </c>
      <c r="ID55" s="322">
        <f t="shared" si="233"/>
        <v>-3.027794204612658E-2</v>
      </c>
      <c r="IE55" s="322">
        <f t="shared" si="234"/>
        <v>8.1518211791583028E-3</v>
      </c>
      <c r="IF55" s="322">
        <f t="shared" si="235"/>
        <v>-7.1096527208093525E-3</v>
      </c>
      <c r="IG55" s="322">
        <f t="shared" si="236"/>
        <v>5.5456526044761565E-3</v>
      </c>
      <c r="IH55" s="322">
        <f t="shared" si="237"/>
        <v>-4.8216007714560211E-3</v>
      </c>
      <c r="II55" s="322">
        <f t="shared" si="238"/>
        <v>-7.7760497667183411E-4</v>
      </c>
      <c r="IJ55" s="322">
        <f t="shared" si="239"/>
        <v>7.9570885581329593E-3</v>
      </c>
      <c r="IK55" s="322">
        <f t="shared" si="240"/>
        <v>-3.61940298507464E-2</v>
      </c>
      <c r="IL55" s="322">
        <f t="shared" si="241"/>
        <v>4.5163718479488114E-2</v>
      </c>
      <c r="IM55" s="322">
        <f t="shared" si="242"/>
        <v>6.9608377216875831E-3</v>
      </c>
      <c r="IN55" s="322">
        <f t="shared" si="243"/>
        <v>1.614205004035478E-3</v>
      </c>
      <c r="IO55" s="322">
        <f t="shared" si="244"/>
        <v>-3.8265067548552728E-3</v>
      </c>
      <c r="IP55" s="322">
        <f t="shared" si="245"/>
        <v>-3.8981088382863724E-2</v>
      </c>
      <c r="IQ55" s="322">
        <f t="shared" si="246"/>
        <v>2.1270176497209178E-2</v>
      </c>
      <c r="IR55" s="322">
        <f t="shared" si="247"/>
        <v>1.0988582132821927E-2</v>
      </c>
      <c r="IS55" s="322">
        <f t="shared" si="248"/>
        <v>-7.2334590332533519E-2</v>
      </c>
      <c r="IT55" s="322">
        <f t="shared" si="249"/>
        <v>0</v>
      </c>
      <c r="IU55" s="322">
        <f t="shared" si="250"/>
        <v>1.7507157013873634E-2</v>
      </c>
      <c r="IV55" s="322">
        <f t="shared" si="251"/>
        <v>-3.0346135609293529E-2</v>
      </c>
      <c r="IW55" s="322">
        <f t="shared" si="252"/>
        <v>2.288355315071583E-2</v>
      </c>
      <c r="IX55" s="322">
        <f t="shared" si="253"/>
        <v>-2.417582417582418E-2</v>
      </c>
      <c r="IY55" s="322">
        <f t="shared" si="254"/>
        <v>0</v>
      </c>
      <c r="IZ55" s="322">
        <f t="shared" si="255"/>
        <v>0.10222222222222228</v>
      </c>
      <c r="JA55" s="322">
        <f t="shared" si="256"/>
        <v>6.0344827586206955E-2</v>
      </c>
      <c r="JB55" s="322">
        <f t="shared" si="257"/>
        <v>2.9056243249979248E-2</v>
      </c>
      <c r="JC55" s="322">
        <f t="shared" si="258"/>
        <v>-1.8184442199451652E-2</v>
      </c>
      <c r="JD55" s="322">
        <f t="shared" si="259"/>
        <v>-1.2158476260921805E-2</v>
      </c>
      <c r="JE55" s="322">
        <f t="shared" si="260"/>
        <v>1.5549516908212579E-2</v>
      </c>
      <c r="JF55" s="322">
        <f t="shared" si="261"/>
        <v>1.8494843603511477E-2</v>
      </c>
      <c r="JG55" s="322">
        <f t="shared" si="262"/>
        <v>-1.7370095090558455E-2</v>
      </c>
      <c r="JH55" s="322">
        <f t="shared" si="263"/>
        <v>-3.4361233480176261E-3</v>
      </c>
      <c r="JI55" s="322">
        <f t="shared" si="264"/>
        <v>2.7329320899956048E-2</v>
      </c>
      <c r="JJ55" s="322">
        <f t="shared" si="265"/>
        <v>5.7106598984771485E-3</v>
      </c>
      <c r="JK55" s="322">
        <f t="shared" si="266"/>
        <v>-1.5402435588391872E-2</v>
      </c>
      <c r="JL55" s="322">
        <f t="shared" si="267"/>
        <v>-2.2143038941206349E-2</v>
      </c>
      <c r="JM55" s="322">
        <f t="shared" si="268"/>
        <v>-2.9577317703574045E-2</v>
      </c>
      <c r="JN55" s="322">
        <f t="shared" si="269"/>
        <v>-1.2938348416289481E-2</v>
      </c>
      <c r="JO55" s="322">
        <f t="shared" si="270"/>
        <v>-4.3859649122807015E-2</v>
      </c>
      <c r="JP55" s="322">
        <f t="shared" si="271"/>
        <v>-1.0226909555768625E-2</v>
      </c>
      <c r="JQ55" s="322">
        <f t="shared" si="272"/>
        <v>3.2642832733959383E-2</v>
      </c>
      <c r="JR55" s="322">
        <f t="shared" si="273"/>
        <v>1.1752973858536974E-2</v>
      </c>
      <c r="JS55" s="322">
        <f t="shared" si="274"/>
        <v>-3.61940298507464E-2</v>
      </c>
      <c r="JT55" s="322">
        <f t="shared" si="275"/>
        <v>3.1893004115226206E-2</v>
      </c>
      <c r="JU55" s="322">
        <f t="shared" si="276"/>
        <v>2.5611175785797514E-2</v>
      </c>
      <c r="JV55" s="322">
        <f t="shared" si="277"/>
        <v>-5.9963099630995853E-3</v>
      </c>
      <c r="JW55" s="322">
        <f t="shared" si="278"/>
        <v>-5.6935612082670943E-2</v>
      </c>
      <c r="JX55" s="322">
        <f t="shared" si="279"/>
        <v>2.6598214964240176E-2</v>
      </c>
      <c r="JY55" s="322">
        <f t="shared" si="280"/>
        <v>8.2304526748970906E-3</v>
      </c>
      <c r="JZ55" s="322">
        <f t="shared" si="281"/>
        <v>5.7082452431290306E-3</v>
      </c>
      <c r="KA55" s="322">
        <f t="shared" si="282"/>
        <v>4.4611411129372551E-3</v>
      </c>
      <c r="KB55" s="322">
        <f t="shared" si="283"/>
        <v>-1.8059911322591129E-2</v>
      </c>
      <c r="KC55" s="322">
        <f t="shared" si="284"/>
        <v>-3.3501116158932837E-3</v>
      </c>
      <c r="KD55" s="322">
        <f t="shared" si="285"/>
        <v>4.057025858800329E-2</v>
      </c>
      <c r="KE55" s="322">
        <f t="shared" si="286"/>
        <v>-2.2056796250346125E-3</v>
      </c>
      <c r="KF55" s="322">
        <f t="shared" si="287"/>
        <v>4.3121149897330478E-2</v>
      </c>
      <c r="KG55" s="322">
        <f t="shared" si="288"/>
        <v>-6.8557182923029064E-2</v>
      </c>
      <c r="KH55" s="322">
        <f t="shared" si="289"/>
        <v>-1.9333333333333275E-2</v>
      </c>
      <c r="KI55" s="322">
        <f t="shared" si="290"/>
        <v>-0.13016528925619833</v>
      </c>
      <c r="KJ55" s="322">
        <f t="shared" si="291"/>
        <v>1.4170040485829897E-2</v>
      </c>
      <c r="KK55" s="322">
        <f t="shared" si="292"/>
        <v>6.7951318458417842E-2</v>
      </c>
      <c r="KL55" s="322">
        <f t="shared" si="293"/>
        <v>-7.2649409245592383E-4</v>
      </c>
      <c r="KM55" s="322">
        <f t="shared" si="294"/>
        <v>4.270738967257646E-3</v>
      </c>
      <c r="KN55" s="322">
        <f t="shared" si="295"/>
        <v>7.7386070507308559E-3</v>
      </c>
      <c r="KO55" s="322">
        <f t="shared" si="296"/>
        <v>-0.12270642201834862</v>
      </c>
      <c r="KP55" s="322">
        <f t="shared" si="297"/>
        <v>9.2518101367659068E-3</v>
      </c>
      <c r="KQ55" s="322">
        <f t="shared" si="298"/>
        <v>3.4934497816593829E-2</v>
      </c>
      <c r="KR55" s="322">
        <f t="shared" si="299"/>
        <v>3.1705770450221944E-2</v>
      </c>
      <c r="KS55" s="322">
        <f t="shared" si="300"/>
        <v>-6.3636363636363899E-3</v>
      </c>
      <c r="KT55" s="322">
        <f t="shared" si="301"/>
        <v>8.9127289602272362E-3</v>
      </c>
      <c r="KU55" s="322">
        <f t="shared" si="302"/>
        <v>1.6383770536443611E-2</v>
      </c>
      <c r="KV55" s="322">
        <f t="shared" si="303"/>
        <v>-6.4239828693790687E-3</v>
      </c>
      <c r="KW55" s="322">
        <f t="shared" si="304"/>
        <v>1.4195631185131442E-2</v>
      </c>
      <c r="KX55" s="322">
        <f t="shared" si="305"/>
        <v>-5.8708414872798344E-3</v>
      </c>
      <c r="KY55" s="322">
        <f t="shared" si="306"/>
        <v>1.628348449694151E-2</v>
      </c>
      <c r="KZ55" s="322">
        <f t="shared" si="307"/>
        <v>6.5472088215025297E-3</v>
      </c>
      <c r="LA55" s="322">
        <f t="shared" si="308"/>
        <v>-2.5272220815396207E-2</v>
      </c>
      <c r="LB55" s="322">
        <f t="shared" si="309"/>
        <v>2.3125902029034796E-2</v>
      </c>
      <c r="LC55" s="322">
        <f t="shared" si="310"/>
        <v>2.1975532396918868E-2</v>
      </c>
      <c r="LD55" s="322">
        <f t="shared" si="311"/>
        <v>1.3689885090083748E-2</v>
      </c>
      <c r="LE55" s="322">
        <f t="shared" si="312"/>
        <v>3.4492670307559724E-2</v>
      </c>
      <c r="LF55" s="322">
        <f t="shared" si="313"/>
        <v>-6.9458225838460296E-3</v>
      </c>
      <c r="LG55" s="322">
        <f t="shared" si="314"/>
        <v>-4.6511627906975755E-3</v>
      </c>
      <c r="LH55" s="322">
        <f t="shared" si="315"/>
        <v>9.5586566825505009E-3</v>
      </c>
      <c r="LI55" s="322">
        <f t="shared" si="316"/>
        <v>4.2134831460674503E-3</v>
      </c>
      <c r="LJ55" s="322">
        <f t="shared" si="317"/>
        <v>-1.4295168762409041E-2</v>
      </c>
      <c r="LK55" s="322">
        <f t="shared" si="318"/>
        <v>2.7897482422317967E-2</v>
      </c>
      <c r="LL55" s="322">
        <f t="shared" si="319"/>
        <v>-2.4676125848241298E-3</v>
      </c>
      <c r="LM55" s="322">
        <f t="shared" si="320"/>
        <v>1.7975055025678591E-2</v>
      </c>
      <c r="LN55" s="322">
        <f t="shared" si="321"/>
        <v>1.2438748586505777E-2</v>
      </c>
      <c r="LO55" s="322">
        <f t="shared" si="322"/>
        <v>-2.4242424242424242E-2</v>
      </c>
      <c r="LP55" s="322">
        <f t="shared" si="323"/>
        <v>-7.8023407022106694E-2</v>
      </c>
      <c r="LQ55" s="322">
        <f t="shared" si="324"/>
        <v>5.6534752244761606E-3</v>
      </c>
      <c r="LR55" s="322">
        <f t="shared" si="325"/>
        <v>1.7953910996770493E-2</v>
      </c>
      <c r="LS55" s="322">
        <f t="shared" si="326"/>
        <v>7.3235685752329844E-3</v>
      </c>
      <c r="LT55" s="322">
        <f t="shared" si="327"/>
        <v>-2.0065808243148058E-2</v>
      </c>
      <c r="LU55" s="322">
        <f t="shared" si="328"/>
        <v>-1.9897772909821164E-2</v>
      </c>
      <c r="LV55" s="327">
        <f t="shared" si="329"/>
        <v>-2.1446364150470979E-3</v>
      </c>
    </row>
    <row r="56" spans="1:334">
      <c r="A56" s="265">
        <v>45166</v>
      </c>
      <c r="B56" s="230">
        <v>2989.51</v>
      </c>
      <c r="C56" s="231">
        <v>81.38</v>
      </c>
      <c r="D56" s="231">
        <v>43.22</v>
      </c>
      <c r="E56" s="231">
        <v>39.549999999999997</v>
      </c>
      <c r="F56" s="231">
        <v>2347.73</v>
      </c>
      <c r="G56" s="231">
        <v>15.18</v>
      </c>
      <c r="H56" s="231">
        <v>200.16</v>
      </c>
      <c r="I56" s="231">
        <v>166001.28</v>
      </c>
      <c r="J56" s="231">
        <v>11.11</v>
      </c>
      <c r="K56" s="231">
        <v>323.77999999999997</v>
      </c>
      <c r="L56" s="231">
        <v>84.17</v>
      </c>
      <c r="M56" s="232">
        <v>7.0000000000000007E-2</v>
      </c>
      <c r="N56" s="231">
        <v>26.17</v>
      </c>
      <c r="O56" s="231">
        <v>3070.61</v>
      </c>
      <c r="P56" s="231">
        <v>2.06</v>
      </c>
      <c r="Q56" s="231">
        <v>1421.64</v>
      </c>
      <c r="R56" s="231">
        <v>12.36</v>
      </c>
      <c r="S56" s="231">
        <v>187.62</v>
      </c>
      <c r="T56" s="231">
        <v>94</v>
      </c>
      <c r="U56" s="231">
        <v>67987.710000000006</v>
      </c>
      <c r="V56" s="231">
        <v>15.76</v>
      </c>
      <c r="W56" s="231">
        <v>48.48</v>
      </c>
      <c r="X56" s="231">
        <v>6.87</v>
      </c>
      <c r="Y56" s="231">
        <v>457.36</v>
      </c>
      <c r="Z56" s="231">
        <v>90.23</v>
      </c>
      <c r="AA56" s="231">
        <v>245.01</v>
      </c>
      <c r="AB56" s="231">
        <v>2.5299999999999998</v>
      </c>
      <c r="AC56" s="231">
        <v>10.44</v>
      </c>
      <c r="AD56" s="231">
        <v>16.829999999999998</v>
      </c>
      <c r="AE56" s="231">
        <v>138.12</v>
      </c>
      <c r="AF56" s="231">
        <v>744.05</v>
      </c>
      <c r="AG56" s="231">
        <v>55.41</v>
      </c>
      <c r="AH56" s="231">
        <v>29.48</v>
      </c>
      <c r="AI56" s="231">
        <v>163.11000000000001</v>
      </c>
      <c r="AJ56" s="231">
        <v>31.57</v>
      </c>
      <c r="AK56" s="231">
        <v>447.2</v>
      </c>
      <c r="AL56" s="231">
        <v>303.93</v>
      </c>
      <c r="AM56" s="231">
        <v>36.01</v>
      </c>
      <c r="AN56" s="231">
        <v>10.55</v>
      </c>
      <c r="AO56" s="231">
        <v>128.68</v>
      </c>
      <c r="AP56" s="231">
        <v>139.38999999999999</v>
      </c>
      <c r="AQ56" s="231">
        <v>12.45</v>
      </c>
      <c r="AR56" s="231">
        <v>14.16</v>
      </c>
      <c r="AS56" s="231">
        <v>98.6</v>
      </c>
      <c r="AT56" s="231">
        <v>69.03</v>
      </c>
      <c r="AU56" s="231">
        <v>157.51</v>
      </c>
      <c r="AV56" s="231">
        <v>29.77</v>
      </c>
      <c r="AW56" s="231">
        <v>56.23</v>
      </c>
      <c r="AX56" s="231">
        <v>3.71</v>
      </c>
      <c r="AY56" s="231">
        <v>27.96</v>
      </c>
      <c r="AZ56" s="231">
        <v>27.65</v>
      </c>
      <c r="BA56" s="231">
        <v>6420.8</v>
      </c>
      <c r="BB56" s="231">
        <v>600.46</v>
      </c>
      <c r="BC56" s="231">
        <v>2.25</v>
      </c>
      <c r="BD56" s="231">
        <v>13.72</v>
      </c>
      <c r="BE56" s="231">
        <v>563.21</v>
      </c>
      <c r="BF56" s="231">
        <v>439.88</v>
      </c>
      <c r="BG56" s="231">
        <v>130.63999999999999</v>
      </c>
      <c r="BH56" s="231">
        <v>57.92</v>
      </c>
      <c r="BI56" s="231">
        <v>276.91000000000003</v>
      </c>
      <c r="BJ56" s="231">
        <v>3.24</v>
      </c>
      <c r="BK56" s="231">
        <v>1614.22</v>
      </c>
      <c r="BL56" s="231">
        <v>119.1</v>
      </c>
      <c r="BM56" s="231">
        <v>90.04</v>
      </c>
      <c r="BN56" s="231">
        <v>426.7</v>
      </c>
      <c r="BO56" s="231">
        <v>3196.07</v>
      </c>
      <c r="BP56" s="231">
        <v>107.01</v>
      </c>
      <c r="BQ56" s="231">
        <v>669.79</v>
      </c>
      <c r="BR56" s="231">
        <v>80.3</v>
      </c>
      <c r="BS56" s="231">
        <v>391.96</v>
      </c>
      <c r="BT56" s="231">
        <v>79.83</v>
      </c>
      <c r="BU56" s="231">
        <v>52.16</v>
      </c>
      <c r="BV56" s="231">
        <v>10.52</v>
      </c>
      <c r="BW56" s="231">
        <v>52.63</v>
      </c>
      <c r="BX56" s="231">
        <v>294.56</v>
      </c>
      <c r="BY56" s="231">
        <v>150.69</v>
      </c>
      <c r="BZ56" s="231">
        <v>66.709999999999994</v>
      </c>
      <c r="CA56" s="231">
        <v>162.56</v>
      </c>
      <c r="CB56" s="231">
        <v>50.73</v>
      </c>
      <c r="CC56" s="231">
        <v>71199.100000000006</v>
      </c>
      <c r="CD56" s="231">
        <v>182.22</v>
      </c>
      <c r="CE56" s="231">
        <v>71.72</v>
      </c>
      <c r="CF56" s="231">
        <v>7056.45</v>
      </c>
      <c r="CG56" s="231">
        <v>27.85</v>
      </c>
      <c r="CH56" s="231">
        <v>0.77</v>
      </c>
      <c r="CI56" s="231">
        <v>91.86</v>
      </c>
      <c r="CJ56" s="231">
        <v>109.45</v>
      </c>
      <c r="CK56" s="231">
        <v>92.14</v>
      </c>
      <c r="CL56" s="231">
        <v>27.66</v>
      </c>
      <c r="CM56" s="231">
        <v>5.99</v>
      </c>
      <c r="CN56" s="231">
        <v>8.2100000000000009</v>
      </c>
      <c r="CO56" s="231">
        <v>1.19</v>
      </c>
      <c r="CP56" s="231">
        <v>1007.04</v>
      </c>
      <c r="CQ56" s="231">
        <v>136.77000000000001</v>
      </c>
      <c r="CR56" s="231">
        <v>218.1</v>
      </c>
      <c r="CS56" s="231">
        <v>135.25</v>
      </c>
      <c r="CT56" s="231">
        <v>244.46</v>
      </c>
      <c r="CU56" s="231">
        <v>602.26</v>
      </c>
      <c r="CV56" s="231">
        <v>117.86</v>
      </c>
      <c r="CW56" s="231">
        <v>410.22</v>
      </c>
      <c r="CX56" s="231">
        <v>15.04</v>
      </c>
      <c r="CY56" s="231">
        <v>319.43</v>
      </c>
      <c r="CZ56" s="231">
        <v>40.58</v>
      </c>
      <c r="DA56" s="231">
        <v>10940.23</v>
      </c>
      <c r="DB56" s="231">
        <v>139.38999999999999</v>
      </c>
      <c r="DC56" s="231">
        <v>5.38</v>
      </c>
      <c r="DD56" s="231">
        <v>31.01</v>
      </c>
      <c r="DE56" s="231">
        <v>1369.85</v>
      </c>
      <c r="DF56" s="231">
        <v>142.97999999999999</v>
      </c>
      <c r="DG56" s="231">
        <v>150.69</v>
      </c>
      <c r="DH56" s="231">
        <v>9.92</v>
      </c>
      <c r="DI56" s="231">
        <v>9.15</v>
      </c>
      <c r="DJ56" s="231">
        <v>22.28</v>
      </c>
      <c r="DK56" s="231">
        <v>98.29</v>
      </c>
      <c r="DL56" s="231">
        <v>11086.35</v>
      </c>
      <c r="DM56" s="231">
        <v>24.9</v>
      </c>
      <c r="DN56" s="231">
        <v>47.37</v>
      </c>
      <c r="DO56" s="231">
        <v>85.6</v>
      </c>
      <c r="DP56" s="231">
        <v>93.2</v>
      </c>
      <c r="DQ56" s="231">
        <v>592344.56000000006</v>
      </c>
      <c r="DR56" s="231">
        <v>157.56</v>
      </c>
      <c r="DS56" s="231">
        <v>37.68</v>
      </c>
      <c r="DT56" s="231">
        <v>28.22</v>
      </c>
      <c r="DU56" s="231">
        <v>32.950000000000003</v>
      </c>
      <c r="DV56" s="231">
        <v>15.96</v>
      </c>
      <c r="DW56" s="231">
        <v>4.01</v>
      </c>
      <c r="DX56" s="231">
        <v>15.89</v>
      </c>
      <c r="DY56" s="231">
        <v>11.56</v>
      </c>
      <c r="DZ56" s="231">
        <v>273.36</v>
      </c>
      <c r="EA56" s="231">
        <v>83.87</v>
      </c>
      <c r="EB56" s="231">
        <v>22.44</v>
      </c>
      <c r="EC56" s="231">
        <v>776.9</v>
      </c>
      <c r="ED56" s="231">
        <v>25.98</v>
      </c>
      <c r="EE56" s="231">
        <v>23.4</v>
      </c>
      <c r="EF56" s="231">
        <v>16.53</v>
      </c>
      <c r="EG56" s="231">
        <v>43.57</v>
      </c>
      <c r="EH56" s="231">
        <v>778.98</v>
      </c>
      <c r="EI56" s="231">
        <v>232.77</v>
      </c>
      <c r="EJ56" s="231">
        <v>4.71</v>
      </c>
      <c r="EK56" s="231">
        <v>4026.25</v>
      </c>
      <c r="EL56" s="231">
        <v>30.17</v>
      </c>
      <c r="EM56" s="231">
        <v>241.14</v>
      </c>
      <c r="EN56" s="231">
        <v>146.97999999999999</v>
      </c>
      <c r="EO56" s="231">
        <v>194.4</v>
      </c>
      <c r="EP56" s="231">
        <v>1920.59</v>
      </c>
      <c r="EQ56" s="231">
        <v>90.3</v>
      </c>
      <c r="ER56" s="231">
        <v>146.76</v>
      </c>
      <c r="ES56" s="231">
        <v>72.42</v>
      </c>
      <c r="ET56" s="231">
        <v>50.47</v>
      </c>
      <c r="EU56" s="231">
        <v>18.46</v>
      </c>
      <c r="EV56" s="231">
        <v>362.46</v>
      </c>
      <c r="EW56" s="231">
        <v>7.58</v>
      </c>
      <c r="EX56" s="231">
        <v>223.4</v>
      </c>
      <c r="EY56" s="231">
        <v>138.38</v>
      </c>
      <c r="EZ56" s="231">
        <v>34.11</v>
      </c>
      <c r="FA56" s="231">
        <v>56.99</v>
      </c>
      <c r="FB56" s="231">
        <v>27.5</v>
      </c>
      <c r="FC56" s="231">
        <v>175.5</v>
      </c>
      <c r="FD56" s="231">
        <v>15.1</v>
      </c>
      <c r="FE56" s="231">
        <v>29.11</v>
      </c>
      <c r="FF56" s="231">
        <v>383.18</v>
      </c>
      <c r="FG56" s="231">
        <v>90.69</v>
      </c>
      <c r="FH56" s="231">
        <v>526.09</v>
      </c>
      <c r="FI56" s="231">
        <v>56.82</v>
      </c>
      <c r="FJ56" s="233">
        <v>32520.12</v>
      </c>
      <c r="FN56" s="326">
        <f t="shared" si="165"/>
        <v>2.6620970539047332E-2</v>
      </c>
      <c r="FO56" s="322">
        <f t="shared" si="166"/>
        <v>1.6868674247157246E-2</v>
      </c>
      <c r="FP56" s="322">
        <f t="shared" si="167"/>
        <v>3.4713909504428909E-2</v>
      </c>
      <c r="FQ56" s="322">
        <f t="shared" si="168"/>
        <v>3.9968445963712754E-2</v>
      </c>
      <c r="FR56" s="322">
        <f t="shared" si="169"/>
        <v>5.1982327532127788E-2</v>
      </c>
      <c r="FS56" s="322">
        <f t="shared" si="170"/>
        <v>4.4735030970406084E-2</v>
      </c>
      <c r="FT56" s="322">
        <f t="shared" si="171"/>
        <v>1.6814833629667271E-2</v>
      </c>
      <c r="FU56" s="322">
        <f t="shared" si="172"/>
        <v>6.4446519428991433E-3</v>
      </c>
      <c r="FV56" s="322">
        <f t="shared" si="173"/>
        <v>5.4079696394686939E-2</v>
      </c>
      <c r="FW56" s="322">
        <f t="shared" si="174"/>
        <v>1.7600100572003161E-2</v>
      </c>
      <c r="FX56" s="322">
        <f t="shared" si="175"/>
        <v>-2.3889597587846482E-2</v>
      </c>
      <c r="FY56" s="322">
        <f t="shared" si="176"/>
        <v>0</v>
      </c>
      <c r="FZ56" s="322">
        <f t="shared" si="177"/>
        <v>3.6025336500395889E-2</v>
      </c>
      <c r="GA56" s="322">
        <f t="shared" si="178"/>
        <v>2.3789201336329596E-2</v>
      </c>
      <c r="GB56" s="322">
        <f t="shared" si="179"/>
        <v>4.8780487804879176E-3</v>
      </c>
      <c r="GC56" s="322">
        <f t="shared" si="180"/>
        <v>0.14848445679570882</v>
      </c>
      <c r="GD56" s="322">
        <f t="shared" si="181"/>
        <v>2.1487603305785107E-2</v>
      </c>
      <c r="GE56" s="322">
        <f t="shared" si="182"/>
        <v>6.0719131614654052E-2</v>
      </c>
      <c r="GF56" s="322">
        <f t="shared" si="183"/>
        <v>-3.3717105263157909E-2</v>
      </c>
      <c r="GG56" s="322">
        <f t="shared" si="184"/>
        <v>5.812226851998132E-2</v>
      </c>
      <c r="GH56" s="322">
        <f t="shared" si="185"/>
        <v>1.1553273427471098E-2</v>
      </c>
      <c r="GI56" s="322">
        <f t="shared" si="186"/>
        <v>5.414220482713622E-2</v>
      </c>
      <c r="GJ56" s="322">
        <f t="shared" si="187"/>
        <v>5.8565153733528604E-3</v>
      </c>
      <c r="GK56" s="322">
        <f t="shared" si="188"/>
        <v>-2.6334277137930309E-2</v>
      </c>
      <c r="GL56" s="322">
        <f t="shared" si="189"/>
        <v>5.7796014067995394E-2</v>
      </c>
      <c r="GM56" s="322">
        <f t="shared" si="190"/>
        <v>2.6908084999371255E-2</v>
      </c>
      <c r="GN56" s="322">
        <f t="shared" si="191"/>
        <v>-7.8431372549019676E-3</v>
      </c>
      <c r="GO56" s="322">
        <f t="shared" si="192"/>
        <v>0.12864864864864858</v>
      </c>
      <c r="GP56" s="322">
        <f t="shared" si="193"/>
        <v>5.1217988757026649E-2</v>
      </c>
      <c r="GQ56" s="322">
        <f t="shared" si="194"/>
        <v>3.647005853219281E-2</v>
      </c>
      <c r="GR56" s="322">
        <f t="shared" si="195"/>
        <v>-1.2095703436188876E-2</v>
      </c>
      <c r="GS56" s="322">
        <f t="shared" si="196"/>
        <v>-1.7901453385324444E-2</v>
      </c>
      <c r="GT56" s="322">
        <f t="shared" si="197"/>
        <v>0.118361153262519</v>
      </c>
      <c r="GU56" s="322">
        <f t="shared" si="198"/>
        <v>4.9141313436675979E-2</v>
      </c>
      <c r="GV56" s="322">
        <f t="shared" si="199"/>
        <v>-1.6510903426791311E-2</v>
      </c>
      <c r="GW56" s="322">
        <f t="shared" si="200"/>
        <v>-0.19394376351838497</v>
      </c>
      <c r="GX56" s="322">
        <f t="shared" si="201"/>
        <v>-9.4514877945441368E-3</v>
      </c>
      <c r="GY56" s="322">
        <f t="shared" si="202"/>
        <v>0.10122324159021391</v>
      </c>
      <c r="GZ56" s="322">
        <f t="shared" si="203"/>
        <v>2.7263875365141299E-2</v>
      </c>
      <c r="HA56" s="322">
        <f t="shared" si="204"/>
        <v>3.0676812174609634E-2</v>
      </c>
      <c r="HB56" s="322">
        <f t="shared" si="205"/>
        <v>-1.5758183511211752E-3</v>
      </c>
      <c r="HC56" s="322">
        <f t="shared" si="206"/>
        <v>1.6090104585679463E-3</v>
      </c>
      <c r="HD56" s="322">
        <f t="shared" si="207"/>
        <v>-0.10775047258979201</v>
      </c>
      <c r="HE56" s="322">
        <f t="shared" si="208"/>
        <v>-7.3492399073794828E-3</v>
      </c>
      <c r="HF56" s="322">
        <f t="shared" si="209"/>
        <v>7.1062839410395623E-2</v>
      </c>
      <c r="HG56" s="322">
        <f t="shared" si="210"/>
        <v>1.6652681856322106E-2</v>
      </c>
      <c r="HH56" s="322">
        <f t="shared" si="211"/>
        <v>3.9092495636998292E-2</v>
      </c>
      <c r="HI56" s="322">
        <f t="shared" si="212"/>
        <v>-1.7129872399930152E-2</v>
      </c>
      <c r="HJ56" s="322">
        <f t="shared" si="213"/>
        <v>5.0991501416430642E-2</v>
      </c>
      <c r="HK56" s="322">
        <f t="shared" si="214"/>
        <v>-1.514617823177174E-2</v>
      </c>
      <c r="HL56" s="322">
        <f t="shared" si="215"/>
        <v>2.7499070977331789E-2</v>
      </c>
      <c r="HM56" s="322">
        <f t="shared" si="216"/>
        <v>-1.1105960193503324E-2</v>
      </c>
      <c r="HN56" s="322">
        <f t="shared" si="217"/>
        <v>2.9454121519681908E-2</v>
      </c>
      <c r="HO56" s="322">
        <f t="shared" si="218"/>
        <v>0.3636363636363637</v>
      </c>
      <c r="HP56" s="322">
        <f t="shared" si="219"/>
        <v>2.6178010471204296E-2</v>
      </c>
      <c r="HQ56" s="322">
        <f t="shared" si="220"/>
        <v>7.2658362853769268E-2</v>
      </c>
      <c r="HR56" s="322">
        <f t="shared" si="221"/>
        <v>5.7327596567555282E-2</v>
      </c>
      <c r="HS56" s="322">
        <f t="shared" si="222"/>
        <v>8.1024770429815804E-3</v>
      </c>
      <c r="HT56" s="322">
        <f t="shared" si="223"/>
        <v>2.9871977240398286E-2</v>
      </c>
      <c r="HU56" s="322">
        <f t="shared" si="224"/>
        <v>5.0254115148297043E-2</v>
      </c>
      <c r="HV56" s="322">
        <f t="shared" si="225"/>
        <v>-6.1349693251532443E-3</v>
      </c>
      <c r="HW56" s="322">
        <f t="shared" si="226"/>
        <v>4.2346833350552691E-2</v>
      </c>
      <c r="HX56" s="322">
        <f t="shared" si="227"/>
        <v>7.1029934043631759E-3</v>
      </c>
      <c r="HY56" s="322">
        <f t="shared" si="228"/>
        <v>2.028328611898024E-2</v>
      </c>
      <c r="HZ56" s="322">
        <f t="shared" si="229"/>
        <v>2.3490721165139771E-3</v>
      </c>
      <c r="IA56" s="322">
        <f t="shared" si="230"/>
        <v>-6.1912728068667412E-4</v>
      </c>
      <c r="IB56" s="322">
        <f t="shared" si="231"/>
        <v>3.3713292117465314E-2</v>
      </c>
      <c r="IC56" s="322">
        <f t="shared" si="232"/>
        <v>4.4718617419515785E-2</v>
      </c>
      <c r="ID56" s="322">
        <f t="shared" si="233"/>
        <v>-2.0612269788998633E-2</v>
      </c>
      <c r="IE56" s="322">
        <f t="shared" si="234"/>
        <v>9.3477197229160647E-3</v>
      </c>
      <c r="IF56" s="322">
        <f t="shared" si="235"/>
        <v>9.9283943817130169E-2</v>
      </c>
      <c r="IG56" s="322">
        <f t="shared" si="236"/>
        <v>2.7378373054953581E-2</v>
      </c>
      <c r="IH56" s="322">
        <f t="shared" si="237"/>
        <v>1.937984496124024E-2</v>
      </c>
      <c r="II56" s="322">
        <f t="shared" si="238"/>
        <v>2.3929961089494241E-2</v>
      </c>
      <c r="IJ56" s="322">
        <f t="shared" si="239"/>
        <v>3.8096916299559476E-2</v>
      </c>
      <c r="IK56" s="322">
        <f t="shared" si="240"/>
        <v>-2.7680991095625194E-2</v>
      </c>
      <c r="IL56" s="322">
        <f t="shared" si="241"/>
        <v>0.2011163125675188</v>
      </c>
      <c r="IM56" s="322">
        <f t="shared" si="242"/>
        <v>-2.284202933397458E-2</v>
      </c>
      <c r="IN56" s="322">
        <f t="shared" si="243"/>
        <v>2.1958098307816202E-2</v>
      </c>
      <c r="IO56" s="322">
        <f t="shared" si="244"/>
        <v>2.0486379702842672E-2</v>
      </c>
      <c r="IP56" s="322">
        <f t="shared" si="245"/>
        <v>4.543889845094657E-2</v>
      </c>
      <c r="IQ56" s="322">
        <f t="shared" si="246"/>
        <v>5.9379615952732584E-2</v>
      </c>
      <c r="IR56" s="322">
        <f t="shared" si="247"/>
        <v>-2.7174242716679887E-2</v>
      </c>
      <c r="IS56" s="322">
        <f t="shared" si="248"/>
        <v>2.9194382852919538E-2</v>
      </c>
      <c r="IT56" s="322">
        <f t="shared" si="249"/>
        <v>2.6666666666666689E-2</v>
      </c>
      <c r="IU56" s="322">
        <f t="shared" si="250"/>
        <v>-5.9517368250189065E-3</v>
      </c>
      <c r="IV56" s="322">
        <f t="shared" si="251"/>
        <v>7.0415647921760416E-2</v>
      </c>
      <c r="IW56" s="322">
        <f t="shared" si="252"/>
        <v>1.5428697377121509E-2</v>
      </c>
      <c r="IX56" s="322">
        <f t="shared" si="253"/>
        <v>3.8288288288288272E-2</v>
      </c>
      <c r="IY56" s="322">
        <f t="shared" si="254"/>
        <v>0</v>
      </c>
      <c r="IZ56" s="322">
        <f t="shared" si="255"/>
        <v>0.10349462365591404</v>
      </c>
      <c r="JA56" s="322">
        <f t="shared" si="256"/>
        <v>-3.2520325203252064E-2</v>
      </c>
      <c r="JB56" s="322">
        <f t="shared" si="257"/>
        <v>1.6247199628635346E-2</v>
      </c>
      <c r="JC56" s="322">
        <f t="shared" si="258"/>
        <v>5.2182860502719974E-3</v>
      </c>
      <c r="JD56" s="322">
        <f t="shared" si="259"/>
        <v>2.0685136652938915E-2</v>
      </c>
      <c r="JE56" s="322">
        <f t="shared" si="260"/>
        <v>5.2772409692285419E-3</v>
      </c>
      <c r="JF56" s="322">
        <f t="shared" si="261"/>
        <v>2.2845188284518862E-2</v>
      </c>
      <c r="JG56" s="322">
        <f t="shared" si="262"/>
        <v>1.0079664570230592E-2</v>
      </c>
      <c r="JH56" s="322">
        <f t="shared" si="263"/>
        <v>4.199451861020246E-2</v>
      </c>
      <c r="JI56" s="322">
        <f t="shared" si="264"/>
        <v>3.1455080334917521E-2</v>
      </c>
      <c r="JJ56" s="322">
        <f t="shared" si="265"/>
        <v>-5.1104100946372272E-2</v>
      </c>
      <c r="JK56" s="322">
        <f t="shared" si="266"/>
        <v>1.5643381768465282E-2</v>
      </c>
      <c r="JL56" s="322">
        <f t="shared" si="267"/>
        <v>5.6220718375845823E-2</v>
      </c>
      <c r="JM56" s="322">
        <f t="shared" si="268"/>
        <v>-1.8904083299928445E-2</v>
      </c>
      <c r="JN56" s="322">
        <f t="shared" si="269"/>
        <v>-1.5758183511211752E-3</v>
      </c>
      <c r="JO56" s="322">
        <f t="shared" si="270"/>
        <v>-1.2844036697247757E-2</v>
      </c>
      <c r="JP56" s="322">
        <f t="shared" si="271"/>
        <v>1.2915724895060608E-3</v>
      </c>
      <c r="JQ56" s="322">
        <f t="shared" si="272"/>
        <v>7.9318930332970772E-2</v>
      </c>
      <c r="JR56" s="322">
        <f t="shared" si="273"/>
        <v>6.6178541255984069E-3</v>
      </c>
      <c r="JS56" s="322">
        <f t="shared" si="274"/>
        <v>-2.7680991095625194E-2</v>
      </c>
      <c r="JT56" s="322">
        <f t="shared" si="275"/>
        <v>-1.0967098703888279E-2</v>
      </c>
      <c r="JU56" s="322">
        <f t="shared" si="276"/>
        <v>3.8592508513053334E-2</v>
      </c>
      <c r="JV56" s="322">
        <f t="shared" si="277"/>
        <v>3.3874709976798159E-2</v>
      </c>
      <c r="JW56" s="322">
        <f t="shared" si="278"/>
        <v>3.5612685702244337E-2</v>
      </c>
      <c r="JX56" s="322">
        <f t="shared" si="279"/>
        <v>1.3182101075569498E-2</v>
      </c>
      <c r="JY56" s="322">
        <f t="shared" si="280"/>
        <v>1.632653061224484E-2</v>
      </c>
      <c r="JZ56" s="322">
        <f t="shared" si="281"/>
        <v>-4.2043304603742448E-3</v>
      </c>
      <c r="KA56" s="322">
        <f t="shared" si="282"/>
        <v>4.6750818139308138E-4</v>
      </c>
      <c r="KB56" s="322">
        <f t="shared" si="283"/>
        <v>2.6431718061674072E-2</v>
      </c>
      <c r="KC56" s="322">
        <f t="shared" si="284"/>
        <v>1.6806778394054327E-3</v>
      </c>
      <c r="KD56" s="322">
        <f t="shared" si="285"/>
        <v>0.14822912111937039</v>
      </c>
      <c r="KE56" s="322">
        <f t="shared" si="286"/>
        <v>4.1171594363083784E-2</v>
      </c>
      <c r="KF56" s="322">
        <f t="shared" si="287"/>
        <v>0.11102362204724411</v>
      </c>
      <c r="KG56" s="322">
        <f t="shared" si="288"/>
        <v>0.10237537638006029</v>
      </c>
      <c r="KH56" s="322">
        <f t="shared" si="289"/>
        <v>8.4976206662134596E-2</v>
      </c>
      <c r="KI56" s="322">
        <f t="shared" si="290"/>
        <v>-4.7505938242280325E-2</v>
      </c>
      <c r="KJ56" s="322">
        <f t="shared" si="291"/>
        <v>5.7218895542248918E-2</v>
      </c>
      <c r="KK56" s="322">
        <f t="shared" si="292"/>
        <v>9.7815764482431261E-2</v>
      </c>
      <c r="KL56" s="322">
        <f t="shared" si="293"/>
        <v>4.599372464988153E-2</v>
      </c>
      <c r="KM56" s="322">
        <f t="shared" si="294"/>
        <v>8.0798969072165092E-2</v>
      </c>
      <c r="KN56" s="322">
        <f t="shared" si="295"/>
        <v>-4.2662116040955628E-2</v>
      </c>
      <c r="KO56" s="322">
        <f t="shared" si="296"/>
        <v>1.5555555555555526E-2</v>
      </c>
      <c r="KP56" s="322">
        <f t="shared" si="297"/>
        <v>3.5472299721004408E-2</v>
      </c>
      <c r="KQ56" s="322">
        <f t="shared" si="298"/>
        <v>9.7046413502109727E-2</v>
      </c>
      <c r="KR56" s="322">
        <f t="shared" si="299"/>
        <v>1.5980331899201079E-2</v>
      </c>
      <c r="KS56" s="322">
        <f t="shared" si="300"/>
        <v>-3.4309240622140574E-3</v>
      </c>
      <c r="KT56" s="322">
        <f t="shared" si="301"/>
        <v>5.3829191412221429E-2</v>
      </c>
      <c r="KU56" s="322">
        <f t="shared" si="302"/>
        <v>3.9383791024782414E-2</v>
      </c>
      <c r="KV56" s="322">
        <f t="shared" si="303"/>
        <v>1.5086206896551787E-2</v>
      </c>
      <c r="KW56" s="322">
        <f t="shared" si="304"/>
        <v>-1.8568375750543621E-3</v>
      </c>
      <c r="KX56" s="322">
        <f t="shared" si="305"/>
        <v>-1.0170603674540641E-2</v>
      </c>
      <c r="KY56" s="322">
        <f t="shared" si="306"/>
        <v>9.547133784400389E-4</v>
      </c>
      <c r="KZ56" s="322">
        <f t="shared" si="307"/>
        <v>6.3676823005818436E-3</v>
      </c>
      <c r="LA56" s="322">
        <f t="shared" si="308"/>
        <v>1.0080016626831537E-2</v>
      </c>
      <c r="LB56" s="322">
        <f t="shared" si="309"/>
        <v>6.244364416858892E-2</v>
      </c>
      <c r="LC56" s="322">
        <f t="shared" si="310"/>
        <v>8.8672134781642977E-4</v>
      </c>
      <c r="LD56" s="322">
        <f t="shared" si="311"/>
        <v>2.6940032188090369E-2</v>
      </c>
      <c r="LE56" s="322">
        <f t="shared" si="312"/>
        <v>6.1128091136426468E-3</v>
      </c>
      <c r="LF56" s="322">
        <f t="shared" si="313"/>
        <v>8.5931254996003143E-3</v>
      </c>
      <c r="LG56" s="322">
        <f t="shared" si="314"/>
        <v>7.8271028037383159E-2</v>
      </c>
      <c r="LH56" s="322">
        <f t="shared" si="315"/>
        <v>1.8346304048548794E-2</v>
      </c>
      <c r="LI56" s="322">
        <f t="shared" si="316"/>
        <v>6.0139860139860099E-2</v>
      </c>
      <c r="LJ56" s="322">
        <f t="shared" si="317"/>
        <v>-4.4760753771052796E-5</v>
      </c>
      <c r="LK56" s="322">
        <f t="shared" si="318"/>
        <v>1.7799352750808968E-2</v>
      </c>
      <c r="LL56" s="322">
        <f t="shared" si="319"/>
        <v>5.4730983302411745E-2</v>
      </c>
      <c r="LM56" s="322">
        <f t="shared" si="320"/>
        <v>2.6846846846846881E-2</v>
      </c>
      <c r="LN56" s="322">
        <f t="shared" si="321"/>
        <v>2.3827252419955345E-2</v>
      </c>
      <c r="LO56" s="322">
        <f t="shared" si="322"/>
        <v>9.0062111801242239E-2</v>
      </c>
      <c r="LP56" s="322">
        <f t="shared" si="323"/>
        <v>6.488011283497884E-2</v>
      </c>
      <c r="LQ56" s="322">
        <f t="shared" si="324"/>
        <v>-3.7367724867724834E-2</v>
      </c>
      <c r="LR56" s="322">
        <f t="shared" si="325"/>
        <v>3.0219927945367556E-2</v>
      </c>
      <c r="LS56" s="322">
        <f t="shared" si="326"/>
        <v>-9.9140779907472363E-4</v>
      </c>
      <c r="LT56" s="322">
        <f t="shared" si="327"/>
        <v>2.109778347113855E-2</v>
      </c>
      <c r="LU56" s="322">
        <f t="shared" si="328"/>
        <v>5.8297634568821061E-2</v>
      </c>
      <c r="LV56" s="327">
        <f t="shared" si="329"/>
        <v>2.3334263729133321E-2</v>
      </c>
    </row>
    <row r="57" spans="1:334">
      <c r="A57" s="265">
        <v>45173</v>
      </c>
      <c r="B57" s="230">
        <v>2948.81</v>
      </c>
      <c r="C57" s="231">
        <v>80.849999999999994</v>
      </c>
      <c r="D57" s="231">
        <v>41.85</v>
      </c>
      <c r="E57" s="231">
        <v>38.18</v>
      </c>
      <c r="F57" s="231">
        <v>2425.54</v>
      </c>
      <c r="G57" s="231">
        <v>15.13</v>
      </c>
      <c r="H57" s="231">
        <v>198.8</v>
      </c>
      <c r="I57" s="231">
        <v>164495.41</v>
      </c>
      <c r="J57" s="231">
        <v>10.74</v>
      </c>
      <c r="K57" s="231">
        <v>329.31</v>
      </c>
      <c r="L57" s="231">
        <v>85.43</v>
      </c>
      <c r="M57" s="232">
        <v>7.0000000000000007E-2</v>
      </c>
      <c r="N57" s="231">
        <v>25.95</v>
      </c>
      <c r="O57" s="231">
        <v>3098.42</v>
      </c>
      <c r="P57" s="231">
        <v>2.02</v>
      </c>
      <c r="Q57" s="231">
        <v>1428.19</v>
      </c>
      <c r="R57" s="231">
        <v>11.92</v>
      </c>
      <c r="S57" s="231">
        <v>176.45</v>
      </c>
      <c r="T57" s="231">
        <v>92.91</v>
      </c>
      <c r="U57" s="231">
        <v>67317.399999999994</v>
      </c>
      <c r="V57" s="231">
        <v>15.64</v>
      </c>
      <c r="W57" s="231">
        <v>45.54</v>
      </c>
      <c r="X57" s="231">
        <v>6.58</v>
      </c>
      <c r="Y57" s="231">
        <v>461.71</v>
      </c>
      <c r="Z57" s="231">
        <v>85.52</v>
      </c>
      <c r="AA57" s="231">
        <v>248.5</v>
      </c>
      <c r="AB57" s="231">
        <v>2.41</v>
      </c>
      <c r="AC57" s="231">
        <v>9.39</v>
      </c>
      <c r="AD57" s="231">
        <v>16.63</v>
      </c>
      <c r="AE57" s="231">
        <v>138.22999999999999</v>
      </c>
      <c r="AF57" s="231">
        <v>709.72</v>
      </c>
      <c r="AG57" s="231">
        <v>54.5</v>
      </c>
      <c r="AH57" s="231">
        <v>29.26</v>
      </c>
      <c r="AI57" s="231">
        <v>167.45</v>
      </c>
      <c r="AJ57" s="231">
        <v>30.22</v>
      </c>
      <c r="AK57" s="231">
        <v>386.3</v>
      </c>
      <c r="AL57" s="231">
        <v>292.95999999999998</v>
      </c>
      <c r="AM57" s="231">
        <v>37.380000000000003</v>
      </c>
      <c r="AN57" s="231">
        <v>10.67</v>
      </c>
      <c r="AO57" s="231">
        <v>130.19999999999999</v>
      </c>
      <c r="AP57" s="231">
        <v>136.56</v>
      </c>
      <c r="AQ57" s="231">
        <v>12.45</v>
      </c>
      <c r="AR57" s="231">
        <v>14.43</v>
      </c>
      <c r="AS57" s="231">
        <v>98.37</v>
      </c>
      <c r="AT57" s="231">
        <v>66</v>
      </c>
      <c r="AU57" s="231">
        <v>151.30000000000001</v>
      </c>
      <c r="AV57" s="231">
        <v>30.89</v>
      </c>
      <c r="AW57" s="231">
        <v>56.21</v>
      </c>
      <c r="AX57" s="231">
        <v>3.75</v>
      </c>
      <c r="AY57" s="231">
        <v>27.11</v>
      </c>
      <c r="AZ57" s="231">
        <v>27.55</v>
      </c>
      <c r="BA57" s="231">
        <v>6287.45</v>
      </c>
      <c r="BB57" s="231">
        <v>575.91999999999996</v>
      </c>
      <c r="BC57" s="231">
        <v>2.11</v>
      </c>
      <c r="BD57" s="231">
        <v>15.53</v>
      </c>
      <c r="BE57" s="231">
        <v>560.36</v>
      </c>
      <c r="BF57" s="231">
        <v>442.8</v>
      </c>
      <c r="BG57" s="231">
        <v>130.28</v>
      </c>
      <c r="BH57" s="231">
        <v>58.24</v>
      </c>
      <c r="BI57" s="231">
        <v>273.07</v>
      </c>
      <c r="BJ57" s="231">
        <v>3.14</v>
      </c>
      <c r="BK57" s="231">
        <v>1575.34</v>
      </c>
      <c r="BL57" s="231">
        <v>120.49</v>
      </c>
      <c r="BM57" s="231">
        <v>88.06</v>
      </c>
      <c r="BN57" s="231">
        <v>425.78</v>
      </c>
      <c r="BO57" s="231">
        <v>3255.37</v>
      </c>
      <c r="BP57" s="231">
        <v>101.92</v>
      </c>
      <c r="BQ57" s="231">
        <v>655.03</v>
      </c>
      <c r="BR57" s="231">
        <v>80.239999999999995</v>
      </c>
      <c r="BS57" s="231">
        <v>391.04</v>
      </c>
      <c r="BT57" s="231">
        <v>80.540000000000006</v>
      </c>
      <c r="BU57" s="231">
        <v>53.48</v>
      </c>
      <c r="BV57" s="231">
        <v>10.66</v>
      </c>
      <c r="BW57" s="231">
        <v>53.34</v>
      </c>
      <c r="BX57" s="231">
        <v>296.06</v>
      </c>
      <c r="BY57" s="231">
        <v>150.76</v>
      </c>
      <c r="BZ57" s="231">
        <v>63.01</v>
      </c>
      <c r="CA57" s="231">
        <v>164.59</v>
      </c>
      <c r="CB57" s="231">
        <v>49.74</v>
      </c>
      <c r="CC57" s="231">
        <v>69501.759999999995</v>
      </c>
      <c r="CD57" s="231">
        <v>173.84</v>
      </c>
      <c r="CE57" s="231">
        <v>72.06</v>
      </c>
      <c r="CF57" s="231">
        <v>7155.01</v>
      </c>
      <c r="CG57" s="231">
        <v>23.49</v>
      </c>
      <c r="CH57" s="231">
        <v>0.77</v>
      </c>
      <c r="CI57" s="231">
        <v>96.38</v>
      </c>
      <c r="CJ57" s="231">
        <v>106.09</v>
      </c>
      <c r="CK57" s="231">
        <v>95.11</v>
      </c>
      <c r="CL57" s="231">
        <v>26.26</v>
      </c>
      <c r="CM57" s="231">
        <v>5.99</v>
      </c>
      <c r="CN57" s="231">
        <v>7.71</v>
      </c>
      <c r="CO57" s="231">
        <v>1.24</v>
      </c>
      <c r="CP57" s="231">
        <v>1027.03</v>
      </c>
      <c r="CQ57" s="231">
        <v>137.55000000000001</v>
      </c>
      <c r="CR57" s="231">
        <v>214.67</v>
      </c>
      <c r="CS57" s="231">
        <v>137.47999999999999</v>
      </c>
      <c r="CT57" s="231">
        <v>243.65</v>
      </c>
      <c r="CU57" s="231">
        <v>618.08000000000004</v>
      </c>
      <c r="CV57" s="231">
        <v>123.11</v>
      </c>
      <c r="CW57" s="231">
        <v>409.5</v>
      </c>
      <c r="CX57" s="231">
        <v>14.78</v>
      </c>
      <c r="CY57" s="231">
        <v>316.48</v>
      </c>
      <c r="CZ57" s="231">
        <v>41.32</v>
      </c>
      <c r="DA57" s="231">
        <v>10583.15</v>
      </c>
      <c r="DB57" s="231">
        <v>136.56</v>
      </c>
      <c r="DC57" s="231">
        <v>5.24</v>
      </c>
      <c r="DD57" s="231">
        <v>33.51</v>
      </c>
      <c r="DE57" s="231">
        <v>1400.95</v>
      </c>
      <c r="DF57" s="231">
        <v>145.41</v>
      </c>
      <c r="DG57" s="231">
        <v>150.76</v>
      </c>
      <c r="DH57" s="231">
        <v>9.98</v>
      </c>
      <c r="DI57" s="231">
        <v>9.36</v>
      </c>
      <c r="DJ57" s="231">
        <v>22.07</v>
      </c>
      <c r="DK57" s="231">
        <v>94.1</v>
      </c>
      <c r="DL57" s="231">
        <v>10932.16</v>
      </c>
      <c r="DM57" s="231">
        <v>24.77</v>
      </c>
      <c r="DN57" s="231">
        <v>47.14</v>
      </c>
      <c r="DO57" s="231">
        <v>83.15</v>
      </c>
      <c r="DP57" s="231">
        <v>90.61</v>
      </c>
      <c r="DQ57" s="231">
        <v>585387.5</v>
      </c>
      <c r="DR57" s="231">
        <v>155.47</v>
      </c>
      <c r="DS57" s="231">
        <v>36.409999999999997</v>
      </c>
      <c r="DT57" s="231">
        <v>28.07</v>
      </c>
      <c r="DU57" s="231">
        <v>30.57</v>
      </c>
      <c r="DV57" s="231">
        <v>15.22</v>
      </c>
      <c r="DW57" s="231">
        <v>3.57</v>
      </c>
      <c r="DX57" s="231">
        <v>18.48</v>
      </c>
      <c r="DY57" s="231">
        <v>11</v>
      </c>
      <c r="DZ57" s="231">
        <v>282.36</v>
      </c>
      <c r="EA57" s="231">
        <v>83.31</v>
      </c>
      <c r="EB57" s="231">
        <v>22.3</v>
      </c>
      <c r="EC57" s="231">
        <v>738.9</v>
      </c>
      <c r="ED57" s="231">
        <v>24.79</v>
      </c>
      <c r="EE57" s="231">
        <v>23</v>
      </c>
      <c r="EF57" s="231">
        <v>16.739999999999998</v>
      </c>
      <c r="EG57" s="231">
        <v>43.19</v>
      </c>
      <c r="EH57" s="231">
        <v>745.28</v>
      </c>
      <c r="EI57" s="231">
        <v>217.67</v>
      </c>
      <c r="EJ57" s="231">
        <v>4.99</v>
      </c>
      <c r="EK57" s="231">
        <v>4039.74</v>
      </c>
      <c r="EL57" s="231">
        <v>29.74</v>
      </c>
      <c r="EM57" s="231">
        <v>238.58</v>
      </c>
      <c r="EN57" s="231">
        <v>145.47</v>
      </c>
      <c r="EO57" s="231">
        <v>194.31</v>
      </c>
      <c r="EP57" s="231">
        <v>1911.3</v>
      </c>
      <c r="EQ57" s="231">
        <v>86.86</v>
      </c>
      <c r="ER57" s="231">
        <v>145.22999999999999</v>
      </c>
      <c r="ES57" s="231">
        <v>72.33</v>
      </c>
      <c r="ET57" s="231">
        <v>52.9</v>
      </c>
      <c r="EU57" s="231">
        <v>17.920000000000002</v>
      </c>
      <c r="EV57" s="231">
        <v>363.15</v>
      </c>
      <c r="EW57" s="231">
        <v>7.65</v>
      </c>
      <c r="EX57" s="231">
        <v>211.27</v>
      </c>
      <c r="EY57" s="231">
        <v>138.13999999999999</v>
      </c>
      <c r="EZ57" s="231">
        <v>34.590000000000003</v>
      </c>
      <c r="FA57" s="231">
        <v>55.2</v>
      </c>
      <c r="FB57" s="231">
        <v>27.67</v>
      </c>
      <c r="FC57" s="231">
        <v>171</v>
      </c>
      <c r="FD57" s="231">
        <v>14.94</v>
      </c>
      <c r="FE57" s="231">
        <v>29.8</v>
      </c>
      <c r="FF57" s="231">
        <v>390.68</v>
      </c>
      <c r="FG57" s="231">
        <v>92.28</v>
      </c>
      <c r="FH57" s="231">
        <v>532.79999999999995</v>
      </c>
      <c r="FI57" s="231">
        <v>54.37</v>
      </c>
      <c r="FJ57" s="233">
        <v>33064.82</v>
      </c>
      <c r="FN57" s="326">
        <f t="shared" si="165"/>
        <v>-1.3614271235085438E-2</v>
      </c>
      <c r="FO57" s="322">
        <f t="shared" si="166"/>
        <v>-6.5126566724010961E-3</v>
      </c>
      <c r="FP57" s="322">
        <f t="shared" si="167"/>
        <v>-3.1698287829708412E-2</v>
      </c>
      <c r="FQ57" s="322">
        <f t="shared" si="168"/>
        <v>-3.4639696586599177E-2</v>
      </c>
      <c r="FR57" s="322">
        <f t="shared" si="169"/>
        <v>3.3142652690045252E-2</v>
      </c>
      <c r="FS57" s="322">
        <f t="shared" si="170"/>
        <v>-3.2938076416336583E-3</v>
      </c>
      <c r="FT57" s="322">
        <f t="shared" si="171"/>
        <v>-6.794564348521109E-3</v>
      </c>
      <c r="FU57" s="322">
        <f t="shared" si="172"/>
        <v>-9.071436075673605E-3</v>
      </c>
      <c r="FV57" s="322">
        <f t="shared" si="173"/>
        <v>-3.3303330333033232E-2</v>
      </c>
      <c r="FW57" s="322">
        <f t="shared" si="174"/>
        <v>1.7079498424856478E-2</v>
      </c>
      <c r="FX57" s="322">
        <f t="shared" si="175"/>
        <v>1.4969704170131937E-2</v>
      </c>
      <c r="FY57" s="322">
        <f t="shared" si="176"/>
        <v>0</v>
      </c>
      <c r="FZ57" s="322">
        <f t="shared" si="177"/>
        <v>-8.4065724111579056E-3</v>
      </c>
      <c r="GA57" s="322">
        <f t="shared" si="178"/>
        <v>9.0568323557859657E-3</v>
      </c>
      <c r="GB57" s="322">
        <f t="shared" si="179"/>
        <v>-1.9417475728155355E-2</v>
      </c>
      <c r="GC57" s="322">
        <f t="shared" si="180"/>
        <v>4.6073548859063857E-3</v>
      </c>
      <c r="GD57" s="322">
        <f t="shared" si="181"/>
        <v>-3.5598705501618082E-2</v>
      </c>
      <c r="GE57" s="322">
        <f t="shared" si="182"/>
        <v>-5.9535230785630611E-2</v>
      </c>
      <c r="GF57" s="322">
        <f t="shared" si="183"/>
        <v>-1.1595744680851099E-2</v>
      </c>
      <c r="GG57" s="322">
        <f t="shared" si="184"/>
        <v>-9.8592819202178179E-3</v>
      </c>
      <c r="GH57" s="322">
        <f t="shared" si="185"/>
        <v>-7.614213197969494E-3</v>
      </c>
      <c r="GI57" s="322">
        <f t="shared" si="186"/>
        <v>-6.06435643564356E-2</v>
      </c>
      <c r="GJ57" s="322">
        <f t="shared" si="187"/>
        <v>-4.2212518195050952E-2</v>
      </c>
      <c r="GK57" s="322">
        <f t="shared" si="188"/>
        <v>9.5111072240684925E-3</v>
      </c>
      <c r="GL57" s="322">
        <f t="shared" si="189"/>
        <v>-5.2199933503269506E-2</v>
      </c>
      <c r="GM57" s="322">
        <f t="shared" si="190"/>
        <v>1.4244316558507854E-2</v>
      </c>
      <c r="GN57" s="322">
        <f t="shared" si="191"/>
        <v>-4.7430830039525564E-2</v>
      </c>
      <c r="GO57" s="322">
        <f t="shared" si="192"/>
        <v>-0.10057471264367807</v>
      </c>
      <c r="GP57" s="322">
        <f t="shared" si="193"/>
        <v>-1.1883541295305959E-2</v>
      </c>
      <c r="GQ57" s="322">
        <f t="shared" si="194"/>
        <v>7.9640891977979451E-4</v>
      </c>
      <c r="GR57" s="322">
        <f t="shared" si="195"/>
        <v>-4.6139372354008369E-2</v>
      </c>
      <c r="GS57" s="322">
        <f t="shared" si="196"/>
        <v>-1.6423028334235638E-2</v>
      </c>
      <c r="GT57" s="322">
        <f t="shared" si="197"/>
        <v>-7.4626865671641408E-3</v>
      </c>
      <c r="GU57" s="322">
        <f t="shared" si="198"/>
        <v>2.6607810679909107E-2</v>
      </c>
      <c r="GV57" s="322">
        <f t="shared" si="199"/>
        <v>-4.2762115932847684E-2</v>
      </c>
      <c r="GW57" s="322">
        <f t="shared" si="200"/>
        <v>-0.13618067978533091</v>
      </c>
      <c r="GX57" s="322">
        <f t="shared" si="201"/>
        <v>-3.609383739676908E-2</v>
      </c>
      <c r="GY57" s="322">
        <f t="shared" si="202"/>
        <v>3.8044987503471385E-2</v>
      </c>
      <c r="GZ57" s="322">
        <f t="shared" si="203"/>
        <v>1.1374407582938314E-2</v>
      </c>
      <c r="HA57" s="322">
        <f t="shared" si="204"/>
        <v>1.181224743549877E-2</v>
      </c>
      <c r="HB57" s="322">
        <f t="shared" si="205"/>
        <v>-2.0302747686347544E-2</v>
      </c>
      <c r="HC57" s="322">
        <f t="shared" si="206"/>
        <v>0</v>
      </c>
      <c r="HD57" s="322">
        <f t="shared" si="207"/>
        <v>1.9067796610169462E-2</v>
      </c>
      <c r="HE57" s="322">
        <f t="shared" si="208"/>
        <v>-2.3326572008112553E-3</v>
      </c>
      <c r="HF57" s="322">
        <f t="shared" si="209"/>
        <v>-4.3893959148196451E-2</v>
      </c>
      <c r="HG57" s="322">
        <f t="shared" si="210"/>
        <v>-3.9426068186146787E-2</v>
      </c>
      <c r="HH57" s="322">
        <f t="shared" si="211"/>
        <v>3.7621766879408831E-2</v>
      </c>
      <c r="HI57" s="322">
        <f t="shared" si="212"/>
        <v>-3.5568202027380441E-4</v>
      </c>
      <c r="HJ57" s="322">
        <f t="shared" si="213"/>
        <v>1.0781671159029659E-2</v>
      </c>
      <c r="HK57" s="322">
        <f t="shared" si="214"/>
        <v>-3.0400572246065859E-2</v>
      </c>
      <c r="HL57" s="322">
        <f t="shared" si="215"/>
        <v>-3.6166365280288562E-3</v>
      </c>
      <c r="HM57" s="322">
        <f t="shared" si="216"/>
        <v>-2.0768440069773294E-2</v>
      </c>
      <c r="HN57" s="322">
        <f t="shared" si="217"/>
        <v>-4.0868667355027935E-2</v>
      </c>
      <c r="HO57" s="322">
        <f t="shared" si="218"/>
        <v>-6.2222222222222276E-2</v>
      </c>
      <c r="HP57" s="322">
        <f t="shared" si="219"/>
        <v>0.13192419825072876</v>
      </c>
      <c r="HQ57" s="322">
        <f t="shared" si="220"/>
        <v>-5.0602794694696871E-3</v>
      </c>
      <c r="HR57" s="322">
        <f t="shared" si="221"/>
        <v>6.6381740474675275E-3</v>
      </c>
      <c r="HS57" s="322">
        <f t="shared" si="222"/>
        <v>-2.7556644213103587E-3</v>
      </c>
      <c r="HT57" s="322">
        <f t="shared" si="223"/>
        <v>5.5248618784530436E-3</v>
      </c>
      <c r="HU57" s="322">
        <f t="shared" si="224"/>
        <v>-1.3867321512404867E-2</v>
      </c>
      <c r="HV57" s="322">
        <f t="shared" si="225"/>
        <v>-3.0864197530864224E-2</v>
      </c>
      <c r="HW57" s="322">
        <f t="shared" si="226"/>
        <v>-2.4085936241652381E-2</v>
      </c>
      <c r="HX57" s="322">
        <f t="shared" si="227"/>
        <v>1.1670864819479435E-2</v>
      </c>
      <c r="HY57" s="322">
        <f t="shared" si="228"/>
        <v>-2.1990226565970723E-2</v>
      </c>
      <c r="HZ57" s="322">
        <f t="shared" si="229"/>
        <v>-2.1560815561284647E-3</v>
      </c>
      <c r="IA57" s="322">
        <f t="shared" si="230"/>
        <v>1.8554036676292986E-2</v>
      </c>
      <c r="IB57" s="322">
        <f t="shared" si="231"/>
        <v>-4.7565648070273837E-2</v>
      </c>
      <c r="IC57" s="322">
        <f t="shared" si="232"/>
        <v>-2.2036757789754984E-2</v>
      </c>
      <c r="ID57" s="322">
        <f t="shared" si="233"/>
        <v>-7.4719800747200839E-4</v>
      </c>
      <c r="IE57" s="322">
        <f t="shared" si="234"/>
        <v>-2.347178283498212E-3</v>
      </c>
      <c r="IF57" s="322">
        <f t="shared" si="235"/>
        <v>8.8938995365151936E-3</v>
      </c>
      <c r="IG57" s="322">
        <f t="shared" si="236"/>
        <v>2.5306748466257675E-2</v>
      </c>
      <c r="IH57" s="322">
        <f t="shared" si="237"/>
        <v>1.330798479087458E-2</v>
      </c>
      <c r="II57" s="322">
        <f t="shared" si="238"/>
        <v>1.349040471214138E-2</v>
      </c>
      <c r="IJ57" s="322">
        <f t="shared" si="239"/>
        <v>5.0923411189570883E-3</v>
      </c>
      <c r="IK57" s="322">
        <f t="shared" si="240"/>
        <v>4.6452982945114593E-4</v>
      </c>
      <c r="IL57" s="322">
        <f t="shared" si="241"/>
        <v>-5.5463948433518158E-2</v>
      </c>
      <c r="IM57" s="322">
        <f t="shared" si="242"/>
        <v>1.2487696850393708E-2</v>
      </c>
      <c r="IN57" s="322">
        <f t="shared" si="243"/>
        <v>-1.9515079834417404E-2</v>
      </c>
      <c r="IO57" s="322">
        <f t="shared" si="244"/>
        <v>-2.3839346283871719E-2</v>
      </c>
      <c r="IP57" s="322">
        <f t="shared" si="245"/>
        <v>-4.5988365711776946E-2</v>
      </c>
      <c r="IQ57" s="322">
        <f t="shared" si="246"/>
        <v>4.740658114891291E-3</v>
      </c>
      <c r="IR57" s="322">
        <f t="shared" si="247"/>
        <v>1.3967363192540215E-2</v>
      </c>
      <c r="IS57" s="322">
        <f t="shared" si="248"/>
        <v>-0.15655296229802523</v>
      </c>
      <c r="IT57" s="322">
        <f t="shared" si="249"/>
        <v>0</v>
      </c>
      <c r="IU57" s="322">
        <f t="shared" si="250"/>
        <v>4.9205312431961641E-2</v>
      </c>
      <c r="IV57" s="322">
        <f t="shared" si="251"/>
        <v>-3.0698949291914111E-2</v>
      </c>
      <c r="IW57" s="322">
        <f t="shared" si="252"/>
        <v>3.2233557629693932E-2</v>
      </c>
      <c r="IX57" s="322">
        <f t="shared" si="253"/>
        <v>-5.0614605929139501E-2</v>
      </c>
      <c r="IY57" s="322">
        <f t="shared" si="254"/>
        <v>0</v>
      </c>
      <c r="IZ57" s="322">
        <f t="shared" si="255"/>
        <v>-6.0901339829476347E-2</v>
      </c>
      <c r="JA57" s="322">
        <f t="shared" si="256"/>
        <v>4.2016806722689114E-2</v>
      </c>
      <c r="JB57" s="322">
        <f t="shared" si="257"/>
        <v>1.9850254210359082E-2</v>
      </c>
      <c r="JC57" s="322">
        <f t="shared" si="258"/>
        <v>5.7030050449660089E-3</v>
      </c>
      <c r="JD57" s="322">
        <f t="shared" si="259"/>
        <v>-1.5726730857404891E-2</v>
      </c>
      <c r="JE57" s="322">
        <f t="shared" si="260"/>
        <v>1.648798521256924E-2</v>
      </c>
      <c r="JF57" s="322">
        <f t="shared" si="261"/>
        <v>-3.313425509285782E-3</v>
      </c>
      <c r="JG57" s="322">
        <f t="shared" si="262"/>
        <v>2.6267724902865955E-2</v>
      </c>
      <c r="JH57" s="322">
        <f t="shared" si="263"/>
        <v>4.4544374681825892E-2</v>
      </c>
      <c r="JI57" s="322">
        <f t="shared" si="264"/>
        <v>-1.7551557700746605E-3</v>
      </c>
      <c r="JJ57" s="322">
        <f t="shared" si="265"/>
        <v>-1.7287234042553178E-2</v>
      </c>
      <c r="JK57" s="322">
        <f t="shared" si="266"/>
        <v>-9.2352002003568499E-3</v>
      </c>
      <c r="JL57" s="322">
        <f t="shared" si="267"/>
        <v>1.8235584031542681E-2</v>
      </c>
      <c r="JM57" s="322">
        <f t="shared" si="268"/>
        <v>-3.2639167549493926E-2</v>
      </c>
      <c r="JN57" s="322">
        <f t="shared" si="269"/>
        <v>-2.0302747686347544E-2</v>
      </c>
      <c r="JO57" s="322">
        <f t="shared" si="270"/>
        <v>-2.6022304832713696E-2</v>
      </c>
      <c r="JP57" s="322">
        <f t="shared" si="271"/>
        <v>8.0619155111254309E-2</v>
      </c>
      <c r="JQ57" s="322">
        <f t="shared" si="272"/>
        <v>2.2703215680549067E-2</v>
      </c>
      <c r="JR57" s="322">
        <f t="shared" si="273"/>
        <v>1.6995383969786032E-2</v>
      </c>
      <c r="JS57" s="322">
        <f t="shared" si="274"/>
        <v>4.6452982945114593E-4</v>
      </c>
      <c r="JT57" s="322">
        <f t="shared" si="275"/>
        <v>6.0483870967742437E-3</v>
      </c>
      <c r="JU57" s="322">
        <f t="shared" si="276"/>
        <v>2.2950819672131046E-2</v>
      </c>
      <c r="JV57" s="322">
        <f t="shared" si="277"/>
        <v>-9.4254937163375605E-3</v>
      </c>
      <c r="JW57" s="322">
        <f t="shared" si="278"/>
        <v>-4.2628955132770492E-2</v>
      </c>
      <c r="JX57" s="322">
        <f t="shared" si="279"/>
        <v>-1.3908094187897775E-2</v>
      </c>
      <c r="JY57" s="322">
        <f t="shared" si="280"/>
        <v>-5.2208835341365067E-3</v>
      </c>
      <c r="JZ57" s="322">
        <f t="shared" si="281"/>
        <v>-4.8553937090985199E-3</v>
      </c>
      <c r="KA57" s="322">
        <f t="shared" si="282"/>
        <v>-2.8621495327102672E-2</v>
      </c>
      <c r="KB57" s="322">
        <f t="shared" si="283"/>
        <v>-2.7789699570815486E-2</v>
      </c>
      <c r="KC57" s="322">
        <f t="shared" si="284"/>
        <v>-1.1744954659497599E-2</v>
      </c>
      <c r="KD57" s="322">
        <f t="shared" si="285"/>
        <v>-1.3264788017263286E-2</v>
      </c>
      <c r="KE57" s="322">
        <f t="shared" si="286"/>
        <v>-3.3704883227176304E-2</v>
      </c>
      <c r="KF57" s="322">
        <f t="shared" si="287"/>
        <v>-5.315379163713628E-3</v>
      </c>
      <c r="KG57" s="322">
        <f t="shared" si="288"/>
        <v>-7.2230652503793694E-2</v>
      </c>
      <c r="KH57" s="322">
        <f t="shared" si="289"/>
        <v>-4.636591478696743E-2</v>
      </c>
      <c r="KI57" s="322">
        <f t="shared" si="290"/>
        <v>-0.10972568578553615</v>
      </c>
      <c r="KJ57" s="322">
        <f t="shared" si="291"/>
        <v>0.16299559471365638</v>
      </c>
      <c r="KK57" s="322">
        <f t="shared" si="292"/>
        <v>-4.8442906574394505E-2</v>
      </c>
      <c r="KL57" s="322">
        <f t="shared" si="293"/>
        <v>3.2923617208077259E-2</v>
      </c>
      <c r="KM57" s="322">
        <f t="shared" si="294"/>
        <v>-6.6770001192321717E-3</v>
      </c>
      <c r="KN57" s="322">
        <f t="shared" si="295"/>
        <v>-6.2388591800356758E-3</v>
      </c>
      <c r="KO57" s="322">
        <f t="shared" si="296"/>
        <v>-4.8912343931007851E-2</v>
      </c>
      <c r="KP57" s="322">
        <f t="shared" si="297"/>
        <v>-4.5804464973056243E-2</v>
      </c>
      <c r="KQ57" s="322">
        <f t="shared" si="298"/>
        <v>-1.7094017094017033E-2</v>
      </c>
      <c r="KR57" s="322">
        <f t="shared" si="299"/>
        <v>1.2704174228674972E-2</v>
      </c>
      <c r="KS57" s="322">
        <f t="shared" si="300"/>
        <v>-8.7215974294239749E-3</v>
      </c>
      <c r="KT57" s="322">
        <f t="shared" si="301"/>
        <v>-4.3261701199003882E-2</v>
      </c>
      <c r="KU57" s="322">
        <f t="shared" si="302"/>
        <v>-6.4870902607724462E-2</v>
      </c>
      <c r="KV57" s="322">
        <f t="shared" si="303"/>
        <v>5.9447983014862052E-2</v>
      </c>
      <c r="KW57" s="322">
        <f t="shared" si="304"/>
        <v>3.3505122632722217E-3</v>
      </c>
      <c r="KX57" s="322">
        <f t="shared" si="305"/>
        <v>-1.4252568776930834E-2</v>
      </c>
      <c r="KY57" s="322">
        <f t="shared" si="306"/>
        <v>-1.0616239528904264E-2</v>
      </c>
      <c r="KZ57" s="322">
        <f t="shared" si="307"/>
        <v>-1.0273506599537291E-2</v>
      </c>
      <c r="LA57" s="322">
        <f t="shared" si="308"/>
        <v>-4.6296296296298049E-4</v>
      </c>
      <c r="LB57" s="322">
        <f t="shared" si="309"/>
        <v>-4.8370552798879321E-3</v>
      </c>
      <c r="LC57" s="322">
        <f t="shared" si="310"/>
        <v>-3.8095238095238071E-2</v>
      </c>
      <c r="LD57" s="322">
        <f t="shared" si="311"/>
        <v>-1.042518397383484E-2</v>
      </c>
      <c r="LE57" s="322">
        <f t="shared" si="312"/>
        <v>-1.2427506213753578E-3</v>
      </c>
      <c r="LF57" s="322">
        <f t="shared" si="313"/>
        <v>4.8147414305528033E-2</v>
      </c>
      <c r="LG57" s="322">
        <f t="shared" si="314"/>
        <v>-2.9252437703141881E-2</v>
      </c>
      <c r="LH57" s="322">
        <f t="shared" si="315"/>
        <v>1.9036583347127897E-3</v>
      </c>
      <c r="LI57" s="322">
        <f t="shared" si="316"/>
        <v>9.2348284960422546E-3</v>
      </c>
      <c r="LJ57" s="322">
        <f t="shared" si="317"/>
        <v>-5.4297224709042052E-2</v>
      </c>
      <c r="LK57" s="322">
        <f t="shared" si="318"/>
        <v>-1.7343546755312119E-3</v>
      </c>
      <c r="LL57" s="322">
        <f t="shared" si="319"/>
        <v>1.4072119613016828E-2</v>
      </c>
      <c r="LM57" s="322">
        <f t="shared" si="320"/>
        <v>-3.1409019126162466E-2</v>
      </c>
      <c r="LN57" s="322">
        <f t="shared" si="321"/>
        <v>6.181818181818244E-3</v>
      </c>
      <c r="LO57" s="322">
        <f t="shared" si="322"/>
        <v>-2.564102564102564E-2</v>
      </c>
      <c r="LP57" s="322">
        <f t="shared" si="323"/>
        <v>-1.0596026490066236E-2</v>
      </c>
      <c r="LQ57" s="322">
        <f t="shared" si="324"/>
        <v>2.3703194778426702E-2</v>
      </c>
      <c r="LR57" s="322">
        <f t="shared" si="325"/>
        <v>1.9573046609948328E-2</v>
      </c>
      <c r="LS57" s="322">
        <f t="shared" si="326"/>
        <v>1.7532252729077113E-2</v>
      </c>
      <c r="LT57" s="322">
        <f t="shared" si="327"/>
        <v>1.2754471668345573E-2</v>
      </c>
      <c r="LU57" s="322">
        <f t="shared" si="328"/>
        <v>-4.3118620204153517E-2</v>
      </c>
      <c r="LV57" s="327">
        <f t="shared" si="329"/>
        <v>1.6749630690169676E-2</v>
      </c>
    </row>
    <row r="58" spans="1:334">
      <c r="A58" s="265">
        <v>45180</v>
      </c>
      <c r="B58" s="230">
        <v>2960.98</v>
      </c>
      <c r="C58" s="231">
        <v>82.5</v>
      </c>
      <c r="D58" s="231">
        <v>42.94</v>
      </c>
      <c r="E58" s="231">
        <v>41.51</v>
      </c>
      <c r="F58" s="231">
        <v>2629.15</v>
      </c>
      <c r="G58" s="231">
        <v>15.33</v>
      </c>
      <c r="H58" s="231">
        <v>199.19</v>
      </c>
      <c r="I58" s="231">
        <v>170253.17</v>
      </c>
      <c r="J58" s="231">
        <v>10.67</v>
      </c>
      <c r="K58" s="231">
        <v>325.32</v>
      </c>
      <c r="L58" s="231">
        <v>87.12</v>
      </c>
      <c r="M58" s="232">
        <v>0.08</v>
      </c>
      <c r="N58" s="231">
        <v>26.88</v>
      </c>
      <c r="O58" s="231">
        <v>3115.22</v>
      </c>
      <c r="P58" s="231">
        <v>2.0699999999999998</v>
      </c>
      <c r="Q58" s="231">
        <v>1396.66</v>
      </c>
      <c r="R58" s="231">
        <v>12.22</v>
      </c>
      <c r="S58" s="231">
        <v>173.31</v>
      </c>
      <c r="T58" s="231">
        <v>95.28</v>
      </c>
      <c r="U58" s="231">
        <v>68945.279999999999</v>
      </c>
      <c r="V58" s="231">
        <v>15.49</v>
      </c>
      <c r="W58" s="231">
        <v>43.87</v>
      </c>
      <c r="X58" s="231">
        <v>6.75</v>
      </c>
      <c r="Y58" s="231">
        <v>469.22</v>
      </c>
      <c r="Z58" s="231">
        <v>82.69</v>
      </c>
      <c r="AA58" s="231">
        <v>274.39</v>
      </c>
      <c r="AB58" s="231">
        <v>2.57</v>
      </c>
      <c r="AC58" s="231">
        <v>9.16</v>
      </c>
      <c r="AD58" s="231">
        <v>17.13</v>
      </c>
      <c r="AE58" s="231">
        <v>140.38999999999999</v>
      </c>
      <c r="AF58" s="231">
        <v>730.05</v>
      </c>
      <c r="AG58" s="231">
        <v>54.13</v>
      </c>
      <c r="AH58" s="231">
        <v>33.44</v>
      </c>
      <c r="AI58" s="231">
        <v>178.86</v>
      </c>
      <c r="AJ58" s="231">
        <v>30.06</v>
      </c>
      <c r="AK58" s="231">
        <v>397.3</v>
      </c>
      <c r="AL58" s="231">
        <v>296.68</v>
      </c>
      <c r="AM58" s="231">
        <v>37.26</v>
      </c>
      <c r="AN58" s="231">
        <v>10.49</v>
      </c>
      <c r="AO58" s="231">
        <v>126.23</v>
      </c>
      <c r="AP58" s="231">
        <v>141.28</v>
      </c>
      <c r="AQ58" s="231">
        <v>12.77</v>
      </c>
      <c r="AR58" s="231">
        <v>14.22</v>
      </c>
      <c r="AS58" s="231">
        <v>98.56</v>
      </c>
      <c r="AT58" s="231">
        <v>66.92</v>
      </c>
      <c r="AU58" s="231">
        <v>155.33000000000001</v>
      </c>
      <c r="AV58" s="231">
        <v>32.54</v>
      </c>
      <c r="AW58" s="231">
        <v>57.38</v>
      </c>
      <c r="AX58" s="231">
        <v>3.65</v>
      </c>
      <c r="AY58" s="231">
        <v>25.17</v>
      </c>
      <c r="AZ58" s="231">
        <v>25.71</v>
      </c>
      <c r="BA58" s="231">
        <v>6636.15</v>
      </c>
      <c r="BB58" s="231">
        <v>551.48</v>
      </c>
      <c r="BC58" s="231">
        <v>2.0299999999999998</v>
      </c>
      <c r="BD58" s="231">
        <v>14.25</v>
      </c>
      <c r="BE58" s="231">
        <v>528.89</v>
      </c>
      <c r="BF58" s="231">
        <v>396.94</v>
      </c>
      <c r="BG58" s="231">
        <v>131.21</v>
      </c>
      <c r="BH58" s="231">
        <v>59.58</v>
      </c>
      <c r="BI58" s="231">
        <v>270.04000000000002</v>
      </c>
      <c r="BJ58" s="231">
        <v>3.22</v>
      </c>
      <c r="BK58" s="231">
        <v>1669.5</v>
      </c>
      <c r="BL58" s="231">
        <v>119.21</v>
      </c>
      <c r="BM58" s="231">
        <v>91.03</v>
      </c>
      <c r="BN58" s="231">
        <v>456.17</v>
      </c>
      <c r="BO58" s="231">
        <v>3403.29</v>
      </c>
      <c r="BP58" s="231">
        <v>103.79</v>
      </c>
      <c r="BQ58" s="231">
        <v>666.27</v>
      </c>
      <c r="BR58" s="231">
        <v>84.18</v>
      </c>
      <c r="BS58" s="231">
        <v>396.6</v>
      </c>
      <c r="BT58" s="231">
        <v>80.349999999999994</v>
      </c>
      <c r="BU58" s="231">
        <v>55.24</v>
      </c>
      <c r="BV58" s="231">
        <v>10.93</v>
      </c>
      <c r="BW58" s="231">
        <v>53.63</v>
      </c>
      <c r="BX58" s="231">
        <v>298.47000000000003</v>
      </c>
      <c r="BY58" s="231">
        <v>151.6</v>
      </c>
      <c r="BZ58" s="231">
        <v>62.38</v>
      </c>
      <c r="CA58" s="231">
        <v>167.92</v>
      </c>
      <c r="CB58" s="231">
        <v>52.32</v>
      </c>
      <c r="CC58" s="231">
        <v>71556.44</v>
      </c>
      <c r="CD58" s="231">
        <v>171.97</v>
      </c>
      <c r="CE58" s="231">
        <v>71.11</v>
      </c>
      <c r="CF58" s="231">
        <v>7292.98</v>
      </c>
      <c r="CG58" s="231">
        <v>21.75</v>
      </c>
      <c r="CH58" s="231">
        <v>0.77</v>
      </c>
      <c r="CI58" s="231">
        <v>100.3</v>
      </c>
      <c r="CJ58" s="231">
        <v>101.49</v>
      </c>
      <c r="CK58" s="231">
        <v>92.69</v>
      </c>
      <c r="CL58" s="231">
        <v>28.64</v>
      </c>
      <c r="CM58" s="231">
        <v>7.55</v>
      </c>
      <c r="CN58" s="231">
        <v>7.55</v>
      </c>
      <c r="CO58" s="231">
        <v>1.22</v>
      </c>
      <c r="CP58" s="231">
        <v>1050.52</v>
      </c>
      <c r="CQ58" s="231">
        <v>142.07</v>
      </c>
      <c r="CR58" s="231">
        <v>220.06</v>
      </c>
      <c r="CS58" s="231">
        <v>132.37</v>
      </c>
      <c r="CT58" s="231">
        <v>237.52</v>
      </c>
      <c r="CU58" s="231">
        <v>624.97</v>
      </c>
      <c r="CV58" s="231">
        <v>111.02</v>
      </c>
      <c r="CW58" s="231">
        <v>408.98</v>
      </c>
      <c r="CX58" s="231">
        <v>14.76</v>
      </c>
      <c r="CY58" s="231">
        <v>311.76</v>
      </c>
      <c r="CZ58" s="231">
        <v>40.97</v>
      </c>
      <c r="DA58" s="231">
        <v>10815.47</v>
      </c>
      <c r="DB58" s="231">
        <v>141.28</v>
      </c>
      <c r="DC58" s="231">
        <v>5.63</v>
      </c>
      <c r="DD58" s="231">
        <v>32.43</v>
      </c>
      <c r="DE58" s="231">
        <v>1495.67</v>
      </c>
      <c r="DF58" s="231">
        <v>149.19999999999999</v>
      </c>
      <c r="DG58" s="231">
        <v>151.6</v>
      </c>
      <c r="DH58" s="231">
        <v>10.14</v>
      </c>
      <c r="DI58" s="231">
        <v>9.7799999999999994</v>
      </c>
      <c r="DJ58" s="231">
        <v>22.75</v>
      </c>
      <c r="DK58" s="231">
        <v>92.74</v>
      </c>
      <c r="DL58" s="231">
        <v>11205.72</v>
      </c>
      <c r="DM58" s="231">
        <v>26.28</v>
      </c>
      <c r="DN58" s="231">
        <v>47.41</v>
      </c>
      <c r="DO58" s="231">
        <v>81.239999999999995</v>
      </c>
      <c r="DP58" s="231">
        <v>91.52</v>
      </c>
      <c r="DQ58" s="231">
        <v>577436.56000000006</v>
      </c>
      <c r="DR58" s="231">
        <v>158.58000000000001</v>
      </c>
      <c r="DS58" s="231">
        <v>37.65</v>
      </c>
      <c r="DT58" s="231">
        <v>24.93</v>
      </c>
      <c r="DU58" s="231">
        <v>29.64</v>
      </c>
      <c r="DV58" s="231">
        <v>15.2</v>
      </c>
      <c r="DW58" s="231">
        <v>3.93</v>
      </c>
      <c r="DX58" s="231">
        <v>17.559999999999999</v>
      </c>
      <c r="DY58" s="231">
        <v>11.83</v>
      </c>
      <c r="DZ58" s="231">
        <v>288.48</v>
      </c>
      <c r="EA58" s="231">
        <v>79.25</v>
      </c>
      <c r="EB58" s="231">
        <v>23.7</v>
      </c>
      <c r="EC58" s="231">
        <v>717.9</v>
      </c>
      <c r="ED58" s="231">
        <v>24.79</v>
      </c>
      <c r="EE58" s="231">
        <v>21.13</v>
      </c>
      <c r="EF58" s="231">
        <v>16.739999999999998</v>
      </c>
      <c r="EG58" s="231">
        <v>44.03</v>
      </c>
      <c r="EH58" s="231">
        <v>739.13</v>
      </c>
      <c r="EI58" s="231">
        <v>223.71</v>
      </c>
      <c r="EJ58" s="231">
        <v>4.83</v>
      </c>
      <c r="EK58" s="231">
        <v>4100.7</v>
      </c>
      <c r="EL58" s="231">
        <v>29.87</v>
      </c>
      <c r="EM58" s="231">
        <v>242.91</v>
      </c>
      <c r="EN58" s="231">
        <v>145.99</v>
      </c>
      <c r="EO58" s="231">
        <v>201.69</v>
      </c>
      <c r="EP58" s="231">
        <v>1935.5</v>
      </c>
      <c r="EQ58" s="231">
        <v>86.48</v>
      </c>
      <c r="ER58" s="231">
        <v>147.49</v>
      </c>
      <c r="ES58" s="231">
        <v>72.959999999999994</v>
      </c>
      <c r="ET58" s="231">
        <v>51.22</v>
      </c>
      <c r="EU58" s="231">
        <v>18.43</v>
      </c>
      <c r="EV58" s="231">
        <v>367.86</v>
      </c>
      <c r="EW58" s="231">
        <v>7.71</v>
      </c>
      <c r="EX58" s="231">
        <v>208.11</v>
      </c>
      <c r="EY58" s="231">
        <v>136.56</v>
      </c>
      <c r="EZ58" s="231">
        <v>34.67</v>
      </c>
      <c r="FA58" s="231">
        <v>59.26</v>
      </c>
      <c r="FB58" s="231">
        <v>28.58</v>
      </c>
      <c r="FC58" s="231">
        <v>175</v>
      </c>
      <c r="FD58" s="231">
        <v>14.8</v>
      </c>
      <c r="FE58" s="231">
        <v>30.24</v>
      </c>
      <c r="FF58" s="231">
        <v>400.05</v>
      </c>
      <c r="FG58" s="231">
        <v>94.54</v>
      </c>
      <c r="FH58" s="231">
        <v>537.79999999999995</v>
      </c>
      <c r="FI58" s="231">
        <v>58.3</v>
      </c>
      <c r="FJ58" s="233">
        <v>34476.839999999997</v>
      </c>
      <c r="FN58" s="326">
        <f t="shared" si="165"/>
        <v>4.1270885543660228E-3</v>
      </c>
      <c r="FO58" s="322">
        <f t="shared" si="166"/>
        <v>2.0408163265306194E-2</v>
      </c>
      <c r="FP58" s="322">
        <f t="shared" si="167"/>
        <v>2.6045400238948538E-2</v>
      </c>
      <c r="FQ58" s="322">
        <f t="shared" si="168"/>
        <v>8.7218438973284393E-2</v>
      </c>
      <c r="FR58" s="322">
        <f t="shared" si="169"/>
        <v>8.3944193870231013E-2</v>
      </c>
      <c r="FS58" s="322">
        <f t="shared" si="170"/>
        <v>1.3218770654329099E-2</v>
      </c>
      <c r="FT58" s="322">
        <f t="shared" si="171"/>
        <v>1.9617706237423861E-3</v>
      </c>
      <c r="FU58" s="322">
        <f t="shared" si="172"/>
        <v>3.5002557214210472E-2</v>
      </c>
      <c r="FV58" s="322">
        <f t="shared" si="173"/>
        <v>-6.5176908752328008E-3</v>
      </c>
      <c r="FW58" s="322">
        <f t="shared" si="174"/>
        <v>-1.2116243053657676E-2</v>
      </c>
      <c r="FX58" s="322">
        <f t="shared" si="175"/>
        <v>1.9782277888329598E-2</v>
      </c>
      <c r="FY58" s="322">
        <f t="shared" si="176"/>
        <v>0.14285714285714277</v>
      </c>
      <c r="FZ58" s="322">
        <f t="shared" si="177"/>
        <v>3.583815028901733E-2</v>
      </c>
      <c r="GA58" s="322">
        <f t="shared" si="178"/>
        <v>5.4221183700078517E-3</v>
      </c>
      <c r="GB58" s="322">
        <f t="shared" si="179"/>
        <v>2.4752475247524663E-2</v>
      </c>
      <c r="GC58" s="322">
        <f t="shared" si="180"/>
        <v>-2.2076894530839716E-2</v>
      </c>
      <c r="GD58" s="322">
        <f t="shared" si="181"/>
        <v>2.516778523489939E-2</v>
      </c>
      <c r="GE58" s="322">
        <f t="shared" si="182"/>
        <v>-1.7795409464437442E-2</v>
      </c>
      <c r="GF58" s="322">
        <f t="shared" si="183"/>
        <v>2.5508556667743026E-2</v>
      </c>
      <c r="GG58" s="322">
        <f t="shared" si="184"/>
        <v>2.4182157956189703E-2</v>
      </c>
      <c r="GH58" s="322">
        <f t="shared" si="185"/>
        <v>-9.5907928388747031E-3</v>
      </c>
      <c r="GI58" s="322">
        <f t="shared" si="186"/>
        <v>-3.6671058410188882E-2</v>
      </c>
      <c r="GJ58" s="322">
        <f t="shared" si="187"/>
        <v>2.5835866261398166E-2</v>
      </c>
      <c r="GK58" s="322">
        <f t="shared" si="188"/>
        <v>1.6265621277425327E-2</v>
      </c>
      <c r="GL58" s="322">
        <f t="shared" si="189"/>
        <v>-3.3091674462114105E-2</v>
      </c>
      <c r="GM58" s="322">
        <f t="shared" si="190"/>
        <v>0.10418511066398385</v>
      </c>
      <c r="GN58" s="322">
        <f t="shared" si="191"/>
        <v>6.6390041493775809E-2</v>
      </c>
      <c r="GO58" s="322">
        <f t="shared" si="192"/>
        <v>-2.449414270500537E-2</v>
      </c>
      <c r="GP58" s="322">
        <f t="shared" si="193"/>
        <v>3.0066145520144319E-2</v>
      </c>
      <c r="GQ58" s="322">
        <f t="shared" si="194"/>
        <v>1.5626130362439389E-2</v>
      </c>
      <c r="GR58" s="322">
        <f t="shared" si="195"/>
        <v>2.8645099475849527E-2</v>
      </c>
      <c r="GS58" s="322">
        <f t="shared" si="196"/>
        <v>-6.7889908256880266E-3</v>
      </c>
      <c r="GT58" s="322">
        <f t="shared" si="197"/>
        <v>0.14285714285714271</v>
      </c>
      <c r="GU58" s="322">
        <f t="shared" si="198"/>
        <v>6.8139743206927589E-2</v>
      </c>
      <c r="GV58" s="322">
        <f t="shared" si="199"/>
        <v>-5.2945069490403758E-3</v>
      </c>
      <c r="GW58" s="322">
        <f t="shared" si="200"/>
        <v>2.8475278281128655E-2</v>
      </c>
      <c r="GX58" s="322">
        <f t="shared" si="201"/>
        <v>1.2697979246313584E-2</v>
      </c>
      <c r="GY58" s="322">
        <f t="shared" si="202"/>
        <v>-3.2102728731943429E-3</v>
      </c>
      <c r="GZ58" s="322">
        <f t="shared" si="203"/>
        <v>-1.6869728209934369E-2</v>
      </c>
      <c r="HA58" s="322">
        <f t="shared" si="204"/>
        <v>-3.0491551459293279E-2</v>
      </c>
      <c r="HB58" s="322">
        <f t="shared" si="205"/>
        <v>3.4563561804335084E-2</v>
      </c>
      <c r="HC58" s="322">
        <f t="shared" si="206"/>
        <v>2.5702811244979945E-2</v>
      </c>
      <c r="HD58" s="322">
        <f t="shared" si="207"/>
        <v>-1.455301455301449E-2</v>
      </c>
      <c r="HE58" s="322">
        <f t="shared" si="208"/>
        <v>1.9314831757649459E-3</v>
      </c>
      <c r="HF58" s="322">
        <f t="shared" si="209"/>
        <v>1.3939393939393965E-2</v>
      </c>
      <c r="HG58" s="322">
        <f t="shared" si="210"/>
        <v>2.6635822868473238E-2</v>
      </c>
      <c r="HH58" s="322">
        <f t="shared" si="211"/>
        <v>5.3415344771770755E-2</v>
      </c>
      <c r="HI58" s="322">
        <f t="shared" si="212"/>
        <v>2.0814801636719477E-2</v>
      </c>
      <c r="HJ58" s="322">
        <f t="shared" si="213"/>
        <v>-2.6666666666666689E-2</v>
      </c>
      <c r="HK58" s="322">
        <f t="shared" si="214"/>
        <v>-7.1560309848764214E-2</v>
      </c>
      <c r="HL58" s="322">
        <f t="shared" si="215"/>
        <v>-6.6787658802177852E-2</v>
      </c>
      <c r="HM58" s="322">
        <f t="shared" si="216"/>
        <v>5.5459685564099886E-2</v>
      </c>
      <c r="HN58" s="322">
        <f t="shared" si="217"/>
        <v>-4.2436449506875855E-2</v>
      </c>
      <c r="HO58" s="322">
        <f t="shared" si="218"/>
        <v>-3.7914691943128E-2</v>
      </c>
      <c r="HP58" s="322">
        <f t="shared" si="219"/>
        <v>-8.2421120412105559E-2</v>
      </c>
      <c r="HQ58" s="322">
        <f t="shared" si="220"/>
        <v>-5.6160325505032527E-2</v>
      </c>
      <c r="HR58" s="322">
        <f t="shared" si="221"/>
        <v>-0.10356820234869019</v>
      </c>
      <c r="HS58" s="322">
        <f t="shared" si="222"/>
        <v>7.1384709855695947E-3</v>
      </c>
      <c r="HT58" s="322">
        <f t="shared" si="223"/>
        <v>2.3008241758241694E-2</v>
      </c>
      <c r="HU58" s="322">
        <f t="shared" si="224"/>
        <v>-1.109605595634809E-2</v>
      </c>
      <c r="HV58" s="322">
        <f t="shared" si="225"/>
        <v>2.5477707006369449E-2</v>
      </c>
      <c r="HW58" s="322">
        <f t="shared" si="226"/>
        <v>5.9771223989741953E-2</v>
      </c>
      <c r="HX58" s="322">
        <f t="shared" si="227"/>
        <v>-1.0623288239687952E-2</v>
      </c>
      <c r="HY58" s="322">
        <f t="shared" si="228"/>
        <v>3.3727004315239596E-2</v>
      </c>
      <c r="HZ58" s="322">
        <f t="shared" si="229"/>
        <v>7.1374888440039558E-2</v>
      </c>
      <c r="IA58" s="322">
        <f t="shared" si="230"/>
        <v>4.5438767329059396E-2</v>
      </c>
      <c r="IB58" s="322">
        <f t="shared" si="231"/>
        <v>1.8347723704866606E-2</v>
      </c>
      <c r="IC58" s="322">
        <f t="shared" si="232"/>
        <v>1.7159519411324688E-2</v>
      </c>
      <c r="ID58" s="322">
        <f t="shared" si="233"/>
        <v>4.9102691924227469E-2</v>
      </c>
      <c r="IE58" s="322">
        <f t="shared" si="234"/>
        <v>1.4218494271685766E-2</v>
      </c>
      <c r="IF58" s="322">
        <f t="shared" si="235"/>
        <v>-2.3590762354111241E-3</v>
      </c>
      <c r="IG58" s="322">
        <f t="shared" si="236"/>
        <v>3.2909498878085364E-2</v>
      </c>
      <c r="IH58" s="322">
        <f t="shared" si="237"/>
        <v>2.5328330206378948E-2</v>
      </c>
      <c r="II58" s="322">
        <f t="shared" si="238"/>
        <v>5.436820397450302E-3</v>
      </c>
      <c r="IJ58" s="322">
        <f t="shared" si="239"/>
        <v>8.1402418428697734E-3</v>
      </c>
      <c r="IK58" s="322">
        <f t="shared" si="240"/>
        <v>5.5717697001857486E-3</v>
      </c>
      <c r="IL58" s="322">
        <f t="shared" si="241"/>
        <v>-9.9984129503252733E-3</v>
      </c>
      <c r="IM58" s="322">
        <f t="shared" si="242"/>
        <v>2.0232091864633234E-2</v>
      </c>
      <c r="IN58" s="322">
        <f t="shared" si="243"/>
        <v>5.1869722557297916E-2</v>
      </c>
      <c r="IO58" s="322">
        <f t="shared" si="244"/>
        <v>2.956299236163239E-2</v>
      </c>
      <c r="IP58" s="322">
        <f t="shared" si="245"/>
        <v>-1.0757017947537991E-2</v>
      </c>
      <c r="IQ58" s="322">
        <f t="shared" si="246"/>
        <v>-1.3183458229253439E-2</v>
      </c>
      <c r="IR58" s="322">
        <f t="shared" si="247"/>
        <v>1.9282991917551385E-2</v>
      </c>
      <c r="IS58" s="322">
        <f t="shared" si="248"/>
        <v>-7.4074074074074014E-2</v>
      </c>
      <c r="IT58" s="322">
        <f t="shared" si="249"/>
        <v>0</v>
      </c>
      <c r="IU58" s="322">
        <f t="shared" si="250"/>
        <v>4.0672338659472937E-2</v>
      </c>
      <c r="IV58" s="322">
        <f t="shared" si="251"/>
        <v>-4.335941182015278E-2</v>
      </c>
      <c r="IW58" s="322">
        <f t="shared" si="252"/>
        <v>-2.5444222479234588E-2</v>
      </c>
      <c r="IX58" s="322">
        <f t="shared" si="253"/>
        <v>9.0632140137090589E-2</v>
      </c>
      <c r="IY58" s="322">
        <f t="shared" si="254"/>
        <v>0.26043405676126868</v>
      </c>
      <c r="IZ58" s="322">
        <f t="shared" si="255"/>
        <v>-2.0752269779507154E-2</v>
      </c>
      <c r="JA58" s="322">
        <f t="shared" si="256"/>
        <v>-1.612903225806453E-2</v>
      </c>
      <c r="JB58" s="322">
        <f t="shared" si="257"/>
        <v>2.2871775897490832E-2</v>
      </c>
      <c r="JC58" s="322">
        <f t="shared" si="258"/>
        <v>3.2860777898945703E-2</v>
      </c>
      <c r="JD58" s="322">
        <f t="shared" si="259"/>
        <v>2.5108305771649578E-2</v>
      </c>
      <c r="JE58" s="322">
        <f t="shared" si="260"/>
        <v>-3.716904276985733E-2</v>
      </c>
      <c r="JF58" s="322">
        <f t="shared" si="261"/>
        <v>-2.5159039605992181E-2</v>
      </c>
      <c r="JG58" s="322">
        <f t="shared" si="262"/>
        <v>1.1147424281646365E-2</v>
      </c>
      <c r="JH58" s="322">
        <f t="shared" si="263"/>
        <v>-9.8204857444561797E-2</v>
      </c>
      <c r="JI58" s="322">
        <f t="shared" si="264"/>
        <v>-1.2698412698412254E-3</v>
      </c>
      <c r="JJ58" s="322">
        <f t="shared" si="265"/>
        <v>-1.3531799729363718E-3</v>
      </c>
      <c r="JK58" s="322">
        <f t="shared" si="266"/>
        <v>-1.4914054600606758E-2</v>
      </c>
      <c r="JL58" s="322">
        <f t="shared" si="267"/>
        <v>-8.4704743465634415E-3</v>
      </c>
      <c r="JM58" s="322">
        <f t="shared" si="268"/>
        <v>2.1951876331715955E-2</v>
      </c>
      <c r="JN58" s="322">
        <f t="shared" si="269"/>
        <v>3.4563561804335084E-2</v>
      </c>
      <c r="JO58" s="322">
        <f t="shared" si="270"/>
        <v>7.4427480916030464E-2</v>
      </c>
      <c r="JP58" s="322">
        <f t="shared" si="271"/>
        <v>-3.2229185317815531E-2</v>
      </c>
      <c r="JQ58" s="322">
        <f t="shared" si="272"/>
        <v>6.7611263785288575E-2</v>
      </c>
      <c r="JR58" s="322">
        <f t="shared" si="273"/>
        <v>2.6064232171102347E-2</v>
      </c>
      <c r="JS58" s="322">
        <f t="shared" si="274"/>
        <v>5.5717697001857486E-3</v>
      </c>
      <c r="JT58" s="322">
        <f t="shared" si="275"/>
        <v>1.6032064128256526E-2</v>
      </c>
      <c r="JU58" s="322">
        <f t="shared" si="276"/>
        <v>4.4871794871794865E-2</v>
      </c>
      <c r="JV58" s="322">
        <f t="shared" si="277"/>
        <v>3.0811055731762561E-2</v>
      </c>
      <c r="JW58" s="322">
        <f t="shared" si="278"/>
        <v>-1.4452709883103076E-2</v>
      </c>
      <c r="JX58" s="322">
        <f t="shared" si="279"/>
        <v>2.5023417147205997E-2</v>
      </c>
      <c r="JY58" s="322">
        <f t="shared" si="280"/>
        <v>6.0960839725474426E-2</v>
      </c>
      <c r="JZ58" s="322">
        <f t="shared" si="281"/>
        <v>5.7276198557487485E-3</v>
      </c>
      <c r="KA58" s="322">
        <f t="shared" si="282"/>
        <v>-2.2970535177390387E-2</v>
      </c>
      <c r="KB58" s="322">
        <f t="shared" si="283"/>
        <v>1.004304160688662E-2</v>
      </c>
      <c r="KC58" s="322">
        <f t="shared" si="284"/>
        <v>-1.3582353569216877E-2</v>
      </c>
      <c r="KD58" s="322">
        <f t="shared" si="285"/>
        <v>2.0003859265453231E-2</v>
      </c>
      <c r="KE58" s="322">
        <f t="shared" si="286"/>
        <v>3.4056577863224448E-2</v>
      </c>
      <c r="KF58" s="322">
        <f t="shared" si="287"/>
        <v>-0.11186319914499468</v>
      </c>
      <c r="KG58" s="322">
        <f t="shared" si="288"/>
        <v>-3.0421982335623151E-2</v>
      </c>
      <c r="KH58" s="322">
        <f t="shared" si="289"/>
        <v>-1.3140604467806406E-3</v>
      </c>
      <c r="KI58" s="322">
        <f t="shared" si="290"/>
        <v>0.10084033613445388</v>
      </c>
      <c r="KJ58" s="322">
        <f t="shared" si="291"/>
        <v>-4.9783549783549874E-2</v>
      </c>
      <c r="KK58" s="322">
        <f t="shared" si="292"/>
        <v>7.5454545454545455E-2</v>
      </c>
      <c r="KL58" s="322">
        <f t="shared" si="293"/>
        <v>2.167445813854655E-2</v>
      </c>
      <c r="KM58" s="322">
        <f t="shared" si="294"/>
        <v>-4.8733645420717828E-2</v>
      </c>
      <c r="KN58" s="322">
        <f t="shared" si="295"/>
        <v>6.2780269058295896E-2</v>
      </c>
      <c r="KO58" s="322">
        <f t="shared" si="296"/>
        <v>-2.8420625253755584E-2</v>
      </c>
      <c r="KP58" s="322">
        <f t="shared" si="297"/>
        <v>0</v>
      </c>
      <c r="KQ58" s="322">
        <f t="shared" si="298"/>
        <v>-8.1304347826087003E-2</v>
      </c>
      <c r="KR58" s="322">
        <f t="shared" si="299"/>
        <v>0</v>
      </c>
      <c r="KS58" s="322">
        <f t="shared" si="300"/>
        <v>1.9448946515397164E-2</v>
      </c>
      <c r="KT58" s="322">
        <f t="shared" si="301"/>
        <v>-8.2519321597251741E-3</v>
      </c>
      <c r="KU58" s="322">
        <f t="shared" si="302"/>
        <v>2.7748426517205039E-2</v>
      </c>
      <c r="KV58" s="322">
        <f t="shared" si="303"/>
        <v>-3.2064128256513051E-2</v>
      </c>
      <c r="KW58" s="322">
        <f t="shared" si="304"/>
        <v>1.5090080054656993E-2</v>
      </c>
      <c r="KX58" s="322">
        <f t="shared" si="305"/>
        <v>4.3712172158709671E-3</v>
      </c>
      <c r="KY58" s="322">
        <f t="shared" si="306"/>
        <v>1.8149048537178237E-2</v>
      </c>
      <c r="KZ58" s="322">
        <f t="shared" si="307"/>
        <v>3.574620196604181E-3</v>
      </c>
      <c r="LA58" s="322">
        <f t="shared" si="308"/>
        <v>3.7980546549328371E-2</v>
      </c>
      <c r="LB58" s="322">
        <f t="shared" si="309"/>
        <v>1.2661539266467873E-2</v>
      </c>
      <c r="LC58" s="322">
        <f t="shared" si="310"/>
        <v>-4.3748560902601361E-3</v>
      </c>
      <c r="LD58" s="322">
        <f t="shared" si="311"/>
        <v>1.5561523101287746E-2</v>
      </c>
      <c r="LE58" s="322">
        <f t="shared" si="312"/>
        <v>8.7100788054748444E-3</v>
      </c>
      <c r="LF58" s="322">
        <f t="shared" si="313"/>
        <v>-3.1758034026465022E-2</v>
      </c>
      <c r="LG58" s="322">
        <f t="shared" si="314"/>
        <v>2.8459821428571314E-2</v>
      </c>
      <c r="LH58" s="322">
        <f t="shared" si="315"/>
        <v>1.2969847170590767E-2</v>
      </c>
      <c r="LI58" s="322">
        <f t="shared" si="316"/>
        <v>7.8431372549019086E-3</v>
      </c>
      <c r="LJ58" s="322">
        <f t="shared" si="317"/>
        <v>-1.4957163818810036E-2</v>
      </c>
      <c r="LK58" s="322">
        <f t="shared" si="318"/>
        <v>-1.1437671927030435E-2</v>
      </c>
      <c r="LL58" s="322">
        <f t="shared" si="319"/>
        <v>2.3128071697021764E-3</v>
      </c>
      <c r="LM58" s="322">
        <f t="shared" si="320"/>
        <v>7.3550724637681072E-2</v>
      </c>
      <c r="LN58" s="322">
        <f t="shared" si="321"/>
        <v>3.2887603903144075E-2</v>
      </c>
      <c r="LO58" s="322">
        <f t="shared" si="322"/>
        <v>2.3391812865497075E-2</v>
      </c>
      <c r="LP58" s="322">
        <f t="shared" si="323"/>
        <v>-9.3708165997321811E-3</v>
      </c>
      <c r="LQ58" s="322">
        <f t="shared" si="324"/>
        <v>1.4765100671140863E-2</v>
      </c>
      <c r="LR58" s="322">
        <f t="shared" si="325"/>
        <v>2.3983823077710669E-2</v>
      </c>
      <c r="LS58" s="322">
        <f t="shared" si="326"/>
        <v>2.4490680537494636E-2</v>
      </c>
      <c r="LT58" s="322">
        <f t="shared" si="327"/>
        <v>9.3843843843843845E-3</v>
      </c>
      <c r="LU58" s="322">
        <f t="shared" si="328"/>
        <v>7.2282508736435533E-2</v>
      </c>
      <c r="LV58" s="327">
        <f t="shared" si="329"/>
        <v>4.2704602656236955E-2</v>
      </c>
    </row>
    <row r="59" spans="1:334">
      <c r="A59" s="265">
        <v>45187</v>
      </c>
      <c r="B59" s="230">
        <v>2879.85</v>
      </c>
      <c r="C59" s="231">
        <v>80.459999999999994</v>
      </c>
      <c r="D59" s="231">
        <v>41.56</v>
      </c>
      <c r="E59" s="231">
        <v>40.29</v>
      </c>
      <c r="F59" s="231">
        <v>2598.4</v>
      </c>
      <c r="G59" s="231">
        <v>14.13</v>
      </c>
      <c r="H59" s="231">
        <v>191.9</v>
      </c>
      <c r="I59" s="231">
        <v>169633.14</v>
      </c>
      <c r="J59" s="231">
        <v>9.6999999999999993</v>
      </c>
      <c r="K59" s="231">
        <v>312.3</v>
      </c>
      <c r="L59" s="231">
        <v>88.7</v>
      </c>
      <c r="M59" s="232">
        <v>0.08</v>
      </c>
      <c r="N59" s="231">
        <v>26.16</v>
      </c>
      <c r="O59" s="231">
        <v>3019</v>
      </c>
      <c r="P59" s="231">
        <v>2.06</v>
      </c>
      <c r="Q59" s="231">
        <v>1276.96</v>
      </c>
      <c r="R59" s="231">
        <v>12.06</v>
      </c>
      <c r="S59" s="231">
        <v>173.09</v>
      </c>
      <c r="T59" s="231">
        <v>99.35</v>
      </c>
      <c r="U59" s="231">
        <v>65881.039999999994</v>
      </c>
      <c r="V59" s="231">
        <v>15.82</v>
      </c>
      <c r="W59" s="231">
        <v>41.59</v>
      </c>
      <c r="X59" s="231">
        <v>6.98</v>
      </c>
      <c r="Y59" s="231">
        <v>487.93</v>
      </c>
      <c r="Z59" s="231">
        <v>83.86</v>
      </c>
      <c r="AA59" s="231">
        <v>244.88</v>
      </c>
      <c r="AB59" s="231">
        <v>2.41</v>
      </c>
      <c r="AC59" s="231">
        <v>8.69</v>
      </c>
      <c r="AD59" s="231">
        <v>16.27</v>
      </c>
      <c r="AE59" s="231">
        <v>129.12</v>
      </c>
      <c r="AF59" s="231">
        <v>702.33</v>
      </c>
      <c r="AG59" s="231">
        <v>54.24</v>
      </c>
      <c r="AH59" s="231">
        <v>30.65</v>
      </c>
      <c r="AI59" s="231">
        <v>176.87</v>
      </c>
      <c r="AJ59" s="231">
        <v>28.85</v>
      </c>
      <c r="AK59" s="231">
        <v>401.5</v>
      </c>
      <c r="AL59" s="231">
        <v>284.14999999999998</v>
      </c>
      <c r="AM59" s="231">
        <v>33.619999999999997</v>
      </c>
      <c r="AN59" s="231">
        <v>10.24</v>
      </c>
      <c r="AO59" s="231">
        <v>119.08</v>
      </c>
      <c r="AP59" s="231">
        <v>138.36000000000001</v>
      </c>
      <c r="AQ59" s="231">
        <v>12.56</v>
      </c>
      <c r="AR59" s="231">
        <v>13.41</v>
      </c>
      <c r="AS59" s="231">
        <v>99.94</v>
      </c>
      <c r="AT59" s="231">
        <v>63.04</v>
      </c>
      <c r="AU59" s="231">
        <v>151.19999999999999</v>
      </c>
      <c r="AV59" s="231">
        <v>32.44</v>
      </c>
      <c r="AW59" s="231">
        <v>57.49</v>
      </c>
      <c r="AX59" s="231">
        <v>3.62</v>
      </c>
      <c r="AY59" s="231">
        <v>24.86</v>
      </c>
      <c r="AZ59" s="231">
        <v>26.72</v>
      </c>
      <c r="BA59" s="231">
        <v>6122.48</v>
      </c>
      <c r="BB59" s="231">
        <v>545</v>
      </c>
      <c r="BC59" s="231">
        <v>1.76</v>
      </c>
      <c r="BD59" s="231">
        <v>14.58</v>
      </c>
      <c r="BE59" s="231">
        <v>512.9</v>
      </c>
      <c r="BF59" s="231">
        <v>379.81</v>
      </c>
      <c r="BG59" s="231">
        <v>126.59</v>
      </c>
      <c r="BH59" s="231">
        <v>59.46</v>
      </c>
      <c r="BI59" s="231">
        <v>264.14999999999998</v>
      </c>
      <c r="BJ59" s="231">
        <v>3.21</v>
      </c>
      <c r="BK59" s="231">
        <v>1622.19</v>
      </c>
      <c r="BL59" s="231">
        <v>117.77</v>
      </c>
      <c r="BM59" s="231">
        <v>87.69</v>
      </c>
      <c r="BN59" s="231">
        <v>454.82</v>
      </c>
      <c r="BO59" s="231">
        <v>3408.35</v>
      </c>
      <c r="BP59" s="231">
        <v>101.87</v>
      </c>
      <c r="BQ59" s="231">
        <v>630.62</v>
      </c>
      <c r="BR59" s="231">
        <v>79.92</v>
      </c>
      <c r="BS59" s="231">
        <v>385.33</v>
      </c>
      <c r="BT59" s="231">
        <v>80.61</v>
      </c>
      <c r="BU59" s="231">
        <v>54.83</v>
      </c>
      <c r="BV59" s="231">
        <v>10.77</v>
      </c>
      <c r="BW59" s="231">
        <v>52.88</v>
      </c>
      <c r="BX59" s="231">
        <v>297.25</v>
      </c>
      <c r="BY59" s="231">
        <v>150.71</v>
      </c>
      <c r="BZ59" s="231">
        <v>53.08</v>
      </c>
      <c r="CA59" s="231">
        <v>163.65</v>
      </c>
      <c r="CB59" s="231">
        <v>51.71</v>
      </c>
      <c r="CC59" s="231">
        <v>71645.77</v>
      </c>
      <c r="CD59" s="231">
        <v>161.81</v>
      </c>
      <c r="CE59" s="231">
        <v>68.849999999999994</v>
      </c>
      <c r="CF59" s="231">
        <v>7352.11</v>
      </c>
      <c r="CG59" s="231">
        <v>20.59</v>
      </c>
      <c r="CH59" s="231">
        <v>0.75</v>
      </c>
      <c r="CI59" s="231">
        <v>97.91</v>
      </c>
      <c r="CJ59" s="231">
        <v>96.2</v>
      </c>
      <c r="CK59" s="231">
        <v>88.88</v>
      </c>
      <c r="CL59" s="231">
        <v>26.98</v>
      </c>
      <c r="CM59" s="231">
        <v>7.66</v>
      </c>
      <c r="CN59" s="231">
        <v>7.57</v>
      </c>
      <c r="CO59" s="231">
        <v>1.1000000000000001</v>
      </c>
      <c r="CP59" s="231">
        <v>1010.54</v>
      </c>
      <c r="CQ59" s="231">
        <v>142.72999999999999</v>
      </c>
      <c r="CR59" s="231">
        <v>223.89</v>
      </c>
      <c r="CS59" s="231">
        <v>129.83000000000001</v>
      </c>
      <c r="CT59" s="231">
        <v>231.62</v>
      </c>
      <c r="CU59" s="231">
        <v>611.38</v>
      </c>
      <c r="CV59" s="231">
        <v>106.26</v>
      </c>
      <c r="CW59" s="231">
        <v>397.05</v>
      </c>
      <c r="CX59" s="231">
        <v>14.31</v>
      </c>
      <c r="CY59" s="231">
        <v>308.22000000000003</v>
      </c>
      <c r="CZ59" s="231">
        <v>41.64</v>
      </c>
      <c r="DA59" s="231">
        <v>10858.49</v>
      </c>
      <c r="DB59" s="231">
        <v>138.36000000000001</v>
      </c>
      <c r="DC59" s="231">
        <v>5.43</v>
      </c>
      <c r="DD59" s="231">
        <v>33.520000000000003</v>
      </c>
      <c r="DE59" s="231">
        <v>1430.15</v>
      </c>
      <c r="DF59" s="231">
        <v>144.09</v>
      </c>
      <c r="DG59" s="231">
        <v>150.71</v>
      </c>
      <c r="DH59" s="231">
        <v>10.029999999999999</v>
      </c>
      <c r="DI59" s="231">
        <v>9.58</v>
      </c>
      <c r="DJ59" s="231">
        <v>22.16</v>
      </c>
      <c r="DK59" s="231">
        <v>87.53</v>
      </c>
      <c r="DL59" s="231">
        <v>10658.61</v>
      </c>
      <c r="DM59" s="231">
        <v>25.77</v>
      </c>
      <c r="DN59" s="231">
        <v>47.08</v>
      </c>
      <c r="DO59" s="231">
        <v>82.79</v>
      </c>
      <c r="DP59" s="231">
        <v>89.09</v>
      </c>
      <c r="DQ59" s="231">
        <v>529731</v>
      </c>
      <c r="DR59" s="231">
        <v>156.35</v>
      </c>
      <c r="DS59" s="231">
        <v>37.6</v>
      </c>
      <c r="DT59" s="231">
        <v>23.58</v>
      </c>
      <c r="DU59" s="231">
        <v>26.55</v>
      </c>
      <c r="DV59" s="231">
        <v>14.59</v>
      </c>
      <c r="DW59" s="231">
        <v>3.14</v>
      </c>
      <c r="DX59" s="231">
        <v>16.29</v>
      </c>
      <c r="DY59" s="231">
        <v>11.36</v>
      </c>
      <c r="DZ59" s="231">
        <v>283.5</v>
      </c>
      <c r="EA59" s="231">
        <v>76.099999999999994</v>
      </c>
      <c r="EB59" s="231">
        <v>23.06</v>
      </c>
      <c r="EC59" s="231">
        <v>650.1</v>
      </c>
      <c r="ED59" s="231">
        <v>23.78</v>
      </c>
      <c r="EE59" s="231">
        <v>19.78</v>
      </c>
      <c r="EF59" s="231">
        <v>16.77</v>
      </c>
      <c r="EG59" s="231">
        <v>44.02</v>
      </c>
      <c r="EH59" s="231">
        <v>724.31</v>
      </c>
      <c r="EI59" s="231">
        <v>217.68</v>
      </c>
      <c r="EJ59" s="231">
        <v>5.03</v>
      </c>
      <c r="EK59" s="231">
        <v>4113.1899999999996</v>
      </c>
      <c r="EL59" s="231">
        <v>30.27</v>
      </c>
      <c r="EM59" s="231">
        <v>231.8</v>
      </c>
      <c r="EN59" s="231">
        <v>144.19</v>
      </c>
      <c r="EO59" s="231">
        <v>202.31</v>
      </c>
      <c r="EP59" s="231">
        <v>1896</v>
      </c>
      <c r="EQ59" s="231">
        <v>83.42</v>
      </c>
      <c r="ER59" s="231">
        <v>140.88999999999999</v>
      </c>
      <c r="ES59" s="231">
        <v>71.3</v>
      </c>
      <c r="ET59" s="231">
        <v>50.95</v>
      </c>
      <c r="EU59" s="231">
        <v>17.8</v>
      </c>
      <c r="EV59" s="231">
        <v>360.16</v>
      </c>
      <c r="EW59" s="231">
        <v>8.15</v>
      </c>
      <c r="EX59" s="231">
        <v>197.71</v>
      </c>
      <c r="EY59" s="231">
        <v>137.41999999999999</v>
      </c>
      <c r="EZ59" s="231">
        <v>34.39</v>
      </c>
      <c r="FA59" s="231">
        <v>60.1</v>
      </c>
      <c r="FB59" s="231">
        <v>28.27</v>
      </c>
      <c r="FC59" s="231">
        <v>173.5</v>
      </c>
      <c r="FD59" s="231">
        <v>15.24</v>
      </c>
      <c r="FE59" s="231">
        <v>30.88</v>
      </c>
      <c r="FF59" s="231">
        <v>400.05</v>
      </c>
      <c r="FG59" s="231">
        <v>93.89</v>
      </c>
      <c r="FH59" s="231">
        <v>539.95000000000005</v>
      </c>
      <c r="FI59" s="231">
        <v>57.89</v>
      </c>
      <c r="FJ59" s="233">
        <v>33358.99</v>
      </c>
      <c r="FN59" s="326">
        <f t="shared" si="165"/>
        <v>-2.7399712257428321E-2</v>
      </c>
      <c r="FO59" s="322">
        <f t="shared" si="166"/>
        <v>-2.4727272727272803E-2</v>
      </c>
      <c r="FP59" s="322">
        <f t="shared" si="167"/>
        <v>-3.2137866790870877E-2</v>
      </c>
      <c r="FQ59" s="322">
        <f t="shared" si="168"/>
        <v>-2.9390508311250275E-2</v>
      </c>
      <c r="FR59" s="322">
        <f t="shared" si="169"/>
        <v>-1.1695795218987125E-2</v>
      </c>
      <c r="FS59" s="322">
        <f t="shared" si="170"/>
        <v>-7.8277886497064533E-2</v>
      </c>
      <c r="FT59" s="322">
        <f t="shared" si="171"/>
        <v>-3.6598222802349478E-2</v>
      </c>
      <c r="FU59" s="322">
        <f t="shared" si="172"/>
        <v>-3.6418117794811034E-3</v>
      </c>
      <c r="FV59" s="322">
        <f t="shared" si="173"/>
        <v>-9.0909090909090967E-2</v>
      </c>
      <c r="FW59" s="322">
        <f t="shared" si="174"/>
        <v>-4.0022132054592346E-2</v>
      </c>
      <c r="FX59" s="322">
        <f t="shared" si="175"/>
        <v>1.8135904499540844E-2</v>
      </c>
      <c r="FY59" s="322">
        <f t="shared" si="176"/>
        <v>0</v>
      </c>
      <c r="FZ59" s="322">
        <f t="shared" si="177"/>
        <v>-2.6785714285714246E-2</v>
      </c>
      <c r="GA59" s="322">
        <f t="shared" si="178"/>
        <v>-3.08870641559825E-2</v>
      </c>
      <c r="GB59" s="322">
        <f t="shared" si="179"/>
        <v>-4.8309178743960327E-3</v>
      </c>
      <c r="GC59" s="322">
        <f t="shared" si="180"/>
        <v>-8.5704466369767904E-2</v>
      </c>
      <c r="GD59" s="322">
        <f t="shared" si="181"/>
        <v>-1.3093289689034381E-2</v>
      </c>
      <c r="GE59" s="322">
        <f t="shared" si="182"/>
        <v>-1.2694016502221388E-3</v>
      </c>
      <c r="GF59" s="322">
        <f t="shared" si="183"/>
        <v>4.2716204869857194E-2</v>
      </c>
      <c r="GG59" s="322">
        <f t="shared" si="184"/>
        <v>-4.4444521800477206E-2</v>
      </c>
      <c r="GH59" s="322">
        <f t="shared" si="185"/>
        <v>2.1304067140090387E-2</v>
      </c>
      <c r="GI59" s="322">
        <f t="shared" si="186"/>
        <v>-5.1971734670617602E-2</v>
      </c>
      <c r="GJ59" s="322">
        <f t="shared" si="187"/>
        <v>3.4074074074074139E-2</v>
      </c>
      <c r="GK59" s="322">
        <f t="shared" si="188"/>
        <v>3.9874685648523034E-2</v>
      </c>
      <c r="GL59" s="322">
        <f t="shared" si="189"/>
        <v>1.4149232071592717E-2</v>
      </c>
      <c r="GM59" s="322">
        <f t="shared" si="190"/>
        <v>-0.10754765115346766</v>
      </c>
      <c r="GN59" s="322">
        <f t="shared" si="191"/>
        <v>-6.2256809338521291E-2</v>
      </c>
      <c r="GO59" s="322">
        <f t="shared" si="192"/>
        <v>-5.1310043668122342E-2</v>
      </c>
      <c r="GP59" s="322">
        <f t="shared" si="193"/>
        <v>-5.0204319906596587E-2</v>
      </c>
      <c r="GQ59" s="322">
        <f t="shared" si="194"/>
        <v>-8.0276372961036985E-2</v>
      </c>
      <c r="GR59" s="322">
        <f t="shared" si="195"/>
        <v>-3.7970002054653673E-2</v>
      </c>
      <c r="GS59" s="322">
        <f t="shared" si="196"/>
        <v>2.0321448365047002E-3</v>
      </c>
      <c r="GT59" s="322">
        <f t="shared" si="197"/>
        <v>-8.343301435406697E-2</v>
      </c>
      <c r="GU59" s="322">
        <f t="shared" si="198"/>
        <v>-1.1126020351112651E-2</v>
      </c>
      <c r="GV59" s="322">
        <f t="shared" si="199"/>
        <v>-4.025282767797729E-2</v>
      </c>
      <c r="GW59" s="322">
        <f t="shared" si="200"/>
        <v>1.0571356657437676E-2</v>
      </c>
      <c r="GX59" s="322">
        <f t="shared" si="201"/>
        <v>-4.2234056896319365E-2</v>
      </c>
      <c r="GY59" s="322">
        <f t="shared" si="202"/>
        <v>-9.7691894793344086E-2</v>
      </c>
      <c r="GZ59" s="322">
        <f t="shared" si="203"/>
        <v>-2.3832221163012392E-2</v>
      </c>
      <c r="HA59" s="322">
        <f t="shared" si="204"/>
        <v>-5.6642636457260601E-2</v>
      </c>
      <c r="HB59" s="322">
        <f t="shared" si="205"/>
        <v>-2.0668176670441588E-2</v>
      </c>
      <c r="HC59" s="322">
        <f t="shared" si="206"/>
        <v>-1.6444792482380507E-2</v>
      </c>
      <c r="HD59" s="322">
        <f t="shared" si="207"/>
        <v>-5.6962025316455729E-2</v>
      </c>
      <c r="HE59" s="322">
        <f t="shared" si="208"/>
        <v>1.4001623376623331E-2</v>
      </c>
      <c r="HF59" s="322">
        <f t="shared" si="209"/>
        <v>-5.797967722653919E-2</v>
      </c>
      <c r="HG59" s="322">
        <f t="shared" si="210"/>
        <v>-2.6588553402433681E-2</v>
      </c>
      <c r="HH59" s="322">
        <f t="shared" si="211"/>
        <v>-3.0731407498463866E-3</v>
      </c>
      <c r="HI59" s="322">
        <f t="shared" si="212"/>
        <v>1.9170442662948663E-3</v>
      </c>
      <c r="HJ59" s="322">
        <f t="shared" si="213"/>
        <v>-8.219178082191728E-3</v>
      </c>
      <c r="HK59" s="322">
        <f t="shared" si="214"/>
        <v>-1.2316249503377126E-2</v>
      </c>
      <c r="HL59" s="322">
        <f t="shared" si="215"/>
        <v>3.9284325165305251E-2</v>
      </c>
      <c r="HM59" s="322">
        <f t="shared" si="216"/>
        <v>-7.7404820566141522E-2</v>
      </c>
      <c r="HN59" s="322">
        <f t="shared" si="217"/>
        <v>-1.1750199463262527E-2</v>
      </c>
      <c r="HO59" s="322">
        <f t="shared" si="218"/>
        <v>-0.13300492610837431</v>
      </c>
      <c r="HP59" s="322">
        <f t="shared" si="219"/>
        <v>2.315789473684211E-2</v>
      </c>
      <c r="HQ59" s="322">
        <f t="shared" si="220"/>
        <v>-3.0233129762332452E-2</v>
      </c>
      <c r="HR59" s="322">
        <f t="shared" si="221"/>
        <v>-4.315513679649316E-2</v>
      </c>
      <c r="HS59" s="322">
        <f t="shared" si="222"/>
        <v>-3.5210730889413948E-2</v>
      </c>
      <c r="HT59" s="322">
        <f t="shared" si="223"/>
        <v>-2.014098690835808E-3</v>
      </c>
      <c r="HU59" s="322">
        <f t="shared" si="224"/>
        <v>-2.1811583469115846E-2</v>
      </c>
      <c r="HV59" s="322">
        <f t="shared" si="225"/>
        <v>-3.1055900621118726E-3</v>
      </c>
      <c r="HW59" s="322">
        <f t="shared" si="226"/>
        <v>-2.8337825696316231E-2</v>
      </c>
      <c r="HX59" s="322">
        <f t="shared" si="227"/>
        <v>-1.2079523529905191E-2</v>
      </c>
      <c r="HY59" s="322">
        <f t="shared" si="228"/>
        <v>-3.6691200703064961E-2</v>
      </c>
      <c r="HZ59" s="322">
        <f t="shared" si="229"/>
        <v>-2.9594230221189968E-3</v>
      </c>
      <c r="IA59" s="322">
        <f t="shared" si="230"/>
        <v>1.4867965997608036E-3</v>
      </c>
      <c r="IB59" s="322">
        <f t="shared" si="231"/>
        <v>-1.8498891993448324E-2</v>
      </c>
      <c r="IC59" s="322">
        <f t="shared" si="232"/>
        <v>-5.350683656775778E-2</v>
      </c>
      <c r="ID59" s="322">
        <f t="shared" si="233"/>
        <v>-5.0605844618674324E-2</v>
      </c>
      <c r="IE59" s="322">
        <f t="shared" si="234"/>
        <v>-2.841654059505809E-2</v>
      </c>
      <c r="IF59" s="322">
        <f t="shared" si="235"/>
        <v>3.2358431860610472E-3</v>
      </c>
      <c r="IG59" s="322">
        <f t="shared" si="236"/>
        <v>-7.4221578566257005E-3</v>
      </c>
      <c r="IH59" s="322">
        <f t="shared" si="237"/>
        <v>-1.4638609332113462E-2</v>
      </c>
      <c r="II59" s="322">
        <f t="shared" si="238"/>
        <v>-1.3984710050344955E-2</v>
      </c>
      <c r="IJ59" s="322">
        <f t="shared" si="239"/>
        <v>-4.0875129828794425E-3</v>
      </c>
      <c r="IK59" s="322">
        <f t="shared" si="240"/>
        <v>-5.8707124010553193E-3</v>
      </c>
      <c r="IL59" s="322">
        <f t="shared" si="241"/>
        <v>-0.1490862455915358</v>
      </c>
      <c r="IM59" s="322">
        <f t="shared" si="242"/>
        <v>-2.5428775607432005E-2</v>
      </c>
      <c r="IN59" s="322">
        <f t="shared" si="243"/>
        <v>-1.1659021406727818E-2</v>
      </c>
      <c r="IO59" s="322">
        <f t="shared" si="244"/>
        <v>1.248385190766921E-3</v>
      </c>
      <c r="IP59" s="322">
        <f t="shared" si="245"/>
        <v>-5.9080072105599797E-2</v>
      </c>
      <c r="IQ59" s="322">
        <f t="shared" si="246"/>
        <v>-3.1781746589790535E-2</v>
      </c>
      <c r="IR59" s="322">
        <f t="shared" si="247"/>
        <v>8.1077968128255001E-3</v>
      </c>
      <c r="IS59" s="322">
        <f t="shared" si="248"/>
        <v>-5.3333333333333337E-2</v>
      </c>
      <c r="IT59" s="322">
        <f t="shared" si="249"/>
        <v>-2.5974025974025997E-2</v>
      </c>
      <c r="IU59" s="322">
        <f t="shared" si="250"/>
        <v>-2.3828514456630118E-2</v>
      </c>
      <c r="IV59" s="322">
        <f t="shared" si="251"/>
        <v>-5.2123361907577027E-2</v>
      </c>
      <c r="IW59" s="322">
        <f t="shared" si="252"/>
        <v>-4.1104757794799898E-2</v>
      </c>
      <c r="IX59" s="322">
        <f t="shared" si="253"/>
        <v>-5.7960893854748605E-2</v>
      </c>
      <c r="IY59" s="322">
        <f t="shared" si="254"/>
        <v>1.4569536423841102E-2</v>
      </c>
      <c r="IZ59" s="322">
        <f t="shared" si="255"/>
        <v>2.6490066225166174E-3</v>
      </c>
      <c r="JA59" s="322">
        <f t="shared" si="256"/>
        <v>-9.8360655737704819E-2</v>
      </c>
      <c r="JB59" s="322">
        <f t="shared" si="257"/>
        <v>-3.8057343030118436E-2</v>
      </c>
      <c r="JC59" s="322">
        <f t="shared" si="258"/>
        <v>4.6455972407967666E-3</v>
      </c>
      <c r="JD59" s="322">
        <f t="shared" si="259"/>
        <v>1.7404344269744541E-2</v>
      </c>
      <c r="JE59" s="322">
        <f t="shared" si="260"/>
        <v>-1.9188637908891682E-2</v>
      </c>
      <c r="JF59" s="322">
        <f t="shared" si="261"/>
        <v>-2.4840013472549702E-2</v>
      </c>
      <c r="JG59" s="322">
        <f t="shared" si="262"/>
        <v>-2.1745043762100631E-2</v>
      </c>
      <c r="JH59" s="322">
        <f t="shared" si="263"/>
        <v>-4.2875157629255908E-2</v>
      </c>
      <c r="JI59" s="322">
        <f t="shared" si="264"/>
        <v>-2.9170130568731984E-2</v>
      </c>
      <c r="JJ59" s="322">
        <f t="shared" si="265"/>
        <v>-3.0487804878048731E-2</v>
      </c>
      <c r="JK59" s="322">
        <f t="shared" si="266"/>
        <v>-1.1354888375673479E-2</v>
      </c>
      <c r="JL59" s="322">
        <f t="shared" si="267"/>
        <v>1.6353429338540438E-2</v>
      </c>
      <c r="JM59" s="322">
        <f t="shared" si="268"/>
        <v>3.9776357384376671E-3</v>
      </c>
      <c r="JN59" s="322">
        <f t="shared" si="269"/>
        <v>-2.0668176670441588E-2</v>
      </c>
      <c r="JO59" s="322">
        <f t="shared" si="270"/>
        <v>-3.5523978685612821E-2</v>
      </c>
      <c r="JP59" s="322">
        <f t="shared" si="271"/>
        <v>3.3610854147394495E-2</v>
      </c>
      <c r="JQ59" s="322">
        <f t="shared" si="272"/>
        <v>-4.3806454632372101E-2</v>
      </c>
      <c r="JR59" s="322">
        <f t="shared" si="273"/>
        <v>-3.4249329758713039E-2</v>
      </c>
      <c r="JS59" s="322">
        <f t="shared" si="274"/>
        <v>-5.8707124010553193E-3</v>
      </c>
      <c r="JT59" s="322">
        <f t="shared" si="275"/>
        <v>-1.0848126232741735E-2</v>
      </c>
      <c r="JU59" s="322">
        <f t="shared" si="276"/>
        <v>-2.0449897750511176E-2</v>
      </c>
      <c r="JV59" s="322">
        <f t="shared" si="277"/>
        <v>-2.5934065934065928E-2</v>
      </c>
      <c r="JW59" s="322">
        <f t="shared" si="278"/>
        <v>-5.6178563726547275E-2</v>
      </c>
      <c r="JX59" s="322">
        <f t="shared" si="279"/>
        <v>-4.882417194075872E-2</v>
      </c>
      <c r="JY59" s="322">
        <f t="shared" si="280"/>
        <v>-1.9406392694063985E-2</v>
      </c>
      <c r="JZ59" s="322">
        <f t="shared" si="281"/>
        <v>-6.960556844547528E-3</v>
      </c>
      <c r="KA59" s="322">
        <f t="shared" si="282"/>
        <v>1.9079271294928746E-2</v>
      </c>
      <c r="KB59" s="322">
        <f t="shared" si="283"/>
        <v>-2.6551573426573348E-2</v>
      </c>
      <c r="KC59" s="322">
        <f t="shared" si="284"/>
        <v>-8.2616105914734686E-2</v>
      </c>
      <c r="KD59" s="322">
        <f t="shared" si="285"/>
        <v>-1.4062302938580009E-2</v>
      </c>
      <c r="KE59" s="322">
        <f t="shared" si="286"/>
        <v>-1.3280212483398981E-3</v>
      </c>
      <c r="KF59" s="322">
        <f t="shared" si="287"/>
        <v>-5.4151624548736517E-2</v>
      </c>
      <c r="KG59" s="322">
        <f t="shared" si="288"/>
        <v>-0.10425101214574899</v>
      </c>
      <c r="KH59" s="322">
        <f t="shared" si="289"/>
        <v>-4.0131578947368386E-2</v>
      </c>
      <c r="KI59" s="322">
        <f t="shared" si="290"/>
        <v>-0.2010178117048346</v>
      </c>
      <c r="KJ59" s="322">
        <f t="shared" si="291"/>
        <v>-7.2323462414578571E-2</v>
      </c>
      <c r="KK59" s="322">
        <f t="shared" si="292"/>
        <v>-3.9729501267962861E-2</v>
      </c>
      <c r="KL59" s="322">
        <f t="shared" si="293"/>
        <v>-1.726289517470888E-2</v>
      </c>
      <c r="KM59" s="322">
        <f t="shared" si="294"/>
        <v>-3.9747634069400704E-2</v>
      </c>
      <c r="KN59" s="322">
        <f t="shared" si="295"/>
        <v>-2.7004219409282725E-2</v>
      </c>
      <c r="KO59" s="322">
        <f t="shared" si="296"/>
        <v>-9.4442122858336752E-2</v>
      </c>
      <c r="KP59" s="322">
        <f t="shared" si="297"/>
        <v>-4.0742234772085439E-2</v>
      </c>
      <c r="KQ59" s="322">
        <f t="shared" si="298"/>
        <v>-6.3890203502129581E-2</v>
      </c>
      <c r="KR59" s="322">
        <f t="shared" si="299"/>
        <v>1.7921146953405699E-3</v>
      </c>
      <c r="KS59" s="322">
        <f t="shared" si="300"/>
        <v>-2.2711787417665252E-4</v>
      </c>
      <c r="KT59" s="322">
        <f t="shared" si="301"/>
        <v>-2.005060002976479E-2</v>
      </c>
      <c r="KU59" s="322">
        <f t="shared" si="302"/>
        <v>-2.6954539358991555E-2</v>
      </c>
      <c r="KV59" s="322">
        <f t="shared" si="303"/>
        <v>4.1407867494824051E-2</v>
      </c>
      <c r="KW59" s="322">
        <f t="shared" si="304"/>
        <v>3.0458214451190729E-3</v>
      </c>
      <c r="KX59" s="322">
        <f t="shared" si="305"/>
        <v>1.3391362571141565E-2</v>
      </c>
      <c r="KY59" s="322">
        <f t="shared" si="306"/>
        <v>-4.5737104277304291E-2</v>
      </c>
      <c r="KZ59" s="322">
        <f t="shared" si="307"/>
        <v>-1.2329611617234134E-2</v>
      </c>
      <c r="LA59" s="322">
        <f t="shared" si="308"/>
        <v>3.0740244930338866E-3</v>
      </c>
      <c r="LB59" s="322">
        <f t="shared" si="309"/>
        <v>-2.0408163265306121E-2</v>
      </c>
      <c r="LC59" s="322">
        <f t="shared" si="310"/>
        <v>-3.5383903792784485E-2</v>
      </c>
      <c r="LD59" s="322">
        <f t="shared" si="311"/>
        <v>-4.4748796528578362E-2</v>
      </c>
      <c r="LE59" s="322">
        <f t="shared" si="312"/>
        <v>-2.2752192982456097E-2</v>
      </c>
      <c r="LF59" s="322">
        <f t="shared" si="313"/>
        <v>-5.2713783678249911E-3</v>
      </c>
      <c r="LG59" s="322">
        <f t="shared" si="314"/>
        <v>-3.4183396635919641E-2</v>
      </c>
      <c r="LH59" s="322">
        <f t="shared" si="315"/>
        <v>-2.0931876257271758E-2</v>
      </c>
      <c r="LI59" s="322">
        <f t="shared" si="316"/>
        <v>5.7068741893644671E-2</v>
      </c>
      <c r="LJ59" s="322">
        <f t="shared" si="317"/>
        <v>-4.9973571668829007E-2</v>
      </c>
      <c r="LK59" s="322">
        <f t="shared" si="318"/>
        <v>6.2975981253660307E-3</v>
      </c>
      <c r="LL59" s="322">
        <f t="shared" si="319"/>
        <v>-8.0761465243726887E-3</v>
      </c>
      <c r="LM59" s="322">
        <f t="shared" si="320"/>
        <v>1.4174822814714874E-2</v>
      </c>
      <c r="LN59" s="322">
        <f t="shared" si="321"/>
        <v>-1.0846745976207094E-2</v>
      </c>
      <c r="LO59" s="322">
        <f t="shared" si="322"/>
        <v>-8.5714285714285719E-3</v>
      </c>
      <c r="LP59" s="322">
        <f t="shared" si="323"/>
        <v>2.9729729729729693E-2</v>
      </c>
      <c r="LQ59" s="322">
        <f t="shared" si="324"/>
        <v>2.1164021164021184E-2</v>
      </c>
      <c r="LR59" s="322">
        <f t="shared" si="325"/>
        <v>0</v>
      </c>
      <c r="LS59" s="322">
        <f t="shared" si="326"/>
        <v>-6.8753966574995311E-3</v>
      </c>
      <c r="LT59" s="322">
        <f t="shared" si="327"/>
        <v>3.9977686872444979E-3</v>
      </c>
      <c r="LU59" s="322">
        <f t="shared" si="328"/>
        <v>-7.0325900514579178E-3</v>
      </c>
      <c r="LV59" s="327">
        <f t="shared" si="329"/>
        <v>-3.2423215120643271E-2</v>
      </c>
    </row>
    <row r="60" spans="1:334">
      <c r="A60" s="265">
        <v>45194</v>
      </c>
      <c r="B60" s="230">
        <v>2853.24</v>
      </c>
      <c r="C60" s="231">
        <v>75.97</v>
      </c>
      <c r="D60" s="231">
        <v>42.49</v>
      </c>
      <c r="E60" s="231">
        <v>40.21</v>
      </c>
      <c r="F60" s="231">
        <v>2494.96</v>
      </c>
      <c r="G60" s="231">
        <v>16</v>
      </c>
      <c r="H60" s="231">
        <v>186.36</v>
      </c>
      <c r="I60" s="231">
        <v>169278.78</v>
      </c>
      <c r="J60" s="231">
        <v>9.81</v>
      </c>
      <c r="K60" s="231">
        <v>311.06</v>
      </c>
      <c r="L60" s="231">
        <v>86.11</v>
      </c>
      <c r="M60" s="232">
        <v>0.08</v>
      </c>
      <c r="N60" s="231">
        <v>26.33</v>
      </c>
      <c r="O60" s="231">
        <v>3040.11</v>
      </c>
      <c r="P60" s="231">
        <v>2.0499999999999998</v>
      </c>
      <c r="Q60" s="231">
        <v>1267.8800000000001</v>
      </c>
      <c r="R60" s="231">
        <v>12.34</v>
      </c>
      <c r="S60" s="231">
        <v>169.55</v>
      </c>
      <c r="T60" s="231">
        <v>94.54</v>
      </c>
      <c r="U60" s="231">
        <v>65498.01</v>
      </c>
      <c r="V60" s="231">
        <v>15.53</v>
      </c>
      <c r="W60" s="231">
        <v>43.47</v>
      </c>
      <c r="X60" s="231">
        <v>7.08</v>
      </c>
      <c r="Y60" s="231">
        <v>486.09</v>
      </c>
      <c r="Z60" s="231">
        <v>82.38</v>
      </c>
      <c r="AA60" s="231">
        <v>250.22</v>
      </c>
      <c r="AB60" s="231">
        <v>2.39</v>
      </c>
      <c r="AC60" s="231">
        <v>8.91</v>
      </c>
      <c r="AD60" s="231">
        <v>16.27</v>
      </c>
      <c r="AE60" s="231">
        <v>127.12</v>
      </c>
      <c r="AF60" s="231">
        <v>687.08</v>
      </c>
      <c r="AG60" s="231">
        <v>52.72</v>
      </c>
      <c r="AH60" s="231">
        <v>28.28</v>
      </c>
      <c r="AI60" s="231">
        <v>169.93</v>
      </c>
      <c r="AJ60" s="231">
        <v>29.27</v>
      </c>
      <c r="AK60" s="231">
        <v>385.1</v>
      </c>
      <c r="AL60" s="231">
        <v>291.33</v>
      </c>
      <c r="AM60" s="231">
        <v>34.97</v>
      </c>
      <c r="AN60" s="231">
        <v>10.220000000000001</v>
      </c>
      <c r="AO60" s="231">
        <v>122.06</v>
      </c>
      <c r="AP60" s="231">
        <v>137.69</v>
      </c>
      <c r="AQ60" s="231">
        <v>12.2</v>
      </c>
      <c r="AR60" s="231">
        <v>13.44</v>
      </c>
      <c r="AS60" s="231">
        <v>96.99</v>
      </c>
      <c r="AT60" s="231">
        <v>62.3</v>
      </c>
      <c r="AU60" s="231">
        <v>158.35</v>
      </c>
      <c r="AV60" s="231">
        <v>30.97</v>
      </c>
      <c r="AW60" s="231">
        <v>56.26</v>
      </c>
      <c r="AX60" s="231">
        <v>3.48</v>
      </c>
      <c r="AY60" s="231">
        <v>23.87</v>
      </c>
      <c r="AZ60" s="231">
        <v>27.03</v>
      </c>
      <c r="BA60" s="231">
        <v>6257.81</v>
      </c>
      <c r="BB60" s="231">
        <v>548.83000000000004</v>
      </c>
      <c r="BC60" s="231">
        <v>1.89</v>
      </c>
      <c r="BD60" s="231">
        <v>14.63</v>
      </c>
      <c r="BE60" s="231">
        <v>509.9</v>
      </c>
      <c r="BF60" s="231">
        <v>377.6</v>
      </c>
      <c r="BG60" s="231">
        <v>128.88999999999999</v>
      </c>
      <c r="BH60" s="231">
        <v>59.33</v>
      </c>
      <c r="BI60" s="231">
        <v>264.08999999999997</v>
      </c>
      <c r="BJ60" s="231">
        <v>3.33</v>
      </c>
      <c r="BK60" s="231">
        <v>1575.81</v>
      </c>
      <c r="BL60" s="231">
        <v>119.15</v>
      </c>
      <c r="BM60" s="231">
        <v>87.14</v>
      </c>
      <c r="BN60" s="231">
        <v>469.66</v>
      </c>
      <c r="BO60" s="231">
        <v>3337.37</v>
      </c>
      <c r="BP60" s="231">
        <v>100.5</v>
      </c>
      <c r="BQ60" s="231">
        <v>617.62</v>
      </c>
      <c r="BR60" s="231">
        <v>79.72</v>
      </c>
      <c r="BS60" s="231">
        <v>380.35</v>
      </c>
      <c r="BT60" s="231">
        <v>78.59</v>
      </c>
      <c r="BU60" s="231">
        <v>55.84</v>
      </c>
      <c r="BV60" s="231">
        <v>10.76</v>
      </c>
      <c r="BW60" s="231">
        <v>52.09</v>
      </c>
      <c r="BX60" s="231">
        <v>298.37</v>
      </c>
      <c r="BY60" s="231">
        <v>146.25</v>
      </c>
      <c r="BZ60" s="231">
        <v>54.57</v>
      </c>
      <c r="CA60" s="231">
        <v>158.21</v>
      </c>
      <c r="CB60" s="231">
        <v>51.44</v>
      </c>
      <c r="CC60" s="231">
        <v>72717.78</v>
      </c>
      <c r="CD60" s="231">
        <v>164.6</v>
      </c>
      <c r="CE60" s="231">
        <v>69.94</v>
      </c>
      <c r="CF60" s="231">
        <v>7578.79</v>
      </c>
      <c r="CG60" s="231">
        <v>20.77</v>
      </c>
      <c r="CH60" s="231">
        <v>0.76</v>
      </c>
      <c r="CI60" s="231">
        <v>97.85</v>
      </c>
      <c r="CJ60" s="231">
        <v>102.82</v>
      </c>
      <c r="CK60" s="231">
        <v>88.53</v>
      </c>
      <c r="CL60" s="231">
        <v>26.92</v>
      </c>
      <c r="CM60" s="231">
        <v>6.87</v>
      </c>
      <c r="CN60" s="231">
        <v>7.47</v>
      </c>
      <c r="CO60" s="231">
        <v>1.08</v>
      </c>
      <c r="CP60" s="231">
        <v>997.34</v>
      </c>
      <c r="CQ60" s="231">
        <v>136.82</v>
      </c>
      <c r="CR60" s="231">
        <v>216.68</v>
      </c>
      <c r="CS60" s="231">
        <v>126.57</v>
      </c>
      <c r="CT60" s="231">
        <v>226.62</v>
      </c>
      <c r="CU60" s="231">
        <v>620.98</v>
      </c>
      <c r="CV60" s="231">
        <v>103.23</v>
      </c>
      <c r="CW60" s="231">
        <v>390.82</v>
      </c>
      <c r="CX60" s="231">
        <v>14.17</v>
      </c>
      <c r="CY60" s="231">
        <v>300.95</v>
      </c>
      <c r="CZ60" s="231">
        <v>39.61</v>
      </c>
      <c r="DA60" s="231">
        <v>10957.44</v>
      </c>
      <c r="DB60" s="231">
        <v>137.69</v>
      </c>
      <c r="DC60" s="231">
        <v>5.45</v>
      </c>
      <c r="DD60" s="231">
        <v>36.42</v>
      </c>
      <c r="DE60" s="231">
        <v>1428.25</v>
      </c>
      <c r="DF60" s="231">
        <v>145.5</v>
      </c>
      <c r="DG60" s="231">
        <v>146.25</v>
      </c>
      <c r="DH60" s="231">
        <v>9.69</v>
      </c>
      <c r="DI60" s="231">
        <v>9.36</v>
      </c>
      <c r="DJ60" s="231">
        <v>22.72</v>
      </c>
      <c r="DK60" s="231">
        <v>92.13</v>
      </c>
      <c r="DL60" s="231">
        <v>10240.82</v>
      </c>
      <c r="DM60" s="231">
        <v>25.2</v>
      </c>
      <c r="DN60" s="231">
        <v>46.16</v>
      </c>
      <c r="DO60" s="231">
        <v>79.77</v>
      </c>
      <c r="DP60" s="231">
        <v>86.8</v>
      </c>
      <c r="DQ60" s="231">
        <v>508859.78</v>
      </c>
      <c r="DR60" s="231">
        <v>154.63999999999999</v>
      </c>
      <c r="DS60" s="231">
        <v>37.6</v>
      </c>
      <c r="DT60" s="231">
        <v>27.42</v>
      </c>
      <c r="DU60" s="231">
        <v>28.54</v>
      </c>
      <c r="DV60" s="231">
        <v>14.53</v>
      </c>
      <c r="DW60" s="231">
        <v>3.06</v>
      </c>
      <c r="DX60" s="231">
        <v>17.11</v>
      </c>
      <c r="DY60" s="231">
        <v>11.07</v>
      </c>
      <c r="DZ60" s="231">
        <v>286.14999999999998</v>
      </c>
      <c r="EA60" s="231">
        <v>73.42</v>
      </c>
      <c r="EB60" s="231">
        <v>19.63</v>
      </c>
      <c r="EC60" s="231">
        <v>705.7</v>
      </c>
      <c r="ED60" s="231">
        <v>24.08</v>
      </c>
      <c r="EE60" s="231">
        <v>19.39</v>
      </c>
      <c r="EF60" s="231">
        <v>16.14</v>
      </c>
      <c r="EG60" s="231">
        <v>41.91</v>
      </c>
      <c r="EH60" s="231">
        <v>720.69</v>
      </c>
      <c r="EI60" s="231">
        <v>217.44</v>
      </c>
      <c r="EJ60" s="231">
        <v>5.0999999999999996</v>
      </c>
      <c r="EK60" s="231">
        <v>4059.23</v>
      </c>
      <c r="EL60" s="231">
        <v>30.81</v>
      </c>
      <c r="EM60" s="231">
        <v>232.78</v>
      </c>
      <c r="EN60" s="231">
        <v>138.75</v>
      </c>
      <c r="EO60" s="231">
        <v>199.35</v>
      </c>
      <c r="EP60" s="231">
        <v>1795.9</v>
      </c>
      <c r="EQ60" s="231">
        <v>84.64</v>
      </c>
      <c r="ER60" s="231">
        <v>140.28</v>
      </c>
      <c r="ES60" s="231">
        <v>82.96</v>
      </c>
      <c r="ET60" s="231">
        <v>52.1</v>
      </c>
      <c r="EU60" s="231">
        <v>17.600000000000001</v>
      </c>
      <c r="EV60" s="231">
        <v>350.3</v>
      </c>
      <c r="EW60" s="231">
        <v>8.1</v>
      </c>
      <c r="EX60" s="231">
        <v>191.68</v>
      </c>
      <c r="EY60" s="231">
        <v>131.22999999999999</v>
      </c>
      <c r="EZ60" s="231">
        <v>34.64</v>
      </c>
      <c r="FA60" s="231">
        <v>57.89</v>
      </c>
      <c r="FB60" s="231">
        <v>28.36</v>
      </c>
      <c r="FC60" s="231">
        <v>172</v>
      </c>
      <c r="FD60" s="231">
        <v>15</v>
      </c>
      <c r="FE60" s="231">
        <v>30.41</v>
      </c>
      <c r="FF60" s="231">
        <v>385.06</v>
      </c>
      <c r="FG60" s="231">
        <v>93.32</v>
      </c>
      <c r="FH60" s="231">
        <v>546.11</v>
      </c>
      <c r="FI60" s="231">
        <v>62.16</v>
      </c>
      <c r="FJ60" s="233">
        <v>31956.78</v>
      </c>
      <c r="FN60" s="326">
        <f t="shared" si="165"/>
        <v>-9.2400645866972681E-3</v>
      </c>
      <c r="FO60" s="322">
        <f t="shared" si="166"/>
        <v>-5.5804126273924871E-2</v>
      </c>
      <c r="FP60" s="322">
        <f t="shared" si="167"/>
        <v>2.2377285851780549E-2</v>
      </c>
      <c r="FQ60" s="322">
        <f t="shared" si="168"/>
        <v>-1.985604368329568E-3</v>
      </c>
      <c r="FR60" s="322">
        <f t="shared" si="169"/>
        <v>-3.9809113300492631E-2</v>
      </c>
      <c r="FS60" s="322">
        <f t="shared" si="170"/>
        <v>0.1323425336164189</v>
      </c>
      <c r="FT60" s="322">
        <f t="shared" si="171"/>
        <v>-2.8869202709744617E-2</v>
      </c>
      <c r="FU60" s="322">
        <f t="shared" si="172"/>
        <v>-2.0889786040629507E-3</v>
      </c>
      <c r="FV60" s="322">
        <f t="shared" si="173"/>
        <v>1.1340206185567135E-2</v>
      </c>
      <c r="FW60" s="322">
        <f t="shared" si="174"/>
        <v>-3.9705411463336823E-3</v>
      </c>
      <c r="FX60" s="322">
        <f t="shared" si="175"/>
        <v>-2.9199549041713679E-2</v>
      </c>
      <c r="FY60" s="322">
        <f t="shared" si="176"/>
        <v>0</v>
      </c>
      <c r="FZ60" s="322">
        <f t="shared" si="177"/>
        <v>6.4984709480121619E-3</v>
      </c>
      <c r="GA60" s="322">
        <f t="shared" si="178"/>
        <v>6.9923815833057724E-3</v>
      </c>
      <c r="GB60" s="322">
        <f t="shared" si="179"/>
        <v>-4.8543689320389473E-3</v>
      </c>
      <c r="GC60" s="322">
        <f t="shared" si="180"/>
        <v>-7.1106377646910843E-3</v>
      </c>
      <c r="GD60" s="322">
        <f t="shared" si="181"/>
        <v>2.3217247097844059E-2</v>
      </c>
      <c r="GE60" s="322">
        <f t="shared" si="182"/>
        <v>-2.0451788087122259E-2</v>
      </c>
      <c r="GF60" s="322">
        <f t="shared" si="183"/>
        <v>-4.8414695520885641E-2</v>
      </c>
      <c r="GG60" s="322">
        <f t="shared" si="184"/>
        <v>-5.8139640782840039E-3</v>
      </c>
      <c r="GH60" s="322">
        <f t="shared" si="185"/>
        <v>-1.8331226295828125E-2</v>
      </c>
      <c r="GI60" s="322">
        <f t="shared" si="186"/>
        <v>4.5203173839865239E-2</v>
      </c>
      <c r="GJ60" s="322">
        <f t="shared" si="187"/>
        <v>1.4326647564469863E-2</v>
      </c>
      <c r="GK60" s="322">
        <f t="shared" si="188"/>
        <v>-3.7710327301047931E-3</v>
      </c>
      <c r="GL60" s="322">
        <f t="shared" si="189"/>
        <v>-1.764846172191753E-2</v>
      </c>
      <c r="GM60" s="322">
        <f t="shared" si="190"/>
        <v>2.1806599150604393E-2</v>
      </c>
      <c r="GN60" s="322">
        <f t="shared" si="191"/>
        <v>-8.2987551867219986E-3</v>
      </c>
      <c r="GO60" s="322">
        <f t="shared" si="192"/>
        <v>2.5316455696202608E-2</v>
      </c>
      <c r="GP60" s="322">
        <f t="shared" si="193"/>
        <v>0</v>
      </c>
      <c r="GQ60" s="322">
        <f t="shared" si="194"/>
        <v>-1.5489467162329615E-2</v>
      </c>
      <c r="GR60" s="322">
        <f t="shared" si="195"/>
        <v>-2.1713439551208122E-2</v>
      </c>
      <c r="GS60" s="322">
        <f t="shared" si="196"/>
        <v>-2.8023598820059052E-2</v>
      </c>
      <c r="GT60" s="322">
        <f t="shared" si="197"/>
        <v>-7.7324632952691597E-2</v>
      </c>
      <c r="GU60" s="322">
        <f t="shared" si="198"/>
        <v>-3.9237858314015932E-2</v>
      </c>
      <c r="GV60" s="322">
        <f t="shared" si="199"/>
        <v>1.4558058925476538E-2</v>
      </c>
      <c r="GW60" s="322">
        <f t="shared" si="200"/>
        <v>-4.0846824408468187E-2</v>
      </c>
      <c r="GX60" s="322">
        <f t="shared" si="201"/>
        <v>2.526834418440967E-2</v>
      </c>
      <c r="GY60" s="322">
        <f t="shared" si="202"/>
        <v>4.0154669839381367E-2</v>
      </c>
      <c r="GZ60" s="322">
        <f t="shared" si="203"/>
        <v>-1.9531249999999584E-3</v>
      </c>
      <c r="HA60" s="322">
        <f t="shared" si="204"/>
        <v>2.5025193147463924E-2</v>
      </c>
      <c r="HB60" s="322">
        <f t="shared" si="205"/>
        <v>-4.8424400115641506E-3</v>
      </c>
      <c r="HC60" s="322">
        <f t="shared" si="206"/>
        <v>-2.8662420382165699E-2</v>
      </c>
      <c r="HD60" s="322">
        <f t="shared" si="207"/>
        <v>2.237136465324337E-3</v>
      </c>
      <c r="HE60" s="322">
        <f t="shared" si="208"/>
        <v>-2.9517710626375853E-2</v>
      </c>
      <c r="HF60" s="322">
        <f t="shared" si="209"/>
        <v>-1.1738578680203077E-2</v>
      </c>
      <c r="HG60" s="322">
        <f t="shared" si="210"/>
        <v>4.7288359788359831E-2</v>
      </c>
      <c r="HH60" s="322">
        <f t="shared" si="211"/>
        <v>-4.5314426633785418E-2</v>
      </c>
      <c r="HI60" s="322">
        <f t="shared" si="212"/>
        <v>-2.1395025221777768E-2</v>
      </c>
      <c r="HJ60" s="322">
        <f t="shared" si="213"/>
        <v>-3.8674033149171304E-2</v>
      </c>
      <c r="HK60" s="322">
        <f t="shared" si="214"/>
        <v>-3.9823008849557459E-2</v>
      </c>
      <c r="HL60" s="322">
        <f t="shared" si="215"/>
        <v>1.1601796407185715E-2</v>
      </c>
      <c r="HM60" s="322">
        <f t="shared" si="216"/>
        <v>2.2103788007474232E-2</v>
      </c>
      <c r="HN60" s="322">
        <f t="shared" si="217"/>
        <v>7.0275229357798915E-3</v>
      </c>
      <c r="HO60" s="322">
        <f t="shared" si="218"/>
        <v>7.3863636363636298E-2</v>
      </c>
      <c r="HP60" s="322">
        <f t="shared" si="219"/>
        <v>3.4293552812071819E-3</v>
      </c>
      <c r="HQ60" s="322">
        <f t="shared" si="220"/>
        <v>-5.8490933905244692E-3</v>
      </c>
      <c r="HR60" s="322">
        <f t="shared" si="221"/>
        <v>-5.8186988230957042E-3</v>
      </c>
      <c r="HS60" s="322">
        <f t="shared" si="222"/>
        <v>1.8168891697606313E-2</v>
      </c>
      <c r="HT60" s="322">
        <f t="shared" si="223"/>
        <v>-2.1863437605113109E-3</v>
      </c>
      <c r="HU60" s="322">
        <f t="shared" si="224"/>
        <v>-2.271436683702528E-4</v>
      </c>
      <c r="HV60" s="322">
        <f t="shared" si="225"/>
        <v>3.738317757009349E-2</v>
      </c>
      <c r="HW60" s="322">
        <f t="shared" si="226"/>
        <v>-2.8590978861908967E-2</v>
      </c>
      <c r="HX60" s="322">
        <f t="shared" si="227"/>
        <v>1.1717754946081427E-2</v>
      </c>
      <c r="HY60" s="322">
        <f t="shared" si="228"/>
        <v>-6.2720948796897843E-3</v>
      </c>
      <c r="HZ60" s="322">
        <f t="shared" si="229"/>
        <v>3.262829251132323E-2</v>
      </c>
      <c r="IA60" s="322">
        <f t="shared" si="230"/>
        <v>-2.0825326037525495E-2</v>
      </c>
      <c r="IB60" s="322">
        <f t="shared" si="231"/>
        <v>-1.3448512810444728E-2</v>
      </c>
      <c r="IC60" s="322">
        <f t="shared" si="232"/>
        <v>-2.0614633218102821E-2</v>
      </c>
      <c r="ID60" s="322">
        <f t="shared" si="233"/>
        <v>-2.502502502502538E-3</v>
      </c>
      <c r="IE60" s="322">
        <f t="shared" si="234"/>
        <v>-1.2923987231723359E-2</v>
      </c>
      <c r="IF60" s="322">
        <f t="shared" si="235"/>
        <v>-2.5058925691601491E-2</v>
      </c>
      <c r="IG60" s="322">
        <f t="shared" si="236"/>
        <v>1.8420572679190318E-2</v>
      </c>
      <c r="IH60" s="322">
        <f t="shared" si="237"/>
        <v>-9.2850510677806755E-4</v>
      </c>
      <c r="II60" s="322">
        <f t="shared" si="238"/>
        <v>-1.4939485627836594E-2</v>
      </c>
      <c r="IJ60" s="322">
        <f t="shared" si="239"/>
        <v>3.7678721614802508E-3</v>
      </c>
      <c r="IK60" s="322">
        <f t="shared" si="240"/>
        <v>-2.9593258576073304E-2</v>
      </c>
      <c r="IL60" s="322">
        <f t="shared" si="241"/>
        <v>2.8070836473247967E-2</v>
      </c>
      <c r="IM60" s="322">
        <f t="shared" si="242"/>
        <v>-3.3241674304919019E-2</v>
      </c>
      <c r="IN60" s="322">
        <f t="shared" si="243"/>
        <v>-5.2214271900986875E-3</v>
      </c>
      <c r="IO60" s="322">
        <f t="shared" si="244"/>
        <v>1.4962641897770025E-2</v>
      </c>
      <c r="IP60" s="322">
        <f t="shared" si="245"/>
        <v>1.7242444842716718E-2</v>
      </c>
      <c r="IQ60" s="322">
        <f t="shared" si="246"/>
        <v>1.5831517792302158E-2</v>
      </c>
      <c r="IR60" s="322">
        <f t="shared" si="247"/>
        <v>3.0831965245351374E-2</v>
      </c>
      <c r="IS60" s="322">
        <f t="shared" si="248"/>
        <v>8.7421078193297575E-3</v>
      </c>
      <c r="IT60" s="322">
        <f t="shared" si="249"/>
        <v>1.3333333333333345E-2</v>
      </c>
      <c r="IU60" s="322">
        <f t="shared" si="250"/>
        <v>-6.1280768052295249E-4</v>
      </c>
      <c r="IV60" s="322">
        <f t="shared" si="251"/>
        <v>6.8814968814968708E-2</v>
      </c>
      <c r="IW60" s="322">
        <f t="shared" si="252"/>
        <v>-3.9378937893788744E-3</v>
      </c>
      <c r="IX60" s="322">
        <f t="shared" si="253"/>
        <v>-2.2238695329873507E-3</v>
      </c>
      <c r="IY60" s="322">
        <f t="shared" si="254"/>
        <v>-0.10313315926892951</v>
      </c>
      <c r="IZ60" s="322">
        <f t="shared" si="255"/>
        <v>-1.321003963011896E-2</v>
      </c>
      <c r="JA60" s="322">
        <f t="shared" si="256"/>
        <v>-1.8181818181818195E-2</v>
      </c>
      <c r="JB60" s="322">
        <f t="shared" si="257"/>
        <v>-1.3062323114374426E-2</v>
      </c>
      <c r="JC60" s="322">
        <f t="shared" si="258"/>
        <v>-4.1406852098367523E-2</v>
      </c>
      <c r="JD60" s="322">
        <f t="shared" si="259"/>
        <v>-3.2203314127473223E-2</v>
      </c>
      <c r="JE60" s="322">
        <f t="shared" si="260"/>
        <v>-2.5109758915505036E-2</v>
      </c>
      <c r="JF60" s="322">
        <f t="shared" si="261"/>
        <v>-2.158708228995769E-2</v>
      </c>
      <c r="JG60" s="322">
        <f t="shared" si="262"/>
        <v>1.5702181949033372E-2</v>
      </c>
      <c r="JH60" s="322">
        <f t="shared" si="263"/>
        <v>-2.8514963297572003E-2</v>
      </c>
      <c r="JI60" s="322">
        <f t="shared" si="264"/>
        <v>-1.5690719053016038E-2</v>
      </c>
      <c r="JJ60" s="322">
        <f t="shared" si="265"/>
        <v>-9.7833682739343515E-3</v>
      </c>
      <c r="JK60" s="322">
        <f t="shared" si="266"/>
        <v>-2.3587048212316001E-2</v>
      </c>
      <c r="JL60" s="322">
        <f t="shared" si="267"/>
        <v>-4.8751200768491862E-2</v>
      </c>
      <c r="JM60" s="322">
        <f t="shared" si="268"/>
        <v>9.1126850970992043E-3</v>
      </c>
      <c r="JN60" s="322">
        <f t="shared" si="269"/>
        <v>-4.8424400115641506E-3</v>
      </c>
      <c r="JO60" s="322">
        <f t="shared" si="270"/>
        <v>3.6832412523021109E-3</v>
      </c>
      <c r="JP60" s="322">
        <f t="shared" si="271"/>
        <v>8.6515513126491597E-2</v>
      </c>
      <c r="JQ60" s="322">
        <f t="shared" si="272"/>
        <v>-1.3285319721708148E-3</v>
      </c>
      <c r="JR60" s="322">
        <f t="shared" si="273"/>
        <v>9.7855506974807178E-3</v>
      </c>
      <c r="JS60" s="322">
        <f t="shared" si="274"/>
        <v>-2.9593258576073304E-2</v>
      </c>
      <c r="JT60" s="322">
        <f t="shared" si="275"/>
        <v>-3.3898305084745749E-2</v>
      </c>
      <c r="JU60" s="322">
        <f t="shared" si="276"/>
        <v>-2.2964509394572091E-2</v>
      </c>
      <c r="JV60" s="322">
        <f t="shared" si="277"/>
        <v>2.5270758122743625E-2</v>
      </c>
      <c r="JW60" s="322">
        <f t="shared" si="278"/>
        <v>5.2553410259339586E-2</v>
      </c>
      <c r="JX60" s="322">
        <f t="shared" si="279"/>
        <v>-3.9197418800387747E-2</v>
      </c>
      <c r="JY60" s="322">
        <f t="shared" si="280"/>
        <v>-2.2118742724097799E-2</v>
      </c>
      <c r="JZ60" s="322">
        <f t="shared" si="281"/>
        <v>-1.9541206457094343E-2</v>
      </c>
      <c r="KA60" s="322">
        <f t="shared" si="282"/>
        <v>-3.6477835487377826E-2</v>
      </c>
      <c r="KB60" s="322">
        <f t="shared" si="283"/>
        <v>-2.5704343921876822E-2</v>
      </c>
      <c r="KC60" s="322">
        <f t="shared" si="284"/>
        <v>-3.9399657562045588E-2</v>
      </c>
      <c r="KD60" s="322">
        <f t="shared" si="285"/>
        <v>-1.0937000319795382E-2</v>
      </c>
      <c r="KE60" s="322">
        <f t="shared" si="286"/>
        <v>0</v>
      </c>
      <c r="KF60" s="322">
        <f t="shared" si="287"/>
        <v>0.16284987277353705</v>
      </c>
      <c r="KG60" s="322">
        <f t="shared" si="288"/>
        <v>7.4952919020715575E-2</v>
      </c>
      <c r="KH60" s="322">
        <f t="shared" si="289"/>
        <v>-4.1124057573680949E-3</v>
      </c>
      <c r="KI60" s="322">
        <f t="shared" si="290"/>
        <v>-2.5477707006369449E-2</v>
      </c>
      <c r="KJ60" s="322">
        <f t="shared" si="291"/>
        <v>5.0337630448127703E-2</v>
      </c>
      <c r="KK60" s="322">
        <f t="shared" si="292"/>
        <v>-2.5528169014084435E-2</v>
      </c>
      <c r="KL60" s="322">
        <f t="shared" si="293"/>
        <v>9.3474426807759331E-3</v>
      </c>
      <c r="KM60" s="322">
        <f t="shared" si="294"/>
        <v>-3.5216819973718699E-2</v>
      </c>
      <c r="KN60" s="322">
        <f t="shared" si="295"/>
        <v>-0.1487424111014744</v>
      </c>
      <c r="KO60" s="322">
        <f t="shared" si="296"/>
        <v>8.5525303799415503E-2</v>
      </c>
      <c r="KP60" s="322">
        <f t="shared" si="297"/>
        <v>1.2615643397813169E-2</v>
      </c>
      <c r="KQ60" s="322">
        <f t="shared" si="298"/>
        <v>-1.9716885743174952E-2</v>
      </c>
      <c r="KR60" s="322">
        <f t="shared" si="299"/>
        <v>-3.7567084078711926E-2</v>
      </c>
      <c r="KS60" s="322">
        <f t="shared" si="300"/>
        <v>-4.7932757837346802E-2</v>
      </c>
      <c r="KT60" s="322">
        <f t="shared" si="301"/>
        <v>-4.9978600323064585E-3</v>
      </c>
      <c r="KU60" s="322">
        <f t="shared" si="302"/>
        <v>-1.1025358324145951E-3</v>
      </c>
      <c r="KV60" s="322">
        <f t="shared" si="303"/>
        <v>1.3916500994035665E-2</v>
      </c>
      <c r="KW60" s="322">
        <f t="shared" si="304"/>
        <v>-1.3118771561731791E-2</v>
      </c>
      <c r="KX60" s="322">
        <f t="shared" si="305"/>
        <v>1.783944499504457E-2</v>
      </c>
      <c r="KY60" s="322">
        <f t="shared" si="306"/>
        <v>4.227782571182009E-3</v>
      </c>
      <c r="KZ60" s="322">
        <f t="shared" si="307"/>
        <v>-3.7727997780705999E-2</v>
      </c>
      <c r="LA60" s="322">
        <f t="shared" si="308"/>
        <v>-1.4631011813553496E-2</v>
      </c>
      <c r="LB60" s="322">
        <f t="shared" si="309"/>
        <v>-5.279535864978898E-2</v>
      </c>
      <c r="LC60" s="322">
        <f t="shared" si="310"/>
        <v>1.4624790218173086E-2</v>
      </c>
      <c r="LD60" s="322">
        <f t="shared" si="311"/>
        <v>-4.3296188515862394E-3</v>
      </c>
      <c r="LE60" s="322">
        <f t="shared" si="312"/>
        <v>0.16353436185133235</v>
      </c>
      <c r="LF60" s="322">
        <f t="shared" si="313"/>
        <v>2.2571148184494575E-2</v>
      </c>
      <c r="LG60" s="322">
        <f t="shared" si="314"/>
        <v>-1.1235955056179735E-2</v>
      </c>
      <c r="LH60" s="322">
        <f t="shared" si="315"/>
        <v>-2.7376721457130201E-2</v>
      </c>
      <c r="LI60" s="322">
        <f t="shared" si="316"/>
        <v>-6.1349693251534611E-3</v>
      </c>
      <c r="LJ60" s="322">
        <f t="shared" si="317"/>
        <v>-3.0499216023468723E-2</v>
      </c>
      <c r="LK60" s="322">
        <f t="shared" si="318"/>
        <v>-4.5044389462960258E-2</v>
      </c>
      <c r="LL60" s="322">
        <f t="shared" si="319"/>
        <v>7.2695551032276821E-3</v>
      </c>
      <c r="LM60" s="322">
        <f t="shared" si="320"/>
        <v>-3.6772046589018316E-2</v>
      </c>
      <c r="LN60" s="322">
        <f t="shared" si="321"/>
        <v>3.1835868411743849E-3</v>
      </c>
      <c r="LO60" s="322">
        <f t="shared" si="322"/>
        <v>-8.6455331412103754E-3</v>
      </c>
      <c r="LP60" s="322">
        <f t="shared" si="323"/>
        <v>-1.5748031496063006E-2</v>
      </c>
      <c r="LQ60" s="322">
        <f t="shared" si="324"/>
        <v>-1.5220207253885974E-2</v>
      </c>
      <c r="LR60" s="322">
        <f t="shared" si="325"/>
        <v>-3.7470316210473711E-2</v>
      </c>
      <c r="LS60" s="322">
        <f t="shared" si="326"/>
        <v>-6.0709340717862116E-3</v>
      </c>
      <c r="LT60" s="322">
        <f t="shared" si="327"/>
        <v>1.1408463746643147E-2</v>
      </c>
      <c r="LU60" s="322">
        <f t="shared" si="328"/>
        <v>7.3760580411124474E-2</v>
      </c>
      <c r="LV60" s="327">
        <f t="shared" si="329"/>
        <v>-4.2033946471400942E-2</v>
      </c>
    </row>
    <row r="61" spans="1:334">
      <c r="A61" s="265">
        <v>45201</v>
      </c>
      <c r="B61" s="230">
        <v>2845.23</v>
      </c>
      <c r="C61" s="231">
        <v>76.7</v>
      </c>
      <c r="D61" s="231">
        <v>41.45</v>
      </c>
      <c r="E61" s="231">
        <v>39.950000000000003</v>
      </c>
      <c r="F61" s="231">
        <v>2423.11</v>
      </c>
      <c r="G61" s="231">
        <v>16.61</v>
      </c>
      <c r="H61" s="231">
        <v>182.57</v>
      </c>
      <c r="I61" s="231">
        <v>171587.45</v>
      </c>
      <c r="J61" s="231">
        <v>9.93</v>
      </c>
      <c r="K61" s="231">
        <v>322.39999999999998</v>
      </c>
      <c r="L61" s="231">
        <v>85.51</v>
      </c>
      <c r="M61" s="232">
        <v>0.08</v>
      </c>
      <c r="N61" s="231">
        <v>26.21</v>
      </c>
      <c r="O61" s="231">
        <v>3006.09</v>
      </c>
      <c r="P61" s="231">
        <v>2.0099999999999998</v>
      </c>
      <c r="Q61" s="231">
        <v>1237.53</v>
      </c>
      <c r="R61" s="231">
        <v>11.88</v>
      </c>
      <c r="S61" s="231">
        <v>175.77</v>
      </c>
      <c r="T61" s="231">
        <v>92.66</v>
      </c>
      <c r="U61" s="231">
        <v>63530.31</v>
      </c>
      <c r="V61" s="231">
        <v>15.6</v>
      </c>
      <c r="W61" s="231">
        <v>45.74</v>
      </c>
      <c r="X61" s="231">
        <v>7.04</v>
      </c>
      <c r="Y61" s="231">
        <v>505.97</v>
      </c>
      <c r="Z61" s="231">
        <v>81.73</v>
      </c>
      <c r="AA61" s="231">
        <v>260.52999999999997</v>
      </c>
      <c r="AB61" s="231">
        <v>2.36</v>
      </c>
      <c r="AC61" s="231">
        <v>8.6300000000000008</v>
      </c>
      <c r="AD61" s="231">
        <v>16.440000000000001</v>
      </c>
      <c r="AE61" s="231">
        <v>127.96</v>
      </c>
      <c r="AF61" s="231">
        <v>699.84</v>
      </c>
      <c r="AG61" s="231">
        <v>50.04</v>
      </c>
      <c r="AH61" s="231">
        <v>26.08</v>
      </c>
      <c r="AI61" s="231">
        <v>165.53</v>
      </c>
      <c r="AJ61" s="231">
        <v>29.23</v>
      </c>
      <c r="AK61" s="231">
        <v>332.8</v>
      </c>
      <c r="AL61" s="231">
        <v>301.05</v>
      </c>
      <c r="AM61" s="231">
        <v>35.590000000000003</v>
      </c>
      <c r="AN61" s="231">
        <v>10.34</v>
      </c>
      <c r="AO61" s="231">
        <v>119.47</v>
      </c>
      <c r="AP61" s="231">
        <v>137.76</v>
      </c>
      <c r="AQ61" s="231">
        <v>11.87</v>
      </c>
      <c r="AR61" s="231">
        <v>14.47</v>
      </c>
      <c r="AS61" s="231">
        <v>93.77</v>
      </c>
      <c r="AT61" s="231">
        <v>69.08</v>
      </c>
      <c r="AU61" s="231">
        <v>145.02000000000001</v>
      </c>
      <c r="AV61" s="231">
        <v>30.69</v>
      </c>
      <c r="AW61" s="231">
        <v>54.52</v>
      </c>
      <c r="AX61" s="231">
        <v>3.31</v>
      </c>
      <c r="AY61" s="231">
        <v>24.06</v>
      </c>
      <c r="AZ61" s="231">
        <v>28.08</v>
      </c>
      <c r="BA61" s="231">
        <v>6025.58</v>
      </c>
      <c r="BB61" s="231">
        <v>550.89</v>
      </c>
      <c r="BC61" s="231">
        <v>1.71</v>
      </c>
      <c r="BD61" s="231">
        <v>15.57</v>
      </c>
      <c r="BE61" s="231">
        <v>526.67999999999995</v>
      </c>
      <c r="BF61" s="231">
        <v>381.51</v>
      </c>
      <c r="BG61" s="231">
        <v>127.94</v>
      </c>
      <c r="BH61" s="231">
        <v>59.47</v>
      </c>
      <c r="BI61" s="231">
        <v>257.36</v>
      </c>
      <c r="BJ61" s="231">
        <v>3.32</v>
      </c>
      <c r="BK61" s="231">
        <v>1461.64</v>
      </c>
      <c r="BL61" s="231">
        <v>121.68</v>
      </c>
      <c r="BM61" s="231">
        <v>87.92</v>
      </c>
      <c r="BN61" s="231">
        <v>444.77</v>
      </c>
      <c r="BO61" s="231">
        <v>3425.14</v>
      </c>
      <c r="BP61" s="231">
        <v>99.52</v>
      </c>
      <c r="BQ61" s="231">
        <v>619.30999999999995</v>
      </c>
      <c r="BR61" s="231">
        <v>81.58</v>
      </c>
      <c r="BS61" s="231">
        <v>381.32</v>
      </c>
      <c r="BT61" s="231">
        <v>75.930000000000007</v>
      </c>
      <c r="BU61" s="231">
        <v>54.08</v>
      </c>
      <c r="BV61" s="231">
        <v>10.4</v>
      </c>
      <c r="BW61" s="231">
        <v>50.95</v>
      </c>
      <c r="BX61" s="231">
        <v>313.5</v>
      </c>
      <c r="BY61" s="231">
        <v>148.02000000000001</v>
      </c>
      <c r="BZ61" s="231">
        <v>53.65</v>
      </c>
      <c r="CA61" s="231">
        <v>149.66999999999999</v>
      </c>
      <c r="CB61" s="231">
        <v>51.06</v>
      </c>
      <c r="CC61" s="231">
        <v>76112.47</v>
      </c>
      <c r="CD61" s="231">
        <v>157.31</v>
      </c>
      <c r="CE61" s="231">
        <v>65.48</v>
      </c>
      <c r="CF61" s="231">
        <v>6967.75</v>
      </c>
      <c r="CG61" s="231">
        <v>19.190000000000001</v>
      </c>
      <c r="CH61" s="231">
        <v>0.75</v>
      </c>
      <c r="CI61" s="231">
        <v>95.96</v>
      </c>
      <c r="CJ61" s="231">
        <v>107.24</v>
      </c>
      <c r="CK61" s="231">
        <v>89.67</v>
      </c>
      <c r="CL61" s="231">
        <v>27.48</v>
      </c>
      <c r="CM61" s="231">
        <v>6.87</v>
      </c>
      <c r="CN61" s="231">
        <v>7.57</v>
      </c>
      <c r="CO61" s="231">
        <v>0.93</v>
      </c>
      <c r="CP61" s="231">
        <v>980.15</v>
      </c>
      <c r="CQ61" s="231">
        <v>137.61000000000001</v>
      </c>
      <c r="CR61" s="231">
        <v>215.95</v>
      </c>
      <c r="CS61" s="231">
        <v>128.13999999999999</v>
      </c>
      <c r="CT61" s="231">
        <v>231.58</v>
      </c>
      <c r="CU61" s="231">
        <v>613.35</v>
      </c>
      <c r="CV61" s="231">
        <v>107.17</v>
      </c>
      <c r="CW61" s="231">
        <v>392.85</v>
      </c>
      <c r="CX61" s="231">
        <v>14.07</v>
      </c>
      <c r="CY61" s="231">
        <v>299.97000000000003</v>
      </c>
      <c r="CZ61" s="231">
        <v>37.97</v>
      </c>
      <c r="DA61" s="231">
        <v>11357.53</v>
      </c>
      <c r="DB61" s="231">
        <v>137.76</v>
      </c>
      <c r="DC61" s="231">
        <v>5.25</v>
      </c>
      <c r="DD61" s="231">
        <v>36.28</v>
      </c>
      <c r="DE61" s="231">
        <v>1380.3</v>
      </c>
      <c r="DF61" s="231">
        <v>141.72</v>
      </c>
      <c r="DG61" s="231">
        <v>148.02000000000001</v>
      </c>
      <c r="DH61" s="231">
        <v>9.2799999999999994</v>
      </c>
      <c r="DI61" s="231">
        <v>8.69</v>
      </c>
      <c r="DJ61" s="231">
        <v>22.41</v>
      </c>
      <c r="DK61" s="231">
        <v>93.56</v>
      </c>
      <c r="DL61" s="231">
        <v>10151.290000000001</v>
      </c>
      <c r="DM61" s="231">
        <v>25.01</v>
      </c>
      <c r="DN61" s="231">
        <v>45.05</v>
      </c>
      <c r="DO61" s="231">
        <v>78.680000000000007</v>
      </c>
      <c r="DP61" s="231">
        <v>88.3</v>
      </c>
      <c r="DQ61" s="231">
        <v>478049.91</v>
      </c>
      <c r="DR61" s="231">
        <v>160.53</v>
      </c>
      <c r="DS61" s="231">
        <v>36.75</v>
      </c>
      <c r="DT61" s="231">
        <v>28.97</v>
      </c>
      <c r="DU61" s="231">
        <v>27.55</v>
      </c>
      <c r="DV61" s="231">
        <v>14.23</v>
      </c>
      <c r="DW61" s="231">
        <v>3.19</v>
      </c>
      <c r="DX61" s="231">
        <v>16.72</v>
      </c>
      <c r="DY61" s="231">
        <v>10.72</v>
      </c>
      <c r="DZ61" s="231">
        <v>277.43</v>
      </c>
      <c r="EA61" s="231">
        <v>69.319999999999993</v>
      </c>
      <c r="EB61" s="231">
        <v>19.239999999999998</v>
      </c>
      <c r="EC61" s="231">
        <v>737.9</v>
      </c>
      <c r="ED61" s="231">
        <v>23.34</v>
      </c>
      <c r="EE61" s="231">
        <v>18.55</v>
      </c>
      <c r="EF61" s="231">
        <v>16.78</v>
      </c>
      <c r="EG61" s="231">
        <v>41.39</v>
      </c>
      <c r="EH61" s="231">
        <v>726.64</v>
      </c>
      <c r="EI61" s="231">
        <v>214.76</v>
      </c>
      <c r="EJ61" s="231">
        <v>4.76</v>
      </c>
      <c r="EK61" s="231">
        <v>3922.82</v>
      </c>
      <c r="EL61" s="231">
        <v>29.79</v>
      </c>
      <c r="EM61" s="231">
        <v>230.59</v>
      </c>
      <c r="EN61" s="231">
        <v>137.06</v>
      </c>
      <c r="EO61" s="231">
        <v>199</v>
      </c>
      <c r="EP61" s="231">
        <v>1712.45</v>
      </c>
      <c r="EQ61" s="231">
        <v>86.97</v>
      </c>
      <c r="ER61" s="231">
        <v>138.52000000000001</v>
      </c>
      <c r="ES61" s="231">
        <v>82.41</v>
      </c>
      <c r="ET61" s="231">
        <v>50.67</v>
      </c>
      <c r="EU61" s="231">
        <v>17.190000000000001</v>
      </c>
      <c r="EV61" s="231">
        <v>346.34</v>
      </c>
      <c r="EW61" s="231">
        <v>8.1199999999999992</v>
      </c>
      <c r="EX61" s="231">
        <v>187.38</v>
      </c>
      <c r="EY61" s="231">
        <v>132.85</v>
      </c>
      <c r="EZ61" s="231">
        <v>33.340000000000003</v>
      </c>
      <c r="FA61" s="231">
        <v>57.06</v>
      </c>
      <c r="FB61" s="231">
        <v>27.56</v>
      </c>
      <c r="FC61" s="231">
        <v>174</v>
      </c>
      <c r="FD61" s="231">
        <v>14.24</v>
      </c>
      <c r="FE61" s="231">
        <v>28.96</v>
      </c>
      <c r="FF61" s="231">
        <v>363.51</v>
      </c>
      <c r="FG61" s="231">
        <v>93.99</v>
      </c>
      <c r="FH61" s="231">
        <v>538.92999999999995</v>
      </c>
      <c r="FI61" s="231">
        <v>56.52</v>
      </c>
      <c r="FJ61" s="233">
        <v>30936.99</v>
      </c>
      <c r="FN61" s="326">
        <f t="shared" si="165"/>
        <v>-2.8073348193631675E-3</v>
      </c>
      <c r="FO61" s="322">
        <f t="shared" si="166"/>
        <v>9.6090562063973154E-3</v>
      </c>
      <c r="FP61" s="322">
        <f t="shared" si="167"/>
        <v>-2.4476347375853122E-2</v>
      </c>
      <c r="FQ61" s="322">
        <f t="shared" si="168"/>
        <v>-6.4660532205918428E-3</v>
      </c>
      <c r="FR61" s="322">
        <f t="shared" si="169"/>
        <v>-2.8798056882675435E-2</v>
      </c>
      <c r="FS61" s="322">
        <f t="shared" si="170"/>
        <v>3.8124999999999964E-2</v>
      </c>
      <c r="FT61" s="322">
        <f t="shared" si="171"/>
        <v>-2.0336982185018351E-2</v>
      </c>
      <c r="FU61" s="322">
        <f t="shared" si="172"/>
        <v>1.3638271731400786E-2</v>
      </c>
      <c r="FV61" s="322">
        <f t="shared" si="173"/>
        <v>1.2232415902140593E-2</v>
      </c>
      <c r="FW61" s="322">
        <f t="shared" si="174"/>
        <v>3.645598919822534E-2</v>
      </c>
      <c r="FX61" s="322">
        <f t="shared" si="175"/>
        <v>-6.9678318429914569E-3</v>
      </c>
      <c r="FY61" s="322">
        <f t="shared" si="176"/>
        <v>0</v>
      </c>
      <c r="FZ61" s="322">
        <f t="shared" si="177"/>
        <v>-4.5575389289782544E-3</v>
      </c>
      <c r="GA61" s="322">
        <f t="shared" si="178"/>
        <v>-1.119038455845347E-2</v>
      </c>
      <c r="GB61" s="322">
        <f t="shared" si="179"/>
        <v>-1.9512195121951237E-2</v>
      </c>
      <c r="GC61" s="322">
        <f t="shared" si="180"/>
        <v>-2.3937596617976571E-2</v>
      </c>
      <c r="GD61" s="322">
        <f t="shared" si="181"/>
        <v>-3.7277147487844331E-2</v>
      </c>
      <c r="GE61" s="322">
        <f t="shared" si="182"/>
        <v>3.6685343556473009E-2</v>
      </c>
      <c r="GF61" s="322">
        <f t="shared" si="183"/>
        <v>-1.9885762640152418E-2</v>
      </c>
      <c r="GG61" s="322">
        <f t="shared" si="184"/>
        <v>-3.0042134104532402E-2</v>
      </c>
      <c r="GH61" s="322">
        <f t="shared" si="185"/>
        <v>4.5074050225370433E-3</v>
      </c>
      <c r="GI61" s="322">
        <f t="shared" si="186"/>
        <v>5.2219921785139248E-2</v>
      </c>
      <c r="GJ61" s="322">
        <f t="shared" si="187"/>
        <v>-5.649717514124299E-3</v>
      </c>
      <c r="GK61" s="322">
        <f t="shared" si="188"/>
        <v>4.0897776131992129E-2</v>
      </c>
      <c r="GL61" s="322">
        <f t="shared" si="189"/>
        <v>-7.8902646273366298E-3</v>
      </c>
      <c r="GM61" s="322">
        <f t="shared" si="190"/>
        <v>4.12037407081767E-2</v>
      </c>
      <c r="GN61" s="322">
        <f t="shared" si="191"/>
        <v>-1.2552301255230229E-2</v>
      </c>
      <c r="GO61" s="322">
        <f t="shared" si="192"/>
        <v>-3.1425364758698018E-2</v>
      </c>
      <c r="GP61" s="322">
        <f t="shared" si="193"/>
        <v>1.0448678549477671E-2</v>
      </c>
      <c r="GQ61" s="322">
        <f t="shared" si="194"/>
        <v>6.6079295154184174E-3</v>
      </c>
      <c r="GR61" s="322">
        <f t="shared" si="195"/>
        <v>1.8571345403737543E-2</v>
      </c>
      <c r="GS61" s="322">
        <f t="shared" si="196"/>
        <v>-5.0834597875569043E-2</v>
      </c>
      <c r="GT61" s="322">
        <f t="shared" si="197"/>
        <v>-7.7793493635077884E-2</v>
      </c>
      <c r="GU61" s="322">
        <f t="shared" si="198"/>
        <v>-2.5893014770788005E-2</v>
      </c>
      <c r="GV61" s="322">
        <f t="shared" si="199"/>
        <v>-1.3665869490946071E-3</v>
      </c>
      <c r="GW61" s="322">
        <f t="shared" si="200"/>
        <v>-0.13580888081017919</v>
      </c>
      <c r="GX61" s="322">
        <f t="shared" si="201"/>
        <v>3.3364226135310565E-2</v>
      </c>
      <c r="GY61" s="322">
        <f t="shared" si="202"/>
        <v>1.7729482413497415E-2</v>
      </c>
      <c r="GZ61" s="322">
        <f t="shared" si="203"/>
        <v>1.174168297455961E-2</v>
      </c>
      <c r="HA61" s="322">
        <f t="shared" si="204"/>
        <v>-2.12190725872522E-2</v>
      </c>
      <c r="HB61" s="322">
        <f t="shared" si="205"/>
        <v>5.0838840874423109E-4</v>
      </c>
      <c r="HC61" s="322">
        <f t="shared" si="206"/>
        <v>-2.704918032786886E-2</v>
      </c>
      <c r="HD61" s="322">
        <f t="shared" si="207"/>
        <v>7.663690476190485E-2</v>
      </c>
      <c r="HE61" s="322">
        <f t="shared" si="208"/>
        <v>-3.3199298896793475E-2</v>
      </c>
      <c r="HF61" s="322">
        <f t="shared" si="209"/>
        <v>0.10882825040128413</v>
      </c>
      <c r="HG61" s="322">
        <f t="shared" si="210"/>
        <v>-8.4180612567098106E-2</v>
      </c>
      <c r="HH61" s="322">
        <f t="shared" si="211"/>
        <v>-9.0410074265417362E-3</v>
      </c>
      <c r="HI61" s="322">
        <f t="shared" si="212"/>
        <v>-3.0927835051546303E-2</v>
      </c>
      <c r="HJ61" s="322">
        <f t="shared" si="213"/>
        <v>-4.885057471264366E-2</v>
      </c>
      <c r="HK61" s="322">
        <f t="shared" si="214"/>
        <v>7.9597821533304441E-3</v>
      </c>
      <c r="HL61" s="322">
        <f t="shared" si="215"/>
        <v>3.884572697003319E-2</v>
      </c>
      <c r="HM61" s="322">
        <f t="shared" si="216"/>
        <v>-3.7110426810657474E-2</v>
      </c>
      <c r="HN61" s="322">
        <f t="shared" si="217"/>
        <v>3.7534391341580184E-3</v>
      </c>
      <c r="HO61" s="322">
        <f t="shared" si="218"/>
        <v>-9.5238095238095205E-2</v>
      </c>
      <c r="HP61" s="322">
        <f t="shared" si="219"/>
        <v>6.4251537935748421E-2</v>
      </c>
      <c r="HQ61" s="322">
        <f t="shared" si="220"/>
        <v>3.2908413414394926E-2</v>
      </c>
      <c r="HR61" s="322">
        <f t="shared" si="221"/>
        <v>1.0354872881355847E-2</v>
      </c>
      <c r="HS61" s="322">
        <f t="shared" si="222"/>
        <v>-7.3706261152920224E-3</v>
      </c>
      <c r="HT61" s="322">
        <f t="shared" si="223"/>
        <v>2.3596831282656425E-3</v>
      </c>
      <c r="HU61" s="322">
        <f t="shared" si="224"/>
        <v>-2.5483736604945139E-2</v>
      </c>
      <c r="HV61" s="322">
        <f t="shared" si="225"/>
        <v>-3.0030030030030724E-3</v>
      </c>
      <c r="HW61" s="322">
        <f t="shared" si="226"/>
        <v>-7.2451628051605113E-2</v>
      </c>
      <c r="HX61" s="322">
        <f t="shared" si="227"/>
        <v>2.1233738984473362E-2</v>
      </c>
      <c r="HY61" s="322">
        <f t="shared" si="228"/>
        <v>8.9511131512508731E-3</v>
      </c>
      <c r="HZ61" s="322">
        <f t="shared" si="229"/>
        <v>-5.2995784184303625E-2</v>
      </c>
      <c r="IA61" s="322">
        <f t="shared" si="230"/>
        <v>2.6299151727258285E-2</v>
      </c>
      <c r="IB61" s="322">
        <f t="shared" si="231"/>
        <v>-9.7512437810945672E-3</v>
      </c>
      <c r="IC61" s="322">
        <f t="shared" si="232"/>
        <v>2.736310352643925E-3</v>
      </c>
      <c r="ID61" s="322">
        <f t="shared" si="233"/>
        <v>2.3331660812844952E-2</v>
      </c>
      <c r="IE61" s="322">
        <f t="shared" si="234"/>
        <v>2.5502826344155917E-3</v>
      </c>
      <c r="IF61" s="322">
        <f t="shared" si="235"/>
        <v>-3.3846545362005299E-2</v>
      </c>
      <c r="IG61" s="322">
        <f t="shared" si="236"/>
        <v>-3.1518624641833901E-2</v>
      </c>
      <c r="IH61" s="322">
        <f t="shared" si="237"/>
        <v>-3.3457249070631918E-2</v>
      </c>
      <c r="II61" s="322">
        <f t="shared" si="238"/>
        <v>-2.1885198694567103E-2</v>
      </c>
      <c r="IJ61" s="322">
        <f t="shared" si="239"/>
        <v>5.0708851426081697E-2</v>
      </c>
      <c r="IK61" s="322">
        <f t="shared" si="240"/>
        <v>1.2102564102564172E-2</v>
      </c>
      <c r="IL61" s="322">
        <f t="shared" si="241"/>
        <v>-1.6859080080630414E-2</v>
      </c>
      <c r="IM61" s="322">
        <f t="shared" si="242"/>
        <v>-5.3978888818658873E-2</v>
      </c>
      <c r="IN61" s="322">
        <f t="shared" si="243"/>
        <v>-7.3872472783824937E-3</v>
      </c>
      <c r="IO61" s="322">
        <f t="shared" si="244"/>
        <v>4.6683080809122646E-2</v>
      </c>
      <c r="IP61" s="322">
        <f t="shared" si="245"/>
        <v>-4.4289185905224737E-2</v>
      </c>
      <c r="IQ61" s="322">
        <f t="shared" si="246"/>
        <v>-6.3768944809836914E-2</v>
      </c>
      <c r="IR61" s="322">
        <f t="shared" si="247"/>
        <v>-8.0625007422029105E-2</v>
      </c>
      <c r="IS61" s="322">
        <f t="shared" si="248"/>
        <v>-7.6071256620125094E-2</v>
      </c>
      <c r="IT61" s="322">
        <f t="shared" si="249"/>
        <v>-1.3157894736842117E-2</v>
      </c>
      <c r="IU61" s="322">
        <f t="shared" si="250"/>
        <v>-1.9315278487480846E-2</v>
      </c>
      <c r="IV61" s="322">
        <f t="shared" si="251"/>
        <v>4.2987745574790917E-2</v>
      </c>
      <c r="IW61" s="322">
        <f t="shared" si="252"/>
        <v>1.2876990850559138E-2</v>
      </c>
      <c r="IX61" s="322">
        <f t="shared" si="253"/>
        <v>2.0802377414561615E-2</v>
      </c>
      <c r="IY61" s="322">
        <f t="shared" si="254"/>
        <v>0</v>
      </c>
      <c r="IZ61" s="322">
        <f t="shared" si="255"/>
        <v>1.3386880856760446E-2</v>
      </c>
      <c r="JA61" s="322">
        <f t="shared" si="256"/>
        <v>-0.1388888888888889</v>
      </c>
      <c r="JB61" s="322">
        <f t="shared" si="257"/>
        <v>-1.7235847353961591E-2</v>
      </c>
      <c r="JC61" s="322">
        <f t="shared" si="258"/>
        <v>5.7740096477124723E-3</v>
      </c>
      <c r="JD61" s="322">
        <f t="shared" si="259"/>
        <v>-3.3690234447111785E-3</v>
      </c>
      <c r="JE61" s="322">
        <f t="shared" si="260"/>
        <v>1.2404203207711094E-2</v>
      </c>
      <c r="JF61" s="322">
        <f t="shared" si="261"/>
        <v>2.1886859059218108E-2</v>
      </c>
      <c r="JG61" s="322">
        <f t="shared" si="262"/>
        <v>-1.2287030178105568E-2</v>
      </c>
      <c r="JH61" s="322">
        <f t="shared" si="263"/>
        <v>3.8167199457522012E-2</v>
      </c>
      <c r="JI61" s="322">
        <f t="shared" si="264"/>
        <v>5.1942070518397974E-3</v>
      </c>
      <c r="JJ61" s="322">
        <f t="shared" si="265"/>
        <v>-7.057163020465748E-3</v>
      </c>
      <c r="JK61" s="322">
        <f t="shared" si="266"/>
        <v>-3.2563548762251583E-3</v>
      </c>
      <c r="JL61" s="322">
        <f t="shared" si="267"/>
        <v>-4.1403685937894487E-2</v>
      </c>
      <c r="JM61" s="322">
        <f t="shared" si="268"/>
        <v>3.6513090648910708E-2</v>
      </c>
      <c r="JN61" s="322">
        <f t="shared" si="269"/>
        <v>5.0838840874423109E-4</v>
      </c>
      <c r="JO61" s="322">
        <f t="shared" si="270"/>
        <v>-3.6697247706422048E-2</v>
      </c>
      <c r="JP61" s="322">
        <f t="shared" si="271"/>
        <v>-3.8440417353102843E-3</v>
      </c>
      <c r="JQ61" s="322">
        <f t="shared" si="272"/>
        <v>-3.3572553824610572E-2</v>
      </c>
      <c r="JR61" s="322">
        <f t="shared" si="273"/>
        <v>-2.5979381443298977E-2</v>
      </c>
      <c r="JS61" s="322">
        <f t="shared" si="274"/>
        <v>1.2102564102564172E-2</v>
      </c>
      <c r="JT61" s="322">
        <f t="shared" si="275"/>
        <v>-4.2311661506707961E-2</v>
      </c>
      <c r="JU61" s="322">
        <f t="shared" si="276"/>
        <v>-7.1581196581196577E-2</v>
      </c>
      <c r="JV61" s="322">
        <f t="shared" si="277"/>
        <v>-1.3644366197183042E-2</v>
      </c>
      <c r="JW61" s="322">
        <f t="shared" si="278"/>
        <v>1.5521545642027644E-2</v>
      </c>
      <c r="JX61" s="322">
        <f t="shared" si="279"/>
        <v>-8.7424639823762973E-3</v>
      </c>
      <c r="JY61" s="322">
        <f t="shared" si="280"/>
        <v>-7.5396825396824496E-3</v>
      </c>
      <c r="JZ61" s="322">
        <f t="shared" si="281"/>
        <v>-2.4046793760831877E-2</v>
      </c>
      <c r="KA61" s="322">
        <f t="shared" si="282"/>
        <v>-1.3664284818854072E-2</v>
      </c>
      <c r="KB61" s="322">
        <f t="shared" si="283"/>
        <v>1.7281105990783412E-2</v>
      </c>
      <c r="KC61" s="322">
        <f t="shared" si="284"/>
        <v>-6.0546875997942014E-2</v>
      </c>
      <c r="KD61" s="322">
        <f t="shared" si="285"/>
        <v>3.8088463528194616E-2</v>
      </c>
      <c r="KE61" s="322">
        <f t="shared" si="286"/>
        <v>-2.260638297872344E-2</v>
      </c>
      <c r="KF61" s="322">
        <f t="shared" si="287"/>
        <v>5.6528081692195371E-2</v>
      </c>
      <c r="KG61" s="322">
        <f t="shared" si="288"/>
        <v>-3.468815697266988E-2</v>
      </c>
      <c r="KH61" s="322">
        <f t="shared" si="289"/>
        <v>-2.0646937370956568E-2</v>
      </c>
      <c r="KI61" s="322">
        <f t="shared" si="290"/>
        <v>4.2483660130718921E-2</v>
      </c>
      <c r="KJ61" s="322">
        <f t="shared" si="291"/>
        <v>-2.279368790181184E-2</v>
      </c>
      <c r="KK61" s="322">
        <f t="shared" si="292"/>
        <v>-3.1616982836495E-2</v>
      </c>
      <c r="KL61" s="322">
        <f t="shared" si="293"/>
        <v>-3.047352786999815E-2</v>
      </c>
      <c r="KM61" s="322">
        <f t="shared" si="294"/>
        <v>-5.5843094524652796E-2</v>
      </c>
      <c r="KN61" s="322">
        <f t="shared" si="295"/>
        <v>-1.9867549668874201E-2</v>
      </c>
      <c r="KO61" s="322">
        <f t="shared" si="296"/>
        <v>4.5628454017287698E-2</v>
      </c>
      <c r="KP61" s="322">
        <f t="shared" si="297"/>
        <v>-3.0730897009966715E-2</v>
      </c>
      <c r="KQ61" s="322">
        <f t="shared" si="298"/>
        <v>-4.3321299638989161E-2</v>
      </c>
      <c r="KR61" s="322">
        <f t="shared" si="299"/>
        <v>3.9653035935563852E-2</v>
      </c>
      <c r="KS61" s="322">
        <f t="shared" si="300"/>
        <v>-1.240753996659499E-2</v>
      </c>
      <c r="KT61" s="322">
        <f t="shared" si="301"/>
        <v>8.2559769110157367E-3</v>
      </c>
      <c r="KU61" s="322">
        <f t="shared" si="302"/>
        <v>-1.2325239146431232E-2</v>
      </c>
      <c r="KV61" s="322">
        <f t="shared" si="303"/>
        <v>-6.6666666666666638E-2</v>
      </c>
      <c r="KW61" s="322">
        <f t="shared" si="304"/>
        <v>-3.3604895509739496E-2</v>
      </c>
      <c r="KX61" s="322">
        <f t="shared" si="305"/>
        <v>-3.3106134371957141E-2</v>
      </c>
      <c r="KY61" s="322">
        <f t="shared" si="306"/>
        <v>-9.4080247443938392E-3</v>
      </c>
      <c r="KZ61" s="322">
        <f t="shared" si="307"/>
        <v>-1.2180180180180163E-2</v>
      </c>
      <c r="LA61" s="322">
        <f t="shared" si="308"/>
        <v>-1.7557060446450681E-3</v>
      </c>
      <c r="LB61" s="322">
        <f t="shared" si="309"/>
        <v>-4.6466952502923348E-2</v>
      </c>
      <c r="LC61" s="322">
        <f t="shared" si="310"/>
        <v>2.7528355387523608E-2</v>
      </c>
      <c r="LD61" s="322">
        <f t="shared" si="311"/>
        <v>-1.2546335899629248E-2</v>
      </c>
      <c r="LE61" s="322">
        <f t="shared" si="312"/>
        <v>-6.629701060752136E-3</v>
      </c>
      <c r="LF61" s="322">
        <f t="shared" si="313"/>
        <v>-2.7447216890595004E-2</v>
      </c>
      <c r="LG61" s="322">
        <f t="shared" si="314"/>
        <v>-2.3295454545454553E-2</v>
      </c>
      <c r="LH61" s="322">
        <f t="shared" si="315"/>
        <v>-1.1304596060519659E-2</v>
      </c>
      <c r="LI61" s="322">
        <f t="shared" si="316"/>
        <v>2.4691358024690833E-3</v>
      </c>
      <c r="LJ61" s="322">
        <f t="shared" si="317"/>
        <v>-2.2433222036727939E-2</v>
      </c>
      <c r="LK61" s="322">
        <f t="shared" si="318"/>
        <v>1.2344738245827972E-2</v>
      </c>
      <c r="LL61" s="322">
        <f t="shared" si="319"/>
        <v>-3.7528868360277051E-2</v>
      </c>
      <c r="LM61" s="322">
        <f t="shared" si="320"/>
        <v>-1.4337536707548769E-2</v>
      </c>
      <c r="LN61" s="322">
        <f t="shared" si="321"/>
        <v>-2.8208744710860392E-2</v>
      </c>
      <c r="LO61" s="322">
        <f t="shared" si="322"/>
        <v>1.1627906976744186E-2</v>
      </c>
      <c r="LP61" s="322">
        <f t="shared" si="323"/>
        <v>-5.0666666666666652E-2</v>
      </c>
      <c r="LQ61" s="322">
        <f t="shared" si="324"/>
        <v>-4.7681683656691856E-2</v>
      </c>
      <c r="LR61" s="322">
        <f t="shared" si="325"/>
        <v>-5.5965304108450659E-2</v>
      </c>
      <c r="LS61" s="322">
        <f t="shared" si="326"/>
        <v>7.1795970852979183E-3</v>
      </c>
      <c r="LT61" s="322">
        <f t="shared" si="327"/>
        <v>-1.3147534379520726E-2</v>
      </c>
      <c r="LU61" s="322">
        <f t="shared" si="328"/>
        <v>-9.0733590733590636E-2</v>
      </c>
      <c r="LV61" s="327">
        <f t="shared" si="329"/>
        <v>-3.1911538021039583E-2</v>
      </c>
    </row>
    <row r="62" spans="1:334">
      <c r="A62" s="265">
        <v>45208</v>
      </c>
      <c r="B62" s="230">
        <v>2862.14</v>
      </c>
      <c r="C62" s="231">
        <v>78.58</v>
      </c>
      <c r="D62" s="231">
        <v>40.270000000000003</v>
      </c>
      <c r="E62" s="231">
        <v>40.9</v>
      </c>
      <c r="F62" s="231">
        <v>2531.92</v>
      </c>
      <c r="G62" s="231">
        <v>17.36</v>
      </c>
      <c r="H62" s="231">
        <v>181.99</v>
      </c>
      <c r="I62" s="231">
        <v>167034.39000000001</v>
      </c>
      <c r="J62" s="231">
        <v>9.14</v>
      </c>
      <c r="K62" s="231">
        <v>322.86</v>
      </c>
      <c r="L62" s="231">
        <v>87.35</v>
      </c>
      <c r="M62" s="232">
        <v>0.08</v>
      </c>
      <c r="N62" s="231">
        <v>26.55</v>
      </c>
      <c r="O62" s="231">
        <v>2908.14</v>
      </c>
      <c r="P62" s="231">
        <v>2.02</v>
      </c>
      <c r="Q62" s="231">
        <v>1223.5</v>
      </c>
      <c r="R62" s="231">
        <v>12.6</v>
      </c>
      <c r="S62" s="231">
        <v>177.12</v>
      </c>
      <c r="T62" s="231">
        <v>93.44</v>
      </c>
      <c r="U62" s="231">
        <v>65455.47</v>
      </c>
      <c r="V62" s="231">
        <v>15.86</v>
      </c>
      <c r="W62" s="231">
        <v>45.43</v>
      </c>
      <c r="X62" s="231">
        <v>7.2</v>
      </c>
      <c r="Y62" s="231">
        <v>520.03</v>
      </c>
      <c r="Z62" s="231">
        <v>79.790000000000006</v>
      </c>
      <c r="AA62" s="231">
        <v>251.12</v>
      </c>
      <c r="AB62" s="231">
        <v>2.42</v>
      </c>
      <c r="AC62" s="231">
        <v>8.68</v>
      </c>
      <c r="AD62" s="231">
        <v>16.87</v>
      </c>
      <c r="AE62" s="231">
        <v>129.79</v>
      </c>
      <c r="AF62" s="231">
        <v>633.57000000000005</v>
      </c>
      <c r="AG62" s="231">
        <v>49.81</v>
      </c>
      <c r="AH62" s="231">
        <v>25.13</v>
      </c>
      <c r="AI62" s="231">
        <v>169.83</v>
      </c>
      <c r="AJ62" s="231">
        <v>28.33</v>
      </c>
      <c r="AK62" s="231">
        <v>325.2</v>
      </c>
      <c r="AL62" s="231">
        <v>307.58</v>
      </c>
      <c r="AM62" s="231">
        <v>35.380000000000003</v>
      </c>
      <c r="AN62" s="231">
        <v>10.09</v>
      </c>
      <c r="AO62" s="231">
        <v>117.24</v>
      </c>
      <c r="AP62" s="231">
        <v>141.55000000000001</v>
      </c>
      <c r="AQ62" s="231">
        <v>12.41</v>
      </c>
      <c r="AR62" s="231">
        <v>14.47</v>
      </c>
      <c r="AS62" s="231">
        <v>96.37</v>
      </c>
      <c r="AT62" s="231">
        <v>66.94</v>
      </c>
      <c r="AU62" s="231">
        <v>138.93</v>
      </c>
      <c r="AV62" s="231">
        <v>31.23</v>
      </c>
      <c r="AW62" s="231">
        <v>54.92</v>
      </c>
      <c r="AX62" s="231">
        <v>3.26</v>
      </c>
      <c r="AY62" s="231">
        <v>24.61</v>
      </c>
      <c r="AZ62" s="231">
        <v>26.62</v>
      </c>
      <c r="BA62" s="231">
        <v>6450.81</v>
      </c>
      <c r="BB62" s="231">
        <v>563.05999999999995</v>
      </c>
      <c r="BC62" s="231">
        <v>1.63</v>
      </c>
      <c r="BD62" s="231">
        <v>15.57</v>
      </c>
      <c r="BE62" s="231">
        <v>548.76</v>
      </c>
      <c r="BF62" s="231">
        <v>355.68</v>
      </c>
      <c r="BG62" s="231">
        <v>126.82</v>
      </c>
      <c r="BH62" s="231">
        <v>62.1</v>
      </c>
      <c r="BI62" s="231">
        <v>259.19</v>
      </c>
      <c r="BJ62" s="231">
        <v>3.24</v>
      </c>
      <c r="BK62" s="231">
        <v>1530.25</v>
      </c>
      <c r="BL62" s="231">
        <v>129.93</v>
      </c>
      <c r="BM62" s="231">
        <v>86.28</v>
      </c>
      <c r="BN62" s="231">
        <v>456.07</v>
      </c>
      <c r="BO62" s="231">
        <v>3377.33</v>
      </c>
      <c r="BP62" s="231">
        <v>100.2</v>
      </c>
      <c r="BQ62" s="231">
        <v>599.63</v>
      </c>
      <c r="BR62" s="231">
        <v>82.97</v>
      </c>
      <c r="BS62" s="231">
        <v>372.08</v>
      </c>
      <c r="BT62" s="231">
        <v>79.05</v>
      </c>
      <c r="BU62" s="231">
        <v>56.61</v>
      </c>
      <c r="BV62" s="231">
        <v>10.24</v>
      </c>
      <c r="BW62" s="231">
        <v>52.06</v>
      </c>
      <c r="BX62" s="231">
        <v>312.76</v>
      </c>
      <c r="BY62" s="231">
        <v>147.28</v>
      </c>
      <c r="BZ62" s="231">
        <v>51.55</v>
      </c>
      <c r="CA62" s="231">
        <v>149.4</v>
      </c>
      <c r="CB62" s="231">
        <v>49.07</v>
      </c>
      <c r="CC62" s="231">
        <v>75219.13</v>
      </c>
      <c r="CD62" s="231">
        <v>165.54</v>
      </c>
      <c r="CE62" s="231">
        <v>62.75</v>
      </c>
      <c r="CF62" s="231">
        <v>6898.77</v>
      </c>
      <c r="CG62" s="231">
        <v>17.54</v>
      </c>
      <c r="CH62" s="231">
        <v>0.76</v>
      </c>
      <c r="CI62" s="231">
        <v>94</v>
      </c>
      <c r="CJ62" s="231">
        <v>105.09</v>
      </c>
      <c r="CK62" s="231">
        <v>99.43</v>
      </c>
      <c r="CL62" s="231">
        <v>26.3</v>
      </c>
      <c r="CM62" s="231">
        <v>6.71</v>
      </c>
      <c r="CN62" s="231">
        <v>7.99</v>
      </c>
      <c r="CO62" s="231">
        <v>0.94</v>
      </c>
      <c r="CP62" s="231">
        <v>1079</v>
      </c>
      <c r="CQ62" s="231">
        <v>135.88</v>
      </c>
      <c r="CR62" s="231">
        <v>209.84</v>
      </c>
      <c r="CS62" s="231">
        <v>126.05</v>
      </c>
      <c r="CT62" s="231">
        <v>234.17</v>
      </c>
      <c r="CU62" s="231">
        <v>657.34</v>
      </c>
      <c r="CV62" s="231">
        <v>105.5</v>
      </c>
      <c r="CW62" s="231">
        <v>393.48</v>
      </c>
      <c r="CX62" s="231">
        <v>13.73</v>
      </c>
      <c r="CY62" s="231">
        <v>301.54000000000002</v>
      </c>
      <c r="CZ62" s="231">
        <v>38.99</v>
      </c>
      <c r="DA62" s="231">
        <v>11034.87</v>
      </c>
      <c r="DB62" s="231">
        <v>141.55000000000001</v>
      </c>
      <c r="DC62" s="231">
        <v>5.15</v>
      </c>
      <c r="DD62" s="231">
        <v>36.32</v>
      </c>
      <c r="DE62" s="231">
        <v>1426.53</v>
      </c>
      <c r="DF62" s="231">
        <v>145.93</v>
      </c>
      <c r="DG62" s="231">
        <v>147.28</v>
      </c>
      <c r="DH62" s="231">
        <v>9.66</v>
      </c>
      <c r="DI62" s="231">
        <v>8.93</v>
      </c>
      <c r="DJ62" s="231">
        <v>22.76</v>
      </c>
      <c r="DK62" s="231">
        <v>96.26</v>
      </c>
      <c r="DL62" s="231">
        <v>9219.23</v>
      </c>
      <c r="DM62" s="231">
        <v>25.05</v>
      </c>
      <c r="DN62" s="231">
        <v>44.66</v>
      </c>
      <c r="DO62" s="231">
        <v>79.45</v>
      </c>
      <c r="DP62" s="231">
        <v>87</v>
      </c>
      <c r="DQ62" s="231">
        <v>522773.91</v>
      </c>
      <c r="DR62" s="231">
        <v>153.56</v>
      </c>
      <c r="DS62" s="231">
        <v>36.61</v>
      </c>
      <c r="DT62" s="231">
        <v>28.52</v>
      </c>
      <c r="DU62" s="231">
        <v>27.13</v>
      </c>
      <c r="DV62" s="231">
        <v>13.53</v>
      </c>
      <c r="DW62" s="231">
        <v>3.06</v>
      </c>
      <c r="DX62" s="231">
        <v>15.39</v>
      </c>
      <c r="DY62" s="231">
        <v>10.82</v>
      </c>
      <c r="DZ62" s="231">
        <v>304.81</v>
      </c>
      <c r="EA62" s="231">
        <v>69.540000000000006</v>
      </c>
      <c r="EB62" s="231">
        <v>18.95</v>
      </c>
      <c r="EC62" s="231">
        <v>721.9</v>
      </c>
      <c r="ED62" s="231">
        <v>21.92</v>
      </c>
      <c r="EE62" s="231">
        <v>18.8</v>
      </c>
      <c r="EF62" s="231">
        <v>15.94</v>
      </c>
      <c r="EG62" s="231">
        <v>41.8</v>
      </c>
      <c r="EH62" s="231">
        <v>732.63</v>
      </c>
      <c r="EI62" s="231">
        <v>207.05</v>
      </c>
      <c r="EJ62" s="231">
        <v>4.87</v>
      </c>
      <c r="EK62" s="231">
        <v>3923.82</v>
      </c>
      <c r="EL62" s="231">
        <v>29.61</v>
      </c>
      <c r="EM62" s="231">
        <v>237.05</v>
      </c>
      <c r="EN62" s="231">
        <v>137.63</v>
      </c>
      <c r="EO62" s="231">
        <v>200.9</v>
      </c>
      <c r="EP62" s="231">
        <v>1776.48</v>
      </c>
      <c r="EQ62" s="231">
        <v>88.11</v>
      </c>
      <c r="ER62" s="231">
        <v>141.61000000000001</v>
      </c>
      <c r="ES62" s="231">
        <v>83.06</v>
      </c>
      <c r="ET62" s="231">
        <v>50.67</v>
      </c>
      <c r="EU62" s="231">
        <v>17.13</v>
      </c>
      <c r="EV62" s="231">
        <v>345.09</v>
      </c>
      <c r="EW62" s="231">
        <v>8.27</v>
      </c>
      <c r="EX62" s="231">
        <v>184.91</v>
      </c>
      <c r="EY62" s="231">
        <v>129.51</v>
      </c>
      <c r="EZ62" s="231">
        <v>35.79</v>
      </c>
      <c r="FA62" s="231">
        <v>56.93</v>
      </c>
      <c r="FB62" s="231">
        <v>28.95</v>
      </c>
      <c r="FC62" s="231">
        <v>170</v>
      </c>
      <c r="FD62" s="231">
        <v>16.18</v>
      </c>
      <c r="FE62" s="231">
        <v>28.42</v>
      </c>
      <c r="FF62" s="231">
        <v>356.95</v>
      </c>
      <c r="FG62" s="231">
        <v>95.07</v>
      </c>
      <c r="FH62" s="231">
        <v>547.92999999999995</v>
      </c>
      <c r="FI62" s="231">
        <v>56.74</v>
      </c>
      <c r="FJ62" s="233">
        <v>34996.54</v>
      </c>
      <c r="FN62" s="326">
        <f t="shared" si="165"/>
        <v>5.9432805080783819E-3</v>
      </c>
      <c r="FO62" s="322">
        <f t="shared" si="166"/>
        <v>2.4511082138200722E-2</v>
      </c>
      <c r="FP62" s="322">
        <f t="shared" si="167"/>
        <v>-2.8468033775633284E-2</v>
      </c>
      <c r="FQ62" s="322">
        <f t="shared" si="168"/>
        <v>2.3779724655819668E-2</v>
      </c>
      <c r="FR62" s="322">
        <f t="shared" si="169"/>
        <v>4.4905101295442611E-2</v>
      </c>
      <c r="FS62" s="322">
        <f t="shared" si="170"/>
        <v>4.5153521974714027E-2</v>
      </c>
      <c r="FT62" s="322">
        <f t="shared" si="171"/>
        <v>-3.1768636687297151E-3</v>
      </c>
      <c r="FU62" s="322">
        <f t="shared" si="172"/>
        <v>-2.6534924319931309E-2</v>
      </c>
      <c r="FV62" s="322">
        <f t="shared" si="173"/>
        <v>-7.9556898288016029E-2</v>
      </c>
      <c r="FW62" s="322">
        <f t="shared" si="174"/>
        <v>1.4267990074442816E-3</v>
      </c>
      <c r="FX62" s="322">
        <f t="shared" si="175"/>
        <v>2.1517951116828315E-2</v>
      </c>
      <c r="FY62" s="322">
        <f t="shared" si="176"/>
        <v>0</v>
      </c>
      <c r="FZ62" s="322">
        <f t="shared" si="177"/>
        <v>1.29721480351011E-2</v>
      </c>
      <c r="GA62" s="322">
        <f t="shared" si="178"/>
        <v>-3.2583854774807228E-2</v>
      </c>
      <c r="GB62" s="322">
        <f t="shared" si="179"/>
        <v>4.975124378109568E-3</v>
      </c>
      <c r="GC62" s="322">
        <f t="shared" si="180"/>
        <v>-1.1337098898612537E-2</v>
      </c>
      <c r="GD62" s="322">
        <f t="shared" si="181"/>
        <v>6.0606060606060504E-2</v>
      </c>
      <c r="GE62" s="322">
        <f t="shared" si="182"/>
        <v>7.6804915514592604E-3</v>
      </c>
      <c r="GF62" s="322">
        <f t="shared" si="183"/>
        <v>8.4178717893373754E-3</v>
      </c>
      <c r="GG62" s="322">
        <f t="shared" si="184"/>
        <v>3.0303015993468369E-2</v>
      </c>
      <c r="GH62" s="322">
        <f t="shared" si="185"/>
        <v>1.6666666666666653E-2</v>
      </c>
      <c r="GI62" s="322">
        <f t="shared" si="186"/>
        <v>-6.7774376912986935E-3</v>
      </c>
      <c r="GJ62" s="322">
        <f t="shared" si="187"/>
        <v>2.2727272727272749E-2</v>
      </c>
      <c r="GK62" s="322">
        <f t="shared" si="188"/>
        <v>2.778820878708213E-2</v>
      </c>
      <c r="GL62" s="322">
        <f t="shared" si="189"/>
        <v>-2.3736693992414019E-2</v>
      </c>
      <c r="GM62" s="322">
        <f t="shared" si="190"/>
        <v>-3.6118681149963416E-2</v>
      </c>
      <c r="GN62" s="322">
        <f t="shared" si="191"/>
        <v>2.5423728813559344E-2</v>
      </c>
      <c r="GO62" s="322">
        <f t="shared" si="192"/>
        <v>5.793742757821429E-3</v>
      </c>
      <c r="GP62" s="322">
        <f t="shared" si="193"/>
        <v>2.615571776155716E-2</v>
      </c>
      <c r="GQ62" s="322">
        <f t="shared" si="194"/>
        <v>1.4301344170053128E-2</v>
      </c>
      <c r="GR62" s="322">
        <f t="shared" si="195"/>
        <v>-9.4693072702331932E-2</v>
      </c>
      <c r="GS62" s="322">
        <f t="shared" si="196"/>
        <v>-4.59632294164662E-3</v>
      </c>
      <c r="GT62" s="322">
        <f t="shared" si="197"/>
        <v>-3.6426380368098137E-2</v>
      </c>
      <c r="GU62" s="322">
        <f t="shared" si="198"/>
        <v>2.5977164260255006E-2</v>
      </c>
      <c r="GV62" s="322">
        <f t="shared" si="199"/>
        <v>-3.0790283954840989E-2</v>
      </c>
      <c r="GW62" s="322">
        <f t="shared" si="200"/>
        <v>-2.283653846153853E-2</v>
      </c>
      <c r="GX62" s="322">
        <f t="shared" si="201"/>
        <v>2.1690749045009044E-2</v>
      </c>
      <c r="GY62" s="322">
        <f t="shared" si="202"/>
        <v>-5.9005338578252556E-3</v>
      </c>
      <c r="GZ62" s="322">
        <f t="shared" si="203"/>
        <v>-2.4177949709864605E-2</v>
      </c>
      <c r="HA62" s="322">
        <f t="shared" si="204"/>
        <v>-1.8665773834435458E-2</v>
      </c>
      <c r="HB62" s="322">
        <f t="shared" si="205"/>
        <v>2.7511614401858453E-2</v>
      </c>
      <c r="HC62" s="322">
        <f t="shared" si="206"/>
        <v>4.5492839090143296E-2</v>
      </c>
      <c r="HD62" s="322">
        <f t="shared" si="207"/>
        <v>0</v>
      </c>
      <c r="HE62" s="322">
        <f t="shared" si="208"/>
        <v>2.7727418150794589E-2</v>
      </c>
      <c r="HF62" s="322">
        <f t="shared" si="209"/>
        <v>-3.0978575564562835E-2</v>
      </c>
      <c r="HG62" s="322">
        <f t="shared" si="210"/>
        <v>-4.1994207695490296E-2</v>
      </c>
      <c r="HH62" s="322">
        <f t="shared" si="211"/>
        <v>1.7595307917888534E-2</v>
      </c>
      <c r="HI62" s="322">
        <f t="shared" si="212"/>
        <v>7.3367571533381982E-3</v>
      </c>
      <c r="HJ62" s="322">
        <f t="shared" si="213"/>
        <v>-1.5105740181268963E-2</v>
      </c>
      <c r="HK62" s="322">
        <f t="shared" si="214"/>
        <v>2.2859517871986732E-2</v>
      </c>
      <c r="HL62" s="322">
        <f t="shared" si="215"/>
        <v>-5.1994301994301904E-2</v>
      </c>
      <c r="HM62" s="322">
        <f t="shared" si="216"/>
        <v>7.0570799823419572E-2</v>
      </c>
      <c r="HN62" s="322">
        <f t="shared" si="217"/>
        <v>2.2091524623790521E-2</v>
      </c>
      <c r="HO62" s="322">
        <f t="shared" si="218"/>
        <v>-4.6783625730994198E-2</v>
      </c>
      <c r="HP62" s="322">
        <f t="shared" si="219"/>
        <v>0</v>
      </c>
      <c r="HQ62" s="322">
        <f t="shared" si="220"/>
        <v>4.1922989291410424E-2</v>
      </c>
      <c r="HR62" s="322">
        <f t="shared" si="221"/>
        <v>-6.7704647322481673E-2</v>
      </c>
      <c r="HS62" s="322">
        <f t="shared" si="222"/>
        <v>-8.7541034860091019E-3</v>
      </c>
      <c r="HT62" s="322">
        <f t="shared" si="223"/>
        <v>4.4223978476542837E-2</v>
      </c>
      <c r="HU62" s="322">
        <f t="shared" si="224"/>
        <v>7.1106621075535592E-3</v>
      </c>
      <c r="HV62" s="322">
        <f t="shared" si="225"/>
        <v>-2.4096385542168565E-2</v>
      </c>
      <c r="HW62" s="322">
        <f t="shared" si="226"/>
        <v>4.6940423086396031E-2</v>
      </c>
      <c r="HX62" s="322">
        <f t="shared" si="227"/>
        <v>6.7800788954635108E-2</v>
      </c>
      <c r="HY62" s="322">
        <f t="shared" si="228"/>
        <v>-1.8653321201091907E-2</v>
      </c>
      <c r="HZ62" s="322">
        <f t="shared" si="229"/>
        <v>2.5406389819457274E-2</v>
      </c>
      <c r="IA62" s="322">
        <f t="shared" si="230"/>
        <v>-1.3958553518980231E-2</v>
      </c>
      <c r="IB62" s="322">
        <f t="shared" si="231"/>
        <v>6.8327974276528019E-3</v>
      </c>
      <c r="IC62" s="322">
        <f t="shared" si="232"/>
        <v>-3.1777300544153897E-2</v>
      </c>
      <c r="ID62" s="322">
        <f t="shared" si="233"/>
        <v>1.7038489825937739E-2</v>
      </c>
      <c r="IE62" s="322">
        <f t="shared" si="234"/>
        <v>-2.423161649008709E-2</v>
      </c>
      <c r="IF62" s="322">
        <f t="shared" si="235"/>
        <v>4.1090478071908208E-2</v>
      </c>
      <c r="IG62" s="322">
        <f t="shared" si="236"/>
        <v>4.6782544378698249E-2</v>
      </c>
      <c r="IH62" s="322">
        <f t="shared" si="237"/>
        <v>-1.5384615384615398E-2</v>
      </c>
      <c r="II62" s="322">
        <f t="shared" si="238"/>
        <v>2.1786064769381733E-2</v>
      </c>
      <c r="IJ62" s="322">
        <f t="shared" si="239"/>
        <v>-2.3604465709729156E-3</v>
      </c>
      <c r="IK62" s="322">
        <f t="shared" si="240"/>
        <v>-4.999324415619572E-3</v>
      </c>
      <c r="IL62" s="322">
        <f t="shared" si="241"/>
        <v>-3.9142590866728826E-2</v>
      </c>
      <c r="IM62" s="322">
        <f t="shared" si="242"/>
        <v>-1.8039687312085377E-3</v>
      </c>
      <c r="IN62" s="322">
        <f t="shared" si="243"/>
        <v>-3.8973756365060751E-2</v>
      </c>
      <c r="IO62" s="322">
        <f t="shared" si="244"/>
        <v>-1.1737104314181323E-2</v>
      </c>
      <c r="IP62" s="322">
        <f t="shared" si="245"/>
        <v>5.2317080923018178E-2</v>
      </c>
      <c r="IQ62" s="322">
        <f t="shared" si="246"/>
        <v>-4.1692119731215699E-2</v>
      </c>
      <c r="IR62" s="322">
        <f t="shared" si="247"/>
        <v>-9.8998959491944406E-3</v>
      </c>
      <c r="IS62" s="322">
        <f t="shared" si="248"/>
        <v>-8.5982282438770305E-2</v>
      </c>
      <c r="IT62" s="322">
        <f t="shared" si="249"/>
        <v>1.3333333333333345E-2</v>
      </c>
      <c r="IU62" s="322">
        <f t="shared" si="250"/>
        <v>-2.0425177157148748E-2</v>
      </c>
      <c r="IV62" s="322">
        <f t="shared" si="251"/>
        <v>-2.0048489369638114E-2</v>
      </c>
      <c r="IW62" s="322">
        <f t="shared" si="252"/>
        <v>0.10884353741496604</v>
      </c>
      <c r="IX62" s="322">
        <f t="shared" si="253"/>
        <v>-4.2940320232896644E-2</v>
      </c>
      <c r="IY62" s="322">
        <f t="shared" si="254"/>
        <v>-2.3289665211062613E-2</v>
      </c>
      <c r="IZ62" s="322">
        <f t="shared" si="255"/>
        <v>5.548216644649933E-2</v>
      </c>
      <c r="JA62" s="322">
        <f t="shared" si="256"/>
        <v>1.0752688172042901E-2</v>
      </c>
      <c r="JB62" s="322">
        <f t="shared" si="257"/>
        <v>0.10085191042187423</v>
      </c>
      <c r="JC62" s="322">
        <f t="shared" si="258"/>
        <v>-1.2571760773199754E-2</v>
      </c>
      <c r="JD62" s="322">
        <f t="shared" si="259"/>
        <v>-2.8293586478351403E-2</v>
      </c>
      <c r="JE62" s="322">
        <f t="shared" si="260"/>
        <v>-1.6310285625097468E-2</v>
      </c>
      <c r="JF62" s="322">
        <f t="shared" si="261"/>
        <v>1.1184040072545016E-2</v>
      </c>
      <c r="JG62" s="322">
        <f t="shared" si="262"/>
        <v>7.1720877150077453E-2</v>
      </c>
      <c r="JH62" s="322">
        <f t="shared" si="263"/>
        <v>-1.5582719044508741E-2</v>
      </c>
      <c r="JI62" s="322">
        <f t="shared" si="264"/>
        <v>1.6036655211912826E-3</v>
      </c>
      <c r="JJ62" s="322">
        <f t="shared" si="265"/>
        <v>-2.4164889836531617E-2</v>
      </c>
      <c r="JK62" s="322">
        <f t="shared" si="266"/>
        <v>5.2338567190052107E-3</v>
      </c>
      <c r="JL62" s="322">
        <f t="shared" si="267"/>
        <v>2.6863313141954257E-2</v>
      </c>
      <c r="JM62" s="322">
        <f t="shared" si="268"/>
        <v>-2.8409346046191365E-2</v>
      </c>
      <c r="JN62" s="322">
        <f t="shared" si="269"/>
        <v>2.7511614401858453E-2</v>
      </c>
      <c r="JO62" s="322">
        <f t="shared" si="270"/>
        <v>-1.904761904761898E-2</v>
      </c>
      <c r="JP62" s="322">
        <f t="shared" si="271"/>
        <v>1.1025358324145299E-3</v>
      </c>
      <c r="JQ62" s="322">
        <f t="shared" si="272"/>
        <v>3.3492718974136075E-2</v>
      </c>
      <c r="JR62" s="322">
        <f t="shared" si="273"/>
        <v>2.9706463449054529E-2</v>
      </c>
      <c r="JS62" s="322">
        <f t="shared" si="274"/>
        <v>-4.999324415619572E-3</v>
      </c>
      <c r="JT62" s="322">
        <f t="shared" si="275"/>
        <v>4.0948275862069054E-2</v>
      </c>
      <c r="JU62" s="322">
        <f t="shared" si="276"/>
        <v>2.7617951668584606E-2</v>
      </c>
      <c r="JV62" s="322">
        <f t="shared" si="277"/>
        <v>1.56180276662205E-2</v>
      </c>
      <c r="JW62" s="322">
        <f t="shared" si="278"/>
        <v>2.8858486532706316E-2</v>
      </c>
      <c r="JX62" s="322">
        <f t="shared" si="279"/>
        <v>-9.1816902088306146E-2</v>
      </c>
      <c r="JY62" s="322">
        <f t="shared" si="280"/>
        <v>1.5993602558976067E-3</v>
      </c>
      <c r="JZ62" s="322">
        <f t="shared" si="281"/>
        <v>-8.6570477247502903E-3</v>
      </c>
      <c r="KA62" s="322">
        <f t="shared" si="282"/>
        <v>9.7864768683273515E-3</v>
      </c>
      <c r="KB62" s="322">
        <f t="shared" si="283"/>
        <v>-1.4722536806341984E-2</v>
      </c>
      <c r="KC62" s="322">
        <f t="shared" si="284"/>
        <v>9.35550850746944E-2</v>
      </c>
      <c r="KD62" s="322">
        <f t="shared" si="285"/>
        <v>-4.3418675636952585E-2</v>
      </c>
      <c r="KE62" s="322">
        <f t="shared" si="286"/>
        <v>-3.8095238095238251E-3</v>
      </c>
      <c r="KF62" s="322">
        <f t="shared" si="287"/>
        <v>-1.5533310321021723E-2</v>
      </c>
      <c r="KG62" s="322">
        <f t="shared" si="288"/>
        <v>-1.5245009074410225E-2</v>
      </c>
      <c r="KH62" s="322">
        <f t="shared" si="289"/>
        <v>-4.919184820801132E-2</v>
      </c>
      <c r="KI62" s="322">
        <f t="shared" si="290"/>
        <v>-4.0752351097178653E-2</v>
      </c>
      <c r="KJ62" s="322">
        <f t="shared" si="291"/>
        <v>-7.9545454545454447E-2</v>
      </c>
      <c r="KK62" s="322">
        <f t="shared" si="292"/>
        <v>9.3283582089551901E-3</v>
      </c>
      <c r="KL62" s="322">
        <f t="shared" si="293"/>
        <v>9.8691561835417926E-2</v>
      </c>
      <c r="KM62" s="322">
        <f t="shared" si="294"/>
        <v>3.173687247547794E-3</v>
      </c>
      <c r="KN62" s="322">
        <f t="shared" si="295"/>
        <v>-1.507276507276503E-2</v>
      </c>
      <c r="KO62" s="322">
        <f t="shared" si="296"/>
        <v>-2.1683154899037809E-2</v>
      </c>
      <c r="KP62" s="322">
        <f t="shared" si="297"/>
        <v>-6.0839760068551761E-2</v>
      </c>
      <c r="KQ62" s="322">
        <f t="shared" si="298"/>
        <v>1.3477088948787061E-2</v>
      </c>
      <c r="KR62" s="322">
        <f t="shared" si="299"/>
        <v>-5.0059594755661595E-2</v>
      </c>
      <c r="KS62" s="322">
        <f t="shared" si="300"/>
        <v>9.9057743416283307E-3</v>
      </c>
      <c r="KT62" s="322">
        <f t="shared" si="301"/>
        <v>8.2434217769459563E-3</v>
      </c>
      <c r="KU62" s="322">
        <f t="shared" si="302"/>
        <v>-3.5900540137828181E-2</v>
      </c>
      <c r="KV62" s="322">
        <f t="shared" si="303"/>
        <v>2.3109243697479059E-2</v>
      </c>
      <c r="KW62" s="322">
        <f t="shared" si="304"/>
        <v>2.5491865545704365E-4</v>
      </c>
      <c r="KX62" s="322">
        <f t="shared" si="305"/>
        <v>-6.0422960725075433E-3</v>
      </c>
      <c r="KY62" s="322">
        <f t="shared" si="306"/>
        <v>2.8015091721236861E-2</v>
      </c>
      <c r="KZ62" s="322">
        <f t="shared" si="307"/>
        <v>4.1587625857288282E-3</v>
      </c>
      <c r="LA62" s="322">
        <f t="shared" si="308"/>
        <v>9.5477386934673652E-3</v>
      </c>
      <c r="LB62" s="322">
        <f t="shared" si="309"/>
        <v>3.7390872726210965E-2</v>
      </c>
      <c r="LC62" s="322">
        <f t="shared" si="310"/>
        <v>1.3107968264918944E-2</v>
      </c>
      <c r="LD62" s="322">
        <f t="shared" si="311"/>
        <v>2.2307248050823007E-2</v>
      </c>
      <c r="LE62" s="322">
        <f t="shared" si="312"/>
        <v>7.8873923067589585E-3</v>
      </c>
      <c r="LF62" s="322">
        <f t="shared" si="313"/>
        <v>0</v>
      </c>
      <c r="LG62" s="322">
        <f t="shared" si="314"/>
        <v>-3.4904013961606904E-3</v>
      </c>
      <c r="LH62" s="322">
        <f t="shared" si="315"/>
        <v>-3.6091701795923086E-3</v>
      </c>
      <c r="LI62" s="322">
        <f t="shared" si="316"/>
        <v>1.8472906403940934E-2</v>
      </c>
      <c r="LJ62" s="322">
        <f t="shared" si="317"/>
        <v>-1.3181769665919517E-2</v>
      </c>
      <c r="LK62" s="322">
        <f t="shared" si="318"/>
        <v>-2.5141136620248427E-2</v>
      </c>
      <c r="LL62" s="322">
        <f t="shared" si="319"/>
        <v>7.3485302939411981E-2</v>
      </c>
      <c r="LM62" s="322">
        <f t="shared" si="320"/>
        <v>-2.2783035401332378E-3</v>
      </c>
      <c r="LN62" s="322">
        <f t="shared" si="321"/>
        <v>5.0435413642960836E-2</v>
      </c>
      <c r="LO62" s="322">
        <f t="shared" si="322"/>
        <v>-2.2988505747126436E-2</v>
      </c>
      <c r="LP62" s="322">
        <f t="shared" si="323"/>
        <v>0.13623595505617975</v>
      </c>
      <c r="LQ62" s="322">
        <f t="shared" si="324"/>
        <v>-1.8646408839778975E-2</v>
      </c>
      <c r="LR62" s="322">
        <f t="shared" si="325"/>
        <v>-1.8046271079200028E-2</v>
      </c>
      <c r="LS62" s="322">
        <f t="shared" si="326"/>
        <v>1.149058410469197E-2</v>
      </c>
      <c r="LT62" s="322">
        <f t="shared" si="327"/>
        <v>1.6699756925760305E-2</v>
      </c>
      <c r="LU62" s="322">
        <f t="shared" si="328"/>
        <v>3.8924274593064197E-3</v>
      </c>
      <c r="LV62" s="327">
        <f t="shared" si="329"/>
        <v>0.13121994091862199</v>
      </c>
    </row>
    <row r="63" spans="1:334">
      <c r="A63" s="265">
        <v>45215</v>
      </c>
      <c r="B63" s="230">
        <v>2791.24</v>
      </c>
      <c r="C63" s="231">
        <v>70.64</v>
      </c>
      <c r="D63" s="231">
        <v>39.28</v>
      </c>
      <c r="E63" s="231">
        <v>40.369999999999997</v>
      </c>
      <c r="F63" s="231">
        <v>2465.5</v>
      </c>
      <c r="G63" s="231">
        <v>16.11</v>
      </c>
      <c r="H63" s="231">
        <v>167.8</v>
      </c>
      <c r="I63" s="231">
        <v>163820.48000000001</v>
      </c>
      <c r="J63" s="231">
        <v>9.1300000000000008</v>
      </c>
      <c r="K63" s="231">
        <v>321.82</v>
      </c>
      <c r="L63" s="231">
        <v>83.59</v>
      </c>
      <c r="M63" s="232">
        <v>0.08</v>
      </c>
      <c r="N63" s="231">
        <v>25.95</v>
      </c>
      <c r="O63" s="231">
        <v>2717.45</v>
      </c>
      <c r="P63" s="231">
        <v>1.97</v>
      </c>
      <c r="Q63" s="231">
        <v>1169.67</v>
      </c>
      <c r="R63" s="231">
        <v>13.3</v>
      </c>
      <c r="S63" s="231">
        <v>171.2</v>
      </c>
      <c r="T63" s="231">
        <v>89.5</v>
      </c>
      <c r="U63" s="231">
        <v>66225.52</v>
      </c>
      <c r="V63" s="231">
        <v>15.86</v>
      </c>
      <c r="W63" s="231">
        <v>41.36</v>
      </c>
      <c r="X63" s="231">
        <v>7.14</v>
      </c>
      <c r="Y63" s="231">
        <v>508.11</v>
      </c>
      <c r="Z63" s="231">
        <v>75.92</v>
      </c>
      <c r="AA63" s="231">
        <v>211.99</v>
      </c>
      <c r="AB63" s="231">
        <v>2.38</v>
      </c>
      <c r="AC63" s="231">
        <v>9.44</v>
      </c>
      <c r="AD63" s="231">
        <v>16.48</v>
      </c>
      <c r="AE63" s="231">
        <v>125.17</v>
      </c>
      <c r="AF63" s="231">
        <v>636.83000000000004</v>
      </c>
      <c r="AG63" s="231">
        <v>51.39</v>
      </c>
      <c r="AH63" s="231">
        <v>25.06</v>
      </c>
      <c r="AI63" s="231">
        <v>165.82</v>
      </c>
      <c r="AJ63" s="231">
        <v>27.05</v>
      </c>
      <c r="AK63" s="231">
        <v>325.3</v>
      </c>
      <c r="AL63" s="231">
        <v>297.41000000000003</v>
      </c>
      <c r="AM63" s="231">
        <v>34.35</v>
      </c>
      <c r="AN63" s="231">
        <v>9.94</v>
      </c>
      <c r="AO63" s="231">
        <v>116.56</v>
      </c>
      <c r="AP63" s="231">
        <v>136.72</v>
      </c>
      <c r="AQ63" s="231">
        <v>12.34</v>
      </c>
      <c r="AR63" s="231">
        <v>12.72</v>
      </c>
      <c r="AS63" s="231">
        <v>92.07</v>
      </c>
      <c r="AT63" s="231">
        <v>66.91</v>
      </c>
      <c r="AU63" s="231">
        <v>139.68</v>
      </c>
      <c r="AV63" s="231">
        <v>30.37</v>
      </c>
      <c r="AW63" s="231">
        <v>52.94</v>
      </c>
      <c r="AX63" s="231">
        <v>2.96</v>
      </c>
      <c r="AY63" s="231">
        <v>24.16</v>
      </c>
      <c r="AZ63" s="231">
        <v>25.96</v>
      </c>
      <c r="BA63" s="231">
        <v>6200.04</v>
      </c>
      <c r="BB63" s="231">
        <v>537.04999999999995</v>
      </c>
      <c r="BC63" s="231">
        <v>1.34</v>
      </c>
      <c r="BD63" s="231">
        <v>15.43</v>
      </c>
      <c r="BE63" s="231">
        <v>540.96</v>
      </c>
      <c r="BF63" s="231">
        <v>400.96</v>
      </c>
      <c r="BG63" s="231">
        <v>120.78</v>
      </c>
      <c r="BH63" s="231">
        <v>61.79</v>
      </c>
      <c r="BI63" s="231">
        <v>241.07</v>
      </c>
      <c r="BJ63" s="231">
        <v>3.18</v>
      </c>
      <c r="BK63" s="231">
        <v>1407.7</v>
      </c>
      <c r="BL63" s="231">
        <v>126.12</v>
      </c>
      <c r="BM63" s="231">
        <v>83.67</v>
      </c>
      <c r="BN63" s="231">
        <v>435.18</v>
      </c>
      <c r="BO63" s="231">
        <v>3305.17</v>
      </c>
      <c r="BP63" s="231">
        <v>94.25</v>
      </c>
      <c r="BQ63" s="231">
        <v>587.37</v>
      </c>
      <c r="BR63" s="231">
        <v>81.290000000000006</v>
      </c>
      <c r="BS63" s="231">
        <v>367.83</v>
      </c>
      <c r="BT63" s="231">
        <v>79.37</v>
      </c>
      <c r="BU63" s="231">
        <v>56.08</v>
      </c>
      <c r="BV63" s="231">
        <v>10.09</v>
      </c>
      <c r="BW63" s="231">
        <v>51.71</v>
      </c>
      <c r="BX63" s="231">
        <v>306.76</v>
      </c>
      <c r="BY63" s="231">
        <v>143.66</v>
      </c>
      <c r="BZ63" s="231">
        <v>51.14</v>
      </c>
      <c r="CA63" s="231">
        <v>149.4</v>
      </c>
      <c r="CB63" s="231">
        <v>47.3</v>
      </c>
      <c r="CC63" s="231">
        <v>72985.78</v>
      </c>
      <c r="CD63" s="231">
        <v>167.94</v>
      </c>
      <c r="CE63" s="231">
        <v>61.71</v>
      </c>
      <c r="CF63" s="231">
        <v>6760.79</v>
      </c>
      <c r="CG63" s="231">
        <v>19.32</v>
      </c>
      <c r="CH63" s="231">
        <v>0.75</v>
      </c>
      <c r="CI63" s="231">
        <v>86.59</v>
      </c>
      <c r="CJ63" s="231">
        <v>101.81</v>
      </c>
      <c r="CK63" s="231">
        <v>93.73</v>
      </c>
      <c r="CL63" s="231">
        <v>25.72</v>
      </c>
      <c r="CM63" s="231">
        <v>6.71</v>
      </c>
      <c r="CN63" s="231">
        <v>7.62</v>
      </c>
      <c r="CO63" s="231">
        <v>0.86</v>
      </c>
      <c r="CP63" s="231">
        <v>1061.01</v>
      </c>
      <c r="CQ63" s="231">
        <v>134.91</v>
      </c>
      <c r="CR63" s="231">
        <v>206.65</v>
      </c>
      <c r="CS63" s="231">
        <v>127.92</v>
      </c>
      <c r="CT63" s="231">
        <v>229.94</v>
      </c>
      <c r="CU63" s="231">
        <v>653.5</v>
      </c>
      <c r="CV63" s="231">
        <v>99.63</v>
      </c>
      <c r="CW63" s="231">
        <v>380.02</v>
      </c>
      <c r="CX63" s="231">
        <v>13.56</v>
      </c>
      <c r="CY63" s="231">
        <v>284.05</v>
      </c>
      <c r="CZ63" s="231">
        <v>35.81</v>
      </c>
      <c r="DA63" s="231">
        <v>9834.59</v>
      </c>
      <c r="DB63" s="231">
        <v>136.72</v>
      </c>
      <c r="DC63" s="231">
        <v>5.28</v>
      </c>
      <c r="DD63" s="231">
        <v>36.159999999999997</v>
      </c>
      <c r="DE63" s="231">
        <v>1386.53</v>
      </c>
      <c r="DF63" s="231">
        <v>141.88</v>
      </c>
      <c r="DG63" s="231">
        <v>143.66</v>
      </c>
      <c r="DH63" s="231">
        <v>9.49</v>
      </c>
      <c r="DI63" s="231">
        <v>8.48</v>
      </c>
      <c r="DJ63" s="231">
        <v>22.37</v>
      </c>
      <c r="DK63" s="231">
        <v>98.92</v>
      </c>
      <c r="DL63" s="231">
        <v>9000.3799999999992</v>
      </c>
      <c r="DM63" s="231">
        <v>24.29</v>
      </c>
      <c r="DN63" s="231">
        <v>45.04</v>
      </c>
      <c r="DO63" s="231">
        <v>78.989999999999995</v>
      </c>
      <c r="DP63" s="231">
        <v>89.58</v>
      </c>
      <c r="DQ63" s="231">
        <v>477056.03</v>
      </c>
      <c r="DR63" s="231">
        <v>149.91999999999999</v>
      </c>
      <c r="DS63" s="231">
        <v>35.630000000000003</v>
      </c>
      <c r="DT63" s="231">
        <v>24.86</v>
      </c>
      <c r="DU63" s="231">
        <v>24.69</v>
      </c>
      <c r="DV63" s="231">
        <v>12.98</v>
      </c>
      <c r="DW63" s="231">
        <v>2.68</v>
      </c>
      <c r="DX63" s="231">
        <v>15.53</v>
      </c>
      <c r="DY63" s="231">
        <v>10.25</v>
      </c>
      <c r="DZ63" s="231">
        <v>306</v>
      </c>
      <c r="EA63" s="231">
        <v>67.87</v>
      </c>
      <c r="EB63" s="231">
        <v>19.37</v>
      </c>
      <c r="EC63" s="231">
        <v>681.8</v>
      </c>
      <c r="ED63" s="231">
        <v>20.85</v>
      </c>
      <c r="EE63" s="231">
        <v>18.18</v>
      </c>
      <c r="EF63" s="231">
        <v>16.010000000000002</v>
      </c>
      <c r="EG63" s="231">
        <v>40.07</v>
      </c>
      <c r="EH63" s="231">
        <v>703.28</v>
      </c>
      <c r="EI63" s="231">
        <v>203.74</v>
      </c>
      <c r="EJ63" s="231">
        <v>4.8600000000000003</v>
      </c>
      <c r="EK63" s="231">
        <v>3987.28</v>
      </c>
      <c r="EL63" s="231">
        <v>29.61</v>
      </c>
      <c r="EM63" s="231">
        <v>222.13</v>
      </c>
      <c r="EN63" s="231">
        <v>140.83000000000001</v>
      </c>
      <c r="EO63" s="231">
        <v>193.61</v>
      </c>
      <c r="EP63" s="231">
        <v>1708.15</v>
      </c>
      <c r="EQ63" s="231">
        <v>88.94</v>
      </c>
      <c r="ER63" s="231">
        <v>133.94</v>
      </c>
      <c r="ES63" s="231">
        <v>77.760000000000005</v>
      </c>
      <c r="ET63" s="231">
        <v>50.22</v>
      </c>
      <c r="EU63" s="231">
        <v>16.28</v>
      </c>
      <c r="EV63" s="231">
        <v>335.86</v>
      </c>
      <c r="EW63" s="231">
        <v>7.96</v>
      </c>
      <c r="EX63" s="231">
        <v>180.04</v>
      </c>
      <c r="EY63" s="231">
        <v>128.30000000000001</v>
      </c>
      <c r="EZ63" s="231">
        <v>35.43</v>
      </c>
      <c r="FA63" s="231">
        <v>56.62</v>
      </c>
      <c r="FB63" s="231">
        <v>28.87</v>
      </c>
      <c r="FC63" s="231">
        <v>166.5</v>
      </c>
      <c r="FD63" s="231">
        <v>16.079999999999998</v>
      </c>
      <c r="FE63" s="231">
        <v>28.31</v>
      </c>
      <c r="FF63" s="231">
        <v>362.57</v>
      </c>
      <c r="FG63" s="231">
        <v>90.89</v>
      </c>
      <c r="FH63" s="231">
        <v>534.48</v>
      </c>
      <c r="FI63" s="231">
        <v>53.67</v>
      </c>
      <c r="FJ63" s="233">
        <v>33182.49</v>
      </c>
      <c r="FN63" s="326">
        <f t="shared" si="165"/>
        <v>-2.4771674341576615E-2</v>
      </c>
      <c r="FO63" s="322">
        <f t="shared" si="166"/>
        <v>-0.10104352252481545</v>
      </c>
      <c r="FP63" s="322">
        <f t="shared" si="167"/>
        <v>-2.4584057611124956E-2</v>
      </c>
      <c r="FQ63" s="322">
        <f t="shared" si="168"/>
        <v>-1.295843520782399E-2</v>
      </c>
      <c r="FR63" s="322">
        <f t="shared" si="169"/>
        <v>-2.6233056336693129E-2</v>
      </c>
      <c r="FS63" s="322">
        <f t="shared" si="170"/>
        <v>-7.2004608294930883E-2</v>
      </c>
      <c r="FT63" s="322">
        <f t="shared" si="171"/>
        <v>-7.7971317105335447E-2</v>
      </c>
      <c r="FU63" s="322">
        <f t="shared" si="172"/>
        <v>-1.9241007794861903E-2</v>
      </c>
      <c r="FV63" s="322">
        <f t="shared" si="173"/>
        <v>-1.094091903719889E-3</v>
      </c>
      <c r="FW63" s="322">
        <f t="shared" si="174"/>
        <v>-3.2212104317661536E-3</v>
      </c>
      <c r="FX63" s="322">
        <f t="shared" si="175"/>
        <v>-4.3045220377790398E-2</v>
      </c>
      <c r="FY63" s="322">
        <f t="shared" si="176"/>
        <v>0</v>
      </c>
      <c r="FZ63" s="322">
        <f t="shared" si="177"/>
        <v>-2.2598870056497227E-2</v>
      </c>
      <c r="GA63" s="322">
        <f t="shared" si="178"/>
        <v>-6.557112106019658E-2</v>
      </c>
      <c r="GB63" s="322">
        <f t="shared" si="179"/>
        <v>-2.4752475247524774E-2</v>
      </c>
      <c r="GC63" s="322">
        <f t="shared" si="180"/>
        <v>-4.3996730690641542E-2</v>
      </c>
      <c r="GD63" s="322">
        <f t="shared" si="181"/>
        <v>5.5555555555555643E-2</v>
      </c>
      <c r="GE63" s="322">
        <f t="shared" si="182"/>
        <v>-3.342366757000912E-2</v>
      </c>
      <c r="GF63" s="322">
        <f t="shared" si="183"/>
        <v>-4.2166095890410933E-2</v>
      </c>
      <c r="GG63" s="322">
        <f t="shared" si="184"/>
        <v>1.1764486604404534E-2</v>
      </c>
      <c r="GH63" s="322">
        <f t="shared" si="185"/>
        <v>0</v>
      </c>
      <c r="GI63" s="322">
        <f t="shared" si="186"/>
        <v>-8.9588377723970949E-2</v>
      </c>
      <c r="GJ63" s="322">
        <f t="shared" si="187"/>
        <v>-8.3333333333334026E-3</v>
      </c>
      <c r="GK63" s="322">
        <f t="shared" si="188"/>
        <v>-2.2921754514162566E-2</v>
      </c>
      <c r="GL63" s="322">
        <f t="shared" si="189"/>
        <v>-4.8502318586289062E-2</v>
      </c>
      <c r="GM63" s="322">
        <f t="shared" si="190"/>
        <v>-0.15582191780821916</v>
      </c>
      <c r="GN63" s="322">
        <f t="shared" si="191"/>
        <v>-1.6528925619834725E-2</v>
      </c>
      <c r="GO63" s="322">
        <f t="shared" si="192"/>
        <v>8.7557603686635926E-2</v>
      </c>
      <c r="GP63" s="322">
        <f t="shared" si="193"/>
        <v>-2.3117960877297009E-2</v>
      </c>
      <c r="GQ63" s="322">
        <f t="shared" si="194"/>
        <v>-3.5595962708991374E-2</v>
      </c>
      <c r="GR63" s="322">
        <f t="shared" si="195"/>
        <v>5.1454456492573677E-3</v>
      </c>
      <c r="GS63" s="322">
        <f t="shared" si="196"/>
        <v>3.1720538044569327E-2</v>
      </c>
      <c r="GT63" s="322">
        <f t="shared" si="197"/>
        <v>-2.7855153203342731E-3</v>
      </c>
      <c r="GU63" s="322">
        <f t="shared" si="198"/>
        <v>-2.3611847141259017E-2</v>
      </c>
      <c r="GV63" s="322">
        <f t="shared" si="199"/>
        <v>-4.5181786092481385E-2</v>
      </c>
      <c r="GW63" s="322">
        <f t="shared" si="200"/>
        <v>3.0750307503082025E-4</v>
      </c>
      <c r="GX63" s="322">
        <f t="shared" si="201"/>
        <v>-3.3064568567527014E-2</v>
      </c>
      <c r="GY63" s="322">
        <f t="shared" si="202"/>
        <v>-2.9112492933860968E-2</v>
      </c>
      <c r="GZ63" s="322">
        <f t="shared" si="203"/>
        <v>-1.4866204162537202E-2</v>
      </c>
      <c r="HA63" s="322">
        <f t="shared" si="204"/>
        <v>-5.8000682360968324E-3</v>
      </c>
      <c r="HB63" s="322">
        <f t="shared" si="205"/>
        <v>-3.4122218297421493E-2</v>
      </c>
      <c r="HC63" s="322">
        <f t="shared" si="206"/>
        <v>-5.6406124093473231E-3</v>
      </c>
      <c r="HD63" s="322">
        <f t="shared" si="207"/>
        <v>-0.12093987560469938</v>
      </c>
      <c r="HE63" s="322">
        <f t="shared" si="208"/>
        <v>-4.4619694925806905E-2</v>
      </c>
      <c r="HF63" s="322">
        <f t="shared" si="209"/>
        <v>-4.4816253361220704E-4</v>
      </c>
      <c r="HG63" s="322">
        <f t="shared" si="210"/>
        <v>5.3984020729863956E-3</v>
      </c>
      <c r="HH63" s="322">
        <f t="shared" si="211"/>
        <v>-2.7537624079410804E-2</v>
      </c>
      <c r="HI63" s="322">
        <f t="shared" si="212"/>
        <v>-3.6052439912600216E-2</v>
      </c>
      <c r="HJ63" s="322">
        <f t="shared" si="213"/>
        <v>-9.2024539877300568E-2</v>
      </c>
      <c r="HK63" s="322">
        <f t="shared" si="214"/>
        <v>-1.8285249898415248E-2</v>
      </c>
      <c r="HL63" s="322">
        <f t="shared" si="215"/>
        <v>-2.479338842975207E-2</v>
      </c>
      <c r="HM63" s="322">
        <f t="shared" si="216"/>
        <v>-3.8874187892683307E-2</v>
      </c>
      <c r="HN63" s="322">
        <f t="shared" si="217"/>
        <v>-4.6194011295421437E-2</v>
      </c>
      <c r="HO63" s="322">
        <f t="shared" si="218"/>
        <v>-0.17791411042944774</v>
      </c>
      <c r="HP63" s="322">
        <f t="shared" si="219"/>
        <v>-8.9916506101477556E-3</v>
      </c>
      <c r="HQ63" s="322">
        <f t="shared" si="220"/>
        <v>-1.421386398425533E-2</v>
      </c>
      <c r="HR63" s="322">
        <f t="shared" si="221"/>
        <v>0.1273054430949167</v>
      </c>
      <c r="HS63" s="322">
        <f t="shared" si="222"/>
        <v>-4.7626557325342947E-2</v>
      </c>
      <c r="HT63" s="322">
        <f t="shared" si="223"/>
        <v>-4.9919484702093762E-3</v>
      </c>
      <c r="HU63" s="322">
        <f t="shared" si="224"/>
        <v>-6.9910104556502969E-2</v>
      </c>
      <c r="HV63" s="322">
        <f t="shared" si="225"/>
        <v>-1.8518518518518535E-2</v>
      </c>
      <c r="HW63" s="322">
        <f t="shared" si="226"/>
        <v>-8.0084953438980533E-2</v>
      </c>
      <c r="HX63" s="322">
        <f t="shared" si="227"/>
        <v>-2.9323481874855707E-2</v>
      </c>
      <c r="HY63" s="322">
        <f t="shared" si="228"/>
        <v>-3.0250347705146029E-2</v>
      </c>
      <c r="HZ63" s="322">
        <f t="shared" si="229"/>
        <v>-4.5804372135856308E-2</v>
      </c>
      <c r="IA63" s="322">
        <f t="shared" si="230"/>
        <v>-2.1365990294108024E-2</v>
      </c>
      <c r="IB63" s="322">
        <f t="shared" si="231"/>
        <v>-5.9381237524950128E-2</v>
      </c>
      <c r="IC63" s="322">
        <f t="shared" si="232"/>
        <v>-2.0445941664026135E-2</v>
      </c>
      <c r="ID63" s="322">
        <f t="shared" si="233"/>
        <v>-2.0248282511751148E-2</v>
      </c>
      <c r="IE63" s="322">
        <f t="shared" si="234"/>
        <v>-1.1422274779617287E-2</v>
      </c>
      <c r="IF63" s="322">
        <f t="shared" si="235"/>
        <v>4.0480708412398156E-3</v>
      </c>
      <c r="IG63" s="322">
        <f t="shared" si="236"/>
        <v>-9.3623034799505591E-3</v>
      </c>
      <c r="IH63" s="322">
        <f t="shared" si="237"/>
        <v>-1.4648437500000035E-2</v>
      </c>
      <c r="II63" s="322">
        <f t="shared" si="238"/>
        <v>-6.7230119093354091E-3</v>
      </c>
      <c r="IJ63" s="322">
        <f t="shared" si="239"/>
        <v>-1.9184038879652129E-2</v>
      </c>
      <c r="IK63" s="322">
        <f t="shared" si="240"/>
        <v>-2.4579033134166244E-2</v>
      </c>
      <c r="IL63" s="322">
        <f t="shared" si="241"/>
        <v>-7.9534432589718068E-3</v>
      </c>
      <c r="IM63" s="322">
        <f t="shared" si="242"/>
        <v>0</v>
      </c>
      <c r="IN63" s="322">
        <f t="shared" si="243"/>
        <v>-3.6070919095170226E-2</v>
      </c>
      <c r="IO63" s="322">
        <f t="shared" si="244"/>
        <v>-2.9691250084918634E-2</v>
      </c>
      <c r="IP63" s="322">
        <f t="shared" si="245"/>
        <v>1.449800652410297E-2</v>
      </c>
      <c r="IQ63" s="322">
        <f t="shared" si="246"/>
        <v>-1.6573705179282854E-2</v>
      </c>
      <c r="IR63" s="322">
        <f t="shared" si="247"/>
        <v>-2.0000666785528504E-2</v>
      </c>
      <c r="IS63" s="322">
        <f t="shared" si="248"/>
        <v>0.10148232611174465</v>
      </c>
      <c r="IT63" s="322">
        <f t="shared" si="249"/>
        <v>-1.3157894736842117E-2</v>
      </c>
      <c r="IU63" s="322">
        <f t="shared" si="250"/>
        <v>-7.882978723404252E-2</v>
      </c>
      <c r="IV63" s="322">
        <f t="shared" si="251"/>
        <v>-3.1211342658673528E-2</v>
      </c>
      <c r="IW63" s="322">
        <f t="shared" si="252"/>
        <v>-5.7326762546515163E-2</v>
      </c>
      <c r="IX63" s="322">
        <f t="shared" si="253"/>
        <v>-2.2053231939163569E-2</v>
      </c>
      <c r="IY63" s="322">
        <f t="shared" si="254"/>
        <v>0</v>
      </c>
      <c r="IZ63" s="322">
        <f t="shared" si="255"/>
        <v>-4.6307884856070097E-2</v>
      </c>
      <c r="JA63" s="322">
        <f t="shared" si="256"/>
        <v>-8.5106382978723361E-2</v>
      </c>
      <c r="JB63" s="322">
        <f t="shared" si="257"/>
        <v>-1.6672845227062104E-2</v>
      </c>
      <c r="JC63" s="322">
        <f t="shared" si="258"/>
        <v>-7.1386517515454728E-3</v>
      </c>
      <c r="JD63" s="322">
        <f t="shared" si="259"/>
        <v>-1.5202058711399151E-2</v>
      </c>
      <c r="JE63" s="322">
        <f t="shared" si="260"/>
        <v>1.4835382784609318E-2</v>
      </c>
      <c r="JF63" s="322">
        <f t="shared" si="261"/>
        <v>-1.8063799803561473E-2</v>
      </c>
      <c r="JG63" s="322">
        <f t="shared" si="262"/>
        <v>-5.8417257431466691E-3</v>
      </c>
      <c r="JH63" s="322">
        <f t="shared" si="263"/>
        <v>-5.5639810426540329E-2</v>
      </c>
      <c r="JI63" s="322">
        <f t="shared" si="264"/>
        <v>-3.4207583612890197E-2</v>
      </c>
      <c r="JJ63" s="322">
        <f t="shared" si="265"/>
        <v>-1.2381646030589943E-2</v>
      </c>
      <c r="JK63" s="322">
        <f t="shared" si="266"/>
        <v>-5.8002255090535276E-2</v>
      </c>
      <c r="JL63" s="322">
        <f t="shared" si="267"/>
        <v>-8.1559374198512433E-2</v>
      </c>
      <c r="JM63" s="322">
        <f t="shared" si="268"/>
        <v>-0.10877155779814357</v>
      </c>
      <c r="JN63" s="322">
        <f t="shared" si="269"/>
        <v>-3.4122218297421493E-2</v>
      </c>
      <c r="JO63" s="322">
        <f t="shared" si="270"/>
        <v>2.5242718446601919E-2</v>
      </c>
      <c r="JP63" s="322">
        <f t="shared" si="271"/>
        <v>-4.4052863436124367E-3</v>
      </c>
      <c r="JQ63" s="322">
        <f t="shared" si="272"/>
        <v>-2.8040069258971071E-2</v>
      </c>
      <c r="JR63" s="322">
        <f t="shared" si="273"/>
        <v>-2.7753032275748723E-2</v>
      </c>
      <c r="JS63" s="322">
        <f t="shared" si="274"/>
        <v>-2.4579033134166244E-2</v>
      </c>
      <c r="JT63" s="322">
        <f t="shared" si="275"/>
        <v>-1.7598343685300201E-2</v>
      </c>
      <c r="JU63" s="322">
        <f t="shared" si="276"/>
        <v>-5.0391937290033516E-2</v>
      </c>
      <c r="JV63" s="322">
        <f t="shared" si="277"/>
        <v>-1.7135325131810219E-2</v>
      </c>
      <c r="JW63" s="322">
        <f t="shared" si="278"/>
        <v>2.763349262414291E-2</v>
      </c>
      <c r="JX63" s="322">
        <f t="shared" si="279"/>
        <v>-2.3738425009463954E-2</v>
      </c>
      <c r="JY63" s="322">
        <f t="shared" si="280"/>
        <v>-3.0339321357285492E-2</v>
      </c>
      <c r="JZ63" s="322">
        <f t="shared" si="281"/>
        <v>8.5087326466637397E-3</v>
      </c>
      <c r="KA63" s="322">
        <f t="shared" si="282"/>
        <v>-5.7898049087477402E-3</v>
      </c>
      <c r="KB63" s="322">
        <f t="shared" si="283"/>
        <v>2.9655172413793084E-2</v>
      </c>
      <c r="KC63" s="322">
        <f t="shared" si="284"/>
        <v>-8.7452489738824093E-2</v>
      </c>
      <c r="KD63" s="322">
        <f t="shared" si="285"/>
        <v>-2.3704089606668498E-2</v>
      </c>
      <c r="KE63" s="322">
        <f t="shared" si="286"/>
        <v>-2.6768642447418653E-2</v>
      </c>
      <c r="KF63" s="322">
        <f t="shared" si="287"/>
        <v>-0.12833099579242638</v>
      </c>
      <c r="KG63" s="322">
        <f t="shared" si="288"/>
        <v>-8.9937338739402795E-2</v>
      </c>
      <c r="KH63" s="322">
        <f t="shared" si="289"/>
        <v>-4.0650406504064963E-2</v>
      </c>
      <c r="KI63" s="322">
        <f t="shared" si="290"/>
        <v>-0.12418300653594767</v>
      </c>
      <c r="KJ63" s="322">
        <f t="shared" si="291"/>
        <v>9.0968161143598954E-3</v>
      </c>
      <c r="KK63" s="322">
        <f t="shared" si="292"/>
        <v>-5.268022181146028E-2</v>
      </c>
      <c r="KL63" s="322">
        <f t="shared" si="293"/>
        <v>3.9040713887339581E-3</v>
      </c>
      <c r="KM63" s="322">
        <f t="shared" si="294"/>
        <v>-2.4014955421340259E-2</v>
      </c>
      <c r="KN63" s="322">
        <f t="shared" si="295"/>
        <v>2.216358839050141E-2</v>
      </c>
      <c r="KO63" s="322">
        <f t="shared" si="296"/>
        <v>-5.5547859814378757E-2</v>
      </c>
      <c r="KP63" s="322">
        <f t="shared" si="297"/>
        <v>-4.8813868613138696E-2</v>
      </c>
      <c r="KQ63" s="322">
        <f t="shared" si="298"/>
        <v>-3.2978723404255374E-2</v>
      </c>
      <c r="KR63" s="322">
        <f t="shared" si="299"/>
        <v>4.3914680050189496E-3</v>
      </c>
      <c r="KS63" s="322">
        <f t="shared" si="300"/>
        <v>-4.1387559808612369E-2</v>
      </c>
      <c r="KT63" s="322">
        <f t="shared" si="301"/>
        <v>-4.0061149557075224E-2</v>
      </c>
      <c r="KU63" s="322">
        <f t="shared" si="302"/>
        <v>-1.5986476696450144E-2</v>
      </c>
      <c r="KV63" s="322">
        <f t="shared" si="303"/>
        <v>-2.0533880903490323E-3</v>
      </c>
      <c r="KW63" s="322">
        <f t="shared" si="304"/>
        <v>1.6173015072047145E-2</v>
      </c>
      <c r="KX63" s="322">
        <f t="shared" si="305"/>
        <v>0</v>
      </c>
      <c r="KY63" s="322">
        <f t="shared" si="306"/>
        <v>-6.2940307951908941E-2</v>
      </c>
      <c r="KZ63" s="322">
        <f t="shared" si="307"/>
        <v>2.3250744750417912E-2</v>
      </c>
      <c r="LA63" s="322">
        <f t="shared" si="308"/>
        <v>-3.6286709805873528E-2</v>
      </c>
      <c r="LB63" s="322">
        <f t="shared" si="309"/>
        <v>-3.8463703503557559E-2</v>
      </c>
      <c r="LC63" s="322">
        <f t="shared" si="310"/>
        <v>9.4200431279082772E-3</v>
      </c>
      <c r="LD63" s="322">
        <f t="shared" si="311"/>
        <v>-5.4162841607231234E-2</v>
      </c>
      <c r="LE63" s="322">
        <f t="shared" si="312"/>
        <v>-6.3809294485913756E-2</v>
      </c>
      <c r="LF63" s="322">
        <f t="shared" si="313"/>
        <v>-8.8809946714032521E-3</v>
      </c>
      <c r="LG63" s="322">
        <f t="shared" si="314"/>
        <v>-4.9620548744891878E-2</v>
      </c>
      <c r="LH63" s="322">
        <f t="shared" si="315"/>
        <v>-2.6746645802544152E-2</v>
      </c>
      <c r="LI63" s="322">
        <f t="shared" si="316"/>
        <v>-3.7484885126964886E-2</v>
      </c>
      <c r="LJ63" s="322">
        <f t="shared" si="317"/>
        <v>-2.6337136985560568E-2</v>
      </c>
      <c r="LK63" s="322">
        <f t="shared" si="318"/>
        <v>-9.342907883560958E-3</v>
      </c>
      <c r="LL63" s="322">
        <f t="shared" si="319"/>
        <v>-1.0058675607711636E-2</v>
      </c>
      <c r="LM63" s="322">
        <f t="shared" si="320"/>
        <v>-5.4452836817144258E-3</v>
      </c>
      <c r="LN63" s="322">
        <f t="shared" si="321"/>
        <v>-2.7633851468047772E-3</v>
      </c>
      <c r="LO63" s="322">
        <f t="shared" si="322"/>
        <v>-2.0588235294117647E-2</v>
      </c>
      <c r="LP63" s="322">
        <f t="shared" si="323"/>
        <v>-6.1804697156984814E-3</v>
      </c>
      <c r="LQ63" s="322">
        <f t="shared" si="324"/>
        <v>-3.8705137227305762E-3</v>
      </c>
      <c r="LR63" s="322">
        <f t="shared" si="325"/>
        <v>1.5744502031096806E-2</v>
      </c>
      <c r="LS63" s="322">
        <f t="shared" si="326"/>
        <v>-4.3967602818975417E-2</v>
      </c>
      <c r="LT63" s="322">
        <f t="shared" si="327"/>
        <v>-2.454693117734005E-2</v>
      </c>
      <c r="LU63" s="322">
        <f t="shared" si="328"/>
        <v>-5.410645047585478E-2</v>
      </c>
      <c r="LV63" s="327">
        <f t="shared" si="329"/>
        <v>-5.1835124272285288E-2</v>
      </c>
    </row>
    <row r="64" spans="1:334">
      <c r="A64" s="265">
        <v>45222</v>
      </c>
      <c r="B64" s="230">
        <v>2731.99</v>
      </c>
      <c r="C64" s="231">
        <v>67.86</v>
      </c>
      <c r="D64" s="231">
        <v>36.61</v>
      </c>
      <c r="E64" s="231">
        <v>40.94</v>
      </c>
      <c r="F64" s="231">
        <v>2485.7600000000002</v>
      </c>
      <c r="G64" s="231">
        <v>15.07</v>
      </c>
      <c r="H64" s="231">
        <v>168.97</v>
      </c>
      <c r="I64" s="231">
        <v>156767.73000000001</v>
      </c>
      <c r="J64" s="231">
        <v>8.9</v>
      </c>
      <c r="K64" s="231">
        <v>324.91000000000003</v>
      </c>
      <c r="L64" s="231">
        <v>79.06</v>
      </c>
      <c r="M64" s="232">
        <v>0.08</v>
      </c>
      <c r="N64" s="231">
        <v>25.72</v>
      </c>
      <c r="O64" s="231">
        <v>2707.12</v>
      </c>
      <c r="P64" s="231">
        <v>1.99</v>
      </c>
      <c r="Q64" s="231">
        <v>1200.45</v>
      </c>
      <c r="R64" s="231">
        <v>13.52</v>
      </c>
      <c r="S64" s="231">
        <v>166.59</v>
      </c>
      <c r="T64" s="231">
        <v>86.16</v>
      </c>
      <c r="U64" s="231">
        <v>64781.66</v>
      </c>
      <c r="V64" s="231">
        <v>15.82</v>
      </c>
      <c r="W64" s="231">
        <v>40.479999999999997</v>
      </c>
      <c r="X64" s="231">
        <v>7</v>
      </c>
      <c r="Y64" s="231">
        <v>505.82</v>
      </c>
      <c r="Z64" s="231">
        <v>78.650000000000006</v>
      </c>
      <c r="AA64" s="231">
        <v>207.3</v>
      </c>
      <c r="AB64" s="231">
        <v>2.41</v>
      </c>
      <c r="AC64" s="231">
        <v>9.3000000000000007</v>
      </c>
      <c r="AD64" s="231">
        <v>15.86</v>
      </c>
      <c r="AE64" s="231">
        <v>127.74</v>
      </c>
      <c r="AF64" s="231">
        <v>634.33000000000004</v>
      </c>
      <c r="AG64" s="231">
        <v>52.02</v>
      </c>
      <c r="AH64" s="231">
        <v>21.84</v>
      </c>
      <c r="AI64" s="231">
        <v>165.18</v>
      </c>
      <c r="AJ64" s="231">
        <v>26.57</v>
      </c>
      <c r="AK64" s="231">
        <v>343.3</v>
      </c>
      <c r="AL64" s="231">
        <v>294</v>
      </c>
      <c r="AM64" s="231">
        <v>34.96</v>
      </c>
      <c r="AN64" s="231">
        <v>10.1</v>
      </c>
      <c r="AO64" s="231">
        <v>120.12</v>
      </c>
      <c r="AP64" s="231">
        <v>129.78</v>
      </c>
      <c r="AQ64" s="231">
        <v>12.53</v>
      </c>
      <c r="AR64" s="231">
        <v>11.79</v>
      </c>
      <c r="AS64" s="231">
        <v>91.12</v>
      </c>
      <c r="AT64" s="231">
        <v>64.36</v>
      </c>
      <c r="AU64" s="231">
        <v>137.21</v>
      </c>
      <c r="AV64" s="231">
        <v>29.39</v>
      </c>
      <c r="AW64" s="231">
        <v>47.99</v>
      </c>
      <c r="AX64" s="231">
        <v>3.02</v>
      </c>
      <c r="AY64" s="231">
        <v>24</v>
      </c>
      <c r="AZ64" s="231">
        <v>24.36</v>
      </c>
      <c r="BA64" s="231">
        <v>6086.05</v>
      </c>
      <c r="BB64" s="231">
        <v>549.91</v>
      </c>
      <c r="BC64" s="231">
        <v>1.28</v>
      </c>
      <c r="BD64" s="231">
        <v>14.53</v>
      </c>
      <c r="BE64" s="231">
        <v>508.12</v>
      </c>
      <c r="BF64" s="231">
        <v>397.87</v>
      </c>
      <c r="BG64" s="231">
        <v>116.31</v>
      </c>
      <c r="BH64" s="231">
        <v>61.16</v>
      </c>
      <c r="BI64" s="231">
        <v>231.97</v>
      </c>
      <c r="BJ64" s="231">
        <v>3.21</v>
      </c>
      <c r="BK64" s="231">
        <v>1387.35</v>
      </c>
      <c r="BL64" s="231">
        <v>121.36</v>
      </c>
      <c r="BM64" s="231">
        <v>83.89</v>
      </c>
      <c r="BN64" s="231">
        <v>445.02</v>
      </c>
      <c r="BO64" s="231">
        <v>3177.55</v>
      </c>
      <c r="BP64" s="231">
        <v>94.08</v>
      </c>
      <c r="BQ64" s="231">
        <v>571.37</v>
      </c>
      <c r="BR64" s="231">
        <v>78.03</v>
      </c>
      <c r="BS64" s="231">
        <v>377.79</v>
      </c>
      <c r="BT64" s="231">
        <v>79.83</v>
      </c>
      <c r="BU64" s="231">
        <v>56.46</v>
      </c>
      <c r="BV64" s="231">
        <v>8.6300000000000008</v>
      </c>
      <c r="BW64" s="231">
        <v>52.5</v>
      </c>
      <c r="BX64" s="231">
        <v>294.91000000000003</v>
      </c>
      <c r="BY64" s="231">
        <v>136.71</v>
      </c>
      <c r="BZ64" s="231">
        <v>46.4</v>
      </c>
      <c r="CA64" s="231">
        <v>149.04</v>
      </c>
      <c r="CB64" s="231">
        <v>46.54</v>
      </c>
      <c r="CC64" s="231">
        <v>71199.100000000006</v>
      </c>
      <c r="CD64" s="231">
        <v>164.28</v>
      </c>
      <c r="CE64" s="231">
        <v>59.29</v>
      </c>
      <c r="CF64" s="231">
        <v>6790.36</v>
      </c>
      <c r="CG64" s="231">
        <v>17.989999999999998</v>
      </c>
      <c r="CH64" s="231">
        <v>0.73</v>
      </c>
      <c r="CI64" s="231">
        <v>83.96</v>
      </c>
      <c r="CJ64" s="231">
        <v>96.43</v>
      </c>
      <c r="CK64" s="231">
        <v>91.02</v>
      </c>
      <c r="CL64" s="231">
        <v>24.62</v>
      </c>
      <c r="CM64" s="231">
        <v>6.71</v>
      </c>
      <c r="CN64" s="231">
        <v>8.4700000000000006</v>
      </c>
      <c r="CO64" s="231">
        <v>0.67</v>
      </c>
      <c r="CP64" s="231">
        <v>1083.6199999999999</v>
      </c>
      <c r="CQ64" s="231">
        <v>132.26</v>
      </c>
      <c r="CR64" s="231">
        <v>210.85</v>
      </c>
      <c r="CS64" s="231">
        <v>128.6</v>
      </c>
      <c r="CT64" s="231">
        <v>225.89</v>
      </c>
      <c r="CU64" s="231">
        <v>631.66999999999996</v>
      </c>
      <c r="CV64" s="231">
        <v>98.79</v>
      </c>
      <c r="CW64" s="231">
        <v>359.92</v>
      </c>
      <c r="CX64" s="231">
        <v>14.31</v>
      </c>
      <c r="CY64" s="231">
        <v>287.77999999999997</v>
      </c>
      <c r="CZ64" s="231">
        <v>35.85</v>
      </c>
      <c r="DA64" s="231">
        <v>10204.57</v>
      </c>
      <c r="DB64" s="231">
        <v>129.78</v>
      </c>
      <c r="DC64" s="231">
        <v>5.42</v>
      </c>
      <c r="DD64" s="231">
        <v>35.479999999999997</v>
      </c>
      <c r="DE64" s="231">
        <v>1398.5</v>
      </c>
      <c r="DF64" s="231">
        <v>143.57</v>
      </c>
      <c r="DG64" s="231">
        <v>136.71</v>
      </c>
      <c r="DH64" s="231">
        <v>9.49</v>
      </c>
      <c r="DI64" s="231">
        <v>8.2799999999999994</v>
      </c>
      <c r="DJ64" s="231">
        <v>22</v>
      </c>
      <c r="DK64" s="231">
        <v>94.4</v>
      </c>
      <c r="DL64" s="231">
        <v>9126.7099999999991</v>
      </c>
      <c r="DM64" s="231">
        <v>24.55</v>
      </c>
      <c r="DN64" s="231">
        <v>43.22</v>
      </c>
      <c r="DO64" s="231">
        <v>79.75</v>
      </c>
      <c r="DP64" s="231">
        <v>87.51</v>
      </c>
      <c r="DQ64" s="231">
        <v>449227.78</v>
      </c>
      <c r="DR64" s="231">
        <v>159.35</v>
      </c>
      <c r="DS64" s="231">
        <v>35.58</v>
      </c>
      <c r="DT64" s="231">
        <v>24.14</v>
      </c>
      <c r="DU64" s="231">
        <v>23.03</v>
      </c>
      <c r="DV64" s="231">
        <v>12.71</v>
      </c>
      <c r="DW64" s="231">
        <v>2.34</v>
      </c>
      <c r="DX64" s="231">
        <v>14.94</v>
      </c>
      <c r="DY64" s="231">
        <v>11.15</v>
      </c>
      <c r="DZ64" s="231">
        <v>304.61</v>
      </c>
      <c r="EA64" s="231">
        <v>68.63</v>
      </c>
      <c r="EB64" s="231">
        <v>19.34</v>
      </c>
      <c r="EC64" s="231">
        <v>640</v>
      </c>
      <c r="ED64" s="231">
        <v>21.3</v>
      </c>
      <c r="EE64" s="231">
        <v>17.05</v>
      </c>
      <c r="EF64" s="231">
        <v>15.51</v>
      </c>
      <c r="EG64" s="231">
        <v>37.96</v>
      </c>
      <c r="EH64" s="231">
        <v>700.11</v>
      </c>
      <c r="EI64" s="231">
        <v>185.97</v>
      </c>
      <c r="EJ64" s="231">
        <v>4.62</v>
      </c>
      <c r="EK64" s="231">
        <v>3818.39</v>
      </c>
      <c r="EL64" s="231">
        <v>29.25</v>
      </c>
      <c r="EM64" s="231">
        <v>220.97</v>
      </c>
      <c r="EN64" s="231">
        <v>140.87</v>
      </c>
      <c r="EO64" s="231">
        <v>193.38</v>
      </c>
      <c r="EP64" s="231">
        <v>1734.31</v>
      </c>
      <c r="EQ64" s="231">
        <v>83.76</v>
      </c>
      <c r="ER64" s="231">
        <v>140.63</v>
      </c>
      <c r="ES64" s="231">
        <v>75.64</v>
      </c>
      <c r="ET64" s="231">
        <v>48.57</v>
      </c>
      <c r="EU64" s="231">
        <v>16.21</v>
      </c>
      <c r="EV64" s="231">
        <v>331.71</v>
      </c>
      <c r="EW64" s="231">
        <v>8.1199999999999992</v>
      </c>
      <c r="EX64" s="231">
        <v>179.69</v>
      </c>
      <c r="EY64" s="231">
        <v>133.31</v>
      </c>
      <c r="EZ64" s="231">
        <v>34.57</v>
      </c>
      <c r="FA64" s="231">
        <v>55.38</v>
      </c>
      <c r="FB64" s="231">
        <v>28.84</v>
      </c>
      <c r="FC64" s="231">
        <v>150</v>
      </c>
      <c r="FD64" s="231">
        <v>16.88</v>
      </c>
      <c r="FE64" s="231">
        <v>28.42</v>
      </c>
      <c r="FF64" s="231">
        <v>374.75</v>
      </c>
      <c r="FG64" s="231">
        <v>74.900000000000006</v>
      </c>
      <c r="FH64" s="231">
        <v>524.91</v>
      </c>
      <c r="FI64" s="231">
        <v>56.11</v>
      </c>
      <c r="FJ64" s="233">
        <v>32711.82</v>
      </c>
      <c r="FN64" s="326">
        <f t="shared" si="165"/>
        <v>-2.1227124862068472E-2</v>
      </c>
      <c r="FO64" s="322">
        <f t="shared" si="166"/>
        <v>-3.9354473386183482E-2</v>
      </c>
      <c r="FP64" s="322">
        <f t="shared" si="167"/>
        <v>-6.7973523421588633E-2</v>
      </c>
      <c r="FQ64" s="322">
        <f t="shared" si="168"/>
        <v>1.4119395590785245E-2</v>
      </c>
      <c r="FR64" s="322">
        <f t="shared" si="169"/>
        <v>8.2174001216792619E-3</v>
      </c>
      <c r="FS64" s="322">
        <f t="shared" si="170"/>
        <v>-6.4556176288019809E-2</v>
      </c>
      <c r="FT64" s="322">
        <f t="shared" si="171"/>
        <v>6.9725864123956344E-3</v>
      </c>
      <c r="FU64" s="322">
        <f t="shared" si="172"/>
        <v>-4.3051699030548556E-2</v>
      </c>
      <c r="FV64" s="322">
        <f t="shared" si="173"/>
        <v>-2.5191675794085478E-2</v>
      </c>
      <c r="FW64" s="322">
        <f t="shared" si="174"/>
        <v>9.6016406686968859E-3</v>
      </c>
      <c r="FX64" s="322">
        <f t="shared" si="175"/>
        <v>-5.4193085297284373E-2</v>
      </c>
      <c r="FY64" s="322">
        <f t="shared" si="176"/>
        <v>0</v>
      </c>
      <c r="FZ64" s="322">
        <f t="shared" si="177"/>
        <v>-8.8631984585741969E-3</v>
      </c>
      <c r="GA64" s="322">
        <f t="shared" si="178"/>
        <v>-3.8013578906695351E-3</v>
      </c>
      <c r="GB64" s="322">
        <f t="shared" si="179"/>
        <v>1.01522842639594E-2</v>
      </c>
      <c r="GC64" s="322">
        <f t="shared" si="180"/>
        <v>2.6315114519479828E-2</v>
      </c>
      <c r="GD64" s="322">
        <f t="shared" si="181"/>
        <v>1.6541353383458562E-2</v>
      </c>
      <c r="GE64" s="322">
        <f t="shared" si="182"/>
        <v>-2.6927570093457861E-2</v>
      </c>
      <c r="GF64" s="322">
        <f t="shared" si="183"/>
        <v>-3.7318435754189985E-2</v>
      </c>
      <c r="GG64" s="322">
        <f t="shared" si="184"/>
        <v>-2.1802169314789836E-2</v>
      </c>
      <c r="GH64" s="322">
        <f t="shared" si="185"/>
        <v>-2.5220680958385339E-3</v>
      </c>
      <c r="GI64" s="322">
        <f t="shared" si="186"/>
        <v>-2.1276595744680913E-2</v>
      </c>
      <c r="GJ64" s="322">
        <f t="shared" si="187"/>
        <v>-1.9607843137254857E-2</v>
      </c>
      <c r="GK64" s="322">
        <f t="shared" si="188"/>
        <v>-4.5068981126134503E-3</v>
      </c>
      <c r="GL64" s="322">
        <f t="shared" si="189"/>
        <v>3.5958904109589095E-2</v>
      </c>
      <c r="GM64" s="322">
        <f t="shared" si="190"/>
        <v>-2.2123685079484871E-2</v>
      </c>
      <c r="GN64" s="322">
        <f t="shared" si="191"/>
        <v>1.2605042016806827E-2</v>
      </c>
      <c r="GO64" s="322">
        <f t="shared" si="192"/>
        <v>-1.4830508474576143E-2</v>
      </c>
      <c r="GP64" s="322">
        <f t="shared" si="193"/>
        <v>-3.762135922330103E-2</v>
      </c>
      <c r="GQ64" s="322">
        <f t="shared" si="194"/>
        <v>2.0532076376128409E-2</v>
      </c>
      <c r="GR64" s="322">
        <f t="shared" si="195"/>
        <v>-3.9256944553491512E-3</v>
      </c>
      <c r="GS64" s="322">
        <f t="shared" si="196"/>
        <v>1.2259194395796898E-2</v>
      </c>
      <c r="GT64" s="322">
        <f t="shared" si="197"/>
        <v>-0.12849162011173179</v>
      </c>
      <c r="GU64" s="322">
        <f t="shared" si="198"/>
        <v>-3.8596068025569075E-3</v>
      </c>
      <c r="GV64" s="322">
        <f t="shared" si="199"/>
        <v>-1.7744916820702419E-2</v>
      </c>
      <c r="GW64" s="322">
        <f t="shared" si="200"/>
        <v>5.5333538272363973E-2</v>
      </c>
      <c r="GX64" s="322">
        <f t="shared" si="201"/>
        <v>-1.1465653475000923E-2</v>
      </c>
      <c r="GY64" s="322">
        <f t="shared" si="202"/>
        <v>1.7758369723435207E-2</v>
      </c>
      <c r="GZ64" s="322">
        <f t="shared" si="203"/>
        <v>1.6096579476861182E-2</v>
      </c>
      <c r="HA64" s="322">
        <f t="shared" si="204"/>
        <v>3.0542210020590273E-2</v>
      </c>
      <c r="HB64" s="322">
        <f t="shared" si="205"/>
        <v>-5.0760678759508467E-2</v>
      </c>
      <c r="HC64" s="322">
        <f t="shared" si="206"/>
        <v>1.539708265802265E-2</v>
      </c>
      <c r="HD64" s="322">
        <f t="shared" si="207"/>
        <v>-7.311320754716992E-2</v>
      </c>
      <c r="HE64" s="322">
        <f t="shared" si="208"/>
        <v>-1.0318236124687614E-2</v>
      </c>
      <c r="HF64" s="322">
        <f t="shared" si="209"/>
        <v>-3.8110895232401694E-2</v>
      </c>
      <c r="HG64" s="322">
        <f t="shared" si="210"/>
        <v>-1.7683276059564712E-2</v>
      </c>
      <c r="HH64" s="322">
        <f t="shared" si="211"/>
        <v>-3.2268686203490299E-2</v>
      </c>
      <c r="HI64" s="322">
        <f t="shared" si="212"/>
        <v>-9.3502077823951563E-2</v>
      </c>
      <c r="HJ64" s="322">
        <f t="shared" si="213"/>
        <v>2.0270270270270289E-2</v>
      </c>
      <c r="HK64" s="322">
        <f t="shared" si="214"/>
        <v>-6.6225165562913968E-3</v>
      </c>
      <c r="HL64" s="322">
        <f t="shared" si="215"/>
        <v>-6.1633281972265079E-2</v>
      </c>
      <c r="HM64" s="322">
        <f t="shared" si="216"/>
        <v>-1.8385365255707994E-2</v>
      </c>
      <c r="HN64" s="322">
        <f t="shared" si="217"/>
        <v>2.394562889861282E-2</v>
      </c>
      <c r="HO64" s="322">
        <f t="shared" si="218"/>
        <v>-4.4776119402985114E-2</v>
      </c>
      <c r="HP64" s="322">
        <f t="shared" si="219"/>
        <v>-5.8327932598833468E-2</v>
      </c>
      <c r="HQ64" s="322">
        <f t="shared" si="220"/>
        <v>-6.0706891452233125E-2</v>
      </c>
      <c r="HR64" s="322">
        <f t="shared" si="221"/>
        <v>-7.7065043894652217E-3</v>
      </c>
      <c r="HS64" s="322">
        <f t="shared" si="222"/>
        <v>-3.7009438648782901E-2</v>
      </c>
      <c r="HT64" s="322">
        <f t="shared" si="223"/>
        <v>-1.0195824567082094E-2</v>
      </c>
      <c r="HU64" s="322">
        <f t="shared" si="224"/>
        <v>-3.774837184220349E-2</v>
      </c>
      <c r="HV64" s="322">
        <f t="shared" si="225"/>
        <v>9.4339622641508823E-3</v>
      </c>
      <c r="HW64" s="322">
        <f t="shared" si="226"/>
        <v>-1.4456205157348963E-2</v>
      </c>
      <c r="HX64" s="322">
        <f t="shared" si="227"/>
        <v>-3.7741833174754241E-2</v>
      </c>
      <c r="HY64" s="322">
        <f t="shared" si="228"/>
        <v>2.6293773156447816E-3</v>
      </c>
      <c r="HZ64" s="322">
        <f t="shared" si="229"/>
        <v>2.2611333241417286E-2</v>
      </c>
      <c r="IA64" s="322">
        <f t="shared" si="230"/>
        <v>-3.861223477158509E-2</v>
      </c>
      <c r="IB64" s="322">
        <f t="shared" si="231"/>
        <v>-1.8037135278514769E-3</v>
      </c>
      <c r="IC64" s="322">
        <f t="shared" si="232"/>
        <v>-2.7240070143180618E-2</v>
      </c>
      <c r="ID64" s="322">
        <f t="shared" si="233"/>
        <v>-4.0103333743387932E-2</v>
      </c>
      <c r="IE64" s="322">
        <f t="shared" si="234"/>
        <v>2.7077726123481055E-2</v>
      </c>
      <c r="IF64" s="322">
        <f t="shared" si="235"/>
        <v>5.7956406702783635E-3</v>
      </c>
      <c r="IG64" s="322">
        <f t="shared" si="236"/>
        <v>6.7760342368046109E-3</v>
      </c>
      <c r="IH64" s="322">
        <f t="shared" si="237"/>
        <v>-0.14469772051536164</v>
      </c>
      <c r="II64" s="322">
        <f t="shared" si="238"/>
        <v>1.5277509185844114E-2</v>
      </c>
      <c r="IJ64" s="322">
        <f t="shared" si="239"/>
        <v>-3.8629547529012799E-2</v>
      </c>
      <c r="IK64" s="322">
        <f t="shared" si="240"/>
        <v>-4.8378114993735129E-2</v>
      </c>
      <c r="IL64" s="322">
        <f t="shared" si="241"/>
        <v>-9.268674227610485E-2</v>
      </c>
      <c r="IM64" s="322">
        <f t="shared" si="242"/>
        <v>-2.4096385542169588E-3</v>
      </c>
      <c r="IN64" s="322">
        <f t="shared" si="243"/>
        <v>-1.606765327695556E-2</v>
      </c>
      <c r="IO64" s="322">
        <f t="shared" si="244"/>
        <v>-2.4479837031268187E-2</v>
      </c>
      <c r="IP64" s="322">
        <f t="shared" si="245"/>
        <v>-2.1793497677742031E-2</v>
      </c>
      <c r="IQ64" s="322">
        <f t="shared" si="246"/>
        <v>-3.9215686274509831E-2</v>
      </c>
      <c r="IR64" s="322">
        <f t="shared" si="247"/>
        <v>4.373749221614591E-3</v>
      </c>
      <c r="IS64" s="322">
        <f t="shared" si="248"/>
        <v>-6.8840579710145025E-2</v>
      </c>
      <c r="IT64" s="322">
        <f t="shared" si="249"/>
        <v>-2.6666666666666689E-2</v>
      </c>
      <c r="IU64" s="322">
        <f t="shared" si="250"/>
        <v>-3.0373022288948025E-2</v>
      </c>
      <c r="IV64" s="322">
        <f t="shared" si="251"/>
        <v>-5.2843532069541253E-2</v>
      </c>
      <c r="IW64" s="322">
        <f t="shared" si="252"/>
        <v>-2.8912834738077542E-2</v>
      </c>
      <c r="IX64" s="322">
        <f t="shared" si="253"/>
        <v>-4.2768273716951709E-2</v>
      </c>
      <c r="IY64" s="322">
        <f t="shared" si="254"/>
        <v>0</v>
      </c>
      <c r="IZ64" s="322">
        <f t="shared" si="255"/>
        <v>0.11154855643044627</v>
      </c>
      <c r="JA64" s="322">
        <f t="shared" si="256"/>
        <v>-0.22093023255813948</v>
      </c>
      <c r="JB64" s="322">
        <f t="shared" si="257"/>
        <v>2.1309883978473249E-2</v>
      </c>
      <c r="JC64" s="322">
        <f t="shared" si="258"/>
        <v>-1.9642724779482659E-2</v>
      </c>
      <c r="JD64" s="322">
        <f t="shared" si="259"/>
        <v>2.0324219695136651E-2</v>
      </c>
      <c r="JE64" s="322">
        <f t="shared" si="260"/>
        <v>5.315822388993063E-3</v>
      </c>
      <c r="JF64" s="322">
        <f t="shared" si="261"/>
        <v>-1.7613290423588814E-2</v>
      </c>
      <c r="JG64" s="322">
        <f t="shared" si="262"/>
        <v>-3.3404743687834797E-2</v>
      </c>
      <c r="JH64" s="322">
        <f t="shared" si="263"/>
        <v>-8.4311954230652346E-3</v>
      </c>
      <c r="JI64" s="322">
        <f t="shared" si="264"/>
        <v>-5.2891953055102275E-2</v>
      </c>
      <c r="JJ64" s="322">
        <f t="shared" si="265"/>
        <v>5.5309734513274332E-2</v>
      </c>
      <c r="JK64" s="322">
        <f t="shared" si="266"/>
        <v>1.313149093469446E-2</v>
      </c>
      <c r="JL64" s="322">
        <f t="shared" si="267"/>
        <v>1.1170064227869071E-3</v>
      </c>
      <c r="JM64" s="322">
        <f t="shared" si="268"/>
        <v>3.7620277001888192E-2</v>
      </c>
      <c r="JN64" s="322">
        <f t="shared" si="269"/>
        <v>-5.0760678759508467E-2</v>
      </c>
      <c r="JO64" s="322">
        <f t="shared" si="270"/>
        <v>2.6515151515151453E-2</v>
      </c>
      <c r="JP64" s="322">
        <f t="shared" si="271"/>
        <v>-1.8805309734513269E-2</v>
      </c>
      <c r="JQ64" s="322">
        <f t="shared" si="272"/>
        <v>8.6330623931685779E-3</v>
      </c>
      <c r="JR64" s="322">
        <f t="shared" si="273"/>
        <v>1.1911474485480673E-2</v>
      </c>
      <c r="JS64" s="322">
        <f t="shared" si="274"/>
        <v>-4.8378114993735129E-2</v>
      </c>
      <c r="JT64" s="322">
        <f t="shared" si="275"/>
        <v>0</v>
      </c>
      <c r="JU64" s="322">
        <f t="shared" si="276"/>
        <v>-2.3584905660377482E-2</v>
      </c>
      <c r="JV64" s="322">
        <f t="shared" si="277"/>
        <v>-1.6540008940545418E-2</v>
      </c>
      <c r="JW64" s="322">
        <f t="shared" si="278"/>
        <v>-4.5693489688637241E-2</v>
      </c>
      <c r="JX64" s="322">
        <f t="shared" si="279"/>
        <v>1.4036074032429735E-2</v>
      </c>
      <c r="JY64" s="322">
        <f t="shared" si="280"/>
        <v>1.0703993412927196E-2</v>
      </c>
      <c r="JZ64" s="322">
        <f t="shared" si="281"/>
        <v>-4.0408525754884551E-2</v>
      </c>
      <c r="KA64" s="322">
        <f t="shared" si="282"/>
        <v>9.6214710722876962E-3</v>
      </c>
      <c r="KB64" s="322">
        <f t="shared" si="283"/>
        <v>-2.310783657066302E-2</v>
      </c>
      <c r="KC64" s="322">
        <f t="shared" si="284"/>
        <v>-5.8333294728503897E-2</v>
      </c>
      <c r="KD64" s="322">
        <f t="shared" si="285"/>
        <v>6.2900213447171879E-2</v>
      </c>
      <c r="KE64" s="322">
        <f t="shared" si="286"/>
        <v>-1.4033118158856093E-3</v>
      </c>
      <c r="KF64" s="322">
        <f t="shared" si="287"/>
        <v>-2.8962188254223607E-2</v>
      </c>
      <c r="KG64" s="322">
        <f t="shared" si="288"/>
        <v>-6.7233697853381943E-2</v>
      </c>
      <c r="KH64" s="322">
        <f t="shared" si="289"/>
        <v>-2.0801232665639411E-2</v>
      </c>
      <c r="KI64" s="322">
        <f t="shared" si="290"/>
        <v>-0.12686567164179116</v>
      </c>
      <c r="KJ64" s="322">
        <f t="shared" si="291"/>
        <v>-3.7990985189954918E-2</v>
      </c>
      <c r="KK64" s="322">
        <f t="shared" si="292"/>
        <v>8.7804878048780524E-2</v>
      </c>
      <c r="KL64" s="322">
        <f t="shared" si="293"/>
        <v>-4.542483660130674E-3</v>
      </c>
      <c r="KM64" s="322">
        <f t="shared" si="294"/>
        <v>1.119787829674364E-2</v>
      </c>
      <c r="KN64" s="322">
        <f t="shared" si="295"/>
        <v>-1.5487867836861712E-3</v>
      </c>
      <c r="KO64" s="322">
        <f t="shared" si="296"/>
        <v>-6.130830155470806E-2</v>
      </c>
      <c r="KP64" s="322">
        <f t="shared" si="297"/>
        <v>2.1582733812949603E-2</v>
      </c>
      <c r="KQ64" s="322">
        <f t="shared" si="298"/>
        <v>-6.2156215621562101E-2</v>
      </c>
      <c r="KR64" s="322">
        <f t="shared" si="299"/>
        <v>-3.1230480949406728E-2</v>
      </c>
      <c r="KS64" s="322">
        <f t="shared" si="300"/>
        <v>-5.2657848764661827E-2</v>
      </c>
      <c r="KT64" s="322">
        <f t="shared" si="301"/>
        <v>-4.5074508019564887E-3</v>
      </c>
      <c r="KU64" s="322">
        <f t="shared" si="302"/>
        <v>-8.7219004613723422E-2</v>
      </c>
      <c r="KV64" s="322">
        <f t="shared" si="303"/>
        <v>-4.9382716049382755E-2</v>
      </c>
      <c r="KW64" s="322">
        <f t="shared" si="304"/>
        <v>-4.2357195882907726E-2</v>
      </c>
      <c r="KX64" s="322">
        <f t="shared" si="305"/>
        <v>-1.2158054711246181E-2</v>
      </c>
      <c r="KY64" s="322">
        <f t="shared" si="306"/>
        <v>-5.2221671993877309E-3</v>
      </c>
      <c r="KZ64" s="322">
        <f t="shared" si="307"/>
        <v>2.8403039125180743E-4</v>
      </c>
      <c r="LA64" s="322">
        <f t="shared" si="308"/>
        <v>-1.1879551676050729E-3</v>
      </c>
      <c r="LB64" s="322">
        <f t="shared" si="309"/>
        <v>1.5314814272751135E-2</v>
      </c>
      <c r="LC64" s="322">
        <f t="shared" si="310"/>
        <v>-5.8241511131099537E-2</v>
      </c>
      <c r="LD64" s="322">
        <f t="shared" si="311"/>
        <v>4.9947737793041645E-2</v>
      </c>
      <c r="LE64" s="322">
        <f t="shared" si="312"/>
        <v>-2.7263374485596764E-2</v>
      </c>
      <c r="LF64" s="322">
        <f t="shared" si="313"/>
        <v>-3.2855436081242508E-2</v>
      </c>
      <c r="LG64" s="322">
        <f t="shared" si="314"/>
        <v>-4.2997542997543171E-3</v>
      </c>
      <c r="LH64" s="322">
        <f t="shared" si="315"/>
        <v>-1.2356338950753391E-2</v>
      </c>
      <c r="LI64" s="322">
        <f t="shared" si="316"/>
        <v>2.0100502512562721E-2</v>
      </c>
      <c r="LJ64" s="322">
        <f t="shared" si="317"/>
        <v>-1.9440124416795952E-3</v>
      </c>
      <c r="LK64" s="322">
        <f t="shared" si="318"/>
        <v>3.9049103663289092E-2</v>
      </c>
      <c r="LL64" s="322">
        <f t="shared" si="319"/>
        <v>-2.4273214789726206E-2</v>
      </c>
      <c r="LM64" s="322">
        <f t="shared" si="320"/>
        <v>-2.1900388555280731E-2</v>
      </c>
      <c r="LN64" s="322">
        <f t="shared" si="321"/>
        <v>-1.0391409767925575E-3</v>
      </c>
      <c r="LO64" s="322">
        <f t="shared" si="322"/>
        <v>-9.90990990990991E-2</v>
      </c>
      <c r="LP64" s="322">
        <f t="shared" si="323"/>
        <v>4.9751243781094578E-2</v>
      </c>
      <c r="LQ64" s="322">
        <f t="shared" si="324"/>
        <v>3.8855528081950899E-3</v>
      </c>
      <c r="LR64" s="322">
        <f t="shared" si="325"/>
        <v>3.3593512976804497E-2</v>
      </c>
      <c r="LS64" s="322">
        <f t="shared" si="326"/>
        <v>-0.17592694465837821</v>
      </c>
      <c r="LT64" s="322">
        <f t="shared" si="327"/>
        <v>-1.7905253704535343E-2</v>
      </c>
      <c r="LU64" s="322">
        <f t="shared" si="328"/>
        <v>4.5463014719582591E-2</v>
      </c>
      <c r="LV64" s="327">
        <f t="shared" si="329"/>
        <v>-1.4184288159206807E-2</v>
      </c>
    </row>
    <row r="65" spans="1:334">
      <c r="A65" s="265">
        <v>45229</v>
      </c>
      <c r="B65" s="230">
        <v>2883.8</v>
      </c>
      <c r="C65" s="231">
        <v>68</v>
      </c>
      <c r="D65" s="231">
        <v>39.07</v>
      </c>
      <c r="E65" s="231">
        <v>41.34</v>
      </c>
      <c r="F65" s="231">
        <v>2600.2199999999998</v>
      </c>
      <c r="G65" s="231">
        <v>18.89</v>
      </c>
      <c r="H65" s="231">
        <v>189.28</v>
      </c>
      <c r="I65" s="231">
        <v>154803.67000000001</v>
      </c>
      <c r="J65" s="231">
        <v>9.69</v>
      </c>
      <c r="K65" s="231">
        <v>347.56</v>
      </c>
      <c r="L65" s="231">
        <v>83.05</v>
      </c>
      <c r="M65" s="232">
        <v>0.08</v>
      </c>
      <c r="N65" s="231">
        <v>26.32</v>
      </c>
      <c r="O65" s="231">
        <v>2818.11</v>
      </c>
      <c r="P65" s="231">
        <v>2.15</v>
      </c>
      <c r="Q65" s="231">
        <v>1387.79</v>
      </c>
      <c r="R65" s="231">
        <v>15.24</v>
      </c>
      <c r="S65" s="231">
        <v>174.94</v>
      </c>
      <c r="T65" s="231">
        <v>91.15</v>
      </c>
      <c r="U65" s="231">
        <v>66995.59</v>
      </c>
      <c r="V65" s="231">
        <v>15.86</v>
      </c>
      <c r="W65" s="231">
        <v>44.98</v>
      </c>
      <c r="X65" s="231">
        <v>7.42</v>
      </c>
      <c r="Y65" s="231">
        <v>511.84</v>
      </c>
      <c r="Z65" s="231">
        <v>81.02</v>
      </c>
      <c r="AA65" s="231">
        <v>219.96</v>
      </c>
      <c r="AB65" s="231">
        <v>2.5499999999999998</v>
      </c>
      <c r="AC65" s="231">
        <v>10.72</v>
      </c>
      <c r="AD65" s="231">
        <v>17.32</v>
      </c>
      <c r="AE65" s="231">
        <v>138.6</v>
      </c>
      <c r="AF65" s="231">
        <v>674.04</v>
      </c>
      <c r="AG65" s="231">
        <v>53.43</v>
      </c>
      <c r="AH65" s="231">
        <v>21.68</v>
      </c>
      <c r="AI65" s="231">
        <v>181.22</v>
      </c>
      <c r="AJ65" s="231">
        <v>27.58</v>
      </c>
      <c r="AK65" s="231">
        <v>284</v>
      </c>
      <c r="AL65" s="231">
        <v>326.69</v>
      </c>
      <c r="AM65" s="231">
        <v>37.51</v>
      </c>
      <c r="AN65" s="231">
        <v>10.67</v>
      </c>
      <c r="AO65" s="231">
        <v>124.06</v>
      </c>
      <c r="AP65" s="231">
        <v>136.77000000000001</v>
      </c>
      <c r="AQ65" s="231">
        <v>12.73</v>
      </c>
      <c r="AR65" s="231">
        <v>11.37</v>
      </c>
      <c r="AS65" s="231">
        <v>93.26</v>
      </c>
      <c r="AT65" s="231">
        <v>65.23</v>
      </c>
      <c r="AU65" s="231">
        <v>147.97999999999999</v>
      </c>
      <c r="AV65" s="231">
        <v>30.17</v>
      </c>
      <c r="AW65" s="231">
        <v>49.44</v>
      </c>
      <c r="AX65" s="231">
        <v>3.25</v>
      </c>
      <c r="AY65" s="231">
        <v>25.47</v>
      </c>
      <c r="AZ65" s="231">
        <v>30.94</v>
      </c>
      <c r="BA65" s="231">
        <v>6224.82</v>
      </c>
      <c r="BB65" s="231">
        <v>586.72</v>
      </c>
      <c r="BC65" s="231">
        <v>1.42</v>
      </c>
      <c r="BD65" s="231">
        <v>16.04</v>
      </c>
      <c r="BE65" s="231">
        <v>563.66</v>
      </c>
      <c r="BF65" s="231">
        <v>432.36</v>
      </c>
      <c r="BG65" s="231">
        <v>121.42</v>
      </c>
      <c r="BH65" s="231">
        <v>60.95</v>
      </c>
      <c r="BI65" s="231">
        <v>234.1</v>
      </c>
      <c r="BJ65" s="231">
        <v>3.3</v>
      </c>
      <c r="BK65" s="231">
        <v>1275.68</v>
      </c>
      <c r="BL65" s="231">
        <v>128.25</v>
      </c>
      <c r="BM65" s="231">
        <v>85.91</v>
      </c>
      <c r="BN65" s="231">
        <v>439.37</v>
      </c>
      <c r="BO65" s="231">
        <v>3177.5</v>
      </c>
      <c r="BP65" s="231">
        <v>100.09</v>
      </c>
      <c r="BQ65" s="231">
        <v>628.59</v>
      </c>
      <c r="BR65" s="231">
        <v>83.68</v>
      </c>
      <c r="BS65" s="231">
        <v>390.51</v>
      </c>
      <c r="BT65" s="231">
        <v>78.27</v>
      </c>
      <c r="BU65" s="231">
        <v>55.86</v>
      </c>
      <c r="BV65" s="231">
        <v>9.15</v>
      </c>
      <c r="BW65" s="231">
        <v>53.63</v>
      </c>
      <c r="BX65" s="231">
        <v>312.67</v>
      </c>
      <c r="BY65" s="231">
        <v>142.1</v>
      </c>
      <c r="BZ65" s="231">
        <v>61.47</v>
      </c>
      <c r="CA65" s="231">
        <v>155.74</v>
      </c>
      <c r="CB65" s="231">
        <v>48.22</v>
      </c>
      <c r="CC65" s="231">
        <v>69323.09</v>
      </c>
      <c r="CD65" s="231">
        <v>168.41</v>
      </c>
      <c r="CE65" s="231">
        <v>62.99</v>
      </c>
      <c r="CF65" s="231">
        <v>7095.87</v>
      </c>
      <c r="CG65" s="231">
        <v>15.75</v>
      </c>
      <c r="CH65" s="231">
        <v>0.73</v>
      </c>
      <c r="CI65" s="231">
        <v>90.69</v>
      </c>
      <c r="CJ65" s="231">
        <v>112.25</v>
      </c>
      <c r="CK65" s="231">
        <v>95.56</v>
      </c>
      <c r="CL65" s="231">
        <v>25.44</v>
      </c>
      <c r="CM65" s="231">
        <v>6.67</v>
      </c>
      <c r="CN65" s="231">
        <v>8.8000000000000007</v>
      </c>
      <c r="CO65" s="231">
        <v>0.83</v>
      </c>
      <c r="CP65" s="231">
        <v>1081.6199999999999</v>
      </c>
      <c r="CQ65" s="231">
        <v>131.62</v>
      </c>
      <c r="CR65" s="231">
        <v>214.75</v>
      </c>
      <c r="CS65" s="231">
        <v>136.03</v>
      </c>
      <c r="CT65" s="231">
        <v>240.01</v>
      </c>
      <c r="CU65" s="231">
        <v>638.03</v>
      </c>
      <c r="CV65" s="231">
        <v>105.69</v>
      </c>
      <c r="CW65" s="231">
        <v>381.64</v>
      </c>
      <c r="CX65" s="231">
        <v>14.91</v>
      </c>
      <c r="CY65" s="231">
        <v>297.41000000000003</v>
      </c>
      <c r="CZ65" s="231">
        <v>36.340000000000003</v>
      </c>
      <c r="DA65" s="231">
        <v>8716.0400000000009</v>
      </c>
      <c r="DB65" s="231">
        <v>136.77000000000001</v>
      </c>
      <c r="DC65" s="231">
        <v>5.94</v>
      </c>
      <c r="DD65" s="231">
        <v>35.61</v>
      </c>
      <c r="DE65" s="231">
        <v>1422.7</v>
      </c>
      <c r="DF65" s="231">
        <v>146.88999999999999</v>
      </c>
      <c r="DG65" s="231">
        <v>142.1</v>
      </c>
      <c r="DH65" s="231">
        <v>9.77</v>
      </c>
      <c r="DI65" s="231">
        <v>8.7200000000000006</v>
      </c>
      <c r="DJ65" s="231">
        <v>22.66</v>
      </c>
      <c r="DK65" s="231">
        <v>103.15</v>
      </c>
      <c r="DL65" s="231">
        <v>9589.27</v>
      </c>
      <c r="DM65" s="231">
        <v>25.19</v>
      </c>
      <c r="DN65" s="231">
        <v>44.51</v>
      </c>
      <c r="DO65" s="231">
        <v>83.08</v>
      </c>
      <c r="DP65" s="231">
        <v>97.62</v>
      </c>
      <c r="DQ65" s="231">
        <v>451215.5</v>
      </c>
      <c r="DR65" s="231">
        <v>169.98</v>
      </c>
      <c r="DS65" s="231">
        <v>36.659999999999997</v>
      </c>
      <c r="DT65" s="231">
        <v>25.5</v>
      </c>
      <c r="DU65" s="231">
        <v>30.32</v>
      </c>
      <c r="DV65" s="231">
        <v>13.1</v>
      </c>
      <c r="DW65" s="231">
        <v>2.72</v>
      </c>
      <c r="DX65" s="231">
        <v>17.32</v>
      </c>
      <c r="DY65" s="231">
        <v>12</v>
      </c>
      <c r="DZ65" s="231">
        <v>298.87</v>
      </c>
      <c r="EA65" s="231">
        <v>73.61</v>
      </c>
      <c r="EB65" s="231">
        <v>20.83</v>
      </c>
      <c r="EC65" s="231">
        <v>708.8</v>
      </c>
      <c r="ED65" s="231">
        <v>22.38</v>
      </c>
      <c r="EE65" s="231">
        <v>19.48</v>
      </c>
      <c r="EF65" s="231">
        <v>15.94</v>
      </c>
      <c r="EG65" s="231">
        <v>40.21</v>
      </c>
      <c r="EH65" s="231">
        <v>753.99</v>
      </c>
      <c r="EI65" s="231">
        <v>195.86</v>
      </c>
      <c r="EJ65" s="231">
        <v>4.53</v>
      </c>
      <c r="EK65" s="231">
        <v>3851.87</v>
      </c>
      <c r="EL65" s="231">
        <v>29.56</v>
      </c>
      <c r="EM65" s="231">
        <v>220.51</v>
      </c>
      <c r="EN65" s="231">
        <v>143.65</v>
      </c>
      <c r="EO65" s="231">
        <v>199.53</v>
      </c>
      <c r="EP65" s="231">
        <v>1863.74</v>
      </c>
      <c r="EQ65" s="231">
        <v>89.41</v>
      </c>
      <c r="ER65" s="231">
        <v>143.21</v>
      </c>
      <c r="ES65" s="231">
        <v>81.25</v>
      </c>
      <c r="ET65" s="231">
        <v>49.08</v>
      </c>
      <c r="EU65" s="231">
        <v>16.47</v>
      </c>
      <c r="EV65" s="231">
        <v>351.81</v>
      </c>
      <c r="EW65" s="231">
        <v>8.3000000000000007</v>
      </c>
      <c r="EX65" s="231">
        <v>195.05</v>
      </c>
      <c r="EY65" s="231">
        <v>138.34</v>
      </c>
      <c r="EZ65" s="231">
        <v>32.380000000000003</v>
      </c>
      <c r="FA65" s="231">
        <v>55.03</v>
      </c>
      <c r="FB65" s="231">
        <v>29.14</v>
      </c>
      <c r="FC65" s="231">
        <v>149.5</v>
      </c>
      <c r="FD65" s="231">
        <v>17.5</v>
      </c>
      <c r="FE65" s="231">
        <v>30.08</v>
      </c>
      <c r="FF65" s="231">
        <v>375.69</v>
      </c>
      <c r="FG65" s="231">
        <v>78.489999999999995</v>
      </c>
      <c r="FH65" s="231">
        <v>542.19000000000005</v>
      </c>
      <c r="FI65" s="231">
        <v>58.33</v>
      </c>
      <c r="FJ65" s="233">
        <v>33515.89</v>
      </c>
      <c r="FN65" s="326">
        <f t="shared" si="165"/>
        <v>5.5567553321937642E-2</v>
      </c>
      <c r="FO65" s="322">
        <f t="shared" si="166"/>
        <v>2.0630710285882785E-3</v>
      </c>
      <c r="FP65" s="322">
        <f t="shared" si="167"/>
        <v>6.719475553127563E-2</v>
      </c>
      <c r="FQ65" s="322">
        <f t="shared" si="168"/>
        <v>9.7703957010260318E-3</v>
      </c>
      <c r="FR65" s="322">
        <f t="shared" si="169"/>
        <v>4.6046279608650702E-2</v>
      </c>
      <c r="FS65" s="322">
        <f t="shared" si="170"/>
        <v>0.25348374253483746</v>
      </c>
      <c r="FT65" s="322">
        <f t="shared" si="171"/>
        <v>0.12019885186719538</v>
      </c>
      <c r="FU65" s="322">
        <f t="shared" si="172"/>
        <v>-1.2528471261272952E-2</v>
      </c>
      <c r="FV65" s="322">
        <f t="shared" si="173"/>
        <v>8.876404494382012E-2</v>
      </c>
      <c r="FW65" s="322">
        <f t="shared" si="174"/>
        <v>6.9711612446523574E-2</v>
      </c>
      <c r="FX65" s="322">
        <f t="shared" si="175"/>
        <v>5.0467998988110233E-2</v>
      </c>
      <c r="FY65" s="322">
        <f t="shared" si="176"/>
        <v>0</v>
      </c>
      <c r="FZ65" s="322">
        <f t="shared" si="177"/>
        <v>2.3328149300155577E-2</v>
      </c>
      <c r="GA65" s="322">
        <f t="shared" si="178"/>
        <v>4.0999290759183279E-2</v>
      </c>
      <c r="GB65" s="322">
        <f t="shared" si="179"/>
        <v>8.0402010050251216E-2</v>
      </c>
      <c r="GC65" s="322">
        <f t="shared" si="180"/>
        <v>0.15605814486234321</v>
      </c>
      <c r="GD65" s="322">
        <f t="shared" si="181"/>
        <v>0.12721893491124264</v>
      </c>
      <c r="GE65" s="322">
        <f t="shared" si="182"/>
        <v>5.0123056606038746E-2</v>
      </c>
      <c r="GF65" s="322">
        <f t="shared" si="183"/>
        <v>5.7915506035283303E-2</v>
      </c>
      <c r="GG65" s="322">
        <f t="shared" si="184"/>
        <v>3.4175258861844429E-2</v>
      </c>
      <c r="GH65" s="322">
        <f t="shared" si="185"/>
        <v>2.5284450063210585E-3</v>
      </c>
      <c r="GI65" s="322">
        <f t="shared" si="186"/>
        <v>0.11116600790513835</v>
      </c>
      <c r="GJ65" s="322">
        <f t="shared" si="187"/>
        <v>5.9999999999999991E-2</v>
      </c>
      <c r="GK65" s="322">
        <f t="shared" si="188"/>
        <v>1.1901466924993045E-2</v>
      </c>
      <c r="GL65" s="322">
        <f t="shared" si="189"/>
        <v>3.0133502860775464E-2</v>
      </c>
      <c r="GM65" s="322">
        <f t="shared" si="190"/>
        <v>6.1070911722141803E-2</v>
      </c>
      <c r="GN65" s="322">
        <f t="shared" si="191"/>
        <v>5.8091286307053805E-2</v>
      </c>
      <c r="GO65" s="322">
        <f t="shared" si="192"/>
        <v>0.15268817204301074</v>
      </c>
      <c r="GP65" s="322">
        <f t="shared" si="193"/>
        <v>9.2055485498108505E-2</v>
      </c>
      <c r="GQ65" s="322">
        <f t="shared" si="194"/>
        <v>8.5016439643024896E-2</v>
      </c>
      <c r="GR65" s="322">
        <f t="shared" si="195"/>
        <v>6.2601485031450382E-2</v>
      </c>
      <c r="GS65" s="322">
        <f t="shared" si="196"/>
        <v>2.710495963091112E-2</v>
      </c>
      <c r="GT65" s="322">
        <f t="shared" si="197"/>
        <v>-7.3260073260073329E-3</v>
      </c>
      <c r="GU65" s="322">
        <f t="shared" si="198"/>
        <v>9.7106187189732365E-2</v>
      </c>
      <c r="GV65" s="322">
        <f t="shared" si="199"/>
        <v>3.8012796386902449E-2</v>
      </c>
      <c r="GW65" s="322">
        <f t="shared" si="200"/>
        <v>-0.17273521701136035</v>
      </c>
      <c r="GX65" s="322">
        <f t="shared" si="201"/>
        <v>0.11119047619047619</v>
      </c>
      <c r="GY65" s="322">
        <f t="shared" si="202"/>
        <v>7.2940503432494197E-2</v>
      </c>
      <c r="GZ65" s="322">
        <f t="shared" si="203"/>
        <v>5.6435643564356465E-2</v>
      </c>
      <c r="HA65" s="322">
        <f t="shared" si="204"/>
        <v>3.2800532800532779E-2</v>
      </c>
      <c r="HB65" s="322">
        <f t="shared" si="205"/>
        <v>5.3860379103097621E-2</v>
      </c>
      <c r="HC65" s="322">
        <f t="shared" si="206"/>
        <v>1.5961691939345657E-2</v>
      </c>
      <c r="HD65" s="322">
        <f t="shared" si="207"/>
        <v>-3.5623409669211195E-2</v>
      </c>
      <c r="HE65" s="322">
        <f t="shared" si="208"/>
        <v>2.348551360842845E-2</v>
      </c>
      <c r="HF65" s="322">
        <f t="shared" si="209"/>
        <v>1.3517712865133693E-2</v>
      </c>
      <c r="HG65" s="322">
        <f t="shared" si="210"/>
        <v>7.8492821222942794E-2</v>
      </c>
      <c r="HH65" s="322">
        <f t="shared" si="211"/>
        <v>2.6539639333106536E-2</v>
      </c>
      <c r="HI65" s="322">
        <f t="shared" si="212"/>
        <v>3.0214628047509809E-2</v>
      </c>
      <c r="HJ65" s="322">
        <f t="shared" si="213"/>
        <v>7.6158940397350994E-2</v>
      </c>
      <c r="HK65" s="322">
        <f t="shared" si="214"/>
        <v>6.124999999999995E-2</v>
      </c>
      <c r="HL65" s="322">
        <f t="shared" si="215"/>
        <v>0.27011494252873569</v>
      </c>
      <c r="HM65" s="322">
        <f t="shared" si="216"/>
        <v>2.2801324340089142E-2</v>
      </c>
      <c r="HN65" s="322">
        <f t="shared" si="217"/>
        <v>6.6938226255205513E-2</v>
      </c>
      <c r="HO65" s="322">
        <f t="shared" si="218"/>
        <v>0.10937499999999992</v>
      </c>
      <c r="HP65" s="322">
        <f t="shared" si="219"/>
        <v>0.10392291810048175</v>
      </c>
      <c r="HQ65" s="322">
        <f t="shared" si="220"/>
        <v>0.10930488860898993</v>
      </c>
      <c r="HR65" s="322">
        <f t="shared" si="221"/>
        <v>8.6686606177897321E-2</v>
      </c>
      <c r="HS65" s="322">
        <f t="shared" si="222"/>
        <v>4.3934313472616275E-2</v>
      </c>
      <c r="HT65" s="322">
        <f t="shared" si="223"/>
        <v>-3.4336167429691589E-3</v>
      </c>
      <c r="HU65" s="322">
        <f t="shared" si="224"/>
        <v>9.182221839030889E-3</v>
      </c>
      <c r="HV65" s="322">
        <f t="shared" si="225"/>
        <v>2.8037383177570048E-2</v>
      </c>
      <c r="HW65" s="322">
        <f t="shared" si="226"/>
        <v>-8.049158467582071E-2</v>
      </c>
      <c r="HX65" s="322">
        <f t="shared" si="227"/>
        <v>5.677323665128544E-2</v>
      </c>
      <c r="HY65" s="322">
        <f t="shared" si="228"/>
        <v>2.4079151269519563E-2</v>
      </c>
      <c r="HZ65" s="322">
        <f t="shared" si="229"/>
        <v>-1.269605860410763E-2</v>
      </c>
      <c r="IA65" s="322">
        <f t="shared" si="230"/>
        <v>-1.5735393620928669E-5</v>
      </c>
      <c r="IB65" s="322">
        <f t="shared" si="231"/>
        <v>6.3881802721088496E-2</v>
      </c>
      <c r="IC65" s="322">
        <f t="shared" si="232"/>
        <v>0.10014526488965124</v>
      </c>
      <c r="ID65" s="322">
        <f t="shared" si="233"/>
        <v>7.2408048186594964E-2</v>
      </c>
      <c r="IE65" s="322">
        <f t="shared" si="234"/>
        <v>3.3669498927975779E-2</v>
      </c>
      <c r="IF65" s="322">
        <f t="shared" si="235"/>
        <v>-1.954152574220221E-2</v>
      </c>
      <c r="IG65" s="322">
        <f t="shared" si="236"/>
        <v>-1.0626992561105232E-2</v>
      </c>
      <c r="IH65" s="322">
        <f t="shared" si="237"/>
        <v>6.0254924681344094E-2</v>
      </c>
      <c r="II65" s="322">
        <f t="shared" si="238"/>
        <v>2.1523809523809573E-2</v>
      </c>
      <c r="IJ65" s="322">
        <f t="shared" si="239"/>
        <v>6.022176257163199E-2</v>
      </c>
      <c r="IK65" s="322">
        <f t="shared" si="240"/>
        <v>3.942652329749094E-2</v>
      </c>
      <c r="IL65" s="322">
        <f t="shared" si="241"/>
        <v>0.32478448275862071</v>
      </c>
      <c r="IM65" s="322">
        <f t="shared" si="242"/>
        <v>4.4954374664519708E-2</v>
      </c>
      <c r="IN65" s="322">
        <f t="shared" si="243"/>
        <v>3.6097980232058437E-2</v>
      </c>
      <c r="IO65" s="322">
        <f t="shared" si="244"/>
        <v>-2.6348788116703849E-2</v>
      </c>
      <c r="IP65" s="322">
        <f t="shared" si="245"/>
        <v>2.5140004869734573E-2</v>
      </c>
      <c r="IQ65" s="322">
        <f t="shared" si="246"/>
        <v>6.2405127340192323E-2</v>
      </c>
      <c r="IR65" s="322">
        <f t="shared" si="247"/>
        <v>4.4991723561048344E-2</v>
      </c>
      <c r="IS65" s="322">
        <f t="shared" si="248"/>
        <v>-0.12451361867704272</v>
      </c>
      <c r="IT65" s="322">
        <f t="shared" si="249"/>
        <v>0</v>
      </c>
      <c r="IU65" s="322">
        <f t="shared" si="250"/>
        <v>8.015721772272516E-2</v>
      </c>
      <c r="IV65" s="322">
        <f t="shared" si="251"/>
        <v>0.16405682878772157</v>
      </c>
      <c r="IW65" s="322">
        <f t="shared" si="252"/>
        <v>4.9879147440123124E-2</v>
      </c>
      <c r="IX65" s="322">
        <f t="shared" si="253"/>
        <v>3.3306255077173039E-2</v>
      </c>
      <c r="IY65" s="322">
        <f t="shared" si="254"/>
        <v>-5.9612518628912124E-3</v>
      </c>
      <c r="IZ65" s="322">
        <f t="shared" si="255"/>
        <v>3.8961038961038967E-2</v>
      </c>
      <c r="JA65" s="322">
        <f t="shared" si="256"/>
        <v>0.23880597014925359</v>
      </c>
      <c r="JB65" s="322">
        <f t="shared" si="257"/>
        <v>-1.845665454679685E-3</v>
      </c>
      <c r="JC65" s="322">
        <f t="shared" si="258"/>
        <v>-4.8389535762890243E-3</v>
      </c>
      <c r="JD65" s="322">
        <f t="shared" si="259"/>
        <v>1.8496561536637448E-2</v>
      </c>
      <c r="JE65" s="322">
        <f t="shared" si="260"/>
        <v>5.777604976671856E-2</v>
      </c>
      <c r="JF65" s="322">
        <f t="shared" si="261"/>
        <v>6.2508300500243502E-2</v>
      </c>
      <c r="JG65" s="322">
        <f t="shared" si="262"/>
        <v>1.0068548450931679E-2</v>
      </c>
      <c r="JH65" s="322">
        <f t="shared" si="263"/>
        <v>6.9845126024901213E-2</v>
      </c>
      <c r="JI65" s="322">
        <f t="shared" si="264"/>
        <v>6.0346743720826768E-2</v>
      </c>
      <c r="JJ65" s="322">
        <f t="shared" si="265"/>
        <v>4.1928721174004167E-2</v>
      </c>
      <c r="JK65" s="322">
        <f t="shared" si="266"/>
        <v>3.3463062061297011E-2</v>
      </c>
      <c r="JL65" s="322">
        <f t="shared" si="267"/>
        <v>1.3668061366806192E-2</v>
      </c>
      <c r="JM65" s="322">
        <f t="shared" si="268"/>
        <v>-0.14586895871163594</v>
      </c>
      <c r="JN65" s="322">
        <f t="shared" si="269"/>
        <v>5.3860379103097621E-2</v>
      </c>
      <c r="JO65" s="322">
        <f t="shared" si="270"/>
        <v>9.5940959409594184E-2</v>
      </c>
      <c r="JP65" s="322">
        <f t="shared" si="271"/>
        <v>3.6640360766629809E-3</v>
      </c>
      <c r="JQ65" s="322">
        <f t="shared" si="272"/>
        <v>1.7304254558455519E-2</v>
      </c>
      <c r="JR65" s="322">
        <f t="shared" si="273"/>
        <v>2.3124608205056719E-2</v>
      </c>
      <c r="JS65" s="322">
        <f t="shared" si="274"/>
        <v>3.942652329749094E-2</v>
      </c>
      <c r="JT65" s="322">
        <f t="shared" si="275"/>
        <v>2.9504741833508888E-2</v>
      </c>
      <c r="JU65" s="322">
        <f t="shared" si="276"/>
        <v>5.3140096618357648E-2</v>
      </c>
      <c r="JV65" s="322">
        <f t="shared" si="277"/>
        <v>3.0000000000000006E-2</v>
      </c>
      <c r="JW65" s="322">
        <f t="shared" si="278"/>
        <v>9.2690677966101684E-2</v>
      </c>
      <c r="JX65" s="322">
        <f t="shared" si="279"/>
        <v>5.0682009179649767E-2</v>
      </c>
      <c r="JY65" s="322">
        <f t="shared" si="280"/>
        <v>2.6069246435845236E-2</v>
      </c>
      <c r="JZ65" s="322">
        <f t="shared" si="281"/>
        <v>2.9847292919944451E-2</v>
      </c>
      <c r="KA65" s="322">
        <f t="shared" si="282"/>
        <v>4.1755485893416905E-2</v>
      </c>
      <c r="KB65" s="322">
        <f t="shared" si="283"/>
        <v>0.1155296537538567</v>
      </c>
      <c r="KC65" s="322">
        <f t="shared" si="284"/>
        <v>4.424748620844356E-3</v>
      </c>
      <c r="KD65" s="322">
        <f t="shared" si="285"/>
        <v>6.670850329463443E-2</v>
      </c>
      <c r="KE65" s="322">
        <f t="shared" si="286"/>
        <v>3.0354131534569936E-2</v>
      </c>
      <c r="KF65" s="322">
        <f t="shared" si="287"/>
        <v>5.6338028169014058E-2</v>
      </c>
      <c r="KG65" s="322">
        <f t="shared" si="288"/>
        <v>0.31654363873208852</v>
      </c>
      <c r="KH65" s="322">
        <f t="shared" si="289"/>
        <v>3.0684500393390934E-2</v>
      </c>
      <c r="KI65" s="322">
        <f t="shared" si="290"/>
        <v>0.16239316239316254</v>
      </c>
      <c r="KJ65" s="322">
        <f t="shared" si="291"/>
        <v>0.15930388219544853</v>
      </c>
      <c r="KK65" s="322">
        <f t="shared" si="292"/>
        <v>7.6233183856502212E-2</v>
      </c>
      <c r="KL65" s="322">
        <f t="shared" si="293"/>
        <v>-1.8843767440333569E-2</v>
      </c>
      <c r="KM65" s="322">
        <f t="shared" si="294"/>
        <v>7.2563019087862515E-2</v>
      </c>
      <c r="KN65" s="322">
        <f t="shared" si="295"/>
        <v>7.7042399172698992E-2</v>
      </c>
      <c r="KO65" s="322">
        <f t="shared" si="296"/>
        <v>0.10749999999999993</v>
      </c>
      <c r="KP65" s="322">
        <f t="shared" si="297"/>
        <v>5.0704225352112595E-2</v>
      </c>
      <c r="KQ65" s="322">
        <f t="shared" si="298"/>
        <v>0.14252199413489733</v>
      </c>
      <c r="KR65" s="322">
        <f t="shared" si="299"/>
        <v>2.7724049000644728E-2</v>
      </c>
      <c r="KS65" s="322">
        <f t="shared" si="300"/>
        <v>5.9272918861959956E-2</v>
      </c>
      <c r="KT65" s="322">
        <f t="shared" si="301"/>
        <v>7.6959334961648876E-2</v>
      </c>
      <c r="KU65" s="322">
        <f t="shared" si="302"/>
        <v>5.3180620530193123E-2</v>
      </c>
      <c r="KV65" s="322">
        <f t="shared" si="303"/>
        <v>-1.9480519480519449E-2</v>
      </c>
      <c r="KW65" s="322">
        <f t="shared" si="304"/>
        <v>8.7680933587192551E-3</v>
      </c>
      <c r="KX65" s="322">
        <f t="shared" si="305"/>
        <v>1.0598290598290554E-2</v>
      </c>
      <c r="KY65" s="322">
        <f t="shared" si="306"/>
        <v>-2.0817305516586324E-3</v>
      </c>
      <c r="KZ65" s="322">
        <f t="shared" si="307"/>
        <v>1.9734506992262375E-2</v>
      </c>
      <c r="LA65" s="322">
        <f t="shared" si="308"/>
        <v>3.180266832143968E-2</v>
      </c>
      <c r="LB65" s="322">
        <f t="shared" si="309"/>
        <v>7.4629103216841325E-2</v>
      </c>
      <c r="LC65" s="322">
        <f t="shared" si="310"/>
        <v>6.745463228271241E-2</v>
      </c>
      <c r="LD65" s="322">
        <f t="shared" si="311"/>
        <v>1.8346014363933818E-2</v>
      </c>
      <c r="LE65" s="322">
        <f t="shared" si="312"/>
        <v>7.4167107350608136E-2</v>
      </c>
      <c r="LF65" s="322">
        <f t="shared" si="313"/>
        <v>1.0500308832612684E-2</v>
      </c>
      <c r="LG65" s="322">
        <f t="shared" si="314"/>
        <v>1.6039481801357062E-2</v>
      </c>
      <c r="LH65" s="322">
        <f t="shared" si="315"/>
        <v>6.0595098127882864E-2</v>
      </c>
      <c r="LI65" s="322">
        <f t="shared" si="316"/>
        <v>2.2167487684729249E-2</v>
      </c>
      <c r="LJ65" s="322">
        <f t="shared" si="317"/>
        <v>8.5480549835828451E-2</v>
      </c>
      <c r="LK65" s="322">
        <f t="shared" si="318"/>
        <v>3.7731603030530352E-2</v>
      </c>
      <c r="LL65" s="322">
        <f t="shared" si="319"/>
        <v>-6.3349725195255932E-2</v>
      </c>
      <c r="LM65" s="322">
        <f t="shared" si="320"/>
        <v>-6.3199711087035286E-3</v>
      </c>
      <c r="LN65" s="322">
        <f t="shared" si="321"/>
        <v>1.0402219140083243E-2</v>
      </c>
      <c r="LO65" s="322">
        <f t="shared" si="322"/>
        <v>-3.3333333333333335E-3</v>
      </c>
      <c r="LP65" s="322">
        <f t="shared" si="323"/>
        <v>3.6729857819905273E-2</v>
      </c>
      <c r="LQ65" s="322">
        <f t="shared" si="324"/>
        <v>5.8409570724841535E-2</v>
      </c>
      <c r="LR65" s="322">
        <f t="shared" si="325"/>
        <v>2.5083388925950575E-3</v>
      </c>
      <c r="LS65" s="322">
        <f t="shared" si="326"/>
        <v>4.7930574098798251E-2</v>
      </c>
      <c r="LT65" s="322">
        <f t="shared" si="327"/>
        <v>3.2919929130708285E-2</v>
      </c>
      <c r="LU65" s="322">
        <f t="shared" si="328"/>
        <v>3.9565139903760448E-2</v>
      </c>
      <c r="LV65" s="327">
        <f t="shared" si="329"/>
        <v>2.4580411606569114E-2</v>
      </c>
    </row>
    <row r="66" spans="1:334">
      <c r="A66" s="265">
        <v>45236</v>
      </c>
      <c r="B66" s="230">
        <v>2900.76</v>
      </c>
      <c r="C66" s="231">
        <v>64.45</v>
      </c>
      <c r="D66" s="231">
        <v>38.4</v>
      </c>
      <c r="E66" s="231">
        <v>41.13</v>
      </c>
      <c r="F66" s="231">
        <v>2640.74</v>
      </c>
      <c r="G66" s="231">
        <v>19.670000000000002</v>
      </c>
      <c r="H66" s="231">
        <v>186.46</v>
      </c>
      <c r="I66" s="231">
        <v>155071.5</v>
      </c>
      <c r="J66" s="231">
        <v>8.23</v>
      </c>
      <c r="K66" s="231">
        <v>364.18</v>
      </c>
      <c r="L66" s="231">
        <v>81.47</v>
      </c>
      <c r="M66" s="232">
        <v>0.08</v>
      </c>
      <c r="N66" s="231">
        <v>25.78</v>
      </c>
      <c r="O66" s="231">
        <v>3030.52</v>
      </c>
      <c r="P66" s="231">
        <v>2.15</v>
      </c>
      <c r="Q66" s="231">
        <v>1374.39</v>
      </c>
      <c r="R66" s="231">
        <v>16.04</v>
      </c>
      <c r="S66" s="231">
        <v>184.59</v>
      </c>
      <c r="T66" s="231">
        <v>89.96</v>
      </c>
      <c r="U66" s="231">
        <v>67861.919999999998</v>
      </c>
      <c r="V66" s="231">
        <v>15.6</v>
      </c>
      <c r="W66" s="231">
        <v>48.31</v>
      </c>
      <c r="X66" s="231">
        <v>7.62</v>
      </c>
      <c r="Y66" s="231">
        <v>521.78</v>
      </c>
      <c r="Z66" s="231">
        <v>78.59</v>
      </c>
      <c r="AA66" s="231">
        <v>214.65</v>
      </c>
      <c r="AB66" s="231">
        <v>2.6</v>
      </c>
      <c r="AC66" s="231">
        <v>11.32</v>
      </c>
      <c r="AD66" s="231">
        <v>17.02</v>
      </c>
      <c r="AE66" s="231">
        <v>143.56</v>
      </c>
      <c r="AF66" s="231">
        <v>658.98</v>
      </c>
      <c r="AG66" s="231">
        <v>53.41</v>
      </c>
      <c r="AH66" s="231">
        <v>19.84</v>
      </c>
      <c r="AI66" s="231">
        <v>178.74</v>
      </c>
      <c r="AJ66" s="231">
        <v>26.01</v>
      </c>
      <c r="AK66" s="231">
        <v>293.8</v>
      </c>
      <c r="AL66" s="231">
        <v>334.73</v>
      </c>
      <c r="AM66" s="231">
        <v>38.22</v>
      </c>
      <c r="AN66" s="231">
        <v>11.26</v>
      </c>
      <c r="AO66" s="231">
        <v>123.5</v>
      </c>
      <c r="AP66" s="231">
        <v>140.05000000000001</v>
      </c>
      <c r="AQ66" s="231">
        <v>12.85</v>
      </c>
      <c r="AR66" s="231">
        <v>11.07</v>
      </c>
      <c r="AS66" s="231">
        <v>92.91</v>
      </c>
      <c r="AT66" s="231">
        <v>67.849999999999994</v>
      </c>
      <c r="AU66" s="231">
        <v>141.38999999999999</v>
      </c>
      <c r="AV66" s="231">
        <v>29.58</v>
      </c>
      <c r="AW66" s="231">
        <v>48.23</v>
      </c>
      <c r="AX66" s="231">
        <v>3.28</v>
      </c>
      <c r="AY66" s="231">
        <v>25.65</v>
      </c>
      <c r="AZ66" s="231">
        <v>31.07</v>
      </c>
      <c r="BA66" s="231">
        <v>5739.12</v>
      </c>
      <c r="BB66" s="231">
        <v>598.36</v>
      </c>
      <c r="BC66" s="231">
        <v>1.39</v>
      </c>
      <c r="BD66" s="231">
        <v>15.67</v>
      </c>
      <c r="BE66" s="231">
        <v>597.22</v>
      </c>
      <c r="BF66" s="231">
        <v>447.24</v>
      </c>
      <c r="BG66" s="231">
        <v>124.27</v>
      </c>
      <c r="BH66" s="231">
        <v>60.46</v>
      </c>
      <c r="BI66" s="231">
        <v>233.05</v>
      </c>
      <c r="BJ66" s="231">
        <v>3.4</v>
      </c>
      <c r="BK66" s="231">
        <v>1324.42</v>
      </c>
      <c r="BL66" s="231">
        <v>131.4</v>
      </c>
      <c r="BM66" s="231">
        <v>90.92</v>
      </c>
      <c r="BN66" s="231">
        <v>426.88</v>
      </c>
      <c r="BO66" s="231">
        <v>3160.95</v>
      </c>
      <c r="BP66" s="231">
        <v>97.58</v>
      </c>
      <c r="BQ66" s="231">
        <v>635.29999999999995</v>
      </c>
      <c r="BR66" s="231">
        <v>86.82</v>
      </c>
      <c r="BS66" s="231">
        <v>400.71</v>
      </c>
      <c r="BT66" s="231">
        <v>78.33</v>
      </c>
      <c r="BU66" s="231">
        <v>55.6</v>
      </c>
      <c r="BV66" s="231">
        <v>8.68</v>
      </c>
      <c r="BW66" s="231">
        <v>54.13</v>
      </c>
      <c r="BX66" s="231">
        <v>326.76</v>
      </c>
      <c r="BY66" s="231">
        <v>138.26</v>
      </c>
      <c r="BZ66" s="231">
        <v>61.34</v>
      </c>
      <c r="CA66" s="231">
        <v>155.86000000000001</v>
      </c>
      <c r="CB66" s="231">
        <v>47.34</v>
      </c>
      <c r="CC66" s="231">
        <v>68787.09</v>
      </c>
      <c r="CD66" s="231">
        <v>168.82</v>
      </c>
      <c r="CE66" s="231">
        <v>62.06</v>
      </c>
      <c r="CF66" s="231">
        <v>7243.7</v>
      </c>
      <c r="CG66" s="231">
        <v>14.28</v>
      </c>
      <c r="CH66" s="231">
        <v>0.75</v>
      </c>
      <c r="CI66" s="231">
        <v>92.53</v>
      </c>
      <c r="CJ66" s="231">
        <v>118.59</v>
      </c>
      <c r="CK66" s="231">
        <v>98.5</v>
      </c>
      <c r="CL66" s="231">
        <v>26.18</v>
      </c>
      <c r="CM66" s="231">
        <v>6.67</v>
      </c>
      <c r="CN66" s="231">
        <v>8.3800000000000008</v>
      </c>
      <c r="CO66" s="231">
        <v>0.71</v>
      </c>
      <c r="CP66" s="231">
        <v>1103.1099999999999</v>
      </c>
      <c r="CQ66" s="231">
        <v>129.22999999999999</v>
      </c>
      <c r="CR66" s="231">
        <v>216.63</v>
      </c>
      <c r="CS66" s="231">
        <v>142.02000000000001</v>
      </c>
      <c r="CT66" s="231">
        <v>241.64</v>
      </c>
      <c r="CU66" s="231">
        <v>641.53</v>
      </c>
      <c r="CV66" s="231">
        <v>110.6</v>
      </c>
      <c r="CW66" s="231">
        <v>389.87</v>
      </c>
      <c r="CX66" s="231">
        <v>14.88</v>
      </c>
      <c r="CY66" s="231">
        <v>297.61</v>
      </c>
      <c r="CZ66" s="231">
        <v>32.81</v>
      </c>
      <c r="DA66" s="231">
        <v>8593.8700000000008</v>
      </c>
      <c r="DB66" s="231">
        <v>140.05000000000001</v>
      </c>
      <c r="DC66" s="231">
        <v>6</v>
      </c>
      <c r="DD66" s="231">
        <v>35.69</v>
      </c>
      <c r="DE66" s="231">
        <v>1541.28</v>
      </c>
      <c r="DF66" s="231">
        <v>149.85</v>
      </c>
      <c r="DG66" s="231">
        <v>138.26</v>
      </c>
      <c r="DH66" s="231">
        <v>9.74</v>
      </c>
      <c r="DI66" s="231">
        <v>8.48</v>
      </c>
      <c r="DJ66" s="231">
        <v>22.55</v>
      </c>
      <c r="DK66" s="231">
        <v>102.23</v>
      </c>
      <c r="DL66" s="231">
        <v>9682.77</v>
      </c>
      <c r="DM66" s="231">
        <v>24.79</v>
      </c>
      <c r="DN66" s="231">
        <v>45.26</v>
      </c>
      <c r="DO66" s="231">
        <v>80.97</v>
      </c>
      <c r="DP66" s="231">
        <v>99.22</v>
      </c>
      <c r="DQ66" s="231">
        <v>417424.03</v>
      </c>
      <c r="DR66" s="231">
        <v>170.98</v>
      </c>
      <c r="DS66" s="231">
        <v>34.82</v>
      </c>
      <c r="DT66" s="231">
        <v>26.6</v>
      </c>
      <c r="DU66" s="231">
        <v>20.87</v>
      </c>
      <c r="DV66" s="231">
        <v>12.29</v>
      </c>
      <c r="DW66" s="231">
        <v>3.07</v>
      </c>
      <c r="DX66" s="231">
        <v>17.3</v>
      </c>
      <c r="DY66" s="231">
        <v>12.05</v>
      </c>
      <c r="DZ66" s="231">
        <v>296.87</v>
      </c>
      <c r="EA66" s="231">
        <v>72.78</v>
      </c>
      <c r="EB66" s="231">
        <v>19.78</v>
      </c>
      <c r="EC66" s="231">
        <v>936</v>
      </c>
      <c r="ED66" s="231">
        <v>21.07</v>
      </c>
      <c r="EE66" s="231">
        <v>19.899999999999999</v>
      </c>
      <c r="EF66" s="231">
        <v>15.89</v>
      </c>
      <c r="EG66" s="231">
        <v>39.33</v>
      </c>
      <c r="EH66" s="231">
        <v>848.37</v>
      </c>
      <c r="EI66" s="231">
        <v>195</v>
      </c>
      <c r="EJ66" s="231">
        <v>4.2699999999999996</v>
      </c>
      <c r="EK66" s="231">
        <v>3946.3</v>
      </c>
      <c r="EL66" s="231">
        <v>29.79</v>
      </c>
      <c r="EM66" s="231">
        <v>220.04</v>
      </c>
      <c r="EN66" s="231">
        <v>144.94</v>
      </c>
      <c r="EO66" s="231">
        <v>195.81</v>
      </c>
      <c r="EP66" s="231">
        <v>1932.07</v>
      </c>
      <c r="EQ66" s="231">
        <v>94.91</v>
      </c>
      <c r="ER66" s="231">
        <v>146.21</v>
      </c>
      <c r="ES66" s="231">
        <v>84.74</v>
      </c>
      <c r="ET66" s="231">
        <v>48.22</v>
      </c>
      <c r="EU66" s="231">
        <v>16.68</v>
      </c>
      <c r="EV66" s="231">
        <v>350.56</v>
      </c>
      <c r="EW66" s="231">
        <v>7.87</v>
      </c>
      <c r="EX66" s="231">
        <v>196.65</v>
      </c>
      <c r="EY66" s="231">
        <v>139.38999999999999</v>
      </c>
      <c r="EZ66" s="231">
        <v>31.38</v>
      </c>
      <c r="FA66" s="231">
        <v>54.33</v>
      </c>
      <c r="FB66" s="231">
        <v>28.66</v>
      </c>
      <c r="FC66" s="231">
        <v>144.5</v>
      </c>
      <c r="FD66" s="231">
        <v>16.440000000000001</v>
      </c>
      <c r="FE66" s="231">
        <v>29.74</v>
      </c>
      <c r="FF66" s="231">
        <v>378.5</v>
      </c>
      <c r="FG66" s="231">
        <v>78.3</v>
      </c>
      <c r="FH66" s="231">
        <v>558.89</v>
      </c>
      <c r="FI66" s="231">
        <v>55.98</v>
      </c>
      <c r="FJ66" s="233">
        <v>34888.69</v>
      </c>
      <c r="FN66" s="326">
        <f t="shared" si="165"/>
        <v>5.8811290658159496E-3</v>
      </c>
      <c r="FO66" s="322">
        <f t="shared" si="166"/>
        <v>-5.2205882352941137E-2</v>
      </c>
      <c r="FP66" s="322">
        <f t="shared" si="167"/>
        <v>-1.7148707448169993E-2</v>
      </c>
      <c r="FQ66" s="322">
        <f t="shared" si="168"/>
        <v>-5.0798258345428355E-3</v>
      </c>
      <c r="FR66" s="322">
        <f t="shared" si="169"/>
        <v>1.5583296797963244E-2</v>
      </c>
      <c r="FS66" s="322">
        <f t="shared" si="170"/>
        <v>4.1291688724192754E-2</v>
      </c>
      <c r="FT66" s="322">
        <f t="shared" si="171"/>
        <v>-1.4898562975486015E-2</v>
      </c>
      <c r="FU66" s="322">
        <f t="shared" si="172"/>
        <v>1.7301269407888533E-3</v>
      </c>
      <c r="FV66" s="322">
        <f t="shared" si="173"/>
        <v>-0.15067079463364283</v>
      </c>
      <c r="FW66" s="322">
        <f t="shared" si="174"/>
        <v>4.7819081597422042E-2</v>
      </c>
      <c r="FX66" s="322">
        <f t="shared" si="175"/>
        <v>-1.9024683925346158E-2</v>
      </c>
      <c r="FY66" s="322">
        <f t="shared" si="176"/>
        <v>0</v>
      </c>
      <c r="FZ66" s="322">
        <f t="shared" si="177"/>
        <v>-2.0516717325227932E-2</v>
      </c>
      <c r="GA66" s="322">
        <f t="shared" si="178"/>
        <v>7.5373211123767297E-2</v>
      </c>
      <c r="GB66" s="322">
        <f t="shared" si="179"/>
        <v>0</v>
      </c>
      <c r="GC66" s="322">
        <f t="shared" si="180"/>
        <v>-9.6556395420055365E-3</v>
      </c>
      <c r="GD66" s="322">
        <f t="shared" si="181"/>
        <v>5.2493438320209904E-2</v>
      </c>
      <c r="GE66" s="322">
        <f t="shared" si="182"/>
        <v>5.5161769749628477E-2</v>
      </c>
      <c r="GF66" s="322">
        <f t="shared" si="183"/>
        <v>-1.3055403181568974E-2</v>
      </c>
      <c r="GG66" s="322">
        <f t="shared" si="184"/>
        <v>1.2931149647312633E-2</v>
      </c>
      <c r="GH66" s="322">
        <f t="shared" si="185"/>
        <v>-1.6393442622950807E-2</v>
      </c>
      <c r="GI66" s="322">
        <f t="shared" si="186"/>
        <v>7.4032903512672429E-2</v>
      </c>
      <c r="GJ66" s="322">
        <f t="shared" si="187"/>
        <v>2.695417789757415E-2</v>
      </c>
      <c r="GK66" s="322">
        <f t="shared" si="188"/>
        <v>1.9420131291028445E-2</v>
      </c>
      <c r="GL66" s="322">
        <f t="shared" si="189"/>
        <v>-2.9992594421130496E-2</v>
      </c>
      <c r="GM66" s="322">
        <f t="shared" si="190"/>
        <v>-2.4140752864157129E-2</v>
      </c>
      <c r="GN66" s="322">
        <f t="shared" si="191"/>
        <v>1.9607843137255009E-2</v>
      </c>
      <c r="GO66" s="322">
        <f t="shared" si="192"/>
        <v>5.5970149253731304E-2</v>
      </c>
      <c r="GP66" s="322">
        <f t="shared" si="193"/>
        <v>-1.7321016166281795E-2</v>
      </c>
      <c r="GQ66" s="322">
        <f t="shared" si="194"/>
        <v>3.5786435786435845E-2</v>
      </c>
      <c r="GR66" s="322">
        <f t="shared" si="195"/>
        <v>-2.2342887662453188E-2</v>
      </c>
      <c r="GS66" s="322">
        <f t="shared" si="196"/>
        <v>-3.743215422048124E-4</v>
      </c>
      <c r="GT66" s="322">
        <f t="shared" si="197"/>
        <v>-8.4870848708487073E-2</v>
      </c>
      <c r="GU66" s="322">
        <f t="shared" si="198"/>
        <v>-1.3685023728065279E-2</v>
      </c>
      <c r="GV66" s="322">
        <f t="shared" si="199"/>
        <v>-5.6925308194343612E-2</v>
      </c>
      <c r="GW66" s="322">
        <f t="shared" si="200"/>
        <v>3.4507042253521164E-2</v>
      </c>
      <c r="GX66" s="322">
        <f t="shared" si="201"/>
        <v>2.4610487006030243E-2</v>
      </c>
      <c r="GY66" s="322">
        <f t="shared" si="202"/>
        <v>1.8928285790455902E-2</v>
      </c>
      <c r="GZ66" s="322">
        <f t="shared" si="203"/>
        <v>5.5295220243673837E-2</v>
      </c>
      <c r="HA66" s="322">
        <f t="shared" si="204"/>
        <v>-4.5139448653877335E-3</v>
      </c>
      <c r="HB66" s="322">
        <f t="shared" si="205"/>
        <v>2.3981867368574987E-2</v>
      </c>
      <c r="HC66" s="322">
        <f t="shared" si="206"/>
        <v>9.4265514532599539E-3</v>
      </c>
      <c r="HD66" s="322">
        <f t="shared" si="207"/>
        <v>-2.638522427440624E-2</v>
      </c>
      <c r="HE66" s="322">
        <f t="shared" si="208"/>
        <v>-3.752948745442939E-3</v>
      </c>
      <c r="HF66" s="322">
        <f t="shared" si="209"/>
        <v>4.016556799018841E-2</v>
      </c>
      <c r="HG66" s="322">
        <f t="shared" si="210"/>
        <v>-4.4533045006081927E-2</v>
      </c>
      <c r="HH66" s="322">
        <f t="shared" si="211"/>
        <v>-1.9555850182300411E-2</v>
      </c>
      <c r="HI66" s="322">
        <f t="shared" si="212"/>
        <v>-2.4474110032362478E-2</v>
      </c>
      <c r="HJ66" s="322">
        <f t="shared" si="213"/>
        <v>9.2307692307691709E-3</v>
      </c>
      <c r="HK66" s="322">
        <f t="shared" si="214"/>
        <v>7.0671378091872687E-3</v>
      </c>
      <c r="HL66" s="322">
        <f t="shared" si="215"/>
        <v>4.2016806722688753E-3</v>
      </c>
      <c r="HM66" s="322">
        <f t="shared" si="216"/>
        <v>-7.8026352569230892E-2</v>
      </c>
      <c r="HN66" s="322">
        <f t="shared" si="217"/>
        <v>1.9839105535860352E-2</v>
      </c>
      <c r="HO66" s="322">
        <f t="shared" si="218"/>
        <v>-2.1126760563380302E-2</v>
      </c>
      <c r="HP66" s="322">
        <f t="shared" si="219"/>
        <v>-2.3067331670822894E-2</v>
      </c>
      <c r="HQ66" s="322">
        <f t="shared" si="220"/>
        <v>5.9539438668701102E-2</v>
      </c>
      <c r="HR66" s="322">
        <f t="shared" si="221"/>
        <v>3.4415764640577287E-2</v>
      </c>
      <c r="HS66" s="322">
        <f t="shared" si="222"/>
        <v>2.3472245099654045E-2</v>
      </c>
      <c r="HT66" s="322">
        <f t="shared" si="223"/>
        <v>-8.0393765381460529E-3</v>
      </c>
      <c r="HU66" s="322">
        <f t="shared" si="224"/>
        <v>-4.4852627082442673E-3</v>
      </c>
      <c r="HV66" s="322">
        <f t="shared" si="225"/>
        <v>3.0303030303030332E-2</v>
      </c>
      <c r="HW66" s="322">
        <f t="shared" si="226"/>
        <v>3.8207073874325856E-2</v>
      </c>
      <c r="HX66" s="322">
        <f t="shared" si="227"/>
        <v>2.4561403508771975E-2</v>
      </c>
      <c r="HY66" s="322">
        <f t="shared" si="228"/>
        <v>5.8316843208008444E-2</v>
      </c>
      <c r="HZ66" s="322">
        <f t="shared" si="229"/>
        <v>-2.8427066026355939E-2</v>
      </c>
      <c r="IA66" s="322">
        <f t="shared" si="230"/>
        <v>-5.2084972462628429E-3</v>
      </c>
      <c r="IB66" s="322">
        <f t="shared" si="231"/>
        <v>-2.5077430312718602E-2</v>
      </c>
      <c r="IC66" s="322">
        <f t="shared" si="232"/>
        <v>1.0674684611590898E-2</v>
      </c>
      <c r="ID66" s="322">
        <f t="shared" si="233"/>
        <v>3.75239005736136E-2</v>
      </c>
      <c r="IE66" s="322">
        <f t="shared" si="234"/>
        <v>2.6119689636628994E-2</v>
      </c>
      <c r="IF66" s="322">
        <f t="shared" si="235"/>
        <v>7.6657723265621922E-4</v>
      </c>
      <c r="IG66" s="322">
        <f t="shared" si="236"/>
        <v>-4.6544933762978523E-3</v>
      </c>
      <c r="IH66" s="322">
        <f t="shared" si="237"/>
        <v>-5.1366120218579302E-2</v>
      </c>
      <c r="II66" s="322">
        <f t="shared" si="238"/>
        <v>9.3231400335633038E-3</v>
      </c>
      <c r="IJ66" s="322">
        <f t="shared" si="239"/>
        <v>4.5063485463907552E-2</v>
      </c>
      <c r="IK66" s="322">
        <f t="shared" si="240"/>
        <v>-2.7023223082336408E-2</v>
      </c>
      <c r="IL66" s="322">
        <f t="shared" si="241"/>
        <v>-2.1148527737106793E-3</v>
      </c>
      <c r="IM66" s="322">
        <f t="shared" si="242"/>
        <v>7.7051496083218533E-4</v>
      </c>
      <c r="IN66" s="322">
        <f t="shared" si="243"/>
        <v>-1.8249688925756853E-2</v>
      </c>
      <c r="IO66" s="322">
        <f t="shared" si="244"/>
        <v>-7.7319115463549016E-3</v>
      </c>
      <c r="IP66" s="322">
        <f t="shared" si="245"/>
        <v>2.4345347663440211E-3</v>
      </c>
      <c r="IQ66" s="322">
        <f t="shared" si="246"/>
        <v>-1.4764248293379897E-2</v>
      </c>
      <c r="IR66" s="322">
        <f t="shared" si="247"/>
        <v>2.0833245253929388E-2</v>
      </c>
      <c r="IS66" s="322">
        <f t="shared" si="248"/>
        <v>-9.3333333333333379E-2</v>
      </c>
      <c r="IT66" s="322">
        <f t="shared" si="249"/>
        <v>2.7397260273972629E-2</v>
      </c>
      <c r="IU66" s="322">
        <f t="shared" si="250"/>
        <v>2.0288896239938289E-2</v>
      </c>
      <c r="IV66" s="322">
        <f t="shared" si="251"/>
        <v>5.6481069042316291E-2</v>
      </c>
      <c r="IW66" s="322">
        <f t="shared" si="252"/>
        <v>3.076601088321471E-2</v>
      </c>
      <c r="IX66" s="322">
        <f t="shared" si="253"/>
        <v>2.9088050314465347E-2</v>
      </c>
      <c r="IY66" s="322">
        <f t="shared" si="254"/>
        <v>0</v>
      </c>
      <c r="IZ66" s="322">
        <f t="shared" si="255"/>
        <v>-4.7727272727272715E-2</v>
      </c>
      <c r="JA66" s="322">
        <f t="shared" si="256"/>
        <v>-0.14457831325301204</v>
      </c>
      <c r="JB66" s="322">
        <f t="shared" si="257"/>
        <v>1.9868345629703604E-2</v>
      </c>
      <c r="JC66" s="322">
        <f t="shared" si="258"/>
        <v>-1.8158334599605034E-2</v>
      </c>
      <c r="JD66" s="322">
        <f t="shared" si="259"/>
        <v>8.754365541327103E-3</v>
      </c>
      <c r="JE66" s="322">
        <f t="shared" si="260"/>
        <v>4.4034404175549581E-2</v>
      </c>
      <c r="JF66" s="322">
        <f t="shared" si="261"/>
        <v>6.7913836923461333E-3</v>
      </c>
      <c r="JG66" s="322">
        <f t="shared" si="262"/>
        <v>5.4856354716862846E-3</v>
      </c>
      <c r="JH66" s="322">
        <f t="shared" si="263"/>
        <v>4.645661841233794E-2</v>
      </c>
      <c r="JI66" s="322">
        <f t="shared" si="264"/>
        <v>2.1564825489990617E-2</v>
      </c>
      <c r="JJ66" s="322">
        <f t="shared" si="265"/>
        <v>-2.0120724346076031E-3</v>
      </c>
      <c r="JK66" s="322">
        <f t="shared" si="266"/>
        <v>6.7247234457479103E-4</v>
      </c>
      <c r="JL66" s="322">
        <f t="shared" si="267"/>
        <v>-9.7138139790864081E-2</v>
      </c>
      <c r="JM66" s="322">
        <f t="shared" si="268"/>
        <v>-1.40166864768863E-2</v>
      </c>
      <c r="JN66" s="322">
        <f t="shared" si="269"/>
        <v>2.3981867368574987E-2</v>
      </c>
      <c r="JO66" s="322">
        <f t="shared" si="270"/>
        <v>1.0101010101010034E-2</v>
      </c>
      <c r="JP66" s="322">
        <f t="shared" si="271"/>
        <v>2.2465599550687532E-3</v>
      </c>
      <c r="JQ66" s="322">
        <f t="shared" si="272"/>
        <v>8.3348562592254108E-2</v>
      </c>
      <c r="JR66" s="322">
        <f t="shared" si="273"/>
        <v>2.0151133501259501E-2</v>
      </c>
      <c r="JS66" s="322">
        <f t="shared" si="274"/>
        <v>-2.7023223082336408E-2</v>
      </c>
      <c r="JT66" s="322">
        <f t="shared" si="275"/>
        <v>-3.0706243602865264E-3</v>
      </c>
      <c r="JU66" s="322">
        <f t="shared" si="276"/>
        <v>-2.7522935779816536E-2</v>
      </c>
      <c r="JV66" s="322">
        <f t="shared" si="277"/>
        <v>-4.8543689320388102E-3</v>
      </c>
      <c r="JW66" s="322">
        <f t="shared" si="278"/>
        <v>-8.9190499272903696E-3</v>
      </c>
      <c r="JX66" s="322">
        <f t="shared" si="279"/>
        <v>9.7504815277909569E-3</v>
      </c>
      <c r="JY66" s="322">
        <f t="shared" si="280"/>
        <v>-1.5879317189360941E-2</v>
      </c>
      <c r="JZ66" s="322">
        <f t="shared" si="281"/>
        <v>1.6850146034598966E-2</v>
      </c>
      <c r="KA66" s="322">
        <f t="shared" si="282"/>
        <v>-2.5397207510832926E-2</v>
      </c>
      <c r="KB66" s="322">
        <f t="shared" si="283"/>
        <v>1.6390083999180436E-2</v>
      </c>
      <c r="KC66" s="322">
        <f t="shared" si="284"/>
        <v>-7.4889869696408859E-2</v>
      </c>
      <c r="KD66" s="322">
        <f t="shared" si="285"/>
        <v>5.8830450641251912E-3</v>
      </c>
      <c r="KE66" s="322">
        <f t="shared" si="286"/>
        <v>-5.0190943807964988E-2</v>
      </c>
      <c r="KF66" s="322">
        <f t="shared" si="287"/>
        <v>4.3137254901960839E-2</v>
      </c>
      <c r="KG66" s="322">
        <f t="shared" si="288"/>
        <v>-0.3116754617414248</v>
      </c>
      <c r="KH66" s="322">
        <f t="shared" si="289"/>
        <v>-6.1832061068702329E-2</v>
      </c>
      <c r="KI66" s="322">
        <f t="shared" si="290"/>
        <v>0.12867647058823514</v>
      </c>
      <c r="KJ66" s="322">
        <f t="shared" si="291"/>
        <v>-1.1547344110854256E-3</v>
      </c>
      <c r="KK66" s="322">
        <f t="shared" si="292"/>
        <v>4.1666666666667256E-3</v>
      </c>
      <c r="KL66" s="322">
        <f t="shared" si="293"/>
        <v>-6.6918727205808543E-3</v>
      </c>
      <c r="KM66" s="322">
        <f t="shared" si="294"/>
        <v>-1.1275641896481434E-2</v>
      </c>
      <c r="KN66" s="322">
        <f t="shared" si="295"/>
        <v>-5.0408065290446342E-2</v>
      </c>
      <c r="KO66" s="322">
        <f t="shared" si="296"/>
        <v>0.32054176072234769</v>
      </c>
      <c r="KP66" s="322">
        <f t="shared" si="297"/>
        <v>-5.8534405719392259E-2</v>
      </c>
      <c r="KQ66" s="322">
        <f t="shared" si="298"/>
        <v>2.1560574948665201E-2</v>
      </c>
      <c r="KR66" s="322">
        <f t="shared" si="299"/>
        <v>-3.1367628607276623E-3</v>
      </c>
      <c r="KS66" s="322">
        <f t="shared" si="300"/>
        <v>-2.1885103208157237E-2</v>
      </c>
      <c r="KT66" s="322">
        <f t="shared" si="301"/>
        <v>0.1251740739267099</v>
      </c>
      <c r="KU66" s="322">
        <f t="shared" si="302"/>
        <v>-4.3908914530787994E-3</v>
      </c>
      <c r="KV66" s="322">
        <f t="shared" si="303"/>
        <v>-5.7395143487858867E-2</v>
      </c>
      <c r="KW66" s="322">
        <f t="shared" si="304"/>
        <v>2.4515365264144506E-2</v>
      </c>
      <c r="KX66" s="322">
        <f t="shared" si="305"/>
        <v>7.7807848443843175E-3</v>
      </c>
      <c r="KY66" s="322">
        <f t="shared" si="306"/>
        <v>-2.1314226112194409E-3</v>
      </c>
      <c r="KZ66" s="322">
        <f t="shared" si="307"/>
        <v>8.9801601113817745E-3</v>
      </c>
      <c r="LA66" s="322">
        <f t="shared" si="308"/>
        <v>-1.8643812960457067E-2</v>
      </c>
      <c r="LB66" s="322">
        <f t="shared" si="309"/>
        <v>3.6662839237232625E-2</v>
      </c>
      <c r="LC66" s="322">
        <f t="shared" si="310"/>
        <v>6.1514371994184101E-2</v>
      </c>
      <c r="LD66" s="322">
        <f t="shared" si="311"/>
        <v>2.0948257803226032E-2</v>
      </c>
      <c r="LE66" s="322">
        <f t="shared" si="312"/>
        <v>4.2953846153846093E-2</v>
      </c>
      <c r="LF66" s="322">
        <f t="shared" si="313"/>
        <v>-1.7522412387938051E-2</v>
      </c>
      <c r="LG66" s="322">
        <f t="shared" si="314"/>
        <v>1.2750455373406246E-2</v>
      </c>
      <c r="LH66" s="322">
        <f t="shared" si="315"/>
        <v>-3.5530542053949575E-3</v>
      </c>
      <c r="LI66" s="322">
        <f t="shared" si="316"/>
        <v>-5.1807228915662716E-2</v>
      </c>
      <c r="LJ66" s="322">
        <f t="shared" si="317"/>
        <v>8.2030248654190938E-3</v>
      </c>
      <c r="LK66" s="322">
        <f t="shared" si="318"/>
        <v>7.5899956628594977E-3</v>
      </c>
      <c r="LL66" s="322">
        <f t="shared" si="319"/>
        <v>-3.0883261272390473E-2</v>
      </c>
      <c r="LM66" s="322">
        <f t="shared" si="320"/>
        <v>-1.2720334363074738E-2</v>
      </c>
      <c r="LN66" s="322">
        <f t="shared" si="321"/>
        <v>-1.6472203157172287E-2</v>
      </c>
      <c r="LO66" s="322">
        <f t="shared" si="322"/>
        <v>-3.3444816053511704E-2</v>
      </c>
      <c r="LP66" s="322">
        <f t="shared" si="323"/>
        <v>-6.0571428571428498E-2</v>
      </c>
      <c r="LQ66" s="322">
        <f t="shared" si="324"/>
        <v>-1.1303191489361698E-2</v>
      </c>
      <c r="LR66" s="322">
        <f t="shared" si="325"/>
        <v>7.4795709228353225E-3</v>
      </c>
      <c r="LS66" s="322">
        <f t="shared" si="326"/>
        <v>-2.4206905338259362E-3</v>
      </c>
      <c r="LT66" s="322">
        <f t="shared" si="327"/>
        <v>3.0801010715800606E-2</v>
      </c>
      <c r="LU66" s="322">
        <f t="shared" si="328"/>
        <v>-4.0288016458083345E-2</v>
      </c>
      <c r="LV66" s="327">
        <f t="shared" si="329"/>
        <v>4.0959676141674978E-2</v>
      </c>
    </row>
    <row r="67" spans="1:334">
      <c r="A67" s="265">
        <v>45243</v>
      </c>
      <c r="B67" s="230">
        <v>2985.19</v>
      </c>
      <c r="C67" s="231">
        <v>67.14</v>
      </c>
      <c r="D67" s="231">
        <v>38.68</v>
      </c>
      <c r="E67" s="231">
        <v>42.35</v>
      </c>
      <c r="F67" s="231">
        <v>2725.05</v>
      </c>
      <c r="G67" s="231">
        <v>20.49</v>
      </c>
      <c r="H67" s="231">
        <v>194.52</v>
      </c>
      <c r="I67" s="231">
        <v>164623.95000000001</v>
      </c>
      <c r="J67" s="231">
        <v>8.1</v>
      </c>
      <c r="K67" s="231">
        <v>364.36</v>
      </c>
      <c r="L67" s="231">
        <v>85.06</v>
      </c>
      <c r="M67" s="232">
        <v>0.08</v>
      </c>
      <c r="N67" s="231">
        <v>25.11</v>
      </c>
      <c r="O67" s="231">
        <v>3090.68</v>
      </c>
      <c r="P67" s="231">
        <v>2.25</v>
      </c>
      <c r="Q67" s="231">
        <v>1448</v>
      </c>
      <c r="R67" s="231">
        <v>15.94</v>
      </c>
      <c r="S67" s="231">
        <v>188.1</v>
      </c>
      <c r="T67" s="231">
        <v>94.45</v>
      </c>
      <c r="U67" s="231">
        <v>69787.09</v>
      </c>
      <c r="V67" s="231">
        <v>15.8</v>
      </c>
      <c r="W67" s="231">
        <v>49.27</v>
      </c>
      <c r="X67" s="231">
        <v>8.09</v>
      </c>
      <c r="Y67" s="231">
        <v>517.03</v>
      </c>
      <c r="Z67" s="231">
        <v>73.7</v>
      </c>
      <c r="AA67" s="231">
        <v>234.3</v>
      </c>
      <c r="AB67" s="231">
        <v>2.66</v>
      </c>
      <c r="AC67" s="231">
        <v>11.89</v>
      </c>
      <c r="AD67" s="231">
        <v>17.36</v>
      </c>
      <c r="AE67" s="231">
        <v>145.18</v>
      </c>
      <c r="AF67" s="231">
        <v>682.48</v>
      </c>
      <c r="AG67" s="231">
        <v>53.92</v>
      </c>
      <c r="AH67" s="231">
        <v>16.03</v>
      </c>
      <c r="AI67" s="231">
        <v>184.82</v>
      </c>
      <c r="AJ67" s="231">
        <v>26.76</v>
      </c>
      <c r="AK67" s="231">
        <v>312.8</v>
      </c>
      <c r="AL67" s="231">
        <v>354.23</v>
      </c>
      <c r="AM67" s="231">
        <v>43.23</v>
      </c>
      <c r="AN67" s="231">
        <v>11.39</v>
      </c>
      <c r="AO67" s="231">
        <v>127.14</v>
      </c>
      <c r="AP67" s="231">
        <v>146.16</v>
      </c>
      <c r="AQ67" s="231">
        <v>13.1</v>
      </c>
      <c r="AR67" s="231">
        <v>10.95</v>
      </c>
      <c r="AS67" s="231">
        <v>92.55</v>
      </c>
      <c r="AT67" s="231">
        <v>63.86</v>
      </c>
      <c r="AU67" s="231">
        <v>146.6</v>
      </c>
      <c r="AV67" s="231">
        <v>30.5</v>
      </c>
      <c r="AW67" s="231">
        <v>50.03</v>
      </c>
      <c r="AX67" s="231">
        <v>3.34</v>
      </c>
      <c r="AY67" s="231">
        <v>26.29</v>
      </c>
      <c r="AZ67" s="231">
        <v>31.49</v>
      </c>
      <c r="BA67" s="231">
        <v>6019.64</v>
      </c>
      <c r="BB67" s="231">
        <v>618.73</v>
      </c>
      <c r="BC67" s="231">
        <v>1.34</v>
      </c>
      <c r="BD67" s="231">
        <v>16.93</v>
      </c>
      <c r="BE67" s="231">
        <v>602.66</v>
      </c>
      <c r="BF67" s="231">
        <v>465.91</v>
      </c>
      <c r="BG67" s="231">
        <v>141.05000000000001</v>
      </c>
      <c r="BH67" s="231">
        <v>60.71</v>
      </c>
      <c r="BI67" s="231">
        <v>246.07</v>
      </c>
      <c r="BJ67" s="231">
        <v>3.51</v>
      </c>
      <c r="BK67" s="231">
        <v>1416.69</v>
      </c>
      <c r="BL67" s="231">
        <v>132.31</v>
      </c>
      <c r="BM67" s="231">
        <v>94.6</v>
      </c>
      <c r="BN67" s="231">
        <v>467.41</v>
      </c>
      <c r="BO67" s="231">
        <v>3321.21</v>
      </c>
      <c r="BP67" s="231">
        <v>102.79</v>
      </c>
      <c r="BQ67" s="231">
        <v>684.85</v>
      </c>
      <c r="BR67" s="231">
        <v>92.61</v>
      </c>
      <c r="BS67" s="231">
        <v>410.1</v>
      </c>
      <c r="BT67" s="231">
        <v>79.31</v>
      </c>
      <c r="BU67" s="231">
        <v>55.4</v>
      </c>
      <c r="BV67" s="231">
        <v>9.0399999999999991</v>
      </c>
      <c r="BW67" s="231">
        <v>50.6</v>
      </c>
      <c r="BX67" s="231">
        <v>332.99</v>
      </c>
      <c r="BY67" s="231">
        <v>140.65</v>
      </c>
      <c r="BZ67" s="231">
        <v>68.34</v>
      </c>
      <c r="CA67" s="231">
        <v>155.71</v>
      </c>
      <c r="CB67" s="231">
        <v>48.29</v>
      </c>
      <c r="CC67" s="231">
        <v>76112.47</v>
      </c>
      <c r="CD67" s="231">
        <v>177.46</v>
      </c>
      <c r="CE67" s="231">
        <v>64.12</v>
      </c>
      <c r="CF67" s="231">
        <v>7421.1</v>
      </c>
      <c r="CG67" s="231">
        <v>17.79</v>
      </c>
      <c r="CH67" s="231">
        <v>0.78</v>
      </c>
      <c r="CI67" s="231">
        <v>95.34</v>
      </c>
      <c r="CJ67" s="231">
        <v>120.62</v>
      </c>
      <c r="CK67" s="231">
        <v>98.7</v>
      </c>
      <c r="CL67" s="231">
        <v>26.72</v>
      </c>
      <c r="CM67" s="231">
        <v>6.38</v>
      </c>
      <c r="CN67" s="231">
        <v>8.92</v>
      </c>
      <c r="CO67" s="231">
        <v>0.74</v>
      </c>
      <c r="CP67" s="231">
        <v>1055.1300000000001</v>
      </c>
      <c r="CQ67" s="231">
        <v>128.91999999999999</v>
      </c>
      <c r="CR67" s="231">
        <v>218.99</v>
      </c>
      <c r="CS67" s="231">
        <v>146.76</v>
      </c>
      <c r="CT67" s="231">
        <v>246.41</v>
      </c>
      <c r="CU67" s="231">
        <v>671.58</v>
      </c>
      <c r="CV67" s="231">
        <v>112.84</v>
      </c>
      <c r="CW67" s="231">
        <v>395.72</v>
      </c>
      <c r="CX67" s="231">
        <v>14.81</v>
      </c>
      <c r="CY67" s="231">
        <v>309.8</v>
      </c>
      <c r="CZ67" s="231">
        <v>33.65</v>
      </c>
      <c r="DA67" s="231">
        <v>8870.92</v>
      </c>
      <c r="DB67" s="231">
        <v>146.16</v>
      </c>
      <c r="DC67" s="231">
        <v>6.67</v>
      </c>
      <c r="DD67" s="231">
        <v>35.520000000000003</v>
      </c>
      <c r="DE67" s="231">
        <v>1527.14</v>
      </c>
      <c r="DF67" s="231">
        <v>157.16999999999999</v>
      </c>
      <c r="DG67" s="231">
        <v>140.65</v>
      </c>
      <c r="DH67" s="231">
        <v>10.130000000000001</v>
      </c>
      <c r="DI67" s="231">
        <v>8.73</v>
      </c>
      <c r="DJ67" s="231">
        <v>21.31</v>
      </c>
      <c r="DK67" s="231">
        <v>102.09</v>
      </c>
      <c r="DL67" s="231">
        <v>9576.33</v>
      </c>
      <c r="DM67" s="231">
        <v>25.38</v>
      </c>
      <c r="DN67" s="231">
        <v>44.23</v>
      </c>
      <c r="DO67" s="231">
        <v>79.540000000000006</v>
      </c>
      <c r="DP67" s="231">
        <v>100.95</v>
      </c>
      <c r="DQ67" s="231">
        <v>441276.84</v>
      </c>
      <c r="DR67" s="231">
        <v>176.05</v>
      </c>
      <c r="DS67" s="231">
        <v>36.07</v>
      </c>
      <c r="DT67" s="231">
        <v>28.86</v>
      </c>
      <c r="DU67" s="231">
        <v>25.58</v>
      </c>
      <c r="DV67" s="231">
        <v>13.07</v>
      </c>
      <c r="DW67" s="231">
        <v>3.91</v>
      </c>
      <c r="DX67" s="231">
        <v>18.27</v>
      </c>
      <c r="DY67" s="231">
        <v>12.51</v>
      </c>
      <c r="DZ67" s="231">
        <v>284.39999999999998</v>
      </c>
      <c r="EA67" s="231">
        <v>74.77</v>
      </c>
      <c r="EB67" s="231">
        <v>22.08</v>
      </c>
      <c r="EC67" s="231">
        <v>1037.5999999999999</v>
      </c>
      <c r="ED67" s="231">
        <v>23.08</v>
      </c>
      <c r="EE67" s="231">
        <v>22.23</v>
      </c>
      <c r="EF67" s="231">
        <v>16.73</v>
      </c>
      <c r="EG67" s="231">
        <v>41.46</v>
      </c>
      <c r="EH67" s="231">
        <v>818.57</v>
      </c>
      <c r="EI67" s="231">
        <v>205.67</v>
      </c>
      <c r="EJ67" s="231">
        <v>4.42</v>
      </c>
      <c r="EK67" s="231">
        <v>3813.39</v>
      </c>
      <c r="EL67" s="231">
        <v>29.96</v>
      </c>
      <c r="EM67" s="231">
        <v>220.83</v>
      </c>
      <c r="EN67" s="231">
        <v>144.61000000000001</v>
      </c>
      <c r="EO67" s="231">
        <v>205.62</v>
      </c>
      <c r="EP67" s="231">
        <v>2030.26</v>
      </c>
      <c r="EQ67" s="231">
        <v>97</v>
      </c>
      <c r="ER67" s="231">
        <v>149.41999999999999</v>
      </c>
      <c r="ES67" s="231">
        <v>87.09</v>
      </c>
      <c r="ET67" s="231">
        <v>48.13</v>
      </c>
      <c r="EU67" s="231">
        <v>17.350000000000001</v>
      </c>
      <c r="EV67" s="231">
        <v>358.93</v>
      </c>
      <c r="EW67" s="231">
        <v>8.02</v>
      </c>
      <c r="EX67" s="231">
        <v>208.04</v>
      </c>
      <c r="EY67" s="231">
        <v>144.63</v>
      </c>
      <c r="EZ67" s="231">
        <v>32.26</v>
      </c>
      <c r="FA67" s="231">
        <v>54.99</v>
      </c>
      <c r="FB67" s="231">
        <v>29.12</v>
      </c>
      <c r="FC67" s="231">
        <v>144</v>
      </c>
      <c r="FD67" s="231">
        <v>17.559999999999999</v>
      </c>
      <c r="FE67" s="231">
        <v>30.43</v>
      </c>
      <c r="FF67" s="231">
        <v>377.56</v>
      </c>
      <c r="FG67" s="231">
        <v>78.989999999999995</v>
      </c>
      <c r="FH67" s="231">
        <v>558.91999999999996</v>
      </c>
      <c r="FI67" s="231">
        <v>60.03</v>
      </c>
      <c r="FJ67" s="233">
        <v>35986.92</v>
      </c>
      <c r="FN67" s="326">
        <f t="shared" ref="FN67:FN98" si="330">(B67-B66)/B66</f>
        <v>2.9106165280822899E-2</v>
      </c>
      <c r="FO67" s="322">
        <f t="shared" ref="FO67:FO98" si="331">(C67-C66)/C66</f>
        <v>4.1737781225756367E-2</v>
      </c>
      <c r="FP67" s="322">
        <f t="shared" ref="FP67:FP98" si="332">(D67-D66)/D66</f>
        <v>7.2916666666666963E-3</v>
      </c>
      <c r="FQ67" s="322">
        <f t="shared" ref="FQ67:FQ98" si="333">(E67-E66)/E66</f>
        <v>2.9662047167517597E-2</v>
      </c>
      <c r="FR67" s="322">
        <f t="shared" ref="FR67:FR98" si="334">(F67-F66)/F66</f>
        <v>3.1926656921923556E-2</v>
      </c>
      <c r="FS67" s="322">
        <f t="shared" ref="FS67:FS98" si="335">(G67-G66)/G66</f>
        <v>4.1687849517030841E-2</v>
      </c>
      <c r="FT67" s="322">
        <f t="shared" ref="FT67:FT98" si="336">(H67-H66)/H66</f>
        <v>4.3226429260967508E-2</v>
      </c>
      <c r="FU67" s="322">
        <f t="shared" ref="FU67:FU98" si="337">(I67-I66)/I66</f>
        <v>6.1600294057902398E-2</v>
      </c>
      <c r="FV67" s="322">
        <f t="shared" ref="FV67:FV98" si="338">(J67-J66)/J66</f>
        <v>-1.5795868772782596E-2</v>
      </c>
      <c r="FW67" s="322">
        <f t="shared" ref="FW67:FW98" si="339">(K67-K66)/K66</f>
        <v>4.9426107968588838E-4</v>
      </c>
      <c r="FX67" s="322">
        <f t="shared" ref="FX67:FX98" si="340">(L67-L66)/L66</f>
        <v>4.4065300110470156E-2</v>
      </c>
      <c r="FY67" s="322">
        <f t="shared" ref="FY67:FY98" si="341">(M67-M66)/M66</f>
        <v>0</v>
      </c>
      <c r="FZ67" s="322">
        <f t="shared" ref="FZ67:FZ98" si="342">(N67-N66)/N66</f>
        <v>-2.5989138867339088E-2</v>
      </c>
      <c r="GA67" s="322">
        <f t="shared" ref="GA67:GA98" si="343">(O67-O66)/O66</f>
        <v>1.9851378641289236E-2</v>
      </c>
      <c r="GB67" s="322">
        <f t="shared" ref="GB67:GB98" si="344">(P67-P66)/P66</f>
        <v>4.6511627906976785E-2</v>
      </c>
      <c r="GC67" s="322">
        <f t="shared" ref="GC67:GC98" si="345">(Q67-Q66)/Q66</f>
        <v>5.3558305866602561E-2</v>
      </c>
      <c r="GD67" s="322">
        <f t="shared" ref="GD67:GD98" si="346">(R67-R66)/R66</f>
        <v>-6.2344139650872604E-3</v>
      </c>
      <c r="GE67" s="322">
        <f t="shared" ref="GE67:GE98" si="347">(S67-S66)/S66</f>
        <v>1.9015114578254461E-2</v>
      </c>
      <c r="GF67" s="322">
        <f t="shared" ref="GF67:GF98" si="348">(T67-T66)/T66</f>
        <v>4.991107158737227E-2</v>
      </c>
      <c r="GG67" s="322">
        <f t="shared" ref="GG67:GG98" si="349">(U67-U66)/U66</f>
        <v>2.8368929143177769E-2</v>
      </c>
      <c r="GH67" s="322">
        <f t="shared" ref="GH67:GH98" si="350">(V67-V66)/V66</f>
        <v>1.2820512820512889E-2</v>
      </c>
      <c r="GI67" s="322">
        <f t="shared" ref="GI67:GI98" si="351">(W67-W66)/W66</f>
        <v>1.9871662181742928E-2</v>
      </c>
      <c r="GJ67" s="322">
        <f t="shared" ref="GJ67:GJ98" si="352">(X67-X66)/X66</f>
        <v>6.1679790026246684E-2</v>
      </c>
      <c r="GK67" s="322">
        <f t="shared" ref="GK67:GK98" si="353">(Y67-Y66)/Y66</f>
        <v>-9.1034535628042468E-3</v>
      </c>
      <c r="GL67" s="322">
        <f t="shared" ref="GL67:GL98" si="354">(Z67-Z66)/Z66</f>
        <v>-6.2221656699325618E-2</v>
      </c>
      <c r="GM67" s="322">
        <f t="shared" ref="GM67:GM98" si="355">(AA67-AA66)/AA66</f>
        <v>9.1544374563242506E-2</v>
      </c>
      <c r="GN67" s="322">
        <f t="shared" ref="GN67:GN98" si="356">(AB67-AB66)/AB66</f>
        <v>2.3076923076923096E-2</v>
      </c>
      <c r="GO67" s="322">
        <f t="shared" ref="GO67:GO98" si="357">(AC67-AC66)/AC66</f>
        <v>5.0353356890459389E-2</v>
      </c>
      <c r="GP67" s="322">
        <f t="shared" ref="GP67:GP98" si="358">(AD67-AD66)/AD66</f>
        <v>1.9976498237367794E-2</v>
      </c>
      <c r="GQ67" s="322">
        <f t="shared" ref="GQ67:GQ98" si="359">(AE67-AE66)/AE66</f>
        <v>1.1284480356645336E-2</v>
      </c>
      <c r="GR67" s="322">
        <f t="shared" ref="GR67:GR98" si="360">(AF67-AF66)/AF66</f>
        <v>3.566117332847734E-2</v>
      </c>
      <c r="GS67" s="322">
        <f t="shared" ref="GS67:GS98" si="361">(AG67-AG66)/AG66</f>
        <v>9.5487736378956217E-3</v>
      </c>
      <c r="GT67" s="322">
        <f t="shared" ref="GT67:GT98" si="362">(AH67-AH66)/AH66</f>
        <v>-0.19203629032258057</v>
      </c>
      <c r="GU67" s="322">
        <f t="shared" ref="GU67:GU98" si="363">(AI67-AI66)/AI66</f>
        <v>3.4015889000783173E-2</v>
      </c>
      <c r="GV67" s="322">
        <f t="shared" ref="GV67:GV98" si="364">(AJ67-AJ66)/AJ66</f>
        <v>2.8835063437139558E-2</v>
      </c>
      <c r="GW67" s="322">
        <f t="shared" ref="GW67:GW98" si="365">(AK67-AK66)/AK66</f>
        <v>6.4669843430905372E-2</v>
      </c>
      <c r="GX67" s="322">
        <f t="shared" ref="GX67:GX98" si="366">(AL67-AL66)/AL66</f>
        <v>5.8255907746541984E-2</v>
      </c>
      <c r="GY67" s="322">
        <f t="shared" ref="GY67:GY98" si="367">(AM67-AM66)/AM66</f>
        <v>0.13108320251177388</v>
      </c>
      <c r="GZ67" s="322">
        <f t="shared" ref="GZ67:GZ98" si="368">(AN67-AN66)/AN66</f>
        <v>1.1545293072824226E-2</v>
      </c>
      <c r="HA67" s="322">
        <f t="shared" ref="HA67:HA98" si="369">(AO67-AO66)/AO66</f>
        <v>2.9473684210526322E-2</v>
      </c>
      <c r="HB67" s="322">
        <f t="shared" ref="HB67:HB98" si="370">(AP67-AP66)/AP66</f>
        <v>4.3627275972866725E-2</v>
      </c>
      <c r="HC67" s="322">
        <f t="shared" ref="HC67:HC98" si="371">(AQ67-AQ66)/AQ66</f>
        <v>1.9455252918287938E-2</v>
      </c>
      <c r="HD67" s="322">
        <f t="shared" ref="HD67:HD98" si="372">(AR67-AR66)/AR66</f>
        <v>-1.0840108401084101E-2</v>
      </c>
      <c r="HE67" s="322">
        <f t="shared" ref="HE67:HE98" si="373">(AS67-AS66)/AS66</f>
        <v>-3.8747174685179147E-3</v>
      </c>
      <c r="HF67" s="322">
        <f t="shared" ref="HF67:HF98" si="374">(AT67-AT66)/AT66</f>
        <v>-5.8806190125276277E-2</v>
      </c>
      <c r="HG67" s="322">
        <f t="shared" ref="HG67:HG98" si="375">(AU67-AU66)/AU66</f>
        <v>3.6848433411132392E-2</v>
      </c>
      <c r="HH67" s="322">
        <f t="shared" ref="HH67:HH98" si="376">(AV67-AV66)/AV66</f>
        <v>3.1102096010818179E-2</v>
      </c>
      <c r="HI67" s="322">
        <f t="shared" ref="HI67:HI98" si="377">(AW67-AW66)/AW66</f>
        <v>3.7321169396641186E-2</v>
      </c>
      <c r="HJ67" s="322">
        <f t="shared" ref="HJ67:HJ98" si="378">(AX67-AX66)/AX66</f>
        <v>1.8292682926829285E-2</v>
      </c>
      <c r="HK67" s="322">
        <f t="shared" ref="HK67:HK98" si="379">(AY67-AY66)/AY66</f>
        <v>2.4951267056530238E-2</v>
      </c>
      <c r="HL67" s="322">
        <f t="shared" ref="HL67:HL98" si="380">(AZ67-AZ66)/AZ66</f>
        <v>1.3517862890247768E-2</v>
      </c>
      <c r="HM67" s="322">
        <f t="shared" ref="HM67:HM98" si="381">(BA67-BA66)/BA66</f>
        <v>4.8878573718618958E-2</v>
      </c>
      <c r="HN67" s="322">
        <f t="shared" ref="HN67:HN98" si="382">(BB67-BB66)/BB66</f>
        <v>3.4043051006083298E-2</v>
      </c>
      <c r="HO67" s="322">
        <f t="shared" ref="HO67:HO98" si="383">(BC67-BC66)/BC66</f>
        <v>-3.5971223021582607E-2</v>
      </c>
      <c r="HP67" s="322">
        <f t="shared" ref="HP67:HP98" si="384">(BD67-BD66)/BD66</f>
        <v>8.040842373962985E-2</v>
      </c>
      <c r="HQ67" s="322">
        <f t="shared" ref="HQ67:HQ98" si="385">(BE67-BE66)/BE66</f>
        <v>9.1088711027760977E-3</v>
      </c>
      <c r="HR67" s="322">
        <f t="shared" ref="HR67:HR98" si="386">(BF67-BF66)/BF66</f>
        <v>4.1744924425364489E-2</v>
      </c>
      <c r="HS67" s="322">
        <f t="shared" ref="HS67:HS98" si="387">(BG67-BG66)/BG66</f>
        <v>0.13502856683028902</v>
      </c>
      <c r="HT67" s="322">
        <f t="shared" ref="HT67:HT98" si="388">(BH67-BH66)/BH66</f>
        <v>4.1349652662917629E-3</v>
      </c>
      <c r="HU67" s="322">
        <f t="shared" ref="HU67:HU98" si="389">(BI67-BI66)/BI66</f>
        <v>5.5867839519416353E-2</v>
      </c>
      <c r="HV67" s="322">
        <f t="shared" ref="HV67:HV98" si="390">(BJ67-BJ66)/BJ66</f>
        <v>3.235294117647055E-2</v>
      </c>
      <c r="HW67" s="322">
        <f t="shared" ref="HW67:HW98" si="391">(BK67-BK66)/BK66</f>
        <v>6.9668232131801067E-2</v>
      </c>
      <c r="HX67" s="322">
        <f t="shared" ref="HX67:HX98" si="392">(BL67-BL66)/BL66</f>
        <v>6.9254185692541595E-3</v>
      </c>
      <c r="HY67" s="322">
        <f t="shared" ref="HY67:HY98" si="393">(BM67-BM66)/BM66</f>
        <v>4.047514298284198E-2</v>
      </c>
      <c r="HZ67" s="322">
        <f t="shared" ref="HZ67:HZ98" si="394">(BN67-BN66)/BN66</f>
        <v>9.4944715142428859E-2</v>
      </c>
      <c r="IA67" s="322">
        <f t="shared" ref="IA67:IA98" si="395">(BO67-BO66)/BO66</f>
        <v>5.0699947800503083E-2</v>
      </c>
      <c r="IB67" s="322">
        <f t="shared" ref="IB67:IB98" si="396">(BP67-BP66)/BP66</f>
        <v>5.3392088542734251E-2</v>
      </c>
      <c r="IC67" s="322">
        <f t="shared" ref="IC67:IC98" si="397">(BQ67-BQ66)/BQ66</f>
        <v>7.799464819770198E-2</v>
      </c>
      <c r="ID67" s="322">
        <f t="shared" ref="ID67:ID98" si="398">(BR67-BR66)/BR66</f>
        <v>6.6689702833448591E-2</v>
      </c>
      <c r="IE67" s="322">
        <f t="shared" ref="IE67:IE98" si="399">(BS67-BS66)/BS66</f>
        <v>2.3433405704873959E-2</v>
      </c>
      <c r="IF67" s="322">
        <f t="shared" ref="IF67:IF98" si="400">(BT67-BT66)/BT66</f>
        <v>1.2511170688114439E-2</v>
      </c>
      <c r="IG67" s="322">
        <f t="shared" ref="IG67:IG98" si="401">(BU67-BU66)/BU66</f>
        <v>-3.5971223021583243E-3</v>
      </c>
      <c r="IH67" s="322">
        <f t="shared" ref="IH67:IH98" si="402">(BV67-BV66)/BV66</f>
        <v>4.1474654377880123E-2</v>
      </c>
      <c r="II67" s="322">
        <f t="shared" ref="II67:II98" si="403">(BW67-BW66)/BW66</f>
        <v>-6.5213375207833019E-2</v>
      </c>
      <c r="IJ67" s="322">
        <f t="shared" ref="IJ67:IJ98" si="404">(BX67-BX66)/BX66</f>
        <v>1.9065981148243417E-2</v>
      </c>
      <c r="IK67" s="322">
        <f t="shared" ref="IK67:IK98" si="405">(BY67-BY66)/BY66</f>
        <v>1.7286272240706023E-2</v>
      </c>
      <c r="IL67" s="322">
        <f t="shared" ref="IL67:IL98" si="406">(BZ67-BZ66)/BZ66</f>
        <v>0.11411803064884252</v>
      </c>
      <c r="IM67" s="322">
        <f t="shared" ref="IM67:IM98" si="407">(CA67-CA66)/CA66</f>
        <v>-9.6240215578086532E-4</v>
      </c>
      <c r="IN67" s="322">
        <f t="shared" ref="IN67:IN98" si="408">(CB67-CB66)/CB66</f>
        <v>2.0067596113223399E-2</v>
      </c>
      <c r="IO67" s="322">
        <f t="shared" ref="IO67:IO98" si="409">(CC67-CC66)/CC66</f>
        <v>0.106493529527125</v>
      </c>
      <c r="IP67" s="322">
        <f t="shared" ref="IP67:IP98" si="410">(CD67-CD66)/CD66</f>
        <v>5.1178770287880669E-2</v>
      </c>
      <c r="IQ67" s="322">
        <f t="shared" ref="IQ67:IQ98" si="411">(CE67-CE66)/CE66</f>
        <v>3.3193683532065775E-2</v>
      </c>
      <c r="IR67" s="322">
        <f t="shared" ref="IR67:IR98" si="412">(CF67-CF66)/CF66</f>
        <v>2.4490246697129996E-2</v>
      </c>
      <c r="IS67" s="322">
        <f t="shared" ref="IS67:IS98" si="413">(CG67-CG66)/CG66</f>
        <v>0.24579831932773108</v>
      </c>
      <c r="IT67" s="322">
        <f t="shared" ref="IT67:IT98" si="414">(CH67-CH66)/CH66</f>
        <v>4.0000000000000036E-2</v>
      </c>
      <c r="IU67" s="322">
        <f t="shared" ref="IU67:IU98" si="415">(CI67-CI66)/CI66</f>
        <v>3.0368529125688989E-2</v>
      </c>
      <c r="IV67" s="322">
        <f t="shared" ref="IV67:IV98" si="416">(CJ67-CJ66)/CJ66</f>
        <v>1.7117800826376602E-2</v>
      </c>
      <c r="IW67" s="322">
        <f t="shared" ref="IW67:IW98" si="417">(CK67-CK66)/CK66</f>
        <v>2.0304568527919069E-3</v>
      </c>
      <c r="IX67" s="322">
        <f t="shared" ref="IX67:IX98" si="418">(CL67-CL66)/CL66</f>
        <v>2.062643239113824E-2</v>
      </c>
      <c r="IY67" s="322">
        <f t="shared" ref="IY67:IY98" si="419">(CM67-CM66)/CM66</f>
        <v>-4.3478260869565223E-2</v>
      </c>
      <c r="IZ67" s="322">
        <f t="shared" ref="IZ67:IZ98" si="420">(CN67-CN66)/CN66</f>
        <v>6.4439140811455742E-2</v>
      </c>
      <c r="JA67" s="322">
        <f t="shared" ref="JA67:JA98" si="421">(CO67-CO66)/CO66</f>
        <v>4.2253521126760604E-2</v>
      </c>
      <c r="JB67" s="322">
        <f t="shared" ref="JB67:JB98" si="422">(CP67-CP66)/CP66</f>
        <v>-4.3495209000008882E-2</v>
      </c>
      <c r="JC67" s="322">
        <f t="shared" ref="JC67:JC98" si="423">(CQ67-CQ66)/CQ66</f>
        <v>-2.3988238025226516E-3</v>
      </c>
      <c r="JD67" s="322">
        <f t="shared" ref="JD67:JD98" si="424">(CR67-CR66)/CR66</f>
        <v>1.0894151317915404E-2</v>
      </c>
      <c r="JE67" s="322">
        <f t="shared" ref="JE67:JE98" si="425">(CS67-CS66)/CS66</f>
        <v>3.3375580904097875E-2</v>
      </c>
      <c r="JF67" s="322">
        <f t="shared" ref="JF67:JF98" si="426">(CT67-CT66)/CT66</f>
        <v>1.9740109253434904E-2</v>
      </c>
      <c r="JG67" s="322">
        <f t="shared" ref="JG67:JG98" si="427">(CU67-CU66)/CU66</f>
        <v>4.6841145386809765E-2</v>
      </c>
      <c r="JH67" s="322">
        <f t="shared" ref="JH67:JH98" si="428">(CV67-CV66)/CV66</f>
        <v>2.0253164556962109E-2</v>
      </c>
      <c r="JI67" s="322">
        <f t="shared" ref="JI67:JI98" si="429">(CW67-CW66)/CW66</f>
        <v>1.5005001667222465E-2</v>
      </c>
      <c r="JJ67" s="322">
        <f t="shared" ref="JJ67:JJ98" si="430">(CX67-CX66)/CX66</f>
        <v>-4.7043010752688364E-3</v>
      </c>
      <c r="JK67" s="322">
        <f t="shared" ref="JK67:JK98" si="431">(CY67-CY66)/CY66</f>
        <v>4.0959645173213259E-2</v>
      </c>
      <c r="JL67" s="322">
        <f t="shared" ref="JL67:JL98" si="432">(CZ67-CZ66)/CZ66</f>
        <v>2.5601950624809394E-2</v>
      </c>
      <c r="JM67" s="322">
        <f t="shared" ref="JM67:JM98" si="433">(DA67-DA66)/DA66</f>
        <v>3.2238095293505631E-2</v>
      </c>
      <c r="JN67" s="322">
        <f t="shared" ref="JN67:JN98" si="434">(DB67-DB66)/DB66</f>
        <v>4.3627275972866725E-2</v>
      </c>
      <c r="JO67" s="322">
        <f t="shared" ref="JO67:JO98" si="435">(DC67-DC66)/DC66</f>
        <v>0.11166666666666665</v>
      </c>
      <c r="JP67" s="322">
        <f t="shared" ref="JP67:JP98" si="436">(DD67-DD66)/DD66</f>
        <v>-4.7632390025215635E-3</v>
      </c>
      <c r="JQ67" s="322">
        <f t="shared" ref="JQ67:JQ98" si="437">(DE67-DE66)/DE66</f>
        <v>-9.1741928786462368E-3</v>
      </c>
      <c r="JR67" s="322">
        <f t="shared" ref="JR67:JR98" si="438">(DF67-DF66)/DF66</f>
        <v>4.8848848848848804E-2</v>
      </c>
      <c r="JS67" s="322">
        <f t="shared" ref="JS67:JS98" si="439">(DG67-DG66)/DG66</f>
        <v>1.7286272240706023E-2</v>
      </c>
      <c r="JT67" s="322">
        <f t="shared" ref="JT67:JT98" si="440">(DH67-DH66)/DH66</f>
        <v>4.0041067761807041E-2</v>
      </c>
      <c r="JU67" s="322">
        <f t="shared" ref="JU67:JU98" si="441">(DI67-DI66)/DI66</f>
        <v>2.9481132075471695E-2</v>
      </c>
      <c r="JV67" s="322">
        <f t="shared" ref="JV67:JV98" si="442">(DJ67-DJ66)/DJ66</f>
        <v>-5.4988913525498978E-2</v>
      </c>
      <c r="JW67" s="322">
        <f t="shared" ref="JW67:JW98" si="443">(DK67-DK66)/DK66</f>
        <v>-1.3694610192702785E-3</v>
      </c>
      <c r="JX67" s="322">
        <f t="shared" ref="JX67:JX98" si="444">(DL67-DL66)/DL66</f>
        <v>-1.0992722123937726E-2</v>
      </c>
      <c r="JY67" s="322">
        <f t="shared" ref="JY67:JY98" si="445">(DM67-DM66)/DM66</f>
        <v>2.3799919322307378E-2</v>
      </c>
      <c r="JZ67" s="322">
        <f t="shared" ref="JZ67:JZ98" si="446">(DN67-DN66)/DN66</f>
        <v>-2.2757401679186946E-2</v>
      </c>
      <c r="KA67" s="322">
        <f t="shared" ref="KA67:KA98" si="447">(DO67-DO66)/DO66</f>
        <v>-1.7660862047671887E-2</v>
      </c>
      <c r="KB67" s="322">
        <f t="shared" ref="KB67:KB98" si="448">(DP67-DP66)/DP66</f>
        <v>1.7436000806289095E-2</v>
      </c>
      <c r="KC67" s="322">
        <f t="shared" ref="KC67:KC98" si="449">(DQ67-DQ66)/DQ66</f>
        <v>5.7142876992491293E-2</v>
      </c>
      <c r="KD67" s="322">
        <f t="shared" ref="KD67:KD98" si="450">(DR67-DR66)/DR66</f>
        <v>2.9652590946309638E-2</v>
      </c>
      <c r="KE67" s="322">
        <f t="shared" ref="KE67:KE98" si="451">(DS67-DS66)/DS66</f>
        <v>3.5898908673176334E-2</v>
      </c>
      <c r="KF67" s="322">
        <f t="shared" ref="KF67:KF98" si="452">(DT67-DT66)/DT66</f>
        <v>8.4962406015037517E-2</v>
      </c>
      <c r="KG67" s="322">
        <f t="shared" ref="KG67:KG98" si="453">(DU67-DU66)/DU66</f>
        <v>0.22568279827503579</v>
      </c>
      <c r="KH67" s="322">
        <f t="shared" ref="KH67:KH98" si="454">(DV67-DV66)/DV66</f>
        <v>6.3466232709520037E-2</v>
      </c>
      <c r="KI67" s="322">
        <f t="shared" ref="KI67:KI98" si="455">(DW67-DW66)/DW66</f>
        <v>0.27361563517915322</v>
      </c>
      <c r="KJ67" s="322">
        <f t="shared" ref="KJ67:KJ98" si="456">(DX67-DX66)/DX66</f>
        <v>5.6069364161849641E-2</v>
      </c>
      <c r="KK67" s="322">
        <f t="shared" ref="KK67:KK98" si="457">(DY67-DY66)/DY66</f>
        <v>3.8174273858921082E-2</v>
      </c>
      <c r="KL67" s="322">
        <f t="shared" ref="KL67:KL98" si="458">(DZ67-DZ66)/DZ66</f>
        <v>-4.2004917977566031E-2</v>
      </c>
      <c r="KM67" s="322">
        <f t="shared" ref="KM67:KM98" si="459">(EA67-EA66)/EA66</f>
        <v>2.7342676559494294E-2</v>
      </c>
      <c r="KN67" s="322">
        <f t="shared" ref="KN67:KN98" si="460">(EB67-EB66)/EB66</f>
        <v>0.11627906976744171</v>
      </c>
      <c r="KO67" s="322">
        <f t="shared" ref="KO67:KO98" si="461">(EC67-EC66)/EC66</f>
        <v>0.10854700854700845</v>
      </c>
      <c r="KP67" s="322">
        <f t="shared" ref="KP67:KP98" si="462">(ED67-ED66)/ED66</f>
        <v>9.5396298054105266E-2</v>
      </c>
      <c r="KQ67" s="322">
        <f t="shared" ref="KQ67:KQ98" si="463">(EE67-EE66)/EE66</f>
        <v>0.11708542713567849</v>
      </c>
      <c r="KR67" s="322">
        <f t="shared" ref="KR67:KR98" si="464">(EF67-EF66)/EF66</f>
        <v>5.2863436123348005E-2</v>
      </c>
      <c r="KS67" s="322">
        <f t="shared" ref="KS67:KS98" si="465">(EG67-EG66)/EG66</f>
        <v>5.415713196033569E-2</v>
      </c>
      <c r="KT67" s="322">
        <f t="shared" ref="KT67:KT98" si="466">(EH67-EH66)/EH66</f>
        <v>-3.5126183151219341E-2</v>
      </c>
      <c r="KU67" s="322">
        <f t="shared" ref="KU67:KU98" si="467">(EI67-EI66)/EI66</f>
        <v>5.4717948717948654E-2</v>
      </c>
      <c r="KV67" s="322">
        <f t="shared" ref="KV67:KV98" si="468">(EJ67-EJ66)/EJ66</f>
        <v>3.5128805620608987E-2</v>
      </c>
      <c r="KW67" s="322">
        <f t="shared" ref="KW67:KW98" si="469">(EK67-EK66)/EK66</f>
        <v>-3.3679649291741706E-2</v>
      </c>
      <c r="KX67" s="322">
        <f t="shared" ref="KX67:KX98" si="470">(EL67-EL66)/EL66</f>
        <v>5.7066129573683016E-3</v>
      </c>
      <c r="KY67" s="322">
        <f t="shared" ref="KY67:KY98" si="471">(EM67-EM66)/EM66</f>
        <v>3.5902563170333596E-3</v>
      </c>
      <c r="KZ67" s="322">
        <f t="shared" ref="KZ67:KZ98" si="472">(EN67-EN66)/EN66</f>
        <v>-2.2768041948391339E-3</v>
      </c>
      <c r="LA67" s="322">
        <f t="shared" ref="LA67:LA98" si="473">(EO67-EO66)/EO66</f>
        <v>5.0099586333690833E-2</v>
      </c>
      <c r="LB67" s="322">
        <f t="shared" ref="LB67:LB98" si="474">(EP67-EP66)/EP66</f>
        <v>5.0821140020806732E-2</v>
      </c>
      <c r="LC67" s="322">
        <f t="shared" ref="LC67:LC98" si="475">(EQ67-EQ66)/EQ66</f>
        <v>2.2020861869139222E-2</v>
      </c>
      <c r="LD67" s="322">
        <f t="shared" ref="LD67:LD98" si="476">(ER67-ER66)/ER66</f>
        <v>2.1954722659188696E-2</v>
      </c>
      <c r="LE67" s="322">
        <f t="shared" ref="LE67:LE98" si="477">(ES67-ES66)/ES66</f>
        <v>2.7731885768232344E-2</v>
      </c>
      <c r="LF67" s="322">
        <f t="shared" ref="LF67:LF98" si="478">(ET67-ET66)/ET66</f>
        <v>-1.8664454583159748E-3</v>
      </c>
      <c r="LG67" s="322">
        <f t="shared" ref="LG67:LG98" si="479">(EU67-EU66)/EU66</f>
        <v>4.0167865707434157E-2</v>
      </c>
      <c r="LH67" s="322">
        <f t="shared" ref="LH67:LH98" si="480">(EV67-EV66)/EV66</f>
        <v>2.3876083979917858E-2</v>
      </c>
      <c r="LI67" s="322">
        <f t="shared" ref="LI67:LI98" si="481">(EW67-EW66)/EW66</f>
        <v>1.9059720457433222E-2</v>
      </c>
      <c r="LJ67" s="322">
        <f t="shared" ref="LJ67:LJ98" si="482">(EX67-EX66)/EX66</f>
        <v>5.7920162725654645E-2</v>
      </c>
      <c r="LK67" s="322">
        <f t="shared" ref="LK67:LK98" si="483">(EY67-EY66)/EY66</f>
        <v>3.7592366740799264E-2</v>
      </c>
      <c r="LL67" s="322">
        <f t="shared" ref="LL67:LL98" si="484">(EZ67-EZ66)/EZ66</f>
        <v>2.80433397068196E-2</v>
      </c>
      <c r="LM67" s="322">
        <f t="shared" ref="LM67:LM98" si="485">(FA67-FA66)/FA66</f>
        <v>1.2147984538928838E-2</v>
      </c>
      <c r="LN67" s="322">
        <f t="shared" ref="LN67:LN98" si="486">(FB67-FB66)/FB66</f>
        <v>1.6050244242847202E-2</v>
      </c>
      <c r="LO67" s="322">
        <f t="shared" ref="LO67:LO98" si="487">(FC67-FC66)/FC66</f>
        <v>-3.4602076124567475E-3</v>
      </c>
      <c r="LP67" s="322">
        <f t="shared" ref="LP67:LP98" si="488">(FD67-FD66)/FD66</f>
        <v>6.812652068126504E-2</v>
      </c>
      <c r="LQ67" s="322">
        <f t="shared" ref="LQ67:LQ98" si="489">(FE67-FE66)/FE66</f>
        <v>2.3201075991930106E-2</v>
      </c>
      <c r="LR67" s="322">
        <f t="shared" ref="LR67:LR98" si="490">(FF67-FF66)/FF66</f>
        <v>-2.4834874504623453E-3</v>
      </c>
      <c r="LS67" s="322">
        <f t="shared" ref="LS67:LS98" si="491">(FG67-FG66)/FG66</f>
        <v>8.8122605363984384E-3</v>
      </c>
      <c r="LT67" s="322">
        <f t="shared" ref="LT67:LT98" si="492">(FH67-FH66)/FH66</f>
        <v>5.3677825690158554E-5</v>
      </c>
      <c r="LU67" s="322">
        <f t="shared" ref="LU67:LU98" si="493">(FI67-FI66)/FI66</f>
        <v>7.2347266881029021E-2</v>
      </c>
      <c r="LV67" s="327">
        <f t="shared" ref="LV67:LV98" si="494">(FJ67-FJ66)/FJ66</f>
        <v>3.1478109381578842E-2</v>
      </c>
    </row>
    <row r="68" spans="1:334">
      <c r="A68" s="265">
        <v>45250</v>
      </c>
      <c r="B68" s="230">
        <v>3015.19</v>
      </c>
      <c r="C68" s="231">
        <v>68.209999999999994</v>
      </c>
      <c r="D68" s="231">
        <v>39.97</v>
      </c>
      <c r="E68" s="231">
        <v>42.9</v>
      </c>
      <c r="F68" s="231">
        <v>2640.74</v>
      </c>
      <c r="G68" s="231">
        <v>19.2</v>
      </c>
      <c r="H68" s="231">
        <v>196.85</v>
      </c>
      <c r="I68" s="231">
        <v>164266.85999999999</v>
      </c>
      <c r="J68" s="231">
        <v>8.2899999999999991</v>
      </c>
      <c r="K68" s="231">
        <v>372.58</v>
      </c>
      <c r="L68" s="231">
        <v>84.03</v>
      </c>
      <c r="M68" s="232">
        <v>7.0000000000000007E-2</v>
      </c>
      <c r="N68" s="231">
        <v>26.09</v>
      </c>
      <c r="O68" s="231">
        <v>3071.3</v>
      </c>
      <c r="P68" s="231">
        <v>2.1800000000000002</v>
      </c>
      <c r="Q68" s="231">
        <v>1535.5</v>
      </c>
      <c r="R68" s="231">
        <v>15</v>
      </c>
      <c r="S68" s="231">
        <v>188.38</v>
      </c>
      <c r="T68" s="231">
        <v>92.85</v>
      </c>
      <c r="U68" s="231">
        <v>69017.009999999995</v>
      </c>
      <c r="V68" s="231">
        <v>15.49</v>
      </c>
      <c r="W68" s="231">
        <v>47.75</v>
      </c>
      <c r="X68" s="231">
        <v>8.19</v>
      </c>
      <c r="Y68" s="231">
        <v>527.45000000000005</v>
      </c>
      <c r="Z68" s="231">
        <v>74.540000000000006</v>
      </c>
      <c r="AA68" s="231">
        <v>235.45</v>
      </c>
      <c r="AB68" s="231">
        <v>2.78</v>
      </c>
      <c r="AC68" s="231">
        <v>12.52</v>
      </c>
      <c r="AD68" s="231">
        <v>17.16</v>
      </c>
      <c r="AE68" s="231">
        <v>146.74</v>
      </c>
      <c r="AF68" s="231">
        <v>677.97</v>
      </c>
      <c r="AG68" s="231">
        <v>55.15</v>
      </c>
      <c r="AH68" s="231">
        <v>14.85</v>
      </c>
      <c r="AI68" s="231">
        <v>179.98</v>
      </c>
      <c r="AJ68" s="231">
        <v>27.28</v>
      </c>
      <c r="AK68" s="231">
        <v>304</v>
      </c>
      <c r="AL68" s="231">
        <v>362.21</v>
      </c>
      <c r="AM68" s="231">
        <v>43.38</v>
      </c>
      <c r="AN68" s="231">
        <v>11.34</v>
      </c>
      <c r="AO68" s="231">
        <v>129.44999999999999</v>
      </c>
      <c r="AP68" s="231">
        <v>146.85</v>
      </c>
      <c r="AQ68" s="231">
        <v>13.23</v>
      </c>
      <c r="AR68" s="231">
        <v>11.15</v>
      </c>
      <c r="AS68" s="231">
        <v>93.94</v>
      </c>
      <c r="AT68" s="231">
        <v>65.989999999999995</v>
      </c>
      <c r="AU68" s="231">
        <v>146.97999999999999</v>
      </c>
      <c r="AV68" s="231">
        <v>29.62</v>
      </c>
      <c r="AW68" s="231">
        <v>50</v>
      </c>
      <c r="AX68" s="231">
        <v>3.33</v>
      </c>
      <c r="AY68" s="231">
        <v>26.6</v>
      </c>
      <c r="AZ68" s="231">
        <v>31.67</v>
      </c>
      <c r="BA68" s="231">
        <v>6173.28</v>
      </c>
      <c r="BB68" s="231">
        <v>622.28</v>
      </c>
      <c r="BC68" s="231">
        <v>1.01</v>
      </c>
      <c r="BD68" s="231">
        <v>16.510000000000002</v>
      </c>
      <c r="BE68" s="231">
        <v>619.42999999999995</v>
      </c>
      <c r="BF68" s="231">
        <v>479.56</v>
      </c>
      <c r="BG68" s="231">
        <v>143.33000000000001</v>
      </c>
      <c r="BH68" s="231">
        <v>61.43</v>
      </c>
      <c r="BI68" s="231">
        <v>240.52</v>
      </c>
      <c r="BJ68" s="231">
        <v>3.55</v>
      </c>
      <c r="BK68" s="231">
        <v>1487.67</v>
      </c>
      <c r="BL68" s="231">
        <v>135.18</v>
      </c>
      <c r="BM68" s="231">
        <v>94.63</v>
      </c>
      <c r="BN68" s="231">
        <v>447.92</v>
      </c>
      <c r="BO68" s="231">
        <v>3278.21</v>
      </c>
      <c r="BP68" s="231">
        <v>106.02</v>
      </c>
      <c r="BQ68" s="231">
        <v>697.5</v>
      </c>
      <c r="BR68" s="231">
        <v>94.48</v>
      </c>
      <c r="BS68" s="231">
        <v>417.35</v>
      </c>
      <c r="BT68" s="231">
        <v>74.180000000000007</v>
      </c>
      <c r="BU68" s="231">
        <v>56.59</v>
      </c>
      <c r="BV68" s="231">
        <v>9.15</v>
      </c>
      <c r="BW68" s="231">
        <v>50.83</v>
      </c>
      <c r="BX68" s="231">
        <v>336.16</v>
      </c>
      <c r="BY68" s="231">
        <v>143.19</v>
      </c>
      <c r="BZ68" s="231">
        <v>70.349999999999994</v>
      </c>
      <c r="CA68" s="231">
        <v>158.15</v>
      </c>
      <c r="CB68" s="231">
        <v>48.55</v>
      </c>
      <c r="CC68" s="231">
        <v>75219.13</v>
      </c>
      <c r="CD68" s="231">
        <v>182.2</v>
      </c>
      <c r="CE68" s="231">
        <v>64.53</v>
      </c>
      <c r="CF68" s="231">
        <v>8012.42</v>
      </c>
      <c r="CG68" s="231">
        <v>19.05</v>
      </c>
      <c r="CH68" s="231">
        <v>0.74</v>
      </c>
      <c r="CI68" s="231">
        <v>96.08</v>
      </c>
      <c r="CJ68" s="231">
        <v>122.31</v>
      </c>
      <c r="CK68" s="231">
        <v>102.65</v>
      </c>
      <c r="CL68" s="231">
        <v>26.6</v>
      </c>
      <c r="CM68" s="231">
        <v>6.38</v>
      </c>
      <c r="CN68" s="231">
        <v>8.82</v>
      </c>
      <c r="CO68" s="231">
        <v>0.88</v>
      </c>
      <c r="CP68" s="231">
        <v>1067.6199999999999</v>
      </c>
      <c r="CQ68" s="231">
        <v>129.65</v>
      </c>
      <c r="CR68" s="231">
        <v>233.73</v>
      </c>
      <c r="CS68" s="231">
        <v>150.91</v>
      </c>
      <c r="CT68" s="231">
        <v>251.09</v>
      </c>
      <c r="CU68" s="231">
        <v>663.85</v>
      </c>
      <c r="CV68" s="231">
        <v>113.71</v>
      </c>
      <c r="CW68" s="231">
        <v>407.78</v>
      </c>
      <c r="CX68" s="231">
        <v>15.11</v>
      </c>
      <c r="CY68" s="231">
        <v>315.69</v>
      </c>
      <c r="CZ68" s="231">
        <v>34.35</v>
      </c>
      <c r="DA68" s="231">
        <v>9086.02</v>
      </c>
      <c r="DB68" s="231">
        <v>146.85</v>
      </c>
      <c r="DC68" s="231">
        <v>6.84</v>
      </c>
      <c r="DD68" s="231">
        <v>35.6</v>
      </c>
      <c r="DE68" s="231">
        <v>1446.41</v>
      </c>
      <c r="DF68" s="231">
        <v>157.62</v>
      </c>
      <c r="DG68" s="231">
        <v>143.19</v>
      </c>
      <c r="DH68" s="231">
        <v>10.24</v>
      </c>
      <c r="DI68" s="231">
        <v>8.65</v>
      </c>
      <c r="DJ68" s="231">
        <v>22.44</v>
      </c>
      <c r="DK68" s="231">
        <v>103.71</v>
      </c>
      <c r="DL68" s="231">
        <v>9489.7900000000009</v>
      </c>
      <c r="DM68" s="231">
        <v>25.45</v>
      </c>
      <c r="DN68" s="231">
        <v>45.21</v>
      </c>
      <c r="DO68" s="231">
        <v>80.290000000000006</v>
      </c>
      <c r="DP68" s="231">
        <v>98.28</v>
      </c>
      <c r="DQ68" s="231">
        <v>460160.28</v>
      </c>
      <c r="DR68" s="231">
        <v>181.7</v>
      </c>
      <c r="DS68" s="231">
        <v>36.159999999999997</v>
      </c>
      <c r="DT68" s="231">
        <v>28.57</v>
      </c>
      <c r="DU68" s="231">
        <v>23.73</v>
      </c>
      <c r="DV68" s="231">
        <v>12.74</v>
      </c>
      <c r="DW68" s="231">
        <v>3.68</v>
      </c>
      <c r="DX68" s="231">
        <v>18.350000000000001</v>
      </c>
      <c r="DY68" s="231">
        <v>12.44</v>
      </c>
      <c r="DZ68" s="231">
        <v>297.56</v>
      </c>
      <c r="EA68" s="231">
        <v>76.430000000000007</v>
      </c>
      <c r="EB68" s="231">
        <v>22.34</v>
      </c>
      <c r="EC68" s="231">
        <v>1073.5999999999999</v>
      </c>
      <c r="ED68" s="231">
        <v>23.68</v>
      </c>
      <c r="EE68" s="231">
        <v>22.46</v>
      </c>
      <c r="EF68" s="231">
        <v>16.690000000000001</v>
      </c>
      <c r="EG68" s="231">
        <v>40.39</v>
      </c>
      <c r="EH68" s="231">
        <v>860.27</v>
      </c>
      <c r="EI68" s="231">
        <v>219.16</v>
      </c>
      <c r="EJ68" s="231">
        <v>4.46</v>
      </c>
      <c r="EK68" s="231">
        <v>3797.77</v>
      </c>
      <c r="EL68" s="231">
        <v>30.06</v>
      </c>
      <c r="EM68" s="231">
        <v>221.85</v>
      </c>
      <c r="EN68" s="231">
        <v>144.91</v>
      </c>
      <c r="EO68" s="231">
        <v>210.88</v>
      </c>
      <c r="EP68" s="231">
        <v>2035.14</v>
      </c>
      <c r="EQ68" s="231">
        <v>95.29</v>
      </c>
      <c r="ER68" s="231">
        <v>152.41</v>
      </c>
      <c r="ES68" s="231">
        <v>87.63</v>
      </c>
      <c r="ET68" s="231">
        <v>47.36</v>
      </c>
      <c r="EU68" s="231">
        <v>17.66</v>
      </c>
      <c r="EV68" s="231">
        <v>362.68</v>
      </c>
      <c r="EW68" s="231">
        <v>8.08</v>
      </c>
      <c r="EX68" s="231">
        <v>220</v>
      </c>
      <c r="EY68" s="231">
        <v>146.80000000000001</v>
      </c>
      <c r="EZ68" s="231">
        <v>32.450000000000003</v>
      </c>
      <c r="FA68" s="231">
        <v>55.82</v>
      </c>
      <c r="FB68" s="231">
        <v>29.25</v>
      </c>
      <c r="FC68" s="231">
        <v>154.5</v>
      </c>
      <c r="FD68" s="231">
        <v>16.920000000000002</v>
      </c>
      <c r="FE68" s="231">
        <v>31.59</v>
      </c>
      <c r="FF68" s="231">
        <v>373.82</v>
      </c>
      <c r="FG68" s="231">
        <v>79.44</v>
      </c>
      <c r="FH68" s="231">
        <v>572.67999999999995</v>
      </c>
      <c r="FI68" s="231">
        <v>60.09</v>
      </c>
      <c r="FJ68" s="233">
        <v>36300.699999999997</v>
      </c>
      <c r="FN68" s="326">
        <f t="shared" si="330"/>
        <v>1.0049611582512335E-2</v>
      </c>
      <c r="FO68" s="322">
        <f t="shared" si="331"/>
        <v>1.593684837652656E-2</v>
      </c>
      <c r="FP68" s="322">
        <f t="shared" si="332"/>
        <v>3.3350568769389841E-2</v>
      </c>
      <c r="FQ68" s="322">
        <f t="shared" si="333"/>
        <v>1.298701298701292E-2</v>
      </c>
      <c r="FR68" s="322">
        <f t="shared" si="334"/>
        <v>-3.0938881855378946E-2</v>
      </c>
      <c r="FS68" s="322">
        <f t="shared" si="335"/>
        <v>-6.2957540263543152E-2</v>
      </c>
      <c r="FT68" s="322">
        <f t="shared" si="336"/>
        <v>1.1978202755500638E-2</v>
      </c>
      <c r="FU68" s="322">
        <f t="shared" si="337"/>
        <v>-2.1691254522809445E-3</v>
      </c>
      <c r="FV68" s="322">
        <f t="shared" si="338"/>
        <v>2.3456790123456729E-2</v>
      </c>
      <c r="FW68" s="322">
        <f t="shared" si="339"/>
        <v>2.2560105390273272E-2</v>
      </c>
      <c r="FX68" s="322">
        <f t="shared" si="340"/>
        <v>-1.210909945920528E-2</v>
      </c>
      <c r="FY68" s="322">
        <f t="shared" si="341"/>
        <v>-0.12499999999999993</v>
      </c>
      <c r="FZ68" s="322">
        <f t="shared" si="342"/>
        <v>3.9028275587415388E-2</v>
      </c>
      <c r="GA68" s="322">
        <f t="shared" si="343"/>
        <v>-6.270464752093279E-3</v>
      </c>
      <c r="GB68" s="322">
        <f t="shared" si="344"/>
        <v>-3.1111111111111041E-2</v>
      </c>
      <c r="GC68" s="322">
        <f t="shared" si="345"/>
        <v>6.0428176795580109E-2</v>
      </c>
      <c r="GD68" s="322">
        <f t="shared" si="346"/>
        <v>-5.8971141781681273E-2</v>
      </c>
      <c r="GE68" s="322">
        <f t="shared" si="347"/>
        <v>1.4885699096225473E-3</v>
      </c>
      <c r="GF68" s="322">
        <f t="shared" si="348"/>
        <v>-1.6940179989412479E-2</v>
      </c>
      <c r="GG68" s="322">
        <f t="shared" si="349"/>
        <v>-1.1034705702731004E-2</v>
      </c>
      <c r="GH68" s="322">
        <f t="shared" si="350"/>
        <v>-1.9620253164556994E-2</v>
      </c>
      <c r="GI68" s="322">
        <f t="shared" si="351"/>
        <v>-3.0850416074690544E-2</v>
      </c>
      <c r="GJ68" s="322">
        <f t="shared" si="352"/>
        <v>1.2360939431396743E-2</v>
      </c>
      <c r="GK68" s="322">
        <f t="shared" si="353"/>
        <v>2.0153569425371977E-2</v>
      </c>
      <c r="GL68" s="322">
        <f t="shared" si="354"/>
        <v>1.1397557666214428E-2</v>
      </c>
      <c r="GM68" s="322">
        <f t="shared" si="355"/>
        <v>4.9082373026034026E-3</v>
      </c>
      <c r="GN68" s="322">
        <f t="shared" si="356"/>
        <v>4.5112781954887091E-2</v>
      </c>
      <c r="GO68" s="322">
        <f t="shared" si="357"/>
        <v>5.2985702270815727E-2</v>
      </c>
      <c r="GP68" s="322">
        <f t="shared" si="358"/>
        <v>-1.1520737327188899E-2</v>
      </c>
      <c r="GQ68" s="322">
        <f t="shared" si="359"/>
        <v>1.0745281719245089E-2</v>
      </c>
      <c r="GR68" s="322">
        <f t="shared" si="360"/>
        <v>-6.6082522564763664E-3</v>
      </c>
      <c r="GS68" s="322">
        <f t="shared" si="361"/>
        <v>2.2811572700296677E-2</v>
      </c>
      <c r="GT68" s="322">
        <f t="shared" si="362"/>
        <v>-7.3611977542108631E-2</v>
      </c>
      <c r="GU68" s="322">
        <f t="shared" si="363"/>
        <v>-2.6187642030083343E-2</v>
      </c>
      <c r="GV68" s="322">
        <f t="shared" si="364"/>
        <v>1.9431988041853497E-2</v>
      </c>
      <c r="GW68" s="322">
        <f t="shared" si="365"/>
        <v>-2.8132992327365765E-2</v>
      </c>
      <c r="GX68" s="322">
        <f t="shared" si="366"/>
        <v>2.2527736216582335E-2</v>
      </c>
      <c r="GY68" s="322">
        <f t="shared" si="367"/>
        <v>3.4698126301181053E-3</v>
      </c>
      <c r="GZ68" s="322">
        <f t="shared" si="368"/>
        <v>-4.3898156277436973E-3</v>
      </c>
      <c r="HA68" s="322">
        <f t="shared" si="369"/>
        <v>1.8168947616800282E-2</v>
      </c>
      <c r="HB68" s="322">
        <f t="shared" si="370"/>
        <v>4.720853858784878E-3</v>
      </c>
      <c r="HC68" s="322">
        <f t="shared" si="371"/>
        <v>9.9236641221374638E-3</v>
      </c>
      <c r="HD68" s="322">
        <f t="shared" si="372"/>
        <v>1.8264840182648501E-2</v>
      </c>
      <c r="HE68" s="322">
        <f t="shared" si="373"/>
        <v>1.5018908698001087E-2</v>
      </c>
      <c r="HF68" s="322">
        <f t="shared" si="374"/>
        <v>3.3354212339492567E-2</v>
      </c>
      <c r="HG68" s="322">
        <f t="shared" si="375"/>
        <v>2.5920873124147029E-3</v>
      </c>
      <c r="HH68" s="322">
        <f t="shared" si="376"/>
        <v>-2.8852459016393411E-2</v>
      </c>
      <c r="HI68" s="322">
        <f t="shared" si="377"/>
        <v>-5.9964021587050043E-4</v>
      </c>
      <c r="HJ68" s="322">
        <f t="shared" si="378"/>
        <v>-2.9940119760478406E-3</v>
      </c>
      <c r="HK68" s="322">
        <f t="shared" si="379"/>
        <v>1.1791555724610206E-2</v>
      </c>
      <c r="HL68" s="322">
        <f t="shared" si="380"/>
        <v>5.7161003493173476E-3</v>
      </c>
      <c r="HM68" s="322">
        <f t="shared" si="381"/>
        <v>2.5523120983979009E-2</v>
      </c>
      <c r="HN68" s="322">
        <f t="shared" si="382"/>
        <v>5.7375591938324541E-3</v>
      </c>
      <c r="HO68" s="322">
        <f t="shared" si="383"/>
        <v>-0.24626865671641796</v>
      </c>
      <c r="HP68" s="322">
        <f t="shared" si="384"/>
        <v>-2.4808033077377327E-2</v>
      </c>
      <c r="HQ68" s="322">
        <f t="shared" si="385"/>
        <v>2.7826635250389909E-2</v>
      </c>
      <c r="HR68" s="322">
        <f t="shared" si="386"/>
        <v>2.9297503809748614E-2</v>
      </c>
      <c r="HS68" s="322">
        <f t="shared" si="387"/>
        <v>1.616448068060972E-2</v>
      </c>
      <c r="HT68" s="322">
        <f t="shared" si="388"/>
        <v>1.185966068193047E-2</v>
      </c>
      <c r="HU68" s="322">
        <f t="shared" si="389"/>
        <v>-2.2554557646198167E-2</v>
      </c>
      <c r="HV68" s="322">
        <f t="shared" si="390"/>
        <v>1.1396011396011407E-2</v>
      </c>
      <c r="HW68" s="322">
        <f t="shared" si="391"/>
        <v>5.0102704190754514E-2</v>
      </c>
      <c r="HX68" s="322">
        <f t="shared" si="392"/>
        <v>2.1691482125311801E-2</v>
      </c>
      <c r="HY68" s="322">
        <f t="shared" si="393"/>
        <v>3.1712473572939891E-4</v>
      </c>
      <c r="HZ68" s="322">
        <f t="shared" si="394"/>
        <v>-4.1697866969042187E-2</v>
      </c>
      <c r="IA68" s="322">
        <f t="shared" si="395"/>
        <v>-1.2947088561096708E-2</v>
      </c>
      <c r="IB68" s="322">
        <f t="shared" si="396"/>
        <v>3.142329020332707E-2</v>
      </c>
      <c r="IC68" s="322">
        <f t="shared" si="397"/>
        <v>1.8471198072570603E-2</v>
      </c>
      <c r="ID68" s="322">
        <f t="shared" si="398"/>
        <v>2.0192203865673303E-2</v>
      </c>
      <c r="IE68" s="322">
        <f t="shared" si="399"/>
        <v>1.7678614971958058E-2</v>
      </c>
      <c r="IF68" s="322">
        <f t="shared" si="400"/>
        <v>-6.468288992560832E-2</v>
      </c>
      <c r="IG68" s="322">
        <f t="shared" si="401"/>
        <v>2.1480144404332217E-2</v>
      </c>
      <c r="IH68" s="322">
        <f t="shared" si="402"/>
        <v>1.2168141592920489E-2</v>
      </c>
      <c r="II68" s="322">
        <f t="shared" si="403"/>
        <v>4.5454545454544837E-3</v>
      </c>
      <c r="IJ68" s="322">
        <f t="shared" si="404"/>
        <v>9.5198053995615966E-3</v>
      </c>
      <c r="IK68" s="322">
        <f t="shared" si="405"/>
        <v>1.8059011731247722E-2</v>
      </c>
      <c r="IL68" s="322">
        <f t="shared" si="406"/>
        <v>2.9411764705882217E-2</v>
      </c>
      <c r="IM68" s="322">
        <f t="shared" si="407"/>
        <v>1.5670156059341068E-2</v>
      </c>
      <c r="IN68" s="322">
        <f t="shared" si="408"/>
        <v>5.3841375025884862E-3</v>
      </c>
      <c r="IO68" s="322">
        <f t="shared" si="409"/>
        <v>-1.1737104314181323E-2</v>
      </c>
      <c r="IP68" s="322">
        <f t="shared" si="410"/>
        <v>2.671024456215474E-2</v>
      </c>
      <c r="IQ68" s="322">
        <f t="shared" si="411"/>
        <v>6.3942607610729344E-3</v>
      </c>
      <c r="IR68" s="322">
        <f t="shared" si="412"/>
        <v>7.9680909838164116E-2</v>
      </c>
      <c r="IS68" s="322">
        <f t="shared" si="413"/>
        <v>7.0826306913996717E-2</v>
      </c>
      <c r="IT68" s="322">
        <f t="shared" si="414"/>
        <v>-5.1282051282051329E-2</v>
      </c>
      <c r="IU68" s="322">
        <f t="shared" si="415"/>
        <v>7.7616949863645356E-3</v>
      </c>
      <c r="IV68" s="322">
        <f t="shared" si="416"/>
        <v>1.40109434587962E-2</v>
      </c>
      <c r="IW68" s="322">
        <f t="shared" si="417"/>
        <v>4.0020263424518775E-2</v>
      </c>
      <c r="IX68" s="322">
        <f t="shared" si="418"/>
        <v>-4.4910179640717607E-3</v>
      </c>
      <c r="IY68" s="322">
        <f t="shared" si="419"/>
        <v>0</v>
      </c>
      <c r="IZ68" s="322">
        <f t="shared" si="420"/>
        <v>-1.1210762331838525E-2</v>
      </c>
      <c r="JA68" s="322">
        <f t="shared" si="421"/>
        <v>0.1891891891891892</v>
      </c>
      <c r="JB68" s="322">
        <f t="shared" si="422"/>
        <v>1.1837403921791419E-2</v>
      </c>
      <c r="JC68" s="322">
        <f t="shared" si="423"/>
        <v>5.6624263108906161E-3</v>
      </c>
      <c r="JD68" s="322">
        <f t="shared" si="424"/>
        <v>6.7309009543814691E-2</v>
      </c>
      <c r="JE68" s="322">
        <f t="shared" si="425"/>
        <v>2.8277459798310207E-2</v>
      </c>
      <c r="JF68" s="322">
        <f t="shared" si="426"/>
        <v>1.899273568442842E-2</v>
      </c>
      <c r="JG68" s="322">
        <f t="shared" si="427"/>
        <v>-1.1510170046755438E-2</v>
      </c>
      <c r="JH68" s="322">
        <f t="shared" si="428"/>
        <v>7.7100319035802046E-3</v>
      </c>
      <c r="JI68" s="322">
        <f t="shared" si="429"/>
        <v>3.0476094208025738E-2</v>
      </c>
      <c r="JJ68" s="322">
        <f t="shared" si="430"/>
        <v>2.0256583389601547E-2</v>
      </c>
      <c r="JK68" s="322">
        <f t="shared" si="431"/>
        <v>1.9012265978050311E-2</v>
      </c>
      <c r="JL68" s="322">
        <f t="shared" si="432"/>
        <v>2.080237741456175E-2</v>
      </c>
      <c r="JM68" s="322">
        <f t="shared" si="433"/>
        <v>2.4247766860708963E-2</v>
      </c>
      <c r="JN68" s="322">
        <f t="shared" si="434"/>
        <v>4.720853858784878E-3</v>
      </c>
      <c r="JO68" s="322">
        <f t="shared" si="435"/>
        <v>2.5487256371814083E-2</v>
      </c>
      <c r="JP68" s="322">
        <f t="shared" si="436"/>
        <v>2.2522522522522041E-3</v>
      </c>
      <c r="JQ68" s="322">
        <f t="shared" si="437"/>
        <v>-5.2863522663279081E-2</v>
      </c>
      <c r="JR68" s="322">
        <f t="shared" si="438"/>
        <v>2.863141820958307E-3</v>
      </c>
      <c r="JS68" s="322">
        <f t="shared" si="439"/>
        <v>1.8059011731247722E-2</v>
      </c>
      <c r="JT68" s="322">
        <f t="shared" si="440"/>
        <v>1.0858835143139133E-2</v>
      </c>
      <c r="JU68" s="322">
        <f t="shared" si="441"/>
        <v>-9.1638029782359753E-3</v>
      </c>
      <c r="JV68" s="322">
        <f t="shared" si="442"/>
        <v>5.3026748005631286E-2</v>
      </c>
      <c r="JW68" s="322">
        <f t="shared" si="443"/>
        <v>1.5868351454598788E-2</v>
      </c>
      <c r="JX68" s="322">
        <f t="shared" si="444"/>
        <v>-9.036864853236997E-3</v>
      </c>
      <c r="JY68" s="322">
        <f t="shared" si="445"/>
        <v>2.7580772261623439E-3</v>
      </c>
      <c r="JZ68" s="322">
        <f t="shared" si="446"/>
        <v>2.2156907076644902E-2</v>
      </c>
      <c r="KA68" s="322">
        <f t="shared" si="447"/>
        <v>9.429218003520241E-3</v>
      </c>
      <c r="KB68" s="322">
        <f t="shared" si="448"/>
        <v>-2.6448736998514133E-2</v>
      </c>
      <c r="KC68" s="322">
        <f t="shared" si="449"/>
        <v>4.2792728483099181E-2</v>
      </c>
      <c r="KD68" s="322">
        <f t="shared" si="450"/>
        <v>3.2093155353592598E-2</v>
      </c>
      <c r="KE68" s="322">
        <f t="shared" si="451"/>
        <v>2.4951483227057471E-3</v>
      </c>
      <c r="KF68" s="322">
        <f t="shared" si="452"/>
        <v>-1.0048510048510019E-2</v>
      </c>
      <c r="KG68" s="322">
        <f t="shared" si="453"/>
        <v>-7.2322126661454184E-2</v>
      </c>
      <c r="KH68" s="322">
        <f t="shared" si="454"/>
        <v>-2.5248661055853102E-2</v>
      </c>
      <c r="KI68" s="322">
        <f t="shared" si="455"/>
        <v>-5.8823529411764698E-2</v>
      </c>
      <c r="KJ68" s="322">
        <f t="shared" si="456"/>
        <v>4.3787629994527563E-3</v>
      </c>
      <c r="KK68" s="322">
        <f t="shared" si="457"/>
        <v>-5.5955235811351147E-3</v>
      </c>
      <c r="KL68" s="322">
        <f t="shared" si="458"/>
        <v>4.6272855133614718E-2</v>
      </c>
      <c r="KM68" s="322">
        <f t="shared" si="459"/>
        <v>2.2201417680888201E-2</v>
      </c>
      <c r="KN68" s="322">
        <f t="shared" si="460"/>
        <v>1.1775362318840651E-2</v>
      </c>
      <c r="KO68" s="322">
        <f t="shared" si="461"/>
        <v>3.4695451040863537E-2</v>
      </c>
      <c r="KP68" s="322">
        <f t="shared" si="462"/>
        <v>2.5996533795493999E-2</v>
      </c>
      <c r="KQ68" s="322">
        <f t="shared" si="463"/>
        <v>1.0346378767431419E-2</v>
      </c>
      <c r="KR68" s="322">
        <f t="shared" si="464"/>
        <v>-2.3909145248056872E-3</v>
      </c>
      <c r="KS68" s="322">
        <f t="shared" si="465"/>
        <v>-2.5808007718282688E-2</v>
      </c>
      <c r="KT68" s="322">
        <f t="shared" si="466"/>
        <v>5.0942497281845085E-2</v>
      </c>
      <c r="KU68" s="322">
        <f t="shared" si="467"/>
        <v>6.5590509067924394E-2</v>
      </c>
      <c r="KV68" s="322">
        <f t="shared" si="468"/>
        <v>9.0497737556561163E-3</v>
      </c>
      <c r="KW68" s="322">
        <f t="shared" si="469"/>
        <v>-4.0960929776392898E-3</v>
      </c>
      <c r="KX68" s="322">
        <f t="shared" si="470"/>
        <v>3.3377837116154159E-3</v>
      </c>
      <c r="KY68" s="322">
        <f t="shared" si="471"/>
        <v>4.6189376443417189E-3</v>
      </c>
      <c r="KZ68" s="322">
        <f t="shared" si="472"/>
        <v>2.0745453288153167E-3</v>
      </c>
      <c r="LA68" s="322">
        <f t="shared" si="473"/>
        <v>2.5581169146970093E-2</v>
      </c>
      <c r="LB68" s="322">
        <f t="shared" si="474"/>
        <v>2.4036330322225277E-3</v>
      </c>
      <c r="LC68" s="322">
        <f t="shared" si="475"/>
        <v>-1.7628865979381379E-2</v>
      </c>
      <c r="LD68" s="322">
        <f t="shared" si="476"/>
        <v>2.0010708071208735E-2</v>
      </c>
      <c r="LE68" s="322">
        <f t="shared" si="477"/>
        <v>6.2004822597312211E-3</v>
      </c>
      <c r="LF68" s="322">
        <f t="shared" si="478"/>
        <v>-1.5998337835030192E-2</v>
      </c>
      <c r="LG68" s="322">
        <f t="shared" si="479"/>
        <v>1.7867435158501366E-2</v>
      </c>
      <c r="LH68" s="322">
        <f t="shared" si="480"/>
        <v>1.0447719611066225E-2</v>
      </c>
      <c r="LI68" s="322">
        <f t="shared" si="481"/>
        <v>7.4812967581048004E-3</v>
      </c>
      <c r="LJ68" s="322">
        <f t="shared" si="482"/>
        <v>5.7488944433762776E-2</v>
      </c>
      <c r="LK68" s="322">
        <f t="shared" si="483"/>
        <v>1.5003802807163217E-2</v>
      </c>
      <c r="LL68" s="322">
        <f t="shared" si="484"/>
        <v>5.8896466212028783E-3</v>
      </c>
      <c r="LM68" s="322">
        <f t="shared" si="485"/>
        <v>1.5093653391525701E-2</v>
      </c>
      <c r="LN68" s="322">
        <f t="shared" si="486"/>
        <v>4.4642857142856802E-3</v>
      </c>
      <c r="LO68" s="322">
        <f t="shared" si="487"/>
        <v>7.2916666666666671E-2</v>
      </c>
      <c r="LP68" s="322">
        <f t="shared" si="488"/>
        <v>-3.6446469248291403E-2</v>
      </c>
      <c r="LQ68" s="322">
        <f t="shared" si="489"/>
        <v>3.8120276043378247E-2</v>
      </c>
      <c r="LR68" s="322">
        <f t="shared" si="490"/>
        <v>-9.905710350672765E-3</v>
      </c>
      <c r="LS68" s="322">
        <f t="shared" si="491"/>
        <v>5.6969236612229761E-3</v>
      </c>
      <c r="LT68" s="322">
        <f t="shared" si="492"/>
        <v>2.4618907893795162E-2</v>
      </c>
      <c r="LU68" s="322">
        <f t="shared" si="493"/>
        <v>9.9950024987510038E-4</v>
      </c>
      <c r="LV68" s="327">
        <f t="shared" si="494"/>
        <v>8.7192791158565066E-3</v>
      </c>
    </row>
    <row r="69" spans="1:334">
      <c r="A69" s="265">
        <v>45257</v>
      </c>
      <c r="B69" s="230">
        <v>3040.7</v>
      </c>
      <c r="C69" s="231">
        <v>70.040000000000006</v>
      </c>
      <c r="D69" s="231">
        <v>40.21</v>
      </c>
      <c r="E69" s="231">
        <v>42.11</v>
      </c>
      <c r="F69" s="231">
        <v>2669</v>
      </c>
      <c r="G69" s="231">
        <v>20.27</v>
      </c>
      <c r="H69" s="231">
        <v>197.24</v>
      </c>
      <c r="I69" s="231">
        <v>163195.56</v>
      </c>
      <c r="J69" s="231">
        <v>9.32</v>
      </c>
      <c r="K69" s="231">
        <v>369.7</v>
      </c>
      <c r="L69" s="231">
        <v>85.94</v>
      </c>
      <c r="M69" s="232">
        <v>7.0000000000000007E-2</v>
      </c>
      <c r="N69" s="231">
        <v>26.52</v>
      </c>
      <c r="O69" s="231">
        <v>3114.64</v>
      </c>
      <c r="P69" s="231">
        <v>2.36</v>
      </c>
      <c r="Q69" s="231">
        <v>1652.01</v>
      </c>
      <c r="R69" s="231">
        <v>15.16</v>
      </c>
      <c r="S69" s="231">
        <v>189.63</v>
      </c>
      <c r="T69" s="231">
        <v>92.87</v>
      </c>
      <c r="U69" s="231">
        <v>69305.789999999994</v>
      </c>
      <c r="V69" s="231">
        <v>15.54</v>
      </c>
      <c r="W69" s="231">
        <v>46.74</v>
      </c>
      <c r="X69" s="231">
        <v>8.34</v>
      </c>
      <c r="Y69" s="231">
        <v>527.51</v>
      </c>
      <c r="Z69" s="231">
        <v>70.27</v>
      </c>
      <c r="AA69" s="231">
        <v>238.83</v>
      </c>
      <c r="AB69" s="231">
        <v>2.83</v>
      </c>
      <c r="AC69" s="231">
        <v>14.14</v>
      </c>
      <c r="AD69" s="231">
        <v>17.059999999999999</v>
      </c>
      <c r="AE69" s="231">
        <v>147.03</v>
      </c>
      <c r="AF69" s="231">
        <v>670.59</v>
      </c>
      <c r="AG69" s="231">
        <v>55.22</v>
      </c>
      <c r="AH69" s="231">
        <v>14.24</v>
      </c>
      <c r="AI69" s="231">
        <v>184.23</v>
      </c>
      <c r="AJ69" s="231">
        <v>25.85</v>
      </c>
      <c r="AK69" s="231">
        <v>326.3</v>
      </c>
      <c r="AL69" s="231">
        <v>351.91</v>
      </c>
      <c r="AM69" s="231">
        <v>43.16</v>
      </c>
      <c r="AN69" s="231">
        <v>11.58</v>
      </c>
      <c r="AO69" s="231">
        <v>132.72999999999999</v>
      </c>
      <c r="AP69" s="231">
        <v>150.01</v>
      </c>
      <c r="AQ69" s="231">
        <v>13.48</v>
      </c>
      <c r="AR69" s="231">
        <v>10.97</v>
      </c>
      <c r="AS69" s="231">
        <v>92.51</v>
      </c>
      <c r="AT69" s="231">
        <v>63.64</v>
      </c>
      <c r="AU69" s="231">
        <v>146.99</v>
      </c>
      <c r="AV69" s="231">
        <v>29.19</v>
      </c>
      <c r="AW69" s="231">
        <v>51.35</v>
      </c>
      <c r="AX69" s="231">
        <v>3.28</v>
      </c>
      <c r="AY69" s="231">
        <v>27.4</v>
      </c>
      <c r="AZ69" s="231">
        <v>34.79</v>
      </c>
      <c r="BA69" s="231">
        <v>5867.98</v>
      </c>
      <c r="BB69" s="231">
        <v>627.4</v>
      </c>
      <c r="BC69" s="231">
        <v>1.28</v>
      </c>
      <c r="BD69" s="231">
        <v>16.28</v>
      </c>
      <c r="BE69" s="231">
        <v>612.47</v>
      </c>
      <c r="BF69" s="231">
        <v>465.74</v>
      </c>
      <c r="BG69" s="231">
        <v>148.21</v>
      </c>
      <c r="BH69" s="231">
        <v>60.91</v>
      </c>
      <c r="BI69" s="231">
        <v>249.66</v>
      </c>
      <c r="BJ69" s="231">
        <v>3.62</v>
      </c>
      <c r="BK69" s="231">
        <v>1427.57</v>
      </c>
      <c r="BL69" s="231">
        <v>136.33000000000001</v>
      </c>
      <c r="BM69" s="231">
        <v>96.62</v>
      </c>
      <c r="BN69" s="231">
        <v>457.46</v>
      </c>
      <c r="BO69" s="231">
        <v>3329.93</v>
      </c>
      <c r="BP69" s="231">
        <v>107.95</v>
      </c>
      <c r="BQ69" s="231">
        <v>722.57</v>
      </c>
      <c r="BR69" s="231">
        <v>91.06</v>
      </c>
      <c r="BS69" s="231">
        <v>421.9</v>
      </c>
      <c r="BT69" s="231">
        <v>66.900000000000006</v>
      </c>
      <c r="BU69" s="231">
        <v>55.89</v>
      </c>
      <c r="BV69" s="231">
        <v>9.31</v>
      </c>
      <c r="BW69" s="231">
        <v>50.27</v>
      </c>
      <c r="BX69" s="231">
        <v>322.83</v>
      </c>
      <c r="BY69" s="231">
        <v>149.91</v>
      </c>
      <c r="BZ69" s="231">
        <v>73.86</v>
      </c>
      <c r="CA69" s="231">
        <v>157.51</v>
      </c>
      <c r="CB69" s="231">
        <v>49.21</v>
      </c>
      <c r="CC69" s="231">
        <v>76648.47</v>
      </c>
      <c r="CD69" s="231">
        <v>191.88</v>
      </c>
      <c r="CE69" s="231">
        <v>70.290000000000006</v>
      </c>
      <c r="CF69" s="231">
        <v>7953.29</v>
      </c>
      <c r="CG69" s="231">
        <v>21.19</v>
      </c>
      <c r="CH69" s="231">
        <v>0.77</v>
      </c>
      <c r="CI69" s="231">
        <v>95.96</v>
      </c>
      <c r="CJ69" s="231">
        <v>121.39</v>
      </c>
      <c r="CK69" s="231">
        <v>97.73</v>
      </c>
      <c r="CL69" s="231">
        <v>26.06</v>
      </c>
      <c r="CM69" s="231">
        <v>6.14</v>
      </c>
      <c r="CN69" s="231">
        <v>8.8800000000000008</v>
      </c>
      <c r="CO69" s="231">
        <v>0.93</v>
      </c>
      <c r="CP69" s="231">
        <v>1059.1300000000001</v>
      </c>
      <c r="CQ69" s="231">
        <v>134.37</v>
      </c>
      <c r="CR69" s="231">
        <v>226.56</v>
      </c>
      <c r="CS69" s="231">
        <v>156.69</v>
      </c>
      <c r="CT69" s="231">
        <v>253.21</v>
      </c>
      <c r="CU69" s="231">
        <v>695.13</v>
      </c>
      <c r="CV69" s="231">
        <v>114.6</v>
      </c>
      <c r="CW69" s="231">
        <v>409.62</v>
      </c>
      <c r="CX69" s="231">
        <v>15.05</v>
      </c>
      <c r="CY69" s="231">
        <v>313.52999999999997</v>
      </c>
      <c r="CZ69" s="231">
        <v>31.84</v>
      </c>
      <c r="DA69" s="231">
        <v>9400.08</v>
      </c>
      <c r="DB69" s="231">
        <v>150.01</v>
      </c>
      <c r="DC69" s="231">
        <v>6.7</v>
      </c>
      <c r="DD69" s="231">
        <v>37.090000000000003</v>
      </c>
      <c r="DE69" s="231">
        <v>1451.2</v>
      </c>
      <c r="DF69" s="231">
        <v>159.69999999999999</v>
      </c>
      <c r="DG69" s="231">
        <v>149.91</v>
      </c>
      <c r="DH69" s="231">
        <v>10.45</v>
      </c>
      <c r="DI69" s="231">
        <v>8.58</v>
      </c>
      <c r="DJ69" s="231">
        <v>22.47</v>
      </c>
      <c r="DK69" s="231">
        <v>109.33</v>
      </c>
      <c r="DL69" s="231">
        <v>9274.93</v>
      </c>
      <c r="DM69" s="231">
        <v>25.84</v>
      </c>
      <c r="DN69" s="231">
        <v>45.19</v>
      </c>
      <c r="DO69" s="231">
        <v>79.709999999999994</v>
      </c>
      <c r="DP69" s="231">
        <v>94.86</v>
      </c>
      <c r="DQ69" s="231">
        <v>444258.44</v>
      </c>
      <c r="DR69" s="231">
        <v>180.69</v>
      </c>
      <c r="DS69" s="231">
        <v>35.54</v>
      </c>
      <c r="DT69" s="231">
        <v>26.96</v>
      </c>
      <c r="DU69" s="231">
        <v>32.369999999999997</v>
      </c>
      <c r="DV69" s="231">
        <v>13.1</v>
      </c>
      <c r="DW69" s="231">
        <v>3.33</v>
      </c>
      <c r="DX69" s="231">
        <v>25.04</v>
      </c>
      <c r="DY69" s="231">
        <v>13.09</v>
      </c>
      <c r="DZ69" s="231">
        <v>287.5</v>
      </c>
      <c r="EA69" s="231">
        <v>79.53</v>
      </c>
      <c r="EB69" s="231">
        <v>23.4</v>
      </c>
      <c r="EC69" s="231">
        <v>1082.8</v>
      </c>
      <c r="ED69" s="231">
        <v>24.85</v>
      </c>
      <c r="EE69" s="231">
        <v>21.58</v>
      </c>
      <c r="EF69" s="231">
        <v>16.940000000000001</v>
      </c>
      <c r="EG69" s="231">
        <v>40.57</v>
      </c>
      <c r="EH69" s="231">
        <v>859.87</v>
      </c>
      <c r="EI69" s="231">
        <v>221.21</v>
      </c>
      <c r="EJ69" s="231">
        <v>4.42</v>
      </c>
      <c r="EK69" s="231">
        <v>3778.28</v>
      </c>
      <c r="EL69" s="231">
        <v>30.01</v>
      </c>
      <c r="EM69" s="231">
        <v>222.69</v>
      </c>
      <c r="EN69" s="231">
        <v>146.13</v>
      </c>
      <c r="EO69" s="231">
        <v>216.54</v>
      </c>
      <c r="EP69" s="231">
        <v>2041</v>
      </c>
      <c r="EQ69" s="231">
        <v>95.99</v>
      </c>
      <c r="ER69" s="231">
        <v>152</v>
      </c>
      <c r="ES69" s="231">
        <v>87.61</v>
      </c>
      <c r="ET69" s="231">
        <v>47.93</v>
      </c>
      <c r="EU69" s="231">
        <v>18.23</v>
      </c>
      <c r="EV69" s="231">
        <v>357.07</v>
      </c>
      <c r="EW69" s="231">
        <v>7.95</v>
      </c>
      <c r="EX69" s="231">
        <v>233.87</v>
      </c>
      <c r="EY69" s="231">
        <v>151.88</v>
      </c>
      <c r="EZ69" s="231">
        <v>32.590000000000003</v>
      </c>
      <c r="FA69" s="231">
        <v>54.94</v>
      </c>
      <c r="FB69" s="231">
        <v>29.73</v>
      </c>
      <c r="FC69" s="231">
        <v>161</v>
      </c>
      <c r="FD69" s="231">
        <v>16.14</v>
      </c>
      <c r="FE69" s="231">
        <v>32.11</v>
      </c>
      <c r="FF69" s="231">
        <v>371.01</v>
      </c>
      <c r="FG69" s="231">
        <v>78.89</v>
      </c>
      <c r="FH69" s="231">
        <v>577.41</v>
      </c>
      <c r="FI69" s="231">
        <v>59.63</v>
      </c>
      <c r="FJ69" s="233">
        <v>36379.15</v>
      </c>
      <c r="FN69" s="326">
        <f t="shared" si="330"/>
        <v>8.4604950268473179E-3</v>
      </c>
      <c r="FO69" s="322">
        <f t="shared" si="331"/>
        <v>2.6828910716903867E-2</v>
      </c>
      <c r="FP69" s="322">
        <f t="shared" si="332"/>
        <v>6.0045033775331996E-3</v>
      </c>
      <c r="FQ69" s="322">
        <f t="shared" si="333"/>
        <v>-1.8414918414918397E-2</v>
      </c>
      <c r="FR69" s="322">
        <f t="shared" si="334"/>
        <v>1.0701545778834804E-2</v>
      </c>
      <c r="FS69" s="322">
        <f t="shared" si="335"/>
        <v>5.5729166666666684E-2</v>
      </c>
      <c r="FT69" s="322">
        <f t="shared" si="336"/>
        <v>1.981203962408E-3</v>
      </c>
      <c r="FU69" s="322">
        <f t="shared" si="337"/>
        <v>-6.5217049866296128E-3</v>
      </c>
      <c r="FV69" s="322">
        <f t="shared" si="338"/>
        <v>0.12424607961399291</v>
      </c>
      <c r="FW69" s="322">
        <f t="shared" si="339"/>
        <v>-7.729883514949798E-3</v>
      </c>
      <c r="FX69" s="322">
        <f t="shared" si="340"/>
        <v>2.2729977389027687E-2</v>
      </c>
      <c r="FY69" s="322">
        <f t="shared" si="341"/>
        <v>0</v>
      </c>
      <c r="FZ69" s="322">
        <f t="shared" si="342"/>
        <v>1.6481410502108076E-2</v>
      </c>
      <c r="GA69" s="322">
        <f t="shared" si="343"/>
        <v>1.411128837951346E-2</v>
      </c>
      <c r="GB69" s="322">
        <f t="shared" si="344"/>
        <v>8.2568807339449407E-2</v>
      </c>
      <c r="GC69" s="322">
        <f t="shared" si="345"/>
        <v>7.5877564311299245E-2</v>
      </c>
      <c r="GD69" s="322">
        <f t="shared" si="346"/>
        <v>1.0666666666666677E-2</v>
      </c>
      <c r="GE69" s="322">
        <f t="shared" si="347"/>
        <v>6.6355239409703788E-3</v>
      </c>
      <c r="GF69" s="322">
        <f t="shared" si="348"/>
        <v>2.154011847066261E-4</v>
      </c>
      <c r="GG69" s="322">
        <f t="shared" si="349"/>
        <v>4.1841858985197829E-3</v>
      </c>
      <c r="GH69" s="322">
        <f t="shared" si="350"/>
        <v>3.2278889606196857E-3</v>
      </c>
      <c r="GI69" s="322">
        <f t="shared" si="351"/>
        <v>-2.1151832460732944E-2</v>
      </c>
      <c r="GJ69" s="322">
        <f t="shared" si="352"/>
        <v>1.8315018315018361E-2</v>
      </c>
      <c r="GK69" s="322">
        <f t="shared" si="353"/>
        <v>1.1375485828030225E-4</v>
      </c>
      <c r="GL69" s="322">
        <f t="shared" si="354"/>
        <v>-5.7284679366783067E-2</v>
      </c>
      <c r="GM69" s="322">
        <f t="shared" si="355"/>
        <v>1.4355489488214161E-2</v>
      </c>
      <c r="GN69" s="322">
        <f t="shared" si="356"/>
        <v>1.7985611510791463E-2</v>
      </c>
      <c r="GO69" s="322">
        <f t="shared" si="357"/>
        <v>0.12939297124600646</v>
      </c>
      <c r="GP69" s="322">
        <f t="shared" si="358"/>
        <v>-5.8275058275059103E-3</v>
      </c>
      <c r="GQ69" s="322">
        <f t="shared" si="359"/>
        <v>1.9762845849801828E-3</v>
      </c>
      <c r="GR69" s="322">
        <f t="shared" si="360"/>
        <v>-1.0885437408734893E-2</v>
      </c>
      <c r="GS69" s="322">
        <f t="shared" si="361"/>
        <v>1.2692656391659163E-3</v>
      </c>
      <c r="GT69" s="322">
        <f t="shared" si="362"/>
        <v>-4.1077441077441039E-2</v>
      </c>
      <c r="GU69" s="322">
        <f t="shared" si="363"/>
        <v>2.3613734859428828E-2</v>
      </c>
      <c r="GV69" s="322">
        <f t="shared" si="364"/>
        <v>-5.2419354838709666E-2</v>
      </c>
      <c r="GW69" s="322">
        <f t="shared" si="365"/>
        <v>7.3355263157894771E-2</v>
      </c>
      <c r="GX69" s="322">
        <f t="shared" si="366"/>
        <v>-2.8436542337318006E-2</v>
      </c>
      <c r="GY69" s="322">
        <f t="shared" si="367"/>
        <v>-5.0714615029969099E-3</v>
      </c>
      <c r="GZ69" s="322">
        <f t="shared" si="368"/>
        <v>2.1164021164021184E-2</v>
      </c>
      <c r="HA69" s="322">
        <f t="shared" si="369"/>
        <v>2.5337968327539602E-2</v>
      </c>
      <c r="HB69" s="322">
        <f t="shared" si="370"/>
        <v>2.1518556350017003E-2</v>
      </c>
      <c r="HC69" s="322">
        <f t="shared" si="371"/>
        <v>1.889644746787604E-2</v>
      </c>
      <c r="HD69" s="322">
        <f t="shared" si="372"/>
        <v>-1.6143497757847507E-2</v>
      </c>
      <c r="HE69" s="322">
        <f t="shared" si="373"/>
        <v>-1.5222482435597111E-2</v>
      </c>
      <c r="HF69" s="322">
        <f t="shared" si="374"/>
        <v>-3.5611456281254651E-2</v>
      </c>
      <c r="HG69" s="322">
        <f t="shared" si="375"/>
        <v>6.8036467546736472E-5</v>
      </c>
      <c r="HH69" s="322">
        <f t="shared" si="376"/>
        <v>-1.4517218095881152E-2</v>
      </c>
      <c r="HI69" s="322">
        <f t="shared" si="377"/>
        <v>2.7000000000000027E-2</v>
      </c>
      <c r="HJ69" s="322">
        <f t="shared" si="378"/>
        <v>-1.5015015015015095E-2</v>
      </c>
      <c r="HK69" s="322">
        <f t="shared" si="379"/>
        <v>3.0075187969924703E-2</v>
      </c>
      <c r="HL69" s="322">
        <f t="shared" si="380"/>
        <v>9.851594568992729E-2</v>
      </c>
      <c r="HM69" s="322">
        <f t="shared" si="381"/>
        <v>-4.9455070886141594E-2</v>
      </c>
      <c r="HN69" s="322">
        <f t="shared" si="382"/>
        <v>8.2278074178826332E-3</v>
      </c>
      <c r="HO69" s="322">
        <f t="shared" si="383"/>
        <v>0.26732673267326734</v>
      </c>
      <c r="HP69" s="322">
        <f t="shared" si="384"/>
        <v>-1.3930950938824979E-2</v>
      </c>
      <c r="HQ69" s="322">
        <f t="shared" si="385"/>
        <v>-1.1236136448024674E-2</v>
      </c>
      <c r="HR69" s="322">
        <f t="shared" si="386"/>
        <v>-2.8818083242972709E-2</v>
      </c>
      <c r="HS69" s="322">
        <f t="shared" si="387"/>
        <v>3.4047303425661028E-2</v>
      </c>
      <c r="HT69" s="322">
        <f t="shared" si="388"/>
        <v>-8.4649194204786445E-3</v>
      </c>
      <c r="HU69" s="322">
        <f t="shared" si="389"/>
        <v>3.8000997838017567E-2</v>
      </c>
      <c r="HV69" s="322">
        <f t="shared" si="390"/>
        <v>1.9718309859155011E-2</v>
      </c>
      <c r="HW69" s="322">
        <f t="shared" si="391"/>
        <v>-4.0398744345184166E-2</v>
      </c>
      <c r="HX69" s="322">
        <f t="shared" si="392"/>
        <v>8.5071756176949669E-3</v>
      </c>
      <c r="HY69" s="322">
        <f t="shared" si="393"/>
        <v>2.1029271901088546E-2</v>
      </c>
      <c r="HZ69" s="322">
        <f t="shared" si="394"/>
        <v>2.1298446151098327E-2</v>
      </c>
      <c r="IA69" s="322">
        <f t="shared" si="395"/>
        <v>1.5776902638940091E-2</v>
      </c>
      <c r="IB69" s="322">
        <f t="shared" si="396"/>
        <v>1.820411243161674E-2</v>
      </c>
      <c r="IC69" s="322">
        <f t="shared" si="397"/>
        <v>3.5942652329749178E-2</v>
      </c>
      <c r="ID69" s="322">
        <f t="shared" si="398"/>
        <v>-3.6198137171888245E-2</v>
      </c>
      <c r="IE69" s="322">
        <f t="shared" si="399"/>
        <v>1.0902120522343248E-2</v>
      </c>
      <c r="IF69" s="322">
        <f t="shared" si="400"/>
        <v>-9.8139660285791325E-2</v>
      </c>
      <c r="IG69" s="322">
        <f t="shared" si="401"/>
        <v>-1.2369676621311235E-2</v>
      </c>
      <c r="IH69" s="322">
        <f t="shared" si="402"/>
        <v>1.7486338797814222E-2</v>
      </c>
      <c r="II69" s="322">
        <f t="shared" si="403"/>
        <v>-1.1017115876450821E-2</v>
      </c>
      <c r="IJ69" s="322">
        <f t="shared" si="404"/>
        <v>-3.9653736316040099E-2</v>
      </c>
      <c r="IK69" s="322">
        <f t="shared" si="405"/>
        <v>4.6930651581814364E-2</v>
      </c>
      <c r="IL69" s="322">
        <f t="shared" si="406"/>
        <v>4.989339019189773E-2</v>
      </c>
      <c r="IM69" s="322">
        <f t="shared" si="407"/>
        <v>-4.046791021182515E-3</v>
      </c>
      <c r="IN69" s="322">
        <f t="shared" si="408"/>
        <v>1.359423274974261E-2</v>
      </c>
      <c r="IO69" s="322">
        <f t="shared" si="409"/>
        <v>1.9002346876386318E-2</v>
      </c>
      <c r="IP69" s="322">
        <f t="shared" si="410"/>
        <v>5.3128430296377649E-2</v>
      </c>
      <c r="IQ69" s="322">
        <f t="shared" si="411"/>
        <v>8.9260808926080973E-2</v>
      </c>
      <c r="IR69" s="322">
        <f t="shared" si="412"/>
        <v>-7.3797928715669059E-3</v>
      </c>
      <c r="IS69" s="322">
        <f t="shared" si="413"/>
        <v>0.11233595800524937</v>
      </c>
      <c r="IT69" s="322">
        <f t="shared" si="414"/>
        <v>4.0540540540540577E-2</v>
      </c>
      <c r="IU69" s="322">
        <f t="shared" si="415"/>
        <v>-1.2489592006661588E-3</v>
      </c>
      <c r="IV69" s="322">
        <f t="shared" si="416"/>
        <v>-7.5218706565285069E-3</v>
      </c>
      <c r="IW69" s="322">
        <f t="shared" si="417"/>
        <v>-4.7929858743302495E-2</v>
      </c>
      <c r="IX69" s="322">
        <f t="shared" si="418"/>
        <v>-2.0300751879699347E-2</v>
      </c>
      <c r="IY69" s="322">
        <f t="shared" si="419"/>
        <v>-3.7617554858934206E-2</v>
      </c>
      <c r="IZ69" s="322">
        <f t="shared" si="420"/>
        <v>6.8027210884354303E-3</v>
      </c>
      <c r="JA69" s="322">
        <f t="shared" si="421"/>
        <v>5.6818181818181872E-2</v>
      </c>
      <c r="JB69" s="322">
        <f t="shared" si="422"/>
        <v>-7.9522676607779764E-3</v>
      </c>
      <c r="JC69" s="322">
        <f t="shared" si="423"/>
        <v>3.6405707674508278E-2</v>
      </c>
      <c r="JD69" s="322">
        <f t="shared" si="424"/>
        <v>-3.0676421512000975E-2</v>
      </c>
      <c r="JE69" s="322">
        <f t="shared" si="425"/>
        <v>3.8300974090517532E-2</v>
      </c>
      <c r="JF69" s="322">
        <f t="shared" si="426"/>
        <v>8.4431877016209501E-3</v>
      </c>
      <c r="JG69" s="322">
        <f t="shared" si="427"/>
        <v>4.7119078104993557E-2</v>
      </c>
      <c r="JH69" s="322">
        <f t="shared" si="428"/>
        <v>7.8269281505584428E-3</v>
      </c>
      <c r="JI69" s="322">
        <f t="shared" si="429"/>
        <v>4.5122369905341896E-3</v>
      </c>
      <c r="JJ69" s="322">
        <f t="shared" si="430"/>
        <v>-3.9708802117801936E-3</v>
      </c>
      <c r="JK69" s="322">
        <f t="shared" si="431"/>
        <v>-6.842155278912937E-3</v>
      </c>
      <c r="JL69" s="322">
        <f t="shared" si="432"/>
        <v>-7.3071324599708928E-2</v>
      </c>
      <c r="JM69" s="322">
        <f t="shared" si="433"/>
        <v>3.4565189158729505E-2</v>
      </c>
      <c r="JN69" s="322">
        <f t="shared" si="434"/>
        <v>2.1518556350017003E-2</v>
      </c>
      <c r="JO69" s="322">
        <f t="shared" si="435"/>
        <v>-2.0467836257309895E-2</v>
      </c>
      <c r="JP69" s="322">
        <f t="shared" si="436"/>
        <v>4.1853932584269719E-2</v>
      </c>
      <c r="JQ69" s="322">
        <f t="shared" si="437"/>
        <v>3.3116474581895614E-3</v>
      </c>
      <c r="JR69" s="322">
        <f t="shared" si="438"/>
        <v>1.3196294886435631E-2</v>
      </c>
      <c r="JS69" s="322">
        <f t="shared" si="439"/>
        <v>4.6930651581814364E-2</v>
      </c>
      <c r="JT69" s="322">
        <f t="shared" si="440"/>
        <v>2.050781249999991E-2</v>
      </c>
      <c r="JU69" s="322">
        <f t="shared" si="441"/>
        <v>-8.0924855491329804E-3</v>
      </c>
      <c r="JV69" s="322">
        <f t="shared" si="442"/>
        <v>1.3368983957218175E-3</v>
      </c>
      <c r="JW69" s="322">
        <f t="shared" si="443"/>
        <v>5.4189567061999858E-2</v>
      </c>
      <c r="JX69" s="322">
        <f t="shared" si="444"/>
        <v>-2.2641175410625585E-2</v>
      </c>
      <c r="JY69" s="322">
        <f t="shared" si="445"/>
        <v>1.5324165029469572E-2</v>
      </c>
      <c r="JZ69" s="322">
        <f t="shared" si="446"/>
        <v>-4.4238000442386918E-4</v>
      </c>
      <c r="KA69" s="322">
        <f t="shared" si="447"/>
        <v>-7.2238136754267336E-3</v>
      </c>
      <c r="KB69" s="322">
        <f t="shared" si="448"/>
        <v>-3.4798534798534814E-2</v>
      </c>
      <c r="KC69" s="322">
        <f t="shared" si="449"/>
        <v>-3.4557176469033841E-2</v>
      </c>
      <c r="KD69" s="322">
        <f t="shared" si="450"/>
        <v>-5.5586130985139847E-3</v>
      </c>
      <c r="KE69" s="322">
        <f t="shared" si="451"/>
        <v>-1.7146017699114974E-2</v>
      </c>
      <c r="KF69" s="322">
        <f t="shared" si="452"/>
        <v>-5.6352817640882021E-2</v>
      </c>
      <c r="KG69" s="322">
        <f t="shared" si="453"/>
        <v>0.36409608091024009</v>
      </c>
      <c r="KH69" s="322">
        <f t="shared" si="454"/>
        <v>2.8257456828885356E-2</v>
      </c>
      <c r="KI69" s="322">
        <f t="shared" si="455"/>
        <v>-9.5108695652173933E-2</v>
      </c>
      <c r="KJ69" s="322">
        <f t="shared" si="456"/>
        <v>0.36457765667574915</v>
      </c>
      <c r="KK69" s="322">
        <f t="shared" si="457"/>
        <v>5.2250803858520933E-2</v>
      </c>
      <c r="KL69" s="322">
        <f t="shared" si="458"/>
        <v>-3.3808307568221542E-2</v>
      </c>
      <c r="KM69" s="322">
        <f t="shared" si="459"/>
        <v>4.0559989532905849E-2</v>
      </c>
      <c r="KN69" s="322">
        <f t="shared" si="460"/>
        <v>4.7448522829006211E-2</v>
      </c>
      <c r="KO69" s="322">
        <f t="shared" si="461"/>
        <v>8.5692995529061539E-3</v>
      </c>
      <c r="KP69" s="322">
        <f t="shared" si="462"/>
        <v>4.9408783783783855E-2</v>
      </c>
      <c r="KQ69" s="322">
        <f t="shared" si="463"/>
        <v>-3.9180765805877225E-2</v>
      </c>
      <c r="KR69" s="322">
        <f t="shared" si="464"/>
        <v>1.4979029358897542E-2</v>
      </c>
      <c r="KS69" s="322">
        <f t="shared" si="465"/>
        <v>4.4565486506560961E-3</v>
      </c>
      <c r="KT69" s="322">
        <f t="shared" si="466"/>
        <v>-4.6497030002205965E-4</v>
      </c>
      <c r="KU69" s="322">
        <f t="shared" si="467"/>
        <v>9.3538966964775115E-3</v>
      </c>
      <c r="KV69" s="322">
        <f t="shared" si="468"/>
        <v>-8.9686098654708606E-3</v>
      </c>
      <c r="KW69" s="322">
        <f t="shared" si="469"/>
        <v>-5.1319590180552753E-3</v>
      </c>
      <c r="KX69" s="322">
        <f t="shared" si="470"/>
        <v>-1.6633399866931857E-3</v>
      </c>
      <c r="KY69" s="322">
        <f t="shared" si="471"/>
        <v>3.7863421230561346E-3</v>
      </c>
      <c r="KZ69" s="322">
        <f t="shared" si="472"/>
        <v>8.419018701262845E-3</v>
      </c>
      <c r="LA69" s="322">
        <f t="shared" si="473"/>
        <v>2.6839908952959013E-2</v>
      </c>
      <c r="LB69" s="322">
        <f t="shared" si="474"/>
        <v>2.8794087876017863E-3</v>
      </c>
      <c r="LC69" s="322">
        <f t="shared" si="475"/>
        <v>7.3459964319444702E-3</v>
      </c>
      <c r="LD69" s="322">
        <f t="shared" si="476"/>
        <v>-2.6901121973623553E-3</v>
      </c>
      <c r="LE69" s="322">
        <f t="shared" si="477"/>
        <v>-2.2823234052260667E-4</v>
      </c>
      <c r="LF69" s="322">
        <f t="shared" si="478"/>
        <v>1.2035472972972978E-2</v>
      </c>
      <c r="LG69" s="322">
        <f t="shared" si="479"/>
        <v>3.2276330690826742E-2</v>
      </c>
      <c r="LH69" s="322">
        <f t="shared" si="480"/>
        <v>-1.5468181316863387E-2</v>
      </c>
      <c r="LI69" s="322">
        <f t="shared" si="481"/>
        <v>-1.6089108910891076E-2</v>
      </c>
      <c r="LJ69" s="322">
        <f t="shared" si="482"/>
        <v>6.3045454545454571E-2</v>
      </c>
      <c r="LK69" s="322">
        <f t="shared" si="483"/>
        <v>3.4604904632152475E-2</v>
      </c>
      <c r="LL69" s="322">
        <f t="shared" si="484"/>
        <v>4.3143297380585687E-3</v>
      </c>
      <c r="LM69" s="322">
        <f t="shared" si="485"/>
        <v>-1.5764958796130466E-2</v>
      </c>
      <c r="LN69" s="322">
        <f t="shared" si="486"/>
        <v>1.6410256410256424E-2</v>
      </c>
      <c r="LO69" s="322">
        <f t="shared" si="487"/>
        <v>4.2071197411003236E-2</v>
      </c>
      <c r="LP69" s="322">
        <f t="shared" si="488"/>
        <v>-4.6099290780141904E-2</v>
      </c>
      <c r="LQ69" s="322">
        <f t="shared" si="489"/>
        <v>1.6460905349794226E-2</v>
      </c>
      <c r="LR69" s="322">
        <f t="shared" si="490"/>
        <v>-7.5169867850837365E-3</v>
      </c>
      <c r="LS69" s="322">
        <f t="shared" si="491"/>
        <v>-6.923464249748202E-3</v>
      </c>
      <c r="LT69" s="322">
        <f t="shared" si="492"/>
        <v>8.2594118879653882E-3</v>
      </c>
      <c r="LU69" s="322">
        <f t="shared" si="493"/>
        <v>-7.6551838908304349E-3</v>
      </c>
      <c r="LV69" s="327">
        <f t="shared" si="494"/>
        <v>2.1611153503928128E-3</v>
      </c>
    </row>
    <row r="70" spans="1:334">
      <c r="A70" s="265">
        <v>45264</v>
      </c>
      <c r="B70" s="230">
        <v>3047.21</v>
      </c>
      <c r="C70" s="231">
        <v>75.05</v>
      </c>
      <c r="D70" s="231">
        <v>40.03</v>
      </c>
      <c r="E70" s="231">
        <v>43.38</v>
      </c>
      <c r="F70" s="231">
        <v>2525.33</v>
      </c>
      <c r="G70" s="231">
        <v>17.77</v>
      </c>
      <c r="H70" s="231">
        <v>202.1</v>
      </c>
      <c r="I70" s="231">
        <v>165248.91</v>
      </c>
      <c r="J70" s="231">
        <v>11.73</v>
      </c>
      <c r="K70" s="231">
        <v>369.42</v>
      </c>
      <c r="L70" s="231">
        <v>90.17</v>
      </c>
      <c r="M70" s="232">
        <v>7.0000000000000007E-2</v>
      </c>
      <c r="N70" s="231">
        <v>27.24</v>
      </c>
      <c r="O70" s="231">
        <v>3228.44</v>
      </c>
      <c r="P70" s="231">
        <v>2.39</v>
      </c>
      <c r="Q70" s="231">
        <v>1577.98</v>
      </c>
      <c r="R70" s="231">
        <v>14.62</v>
      </c>
      <c r="S70" s="231">
        <v>194.07</v>
      </c>
      <c r="T70" s="231">
        <v>99.68</v>
      </c>
      <c r="U70" s="231">
        <v>69883.34</v>
      </c>
      <c r="V70" s="231">
        <v>15.4</v>
      </c>
      <c r="W70" s="231">
        <v>47.48</v>
      </c>
      <c r="X70" s="231">
        <v>8.2100000000000009</v>
      </c>
      <c r="Y70" s="231">
        <v>531.84</v>
      </c>
      <c r="Z70" s="231">
        <v>68.510000000000005</v>
      </c>
      <c r="AA70" s="231">
        <v>243.84</v>
      </c>
      <c r="AB70" s="231">
        <v>2.85</v>
      </c>
      <c r="AC70" s="231">
        <v>15.09</v>
      </c>
      <c r="AD70" s="231">
        <v>17.690000000000001</v>
      </c>
      <c r="AE70" s="231">
        <v>147.41999999999999</v>
      </c>
      <c r="AF70" s="231">
        <v>708.85</v>
      </c>
      <c r="AG70" s="231">
        <v>55.63</v>
      </c>
      <c r="AH70" s="231">
        <v>16.010000000000002</v>
      </c>
      <c r="AI70" s="231">
        <v>179.01</v>
      </c>
      <c r="AJ70" s="231">
        <v>25.74</v>
      </c>
      <c r="AK70" s="231">
        <v>342.5</v>
      </c>
      <c r="AL70" s="231">
        <v>361.53</v>
      </c>
      <c r="AM70" s="231">
        <v>42.14</v>
      </c>
      <c r="AN70" s="231">
        <v>11.64</v>
      </c>
      <c r="AO70" s="231">
        <v>136.33000000000001</v>
      </c>
      <c r="AP70" s="231">
        <v>151.61000000000001</v>
      </c>
      <c r="AQ70" s="231">
        <v>13.64</v>
      </c>
      <c r="AR70" s="231">
        <v>10.97</v>
      </c>
      <c r="AS70" s="231">
        <v>92.91</v>
      </c>
      <c r="AT70" s="231">
        <v>62.92</v>
      </c>
      <c r="AU70" s="231">
        <v>143.16999999999999</v>
      </c>
      <c r="AV70" s="231">
        <v>28.55</v>
      </c>
      <c r="AW70" s="231">
        <v>53.68</v>
      </c>
      <c r="AX70" s="231">
        <v>2.99</v>
      </c>
      <c r="AY70" s="231">
        <v>27.36</v>
      </c>
      <c r="AZ70" s="231">
        <v>34.909999999999997</v>
      </c>
      <c r="BA70" s="231">
        <v>5602.34</v>
      </c>
      <c r="BB70" s="231">
        <v>639.29999999999995</v>
      </c>
      <c r="BC70" s="231">
        <v>1.1399999999999999</v>
      </c>
      <c r="BD70" s="231">
        <v>16.68</v>
      </c>
      <c r="BE70" s="231">
        <v>610.01</v>
      </c>
      <c r="BF70" s="231">
        <v>453.76</v>
      </c>
      <c r="BG70" s="231">
        <v>154.31</v>
      </c>
      <c r="BH70" s="231">
        <v>59.71</v>
      </c>
      <c r="BI70" s="231">
        <v>252.33</v>
      </c>
      <c r="BJ70" s="231">
        <v>3.71</v>
      </c>
      <c r="BK70" s="231">
        <v>1351.39</v>
      </c>
      <c r="BL70" s="231">
        <v>135.91</v>
      </c>
      <c r="BM70" s="231">
        <v>95.12</v>
      </c>
      <c r="BN70" s="231">
        <v>457.16</v>
      </c>
      <c r="BO70" s="231">
        <v>3439.03</v>
      </c>
      <c r="BP70" s="231">
        <v>106.44</v>
      </c>
      <c r="BQ70" s="231">
        <v>711.47</v>
      </c>
      <c r="BR70" s="231">
        <v>91.3</v>
      </c>
      <c r="BS70" s="231">
        <v>427.51</v>
      </c>
      <c r="BT70" s="231">
        <v>68.459999999999994</v>
      </c>
      <c r="BU70" s="231">
        <v>55.48</v>
      </c>
      <c r="BV70" s="231">
        <v>9.69</v>
      </c>
      <c r="BW70" s="231">
        <v>49.14</v>
      </c>
      <c r="BX70" s="231">
        <v>330.71</v>
      </c>
      <c r="BY70" s="231">
        <v>146.16</v>
      </c>
      <c r="BZ70" s="231">
        <v>72.52</v>
      </c>
      <c r="CA70" s="231">
        <v>155.88</v>
      </c>
      <c r="CB70" s="231">
        <v>52.65</v>
      </c>
      <c r="CC70" s="231">
        <v>77184.479999999996</v>
      </c>
      <c r="CD70" s="231">
        <v>191.01</v>
      </c>
      <c r="CE70" s="231">
        <v>73.06</v>
      </c>
      <c r="CF70" s="231">
        <v>7943.44</v>
      </c>
      <c r="CG70" s="231">
        <v>24.01</v>
      </c>
      <c r="CH70" s="231">
        <v>0.78</v>
      </c>
      <c r="CI70" s="231">
        <v>98.83</v>
      </c>
      <c r="CJ70" s="231">
        <v>128.91999999999999</v>
      </c>
      <c r="CK70" s="231">
        <v>94.07</v>
      </c>
      <c r="CL70" s="231">
        <v>27.56</v>
      </c>
      <c r="CM70" s="231">
        <v>6.14</v>
      </c>
      <c r="CN70" s="231">
        <v>8.92</v>
      </c>
      <c r="CO70" s="231">
        <v>0.85</v>
      </c>
      <c r="CP70" s="231">
        <v>1042.1300000000001</v>
      </c>
      <c r="CQ70" s="231">
        <v>140.97999999999999</v>
      </c>
      <c r="CR70" s="231">
        <v>236.6</v>
      </c>
      <c r="CS70" s="231">
        <v>156.76</v>
      </c>
      <c r="CT70" s="231">
        <v>252.51</v>
      </c>
      <c r="CU70" s="231">
        <v>704.1</v>
      </c>
      <c r="CV70" s="231">
        <v>111.13</v>
      </c>
      <c r="CW70" s="231">
        <v>407.45</v>
      </c>
      <c r="CX70" s="231">
        <v>14.96</v>
      </c>
      <c r="CY70" s="231">
        <v>300.36</v>
      </c>
      <c r="CZ70" s="231">
        <v>29.8</v>
      </c>
      <c r="DA70" s="231">
        <v>9034.4</v>
      </c>
      <c r="DB70" s="231">
        <v>151.61000000000001</v>
      </c>
      <c r="DC70" s="231">
        <v>6.59</v>
      </c>
      <c r="DD70" s="231">
        <v>37.71</v>
      </c>
      <c r="DE70" s="231">
        <v>1375.98</v>
      </c>
      <c r="DF70" s="231">
        <v>161.13</v>
      </c>
      <c r="DG70" s="231">
        <v>146.16</v>
      </c>
      <c r="DH70" s="231">
        <v>10.79</v>
      </c>
      <c r="DI70" s="231">
        <v>8.5299999999999994</v>
      </c>
      <c r="DJ70" s="231">
        <v>22.64</v>
      </c>
      <c r="DK70" s="231">
        <v>112.05</v>
      </c>
      <c r="DL70" s="231">
        <v>9334.61</v>
      </c>
      <c r="DM70" s="231">
        <v>26.82</v>
      </c>
      <c r="DN70" s="231">
        <v>44.76</v>
      </c>
      <c r="DO70" s="231">
        <v>83.61</v>
      </c>
      <c r="DP70" s="231">
        <v>92.38</v>
      </c>
      <c r="DQ70" s="231">
        <v>447240.03</v>
      </c>
      <c r="DR70" s="231">
        <v>198.05</v>
      </c>
      <c r="DS70" s="231">
        <v>36.07</v>
      </c>
      <c r="DT70" s="231">
        <v>27.26</v>
      </c>
      <c r="DU70" s="231">
        <v>36.92</v>
      </c>
      <c r="DV70" s="231">
        <v>13.73</v>
      </c>
      <c r="DW70" s="231">
        <v>2.91</v>
      </c>
      <c r="DX70" s="231">
        <v>24.63</v>
      </c>
      <c r="DY70" s="231">
        <v>12.5</v>
      </c>
      <c r="DZ70" s="231">
        <v>280.45999999999998</v>
      </c>
      <c r="EA70" s="231">
        <v>82.34</v>
      </c>
      <c r="EB70" s="231">
        <v>23.1</v>
      </c>
      <c r="EC70" s="231">
        <v>1186.8</v>
      </c>
      <c r="ED70" s="231">
        <v>24.64</v>
      </c>
      <c r="EE70" s="231">
        <v>21.63</v>
      </c>
      <c r="EF70" s="231">
        <v>17.09</v>
      </c>
      <c r="EG70" s="231">
        <v>42.36</v>
      </c>
      <c r="EH70" s="231">
        <v>871.96</v>
      </c>
      <c r="EI70" s="231">
        <v>215.28</v>
      </c>
      <c r="EJ70" s="231">
        <v>4.2</v>
      </c>
      <c r="EK70" s="231">
        <v>3784.28</v>
      </c>
      <c r="EL70" s="231">
        <v>29.65</v>
      </c>
      <c r="EM70" s="231">
        <v>235.42</v>
      </c>
      <c r="EN70" s="231">
        <v>138.94</v>
      </c>
      <c r="EO70" s="231">
        <v>223.3</v>
      </c>
      <c r="EP70" s="231">
        <v>1926.21</v>
      </c>
      <c r="EQ70" s="231">
        <v>97.75</v>
      </c>
      <c r="ER70" s="231">
        <v>153.86000000000001</v>
      </c>
      <c r="ES70" s="231">
        <v>88.72</v>
      </c>
      <c r="ET70" s="231">
        <v>46.16</v>
      </c>
      <c r="EU70" s="231">
        <v>18.86</v>
      </c>
      <c r="EV70" s="231">
        <v>353.08</v>
      </c>
      <c r="EW70" s="231">
        <v>7.89</v>
      </c>
      <c r="EX70" s="231">
        <v>244.7</v>
      </c>
      <c r="EY70" s="231">
        <v>153.21</v>
      </c>
      <c r="EZ70" s="231">
        <v>31.98</v>
      </c>
      <c r="FA70" s="231">
        <v>54.94</v>
      </c>
      <c r="FB70" s="231">
        <v>29.13</v>
      </c>
      <c r="FC70" s="231">
        <v>168.5</v>
      </c>
      <c r="FD70" s="231">
        <v>16.22</v>
      </c>
      <c r="FE70" s="231">
        <v>33.130000000000003</v>
      </c>
      <c r="FF70" s="231">
        <v>369.13</v>
      </c>
      <c r="FG70" s="231">
        <v>79.209999999999994</v>
      </c>
      <c r="FH70" s="231">
        <v>591.49</v>
      </c>
      <c r="FI70" s="231">
        <v>57.61</v>
      </c>
      <c r="FJ70" s="233">
        <v>34467.040000000001</v>
      </c>
      <c r="FN70" s="326">
        <f t="shared" si="330"/>
        <v>2.14095438550341E-3</v>
      </c>
      <c r="FO70" s="322">
        <f t="shared" si="331"/>
        <v>7.1530553969160346E-2</v>
      </c>
      <c r="FP70" s="322">
        <f t="shared" si="332"/>
        <v>-4.4764983834866875E-3</v>
      </c>
      <c r="FQ70" s="322">
        <f t="shared" si="333"/>
        <v>3.0159107100451273E-2</v>
      </c>
      <c r="FR70" s="322">
        <f t="shared" si="334"/>
        <v>-5.382914949419261E-2</v>
      </c>
      <c r="FS70" s="322">
        <f t="shared" si="335"/>
        <v>-0.123334977799704</v>
      </c>
      <c r="FT70" s="322">
        <f t="shared" si="336"/>
        <v>2.4640032447779278E-2</v>
      </c>
      <c r="FU70" s="322">
        <f t="shared" si="337"/>
        <v>1.2582143778911668E-2</v>
      </c>
      <c r="FV70" s="322">
        <f t="shared" si="338"/>
        <v>0.25858369098712447</v>
      </c>
      <c r="FW70" s="322">
        <f t="shared" si="339"/>
        <v>-7.5737084122253916E-4</v>
      </c>
      <c r="FX70" s="322">
        <f t="shared" si="340"/>
        <v>4.9220386316034488E-2</v>
      </c>
      <c r="FY70" s="322">
        <f t="shared" si="341"/>
        <v>0</v>
      </c>
      <c r="FZ70" s="322">
        <f t="shared" si="342"/>
        <v>2.7149321266968285E-2</v>
      </c>
      <c r="GA70" s="322">
        <f t="shared" si="343"/>
        <v>3.6537127886368953E-2</v>
      </c>
      <c r="GB70" s="322">
        <f t="shared" si="344"/>
        <v>1.2711864406779768E-2</v>
      </c>
      <c r="GC70" s="322">
        <f t="shared" si="345"/>
        <v>-4.4812077408732373E-2</v>
      </c>
      <c r="GD70" s="322">
        <f t="shared" si="346"/>
        <v>-3.5620052770448607E-2</v>
      </c>
      <c r="GE70" s="322">
        <f t="shared" si="347"/>
        <v>2.3414016769498485E-2</v>
      </c>
      <c r="GF70" s="322">
        <f t="shared" si="348"/>
        <v>7.3328308388069363E-2</v>
      </c>
      <c r="GG70" s="322">
        <f t="shared" si="349"/>
        <v>8.3333585837489614E-3</v>
      </c>
      <c r="GH70" s="322">
        <f t="shared" si="350"/>
        <v>-9.0090090090089326E-3</v>
      </c>
      <c r="GI70" s="322">
        <f t="shared" si="351"/>
        <v>1.5832263585793642E-2</v>
      </c>
      <c r="GJ70" s="322">
        <f t="shared" si="352"/>
        <v>-1.5587529976019065E-2</v>
      </c>
      <c r="GK70" s="322">
        <f t="shared" si="353"/>
        <v>8.2083751966788143E-3</v>
      </c>
      <c r="GL70" s="322">
        <f t="shared" si="354"/>
        <v>-2.5046250177885171E-2</v>
      </c>
      <c r="GM70" s="322">
        <f t="shared" si="355"/>
        <v>2.097726416279358E-2</v>
      </c>
      <c r="GN70" s="322">
        <f t="shared" si="356"/>
        <v>7.0671378091872851E-3</v>
      </c>
      <c r="GO70" s="322">
        <f t="shared" si="357"/>
        <v>6.7185289957567132E-2</v>
      </c>
      <c r="GP70" s="322">
        <f t="shared" si="358"/>
        <v>3.6928487690504254E-2</v>
      </c>
      <c r="GQ70" s="322">
        <f t="shared" si="359"/>
        <v>2.6525198938991113E-3</v>
      </c>
      <c r="GR70" s="322">
        <f t="shared" si="360"/>
        <v>5.7054235822186418E-2</v>
      </c>
      <c r="GS70" s="322">
        <f t="shared" si="361"/>
        <v>7.4248460702644641E-3</v>
      </c>
      <c r="GT70" s="322">
        <f t="shared" si="362"/>
        <v>0.12429775280898886</v>
      </c>
      <c r="GU70" s="322">
        <f t="shared" si="363"/>
        <v>-2.8334147532975081E-2</v>
      </c>
      <c r="GV70" s="322">
        <f t="shared" si="364"/>
        <v>-4.2553191489362856E-3</v>
      </c>
      <c r="GW70" s="322">
        <f t="shared" si="365"/>
        <v>4.964756359178666E-2</v>
      </c>
      <c r="GX70" s="322">
        <f t="shared" si="366"/>
        <v>2.7336534909493754E-2</v>
      </c>
      <c r="GY70" s="322">
        <f t="shared" si="367"/>
        <v>-2.3632993512511493E-2</v>
      </c>
      <c r="GZ70" s="322">
        <f t="shared" si="368"/>
        <v>5.1813471502591101E-3</v>
      </c>
      <c r="HA70" s="322">
        <f t="shared" si="369"/>
        <v>2.7122730354855896E-2</v>
      </c>
      <c r="HB70" s="322">
        <f t="shared" si="370"/>
        <v>1.0665955602959954E-2</v>
      </c>
      <c r="HC70" s="322">
        <f t="shared" si="371"/>
        <v>1.1869436201780426E-2</v>
      </c>
      <c r="HD70" s="322">
        <f t="shared" si="372"/>
        <v>0</v>
      </c>
      <c r="HE70" s="322">
        <f t="shared" si="373"/>
        <v>4.3238568803371687E-3</v>
      </c>
      <c r="HF70" s="322">
        <f t="shared" si="374"/>
        <v>-1.1313639220615946E-2</v>
      </c>
      <c r="HG70" s="322">
        <f t="shared" si="375"/>
        <v>-2.5988162460031439E-2</v>
      </c>
      <c r="HH70" s="322">
        <f t="shared" si="376"/>
        <v>-2.1925316889345684E-2</v>
      </c>
      <c r="HI70" s="322">
        <f t="shared" si="377"/>
        <v>4.5374878286270653E-2</v>
      </c>
      <c r="HJ70" s="322">
        <f t="shared" si="378"/>
        <v>-8.8414634146341348E-2</v>
      </c>
      <c r="HK70" s="322">
        <f t="shared" si="379"/>
        <v>-1.459854014598509E-3</v>
      </c>
      <c r="HL70" s="322">
        <f t="shared" si="380"/>
        <v>3.4492670307558911E-3</v>
      </c>
      <c r="HM70" s="322">
        <f t="shared" si="381"/>
        <v>-4.5269411279520284E-2</v>
      </c>
      <c r="HN70" s="322">
        <f t="shared" si="382"/>
        <v>1.8967166082244146E-2</v>
      </c>
      <c r="HO70" s="322">
        <f t="shared" si="383"/>
        <v>-0.1093750000000001</v>
      </c>
      <c r="HP70" s="322">
        <f t="shared" si="384"/>
        <v>2.4570024570024482E-2</v>
      </c>
      <c r="HQ70" s="322">
        <f t="shared" si="385"/>
        <v>-4.0165232582820972E-3</v>
      </c>
      <c r="HR70" s="322">
        <f t="shared" si="386"/>
        <v>-2.5722506119294067E-2</v>
      </c>
      <c r="HS70" s="322">
        <f t="shared" si="387"/>
        <v>4.1157816611564632E-2</v>
      </c>
      <c r="HT70" s="322">
        <f t="shared" si="388"/>
        <v>-1.9701198489574714E-2</v>
      </c>
      <c r="HU70" s="322">
        <f t="shared" si="389"/>
        <v>1.069454458062972E-2</v>
      </c>
      <c r="HV70" s="322">
        <f t="shared" si="390"/>
        <v>2.4861878453038635E-2</v>
      </c>
      <c r="HW70" s="322">
        <f t="shared" si="391"/>
        <v>-5.3363407748831818E-2</v>
      </c>
      <c r="HX70" s="322">
        <f t="shared" si="392"/>
        <v>-3.0807599207805757E-3</v>
      </c>
      <c r="HY70" s="322">
        <f t="shared" si="393"/>
        <v>-1.5524736079486647E-2</v>
      </c>
      <c r="HZ70" s="322">
        <f t="shared" si="394"/>
        <v>-6.5579504218938169E-4</v>
      </c>
      <c r="IA70" s="322">
        <f t="shared" si="395"/>
        <v>3.2763451483965242E-2</v>
      </c>
      <c r="IB70" s="322">
        <f t="shared" si="396"/>
        <v>-1.3987957387679528E-2</v>
      </c>
      <c r="IC70" s="322">
        <f t="shared" si="397"/>
        <v>-1.5361833455582188E-2</v>
      </c>
      <c r="ID70" s="322">
        <f t="shared" si="398"/>
        <v>2.6356248627278154E-3</v>
      </c>
      <c r="IE70" s="322">
        <f t="shared" si="399"/>
        <v>1.329698980801141E-2</v>
      </c>
      <c r="IF70" s="322">
        <f t="shared" si="400"/>
        <v>2.3318385650224035E-2</v>
      </c>
      <c r="IG70" s="322">
        <f t="shared" si="401"/>
        <v>-7.3358382537127157E-3</v>
      </c>
      <c r="IH70" s="322">
        <f t="shared" si="402"/>
        <v>4.0816326530612138E-2</v>
      </c>
      <c r="II70" s="322">
        <f t="shared" si="403"/>
        <v>-2.2478615476427342E-2</v>
      </c>
      <c r="IJ70" s="322">
        <f t="shared" si="404"/>
        <v>2.4409131741164068E-2</v>
      </c>
      <c r="IK70" s="322">
        <f t="shared" si="405"/>
        <v>-2.5015009005403242E-2</v>
      </c>
      <c r="IL70" s="322">
        <f t="shared" si="406"/>
        <v>-1.8142431627403241E-2</v>
      </c>
      <c r="IM70" s="322">
        <f t="shared" si="407"/>
        <v>-1.0348549298457212E-2</v>
      </c>
      <c r="IN70" s="322">
        <f t="shared" si="408"/>
        <v>6.9904490957122492E-2</v>
      </c>
      <c r="IO70" s="322">
        <f t="shared" si="409"/>
        <v>6.993094578404432E-3</v>
      </c>
      <c r="IP70" s="322">
        <f t="shared" si="410"/>
        <v>-4.5340838023765094E-3</v>
      </c>
      <c r="IQ70" s="322">
        <f t="shared" si="411"/>
        <v>3.940816616872949E-2</v>
      </c>
      <c r="IR70" s="322">
        <f t="shared" si="412"/>
        <v>-1.2384811820014565E-3</v>
      </c>
      <c r="IS70" s="322">
        <f t="shared" si="413"/>
        <v>0.13308164228409627</v>
      </c>
      <c r="IT70" s="322">
        <f t="shared" si="414"/>
        <v>1.2987012987012998E-2</v>
      </c>
      <c r="IU70" s="322">
        <f t="shared" si="415"/>
        <v>2.9908295122967953E-2</v>
      </c>
      <c r="IV70" s="322">
        <f t="shared" si="416"/>
        <v>6.2031468819507267E-2</v>
      </c>
      <c r="IW70" s="322">
        <f t="shared" si="417"/>
        <v>-3.7450117671134868E-2</v>
      </c>
      <c r="IX70" s="322">
        <f t="shared" si="418"/>
        <v>5.7559478127398311E-2</v>
      </c>
      <c r="IY70" s="322">
        <f t="shared" si="419"/>
        <v>0</v>
      </c>
      <c r="IZ70" s="322">
        <f t="shared" si="420"/>
        <v>4.5045045045044082E-3</v>
      </c>
      <c r="JA70" s="322">
        <f t="shared" si="421"/>
        <v>-8.6021505376344162E-2</v>
      </c>
      <c r="JB70" s="322">
        <f t="shared" si="422"/>
        <v>-1.6050909708912028E-2</v>
      </c>
      <c r="JC70" s="322">
        <f t="shared" si="423"/>
        <v>4.9192528094068502E-2</v>
      </c>
      <c r="JD70" s="322">
        <f t="shared" si="424"/>
        <v>4.4314971751412392E-2</v>
      </c>
      <c r="JE70" s="322">
        <f t="shared" si="425"/>
        <v>4.4674197459948419E-4</v>
      </c>
      <c r="JF70" s="322">
        <f t="shared" si="426"/>
        <v>-2.7645037715730699E-3</v>
      </c>
      <c r="JG70" s="322">
        <f t="shared" si="427"/>
        <v>1.2904061110871386E-2</v>
      </c>
      <c r="JH70" s="322">
        <f t="shared" si="428"/>
        <v>-3.0279232111692835E-2</v>
      </c>
      <c r="JI70" s="322">
        <f t="shared" si="429"/>
        <v>-5.2975928909721592E-3</v>
      </c>
      <c r="JJ70" s="322">
        <f t="shared" si="430"/>
        <v>-5.9800664451827145E-3</v>
      </c>
      <c r="JK70" s="322">
        <f t="shared" si="431"/>
        <v>-4.2005549708161768E-2</v>
      </c>
      <c r="JL70" s="322">
        <f t="shared" si="432"/>
        <v>-6.4070351758793942E-2</v>
      </c>
      <c r="JM70" s="322">
        <f t="shared" si="433"/>
        <v>-3.8901796580454666E-2</v>
      </c>
      <c r="JN70" s="322">
        <f t="shared" si="434"/>
        <v>1.0665955602959954E-2</v>
      </c>
      <c r="JO70" s="322">
        <f t="shared" si="435"/>
        <v>-1.6417910447761242E-2</v>
      </c>
      <c r="JP70" s="322">
        <f t="shared" si="436"/>
        <v>1.6716095982744605E-2</v>
      </c>
      <c r="JQ70" s="322">
        <f t="shared" si="437"/>
        <v>-5.1832965821389215E-2</v>
      </c>
      <c r="JR70" s="322">
        <f t="shared" si="438"/>
        <v>8.9542892924233362E-3</v>
      </c>
      <c r="JS70" s="322">
        <f t="shared" si="439"/>
        <v>-2.5015009005403242E-2</v>
      </c>
      <c r="JT70" s="322">
        <f t="shared" si="440"/>
        <v>3.2535885167464106E-2</v>
      </c>
      <c r="JU70" s="322">
        <f t="shared" si="441"/>
        <v>-5.8275058275059103E-3</v>
      </c>
      <c r="JV70" s="322">
        <f t="shared" si="442"/>
        <v>7.5656430796618478E-3</v>
      </c>
      <c r="JW70" s="322">
        <f t="shared" si="443"/>
        <v>2.4878807280709767E-2</v>
      </c>
      <c r="JX70" s="322">
        <f t="shared" si="444"/>
        <v>6.4345499103497586E-3</v>
      </c>
      <c r="JY70" s="322">
        <f t="shared" si="445"/>
        <v>3.7925696594427259E-2</v>
      </c>
      <c r="JZ70" s="322">
        <f t="shared" si="446"/>
        <v>-9.5153795087408663E-3</v>
      </c>
      <c r="KA70" s="322">
        <f t="shared" si="447"/>
        <v>4.8927361686112232E-2</v>
      </c>
      <c r="KB70" s="322">
        <f t="shared" si="448"/>
        <v>-2.6143790849673245E-2</v>
      </c>
      <c r="KC70" s="322">
        <f t="shared" si="449"/>
        <v>6.7113862822730519E-3</v>
      </c>
      <c r="KD70" s="322">
        <f t="shared" si="450"/>
        <v>9.6076152526426553E-2</v>
      </c>
      <c r="KE70" s="322">
        <f t="shared" si="451"/>
        <v>1.4912774338773246E-2</v>
      </c>
      <c r="KF70" s="322">
        <f t="shared" si="452"/>
        <v>1.1127596439169166E-2</v>
      </c>
      <c r="KG70" s="322">
        <f t="shared" si="453"/>
        <v>0.14056224899598407</v>
      </c>
      <c r="KH70" s="322">
        <f t="shared" si="454"/>
        <v>4.8091603053435177E-2</v>
      </c>
      <c r="KI70" s="322">
        <f t="shared" si="455"/>
        <v>-0.12612612612612611</v>
      </c>
      <c r="KJ70" s="322">
        <f t="shared" si="456"/>
        <v>-1.6373801916932912E-2</v>
      </c>
      <c r="KK70" s="322">
        <f t="shared" si="457"/>
        <v>-4.5072574484339177E-2</v>
      </c>
      <c r="KL70" s="322">
        <f t="shared" si="458"/>
        <v>-2.4486956521739201E-2</v>
      </c>
      <c r="KM70" s="322">
        <f t="shared" si="459"/>
        <v>3.533257890104366E-2</v>
      </c>
      <c r="KN70" s="322">
        <f t="shared" si="460"/>
        <v>-1.28205128205127E-2</v>
      </c>
      <c r="KO70" s="322">
        <f t="shared" si="461"/>
        <v>9.6047284817140754E-2</v>
      </c>
      <c r="KP70" s="322">
        <f t="shared" si="462"/>
        <v>-8.4507042253521465E-3</v>
      </c>
      <c r="KQ70" s="322">
        <f t="shared" si="463"/>
        <v>2.3169601482854827E-3</v>
      </c>
      <c r="KR70" s="322">
        <f t="shared" si="464"/>
        <v>8.8547815820542251E-3</v>
      </c>
      <c r="KS70" s="322">
        <f t="shared" si="465"/>
        <v>4.4121271875770252E-2</v>
      </c>
      <c r="KT70" s="322">
        <f t="shared" si="466"/>
        <v>1.4060264923767583E-2</v>
      </c>
      <c r="KU70" s="322">
        <f t="shared" si="467"/>
        <v>-2.6807106369513164E-2</v>
      </c>
      <c r="KV70" s="322">
        <f t="shared" si="468"/>
        <v>-4.9773755656108538E-2</v>
      </c>
      <c r="KW70" s="322">
        <f t="shared" si="469"/>
        <v>1.5880241803148522E-3</v>
      </c>
      <c r="KX70" s="322">
        <f t="shared" si="470"/>
        <v>-1.1996001332889136E-2</v>
      </c>
      <c r="KY70" s="322">
        <f t="shared" si="471"/>
        <v>5.7164668373074635E-2</v>
      </c>
      <c r="KZ70" s="322">
        <f t="shared" si="472"/>
        <v>-4.9202764661602671E-2</v>
      </c>
      <c r="LA70" s="322">
        <f t="shared" si="473"/>
        <v>3.1218250669622333E-2</v>
      </c>
      <c r="LB70" s="322">
        <f t="shared" si="474"/>
        <v>-5.6242038216560493E-2</v>
      </c>
      <c r="LC70" s="322">
        <f t="shared" si="475"/>
        <v>1.8335243254505734E-2</v>
      </c>
      <c r="LD70" s="322">
        <f t="shared" si="476"/>
        <v>1.2236842105263247E-2</v>
      </c>
      <c r="LE70" s="322">
        <f t="shared" si="477"/>
        <v>1.2669786554046335E-2</v>
      </c>
      <c r="LF70" s="322">
        <f t="shared" si="478"/>
        <v>-3.6928854579595306E-2</v>
      </c>
      <c r="LG70" s="322">
        <f t="shared" si="479"/>
        <v>3.4558420186505706E-2</v>
      </c>
      <c r="LH70" s="322">
        <f t="shared" si="480"/>
        <v>-1.1174279553028844E-2</v>
      </c>
      <c r="LI70" s="322">
        <f t="shared" si="481"/>
        <v>-7.5471698113208172E-3</v>
      </c>
      <c r="LJ70" s="322">
        <f t="shared" si="482"/>
        <v>4.6307777825287486E-2</v>
      </c>
      <c r="LK70" s="322">
        <f t="shared" si="483"/>
        <v>8.7569133526469098E-3</v>
      </c>
      <c r="LL70" s="322">
        <f t="shared" si="484"/>
        <v>-1.8717397974838998E-2</v>
      </c>
      <c r="LM70" s="322">
        <f t="shared" si="485"/>
        <v>0</v>
      </c>
      <c r="LN70" s="322">
        <f t="shared" si="486"/>
        <v>-2.0181634712411751E-2</v>
      </c>
      <c r="LO70" s="322">
        <f t="shared" si="487"/>
        <v>4.6583850931677016E-2</v>
      </c>
      <c r="LP70" s="322">
        <f t="shared" si="488"/>
        <v>4.9566294919453713E-3</v>
      </c>
      <c r="LQ70" s="322">
        <f t="shared" si="489"/>
        <v>3.1765805045157372E-2</v>
      </c>
      <c r="LR70" s="322">
        <f t="shared" si="490"/>
        <v>-5.0672488612166664E-3</v>
      </c>
      <c r="LS70" s="322">
        <f t="shared" si="491"/>
        <v>4.0562808974520621E-3</v>
      </c>
      <c r="LT70" s="322">
        <f t="shared" si="492"/>
        <v>2.43847526021372E-2</v>
      </c>
      <c r="LU70" s="322">
        <f t="shared" si="493"/>
        <v>-3.3875565990273401E-2</v>
      </c>
      <c r="LV70" s="327">
        <f t="shared" si="494"/>
        <v>-5.2560601333456129E-2</v>
      </c>
    </row>
    <row r="71" spans="1:334">
      <c r="A71" s="265">
        <v>45271</v>
      </c>
      <c r="B71" s="230">
        <v>3126.14</v>
      </c>
      <c r="C71" s="231">
        <v>71.09</v>
      </c>
      <c r="D71" s="231">
        <v>40.479999999999997</v>
      </c>
      <c r="E71" s="231">
        <v>44.89</v>
      </c>
      <c r="F71" s="231">
        <v>2449.96</v>
      </c>
      <c r="G71" s="231">
        <v>18.2</v>
      </c>
      <c r="H71" s="231">
        <v>217.26</v>
      </c>
      <c r="I71" s="231">
        <v>172123.09</v>
      </c>
      <c r="J71" s="231">
        <v>11.69</v>
      </c>
      <c r="K71" s="231">
        <v>365.97</v>
      </c>
      <c r="L71" s="231">
        <v>92.08</v>
      </c>
      <c r="M71" s="232">
        <v>7.0000000000000007E-2</v>
      </c>
      <c r="N71" s="231">
        <v>28.15</v>
      </c>
      <c r="O71" s="231">
        <v>3429.66</v>
      </c>
      <c r="P71" s="231">
        <v>2.34</v>
      </c>
      <c r="Q71" s="231">
        <v>1606.19</v>
      </c>
      <c r="R71" s="231">
        <v>15.98</v>
      </c>
      <c r="S71" s="231">
        <v>195.91</v>
      </c>
      <c r="T71" s="231">
        <v>100.63</v>
      </c>
      <c r="U71" s="231">
        <v>70557.16</v>
      </c>
      <c r="V71" s="231">
        <v>16.53</v>
      </c>
      <c r="W71" s="231">
        <v>48.87</v>
      </c>
      <c r="X71" s="231">
        <v>8.0399999999999991</v>
      </c>
      <c r="Y71" s="231">
        <v>513.79999999999995</v>
      </c>
      <c r="Z71" s="231">
        <v>70.760000000000005</v>
      </c>
      <c r="AA71" s="231">
        <v>253.5</v>
      </c>
      <c r="AB71" s="231">
        <v>2.99</v>
      </c>
      <c r="AC71" s="231">
        <v>16.920000000000002</v>
      </c>
      <c r="AD71" s="231">
        <v>18.36</v>
      </c>
      <c r="AE71" s="231">
        <v>149.97</v>
      </c>
      <c r="AF71" s="231">
        <v>723.46</v>
      </c>
      <c r="AG71" s="231">
        <v>55.62</v>
      </c>
      <c r="AH71" s="231">
        <v>14.85</v>
      </c>
      <c r="AI71" s="231">
        <v>172.64</v>
      </c>
      <c r="AJ71" s="231">
        <v>23.81</v>
      </c>
      <c r="AK71" s="231">
        <v>375.6</v>
      </c>
      <c r="AL71" s="231">
        <v>349.46</v>
      </c>
      <c r="AM71" s="231">
        <v>45.55</v>
      </c>
      <c r="AN71" s="231">
        <v>11.64</v>
      </c>
      <c r="AO71" s="231">
        <v>134.12</v>
      </c>
      <c r="AP71" s="231">
        <v>158.03</v>
      </c>
      <c r="AQ71" s="231">
        <v>13.62</v>
      </c>
      <c r="AR71" s="231">
        <v>10.6</v>
      </c>
      <c r="AS71" s="231">
        <v>91.73</v>
      </c>
      <c r="AT71" s="231">
        <v>64.39</v>
      </c>
      <c r="AU71" s="231">
        <v>153.94</v>
      </c>
      <c r="AV71" s="231">
        <v>27.57</v>
      </c>
      <c r="AW71" s="231">
        <v>54.96</v>
      </c>
      <c r="AX71" s="231">
        <v>3.06</v>
      </c>
      <c r="AY71" s="231">
        <v>28.59</v>
      </c>
      <c r="AZ71" s="231">
        <v>37.369999999999997</v>
      </c>
      <c r="BA71" s="231">
        <v>6034.51</v>
      </c>
      <c r="BB71" s="231">
        <v>683.69</v>
      </c>
      <c r="BC71" s="231">
        <v>1.2</v>
      </c>
      <c r="BD71" s="231">
        <v>15.93</v>
      </c>
      <c r="BE71" s="231">
        <v>584.67999999999995</v>
      </c>
      <c r="BF71" s="231">
        <v>472.06</v>
      </c>
      <c r="BG71" s="231">
        <v>158.46</v>
      </c>
      <c r="BH71" s="231">
        <v>59.65</v>
      </c>
      <c r="BI71" s="231">
        <v>277.83999999999997</v>
      </c>
      <c r="BJ71" s="231">
        <v>3.58</v>
      </c>
      <c r="BK71" s="231">
        <v>1294.1400000000001</v>
      </c>
      <c r="BL71" s="231">
        <v>137.58000000000001</v>
      </c>
      <c r="BM71" s="231">
        <v>97.2</v>
      </c>
      <c r="BN71" s="231">
        <v>460.61</v>
      </c>
      <c r="BO71" s="231">
        <v>3661.2</v>
      </c>
      <c r="BP71" s="231">
        <v>114.25</v>
      </c>
      <c r="BQ71" s="231">
        <v>787.65</v>
      </c>
      <c r="BR71" s="231">
        <v>92.23</v>
      </c>
      <c r="BS71" s="231">
        <v>431.96</v>
      </c>
      <c r="BT71" s="231">
        <v>67.75</v>
      </c>
      <c r="BU71" s="231">
        <v>55.23</v>
      </c>
      <c r="BV71" s="231">
        <v>10.58</v>
      </c>
      <c r="BW71" s="231">
        <v>49.93</v>
      </c>
      <c r="BX71" s="231">
        <v>332.87</v>
      </c>
      <c r="BY71" s="231">
        <v>146.86000000000001</v>
      </c>
      <c r="BZ71" s="231">
        <v>76.819999999999993</v>
      </c>
      <c r="CA71" s="231">
        <v>157.12</v>
      </c>
      <c r="CB71" s="231">
        <v>53.71</v>
      </c>
      <c r="CC71" s="231">
        <v>79775.16</v>
      </c>
      <c r="CD71" s="231">
        <v>190.18</v>
      </c>
      <c r="CE71" s="231">
        <v>71.569999999999993</v>
      </c>
      <c r="CF71" s="231">
        <v>8229.24</v>
      </c>
      <c r="CG71" s="231">
        <v>28.63</v>
      </c>
      <c r="CH71" s="231">
        <v>0.78</v>
      </c>
      <c r="CI71" s="231">
        <v>104.22</v>
      </c>
      <c r="CJ71" s="231">
        <v>139.15</v>
      </c>
      <c r="CK71" s="231">
        <v>94.52</v>
      </c>
      <c r="CL71" s="231">
        <v>28.62</v>
      </c>
      <c r="CM71" s="231">
        <v>6.82</v>
      </c>
      <c r="CN71" s="231">
        <v>9.56</v>
      </c>
      <c r="CO71" s="231">
        <v>0.85</v>
      </c>
      <c r="CP71" s="231">
        <v>1057.6300000000001</v>
      </c>
      <c r="CQ71" s="231">
        <v>143.01</v>
      </c>
      <c r="CR71" s="231">
        <v>237.26</v>
      </c>
      <c r="CS71" s="231">
        <v>150.24</v>
      </c>
      <c r="CT71" s="231">
        <v>254.77</v>
      </c>
      <c r="CU71" s="231">
        <v>721.69</v>
      </c>
      <c r="CV71" s="231">
        <v>101.07</v>
      </c>
      <c r="CW71" s="231">
        <v>413.79</v>
      </c>
      <c r="CX71" s="231">
        <v>14.17</v>
      </c>
      <c r="CY71" s="231">
        <v>309.01</v>
      </c>
      <c r="CZ71" s="231">
        <v>30.2</v>
      </c>
      <c r="DA71" s="231">
        <v>10170.15</v>
      </c>
      <c r="DB71" s="231">
        <v>158.03</v>
      </c>
      <c r="DC71" s="231">
        <v>6.98</v>
      </c>
      <c r="DD71" s="231">
        <v>36.020000000000003</v>
      </c>
      <c r="DE71" s="231">
        <v>1333.11</v>
      </c>
      <c r="DF71" s="231">
        <v>156.78</v>
      </c>
      <c r="DG71" s="231">
        <v>146.86000000000001</v>
      </c>
      <c r="DH71" s="231">
        <v>10.76</v>
      </c>
      <c r="DI71" s="231">
        <v>8.4600000000000009</v>
      </c>
      <c r="DJ71" s="231">
        <v>23.49</v>
      </c>
      <c r="DK71" s="231">
        <v>117.5</v>
      </c>
      <c r="DL71" s="231">
        <v>9274.93</v>
      </c>
      <c r="DM71" s="231">
        <v>26.08</v>
      </c>
      <c r="DN71" s="231">
        <v>44.68</v>
      </c>
      <c r="DO71" s="231">
        <v>86.56</v>
      </c>
      <c r="DP71" s="231">
        <v>92.52</v>
      </c>
      <c r="DQ71" s="231">
        <v>449724.72</v>
      </c>
      <c r="DR71" s="231">
        <v>192.17</v>
      </c>
      <c r="DS71" s="231">
        <v>37.06</v>
      </c>
      <c r="DT71" s="231">
        <v>30.01</v>
      </c>
      <c r="DU71" s="231">
        <v>44.52</v>
      </c>
      <c r="DV71" s="231">
        <v>14.63</v>
      </c>
      <c r="DW71" s="231">
        <v>3.16</v>
      </c>
      <c r="DX71" s="231">
        <v>25.68</v>
      </c>
      <c r="DY71" s="231">
        <v>12.74</v>
      </c>
      <c r="DZ71" s="231">
        <v>270.54000000000002</v>
      </c>
      <c r="EA71" s="231">
        <v>85.21</v>
      </c>
      <c r="EB71" s="231">
        <v>24.53</v>
      </c>
      <c r="EC71" s="231">
        <v>1196</v>
      </c>
      <c r="ED71" s="231">
        <v>26.35</v>
      </c>
      <c r="EE71" s="231">
        <v>23.55</v>
      </c>
      <c r="EF71" s="231">
        <v>17.84</v>
      </c>
      <c r="EG71" s="231">
        <v>43.36</v>
      </c>
      <c r="EH71" s="231">
        <v>873.44</v>
      </c>
      <c r="EI71" s="231">
        <v>224.92</v>
      </c>
      <c r="EJ71" s="231">
        <v>4.2699999999999996</v>
      </c>
      <c r="EK71" s="231">
        <v>3753.29</v>
      </c>
      <c r="EL71" s="231">
        <v>29.61</v>
      </c>
      <c r="EM71" s="231">
        <v>227.11</v>
      </c>
      <c r="EN71" s="231">
        <v>137.80000000000001</v>
      </c>
      <c r="EO71" s="231">
        <v>230.63</v>
      </c>
      <c r="EP71" s="231">
        <v>1924.65</v>
      </c>
      <c r="EQ71" s="231">
        <v>99.88</v>
      </c>
      <c r="ER71" s="231">
        <v>154.44</v>
      </c>
      <c r="ES71" s="231">
        <v>92.96</v>
      </c>
      <c r="ET71" s="231">
        <v>45.97</v>
      </c>
      <c r="EU71" s="231">
        <v>21.44</v>
      </c>
      <c r="EV71" s="231">
        <v>356.5</v>
      </c>
      <c r="EW71" s="231">
        <v>8.14</v>
      </c>
      <c r="EX71" s="231">
        <v>264.27</v>
      </c>
      <c r="EY71" s="231">
        <v>153.47</v>
      </c>
      <c r="EZ71" s="231">
        <v>31.53</v>
      </c>
      <c r="FA71" s="231">
        <v>54.77</v>
      </c>
      <c r="FB71" s="231">
        <v>29.09</v>
      </c>
      <c r="FC71" s="231">
        <v>165</v>
      </c>
      <c r="FD71" s="231">
        <v>16.62</v>
      </c>
      <c r="FE71" s="231">
        <v>33.46</v>
      </c>
      <c r="FF71" s="231">
        <v>368.19</v>
      </c>
      <c r="FG71" s="231">
        <v>80.650000000000006</v>
      </c>
      <c r="FH71" s="231">
        <v>638.01</v>
      </c>
      <c r="FI71" s="231">
        <v>61.53</v>
      </c>
      <c r="FJ71" s="233">
        <v>34888.69</v>
      </c>
      <c r="FN71" s="326">
        <f t="shared" si="330"/>
        <v>2.5902382835446141E-2</v>
      </c>
      <c r="FO71" s="322">
        <f t="shared" si="331"/>
        <v>-5.2764823451032561E-2</v>
      </c>
      <c r="FP71" s="322">
        <f t="shared" si="332"/>
        <v>1.1241568823382356E-2</v>
      </c>
      <c r="FQ71" s="322">
        <f t="shared" si="333"/>
        <v>3.4808667588750529E-2</v>
      </c>
      <c r="FR71" s="322">
        <f t="shared" si="334"/>
        <v>-2.9845604336858903E-2</v>
      </c>
      <c r="FS71" s="322">
        <f t="shared" si="335"/>
        <v>2.4198086662915008E-2</v>
      </c>
      <c r="FT71" s="322">
        <f t="shared" si="336"/>
        <v>7.501237011380503E-2</v>
      </c>
      <c r="FU71" s="322">
        <f t="shared" si="337"/>
        <v>4.1598943073209937E-2</v>
      </c>
      <c r="FV71" s="322">
        <f t="shared" si="338"/>
        <v>-3.4100596760444093E-3</v>
      </c>
      <c r="FW71" s="322">
        <f t="shared" si="339"/>
        <v>-9.3389637810621737E-3</v>
      </c>
      <c r="FX71" s="322">
        <f t="shared" si="340"/>
        <v>2.1182211378507225E-2</v>
      </c>
      <c r="FY71" s="322">
        <f t="shared" si="341"/>
        <v>0</v>
      </c>
      <c r="FZ71" s="322">
        <f t="shared" si="342"/>
        <v>3.3406754772393549E-2</v>
      </c>
      <c r="GA71" s="322">
        <f t="shared" si="343"/>
        <v>6.2327315979234493E-2</v>
      </c>
      <c r="GB71" s="322">
        <f t="shared" si="344"/>
        <v>-2.0920502092050319E-2</v>
      </c>
      <c r="GC71" s="322">
        <f t="shared" si="345"/>
        <v>1.7877286150648319E-2</v>
      </c>
      <c r="GD71" s="322">
        <f t="shared" si="346"/>
        <v>9.302325581395357E-2</v>
      </c>
      <c r="GE71" s="322">
        <f t="shared" si="347"/>
        <v>9.4811150615757376E-3</v>
      </c>
      <c r="GF71" s="322">
        <f t="shared" si="348"/>
        <v>9.5304975922952308E-3</v>
      </c>
      <c r="GG71" s="322">
        <f t="shared" si="349"/>
        <v>9.6420691970361891E-3</v>
      </c>
      <c r="GH71" s="322">
        <f t="shared" si="350"/>
        <v>7.3376623376623429E-2</v>
      </c>
      <c r="GI71" s="322">
        <f t="shared" si="351"/>
        <v>2.9275484414490325E-2</v>
      </c>
      <c r="GJ71" s="322">
        <f t="shared" si="352"/>
        <v>-2.0706455542022131E-2</v>
      </c>
      <c r="GK71" s="322">
        <f t="shared" si="353"/>
        <v>-3.3919975932611458E-2</v>
      </c>
      <c r="GL71" s="322">
        <f t="shared" si="354"/>
        <v>3.2841920887461684E-2</v>
      </c>
      <c r="GM71" s="322">
        <f t="shared" si="355"/>
        <v>3.961614173228345E-2</v>
      </c>
      <c r="GN71" s="322">
        <f t="shared" si="356"/>
        <v>4.9122807017543901E-2</v>
      </c>
      <c r="GO71" s="322">
        <f t="shared" si="357"/>
        <v>0.12127236580516911</v>
      </c>
      <c r="GP71" s="322">
        <f t="shared" si="358"/>
        <v>3.7874505370265578E-2</v>
      </c>
      <c r="GQ71" s="322">
        <f t="shared" si="359"/>
        <v>1.7297517297517377E-2</v>
      </c>
      <c r="GR71" s="322">
        <f t="shared" si="360"/>
        <v>2.0610848557522765E-2</v>
      </c>
      <c r="GS71" s="322">
        <f t="shared" si="361"/>
        <v>-1.7975912277557281E-4</v>
      </c>
      <c r="GT71" s="322">
        <f t="shared" si="362"/>
        <v>-7.2454715802623471E-2</v>
      </c>
      <c r="GU71" s="322">
        <f t="shared" si="363"/>
        <v>-3.5584604212055219E-2</v>
      </c>
      <c r="GV71" s="322">
        <f t="shared" si="364"/>
        <v>-7.4980574980574977E-2</v>
      </c>
      <c r="GW71" s="322">
        <f t="shared" si="365"/>
        <v>9.6642335766423421E-2</v>
      </c>
      <c r="GX71" s="322">
        <f t="shared" si="366"/>
        <v>-3.3385887754819779E-2</v>
      </c>
      <c r="GY71" s="322">
        <f t="shared" si="367"/>
        <v>8.0920740389178847E-2</v>
      </c>
      <c r="GZ71" s="322">
        <f t="shared" si="368"/>
        <v>0</v>
      </c>
      <c r="HA71" s="322">
        <f t="shared" si="369"/>
        <v>-1.6210665297440092E-2</v>
      </c>
      <c r="HB71" s="322">
        <f t="shared" si="370"/>
        <v>4.2345491722181827E-2</v>
      </c>
      <c r="HC71" s="322">
        <f t="shared" si="371"/>
        <v>-1.4662756598241458E-3</v>
      </c>
      <c r="HD71" s="322">
        <f t="shared" si="372"/>
        <v>-3.3728350045578941E-2</v>
      </c>
      <c r="HE71" s="322">
        <f t="shared" si="373"/>
        <v>-1.2700462813475328E-2</v>
      </c>
      <c r="HF71" s="322">
        <f t="shared" si="374"/>
        <v>2.3363000635727889E-2</v>
      </c>
      <c r="HG71" s="322">
        <f t="shared" si="375"/>
        <v>7.5225256687853681E-2</v>
      </c>
      <c r="HH71" s="322">
        <f t="shared" si="376"/>
        <v>-3.4325744308231189E-2</v>
      </c>
      <c r="HI71" s="322">
        <f t="shared" si="377"/>
        <v>2.3845007451564849E-2</v>
      </c>
      <c r="HJ71" s="322">
        <f t="shared" si="378"/>
        <v>2.341137123745814E-2</v>
      </c>
      <c r="HK71" s="322">
        <f t="shared" si="379"/>
        <v>4.4956140350877208E-2</v>
      </c>
      <c r="HL71" s="322">
        <f t="shared" si="380"/>
        <v>7.0466914924090546E-2</v>
      </c>
      <c r="HM71" s="322">
        <f t="shared" si="381"/>
        <v>7.7140980376057156E-2</v>
      </c>
      <c r="HN71" s="322">
        <f t="shared" si="382"/>
        <v>6.9435319881120131E-2</v>
      </c>
      <c r="HO71" s="322">
        <f t="shared" si="383"/>
        <v>5.2631578947368474E-2</v>
      </c>
      <c r="HP71" s="322">
        <f t="shared" si="384"/>
        <v>-4.4964028776978415E-2</v>
      </c>
      <c r="HQ71" s="322">
        <f t="shared" si="385"/>
        <v>-4.152390944410754E-2</v>
      </c>
      <c r="HR71" s="322">
        <f t="shared" si="386"/>
        <v>4.0329689703808208E-2</v>
      </c>
      <c r="HS71" s="322">
        <f t="shared" si="387"/>
        <v>2.6893914846737123E-2</v>
      </c>
      <c r="HT71" s="322">
        <f t="shared" si="388"/>
        <v>-1.0048568079049115E-3</v>
      </c>
      <c r="HU71" s="322">
        <f t="shared" si="389"/>
        <v>0.10109776879483201</v>
      </c>
      <c r="HV71" s="322">
        <f t="shared" si="390"/>
        <v>-3.5040431266846334E-2</v>
      </c>
      <c r="HW71" s="322">
        <f t="shared" si="391"/>
        <v>-4.2363788395651879E-2</v>
      </c>
      <c r="HX71" s="322">
        <f t="shared" si="392"/>
        <v>1.2287543227135721E-2</v>
      </c>
      <c r="HY71" s="322">
        <f t="shared" si="393"/>
        <v>2.1867115222876349E-2</v>
      </c>
      <c r="HZ71" s="322">
        <f t="shared" si="394"/>
        <v>7.5465920027998701E-3</v>
      </c>
      <c r="IA71" s="322">
        <f t="shared" si="395"/>
        <v>6.4602518733479969E-2</v>
      </c>
      <c r="IB71" s="322">
        <f t="shared" si="396"/>
        <v>7.3374671176249559E-2</v>
      </c>
      <c r="IC71" s="322">
        <f t="shared" si="397"/>
        <v>0.10707408604719798</v>
      </c>
      <c r="ID71" s="322">
        <f t="shared" si="398"/>
        <v>1.0186199342825924E-2</v>
      </c>
      <c r="IE71" s="322">
        <f t="shared" si="399"/>
        <v>1.0409113237117233E-2</v>
      </c>
      <c r="IF71" s="322">
        <f t="shared" si="400"/>
        <v>-1.0371019573473471E-2</v>
      </c>
      <c r="IG71" s="322">
        <f t="shared" si="401"/>
        <v>-4.5061283345349682E-3</v>
      </c>
      <c r="IH71" s="322">
        <f t="shared" si="402"/>
        <v>9.1847265221878291E-2</v>
      </c>
      <c r="II71" s="322">
        <f t="shared" si="403"/>
        <v>1.607651607651606E-2</v>
      </c>
      <c r="IJ71" s="322">
        <f t="shared" si="404"/>
        <v>6.531402134800959E-3</v>
      </c>
      <c r="IK71" s="322">
        <f t="shared" si="405"/>
        <v>4.7892720306514577E-3</v>
      </c>
      <c r="IL71" s="322">
        <f t="shared" si="406"/>
        <v>5.9293987865416398E-2</v>
      </c>
      <c r="IM71" s="322">
        <f t="shared" si="407"/>
        <v>7.9548370541442717E-3</v>
      </c>
      <c r="IN71" s="322">
        <f t="shared" si="408"/>
        <v>2.0132953466286845E-2</v>
      </c>
      <c r="IO71" s="322">
        <f t="shared" si="409"/>
        <v>3.3564778826002423E-2</v>
      </c>
      <c r="IP71" s="322">
        <f t="shared" si="410"/>
        <v>-4.3453222344379044E-3</v>
      </c>
      <c r="IQ71" s="322">
        <f t="shared" si="411"/>
        <v>-2.0394196550780303E-2</v>
      </c>
      <c r="IR71" s="322">
        <f t="shared" si="412"/>
        <v>3.5979374175420242E-2</v>
      </c>
      <c r="IS71" s="322">
        <f t="shared" si="413"/>
        <v>0.19241982507288619</v>
      </c>
      <c r="IT71" s="322">
        <f t="shared" si="414"/>
        <v>0</v>
      </c>
      <c r="IU71" s="322">
        <f t="shared" si="415"/>
        <v>5.4538095719923109E-2</v>
      </c>
      <c r="IV71" s="322">
        <f t="shared" si="416"/>
        <v>7.9351535836177628E-2</v>
      </c>
      <c r="IW71" s="322">
        <f t="shared" si="417"/>
        <v>4.7836717338152748E-3</v>
      </c>
      <c r="IX71" s="322">
        <f t="shared" si="418"/>
        <v>3.8461538461538547E-2</v>
      </c>
      <c r="IY71" s="322">
        <f t="shared" si="419"/>
        <v>0.11074918566775255</v>
      </c>
      <c r="IZ71" s="322">
        <f t="shared" si="420"/>
        <v>7.1748878923766884E-2</v>
      </c>
      <c r="JA71" s="322">
        <f t="shared" si="421"/>
        <v>0</v>
      </c>
      <c r="JB71" s="322">
        <f t="shared" si="422"/>
        <v>1.4873384318655061E-2</v>
      </c>
      <c r="JC71" s="322">
        <f t="shared" si="423"/>
        <v>1.4399205561072501E-2</v>
      </c>
      <c r="JD71" s="322">
        <f t="shared" si="424"/>
        <v>2.7895181741335443E-3</v>
      </c>
      <c r="JE71" s="322">
        <f t="shared" si="425"/>
        <v>-4.1592242919111906E-2</v>
      </c>
      <c r="JF71" s="322">
        <f t="shared" si="426"/>
        <v>8.9501405884916223E-3</v>
      </c>
      <c r="JG71" s="322">
        <f t="shared" si="427"/>
        <v>2.4982246839937553E-2</v>
      </c>
      <c r="JH71" s="322">
        <f t="shared" si="428"/>
        <v>-9.0524610816161283E-2</v>
      </c>
      <c r="JI71" s="322">
        <f t="shared" si="429"/>
        <v>1.5560191434531924E-2</v>
      </c>
      <c r="JJ71" s="322">
        <f t="shared" si="430"/>
        <v>-5.2807486631016101E-2</v>
      </c>
      <c r="JK71" s="322">
        <f t="shared" si="431"/>
        <v>2.8798774803568974E-2</v>
      </c>
      <c r="JL71" s="322">
        <f t="shared" si="432"/>
        <v>1.342281879194626E-2</v>
      </c>
      <c r="JM71" s="322">
        <f t="shared" si="433"/>
        <v>0.12571393783759852</v>
      </c>
      <c r="JN71" s="322">
        <f t="shared" si="434"/>
        <v>4.2345491722181827E-2</v>
      </c>
      <c r="JO71" s="322">
        <f t="shared" si="435"/>
        <v>5.9180576631259571E-2</v>
      </c>
      <c r="JP71" s="322">
        <f t="shared" si="436"/>
        <v>-4.4815698753646188E-2</v>
      </c>
      <c r="JQ71" s="322">
        <f t="shared" si="437"/>
        <v>-3.1155976104303928E-2</v>
      </c>
      <c r="JR71" s="322">
        <f t="shared" si="438"/>
        <v>-2.6996834853844687E-2</v>
      </c>
      <c r="JS71" s="322">
        <f t="shared" si="439"/>
        <v>4.7892720306514577E-3</v>
      </c>
      <c r="JT71" s="322">
        <f t="shared" si="440"/>
        <v>-2.7803521779424805E-3</v>
      </c>
      <c r="JU71" s="322">
        <f t="shared" si="441"/>
        <v>-8.2063305978896262E-3</v>
      </c>
      <c r="JV71" s="322">
        <f t="shared" si="442"/>
        <v>3.7544169611307326E-2</v>
      </c>
      <c r="JW71" s="322">
        <f t="shared" si="443"/>
        <v>4.8639000446229388E-2</v>
      </c>
      <c r="JX71" s="322">
        <f t="shared" si="444"/>
        <v>-6.3934111869698128E-3</v>
      </c>
      <c r="JY71" s="322">
        <f t="shared" si="445"/>
        <v>-2.759134973900082E-2</v>
      </c>
      <c r="JZ71" s="322">
        <f t="shared" si="446"/>
        <v>-1.7873100983020174E-3</v>
      </c>
      <c r="KA71" s="322">
        <f t="shared" si="447"/>
        <v>3.5282860901806039E-2</v>
      </c>
      <c r="KB71" s="322">
        <f t="shared" si="448"/>
        <v>1.5154795410262023E-3</v>
      </c>
      <c r="KC71" s="322">
        <f t="shared" si="449"/>
        <v>5.5556073547350935E-3</v>
      </c>
      <c r="KD71" s="322">
        <f t="shared" si="450"/>
        <v>-2.9689472355465912E-2</v>
      </c>
      <c r="KE71" s="322">
        <f t="shared" si="451"/>
        <v>2.7446631549764403E-2</v>
      </c>
      <c r="KF71" s="322">
        <f t="shared" si="452"/>
        <v>0.10088041085840058</v>
      </c>
      <c r="KG71" s="322">
        <f t="shared" si="453"/>
        <v>0.2058504875406284</v>
      </c>
      <c r="KH71" s="322">
        <f t="shared" si="454"/>
        <v>6.554989075018211E-2</v>
      </c>
      <c r="KI71" s="322">
        <f t="shared" si="455"/>
        <v>8.5910652920962199E-2</v>
      </c>
      <c r="KJ71" s="322">
        <f t="shared" si="456"/>
        <v>4.2630937880633407E-2</v>
      </c>
      <c r="KK71" s="322">
        <f t="shared" si="457"/>
        <v>1.9200000000000016E-2</v>
      </c>
      <c r="KL71" s="322">
        <f t="shared" si="458"/>
        <v>-3.5370462811095911E-2</v>
      </c>
      <c r="KM71" s="322">
        <f t="shared" si="459"/>
        <v>3.48554772892882E-2</v>
      </c>
      <c r="KN71" s="322">
        <f t="shared" si="460"/>
        <v>6.1904761904761886E-2</v>
      </c>
      <c r="KO71" s="322">
        <f t="shared" si="461"/>
        <v>7.751937984496163E-3</v>
      </c>
      <c r="KP71" s="322">
        <f t="shared" si="462"/>
        <v>6.9399350649350683E-2</v>
      </c>
      <c r="KQ71" s="322">
        <f t="shared" si="463"/>
        <v>8.876560332871021E-2</v>
      </c>
      <c r="KR71" s="322">
        <f t="shared" si="464"/>
        <v>4.388531304856641E-2</v>
      </c>
      <c r="KS71" s="322">
        <f t="shared" si="465"/>
        <v>2.3607176581680833E-2</v>
      </c>
      <c r="KT71" s="322">
        <f t="shared" si="466"/>
        <v>1.6973255653929286E-3</v>
      </c>
      <c r="KU71" s="322">
        <f t="shared" si="467"/>
        <v>4.4778892604979498E-2</v>
      </c>
      <c r="KV71" s="322">
        <f t="shared" si="468"/>
        <v>1.6666666666666521E-2</v>
      </c>
      <c r="KW71" s="322">
        <f t="shared" si="469"/>
        <v>-8.1891403384528189E-3</v>
      </c>
      <c r="KX71" s="322">
        <f t="shared" si="470"/>
        <v>-1.3490725126475262E-3</v>
      </c>
      <c r="KY71" s="322">
        <f t="shared" si="471"/>
        <v>-3.5298615240846036E-2</v>
      </c>
      <c r="KZ71" s="322">
        <f t="shared" si="472"/>
        <v>-8.2049805671511895E-3</v>
      </c>
      <c r="LA71" s="322">
        <f t="shared" si="473"/>
        <v>3.2825794894760341E-2</v>
      </c>
      <c r="LB71" s="322">
        <f t="shared" si="474"/>
        <v>-8.0988054261993522E-4</v>
      </c>
      <c r="LC71" s="322">
        <f t="shared" si="475"/>
        <v>2.1790281329923226E-2</v>
      </c>
      <c r="LD71" s="322">
        <f t="shared" si="476"/>
        <v>3.7696607305341481E-3</v>
      </c>
      <c r="LE71" s="322">
        <f t="shared" si="477"/>
        <v>4.779080252479706E-2</v>
      </c>
      <c r="LF71" s="322">
        <f t="shared" si="478"/>
        <v>-4.1161178509531576E-3</v>
      </c>
      <c r="LG71" s="322">
        <f t="shared" si="479"/>
        <v>0.13679745493107115</v>
      </c>
      <c r="LH71" s="322">
        <f t="shared" si="480"/>
        <v>9.686190098561278E-3</v>
      </c>
      <c r="LI71" s="322">
        <f t="shared" si="481"/>
        <v>3.1685678073510887E-2</v>
      </c>
      <c r="LJ71" s="322">
        <f t="shared" si="482"/>
        <v>7.9975480179811986E-2</v>
      </c>
      <c r="LK71" s="322">
        <f t="shared" si="483"/>
        <v>1.6970171659812733E-3</v>
      </c>
      <c r="LL71" s="322">
        <f t="shared" si="484"/>
        <v>-1.4071294559099414E-2</v>
      </c>
      <c r="LM71" s="322">
        <f t="shared" si="485"/>
        <v>-3.0942846741899275E-3</v>
      </c>
      <c r="LN71" s="322">
        <f t="shared" si="486"/>
        <v>-1.3731548232062873E-3</v>
      </c>
      <c r="LO71" s="322">
        <f t="shared" si="487"/>
        <v>-2.0771513353115726E-2</v>
      </c>
      <c r="LP71" s="322">
        <f t="shared" si="488"/>
        <v>2.4660912453760921E-2</v>
      </c>
      <c r="LQ71" s="322">
        <f t="shared" si="489"/>
        <v>9.9607606399033585E-3</v>
      </c>
      <c r="LR71" s="322">
        <f t="shared" si="490"/>
        <v>-2.5465283233549094E-3</v>
      </c>
      <c r="LS71" s="322">
        <f t="shared" si="491"/>
        <v>1.8179522787526981E-2</v>
      </c>
      <c r="LT71" s="322">
        <f t="shared" si="492"/>
        <v>7.8648835990464724E-2</v>
      </c>
      <c r="LU71" s="322">
        <f t="shared" si="493"/>
        <v>6.8043742405832344E-2</v>
      </c>
      <c r="LV71" s="327">
        <f t="shared" si="494"/>
        <v>1.2233426485129022E-2</v>
      </c>
    </row>
    <row r="72" spans="1:334">
      <c r="A72" s="265">
        <v>45278</v>
      </c>
      <c r="B72" s="230">
        <v>3152.26</v>
      </c>
      <c r="C72" s="231">
        <v>76.05</v>
      </c>
      <c r="D72" s="231">
        <v>42.49</v>
      </c>
      <c r="E72" s="231">
        <v>45.19</v>
      </c>
      <c r="F72" s="231">
        <v>2370.35</v>
      </c>
      <c r="G72" s="231">
        <v>17.41</v>
      </c>
      <c r="H72" s="231">
        <v>219.4</v>
      </c>
      <c r="I72" s="231">
        <v>177658.17</v>
      </c>
      <c r="J72" s="231">
        <v>12.95</v>
      </c>
      <c r="K72" s="231">
        <v>369.77</v>
      </c>
      <c r="L72" s="231">
        <v>89.92</v>
      </c>
      <c r="M72" s="232">
        <v>7.0000000000000007E-2</v>
      </c>
      <c r="N72" s="231">
        <v>28.35</v>
      </c>
      <c r="O72" s="231">
        <v>3485.43</v>
      </c>
      <c r="P72" s="231">
        <v>2.35</v>
      </c>
      <c r="Q72" s="231">
        <v>1589.08</v>
      </c>
      <c r="R72" s="231">
        <v>15.68</v>
      </c>
      <c r="S72" s="231">
        <v>191.97</v>
      </c>
      <c r="T72" s="231">
        <v>97.68</v>
      </c>
      <c r="U72" s="231">
        <v>73059.850000000006</v>
      </c>
      <c r="V72" s="231">
        <v>16.27</v>
      </c>
      <c r="W72" s="231">
        <v>48.81</v>
      </c>
      <c r="X72" s="231">
        <v>8.11</v>
      </c>
      <c r="Y72" s="231">
        <v>503.34</v>
      </c>
      <c r="Z72" s="231">
        <v>71.489999999999995</v>
      </c>
      <c r="AA72" s="231">
        <v>252.54</v>
      </c>
      <c r="AB72" s="231">
        <v>2.93</v>
      </c>
      <c r="AC72" s="231">
        <v>17.05</v>
      </c>
      <c r="AD72" s="231">
        <v>18.25</v>
      </c>
      <c r="AE72" s="231">
        <v>153.41999999999999</v>
      </c>
      <c r="AF72" s="231">
        <v>713.12</v>
      </c>
      <c r="AG72" s="231">
        <v>55.36</v>
      </c>
      <c r="AH72" s="231">
        <v>14.23</v>
      </c>
      <c r="AI72" s="231">
        <v>170.65</v>
      </c>
      <c r="AJ72" s="231">
        <v>25.4</v>
      </c>
      <c r="AK72" s="231">
        <v>365.4</v>
      </c>
      <c r="AL72" s="231">
        <v>329.86</v>
      </c>
      <c r="AM72" s="231">
        <v>47.37</v>
      </c>
      <c r="AN72" s="231">
        <v>12.02</v>
      </c>
      <c r="AO72" s="231">
        <v>134.04</v>
      </c>
      <c r="AP72" s="231">
        <v>160.11000000000001</v>
      </c>
      <c r="AQ72" s="231">
        <v>13.57</v>
      </c>
      <c r="AR72" s="231">
        <v>11.7</v>
      </c>
      <c r="AS72" s="231">
        <v>90.87</v>
      </c>
      <c r="AT72" s="231">
        <v>64.040000000000006</v>
      </c>
      <c r="AU72" s="231">
        <v>154.99</v>
      </c>
      <c r="AV72" s="231">
        <v>28.65</v>
      </c>
      <c r="AW72" s="231">
        <v>53.66</v>
      </c>
      <c r="AX72" s="231">
        <v>3.15</v>
      </c>
      <c r="AY72" s="231">
        <v>28.29</v>
      </c>
      <c r="AZ72" s="231">
        <v>37.380000000000003</v>
      </c>
      <c r="BA72" s="231">
        <v>5971.07</v>
      </c>
      <c r="BB72" s="231">
        <v>672.76</v>
      </c>
      <c r="BC72" s="231">
        <v>1.27</v>
      </c>
      <c r="BD72" s="231">
        <v>15.94</v>
      </c>
      <c r="BE72" s="231">
        <v>598.75</v>
      </c>
      <c r="BF72" s="231">
        <v>486.76</v>
      </c>
      <c r="BG72" s="231">
        <v>159.69</v>
      </c>
      <c r="BH72" s="231">
        <v>61.26</v>
      </c>
      <c r="BI72" s="231">
        <v>282.33</v>
      </c>
      <c r="BJ72" s="231">
        <v>3.59</v>
      </c>
      <c r="BK72" s="231">
        <v>1313.54</v>
      </c>
      <c r="BL72" s="231">
        <v>136.43</v>
      </c>
      <c r="BM72" s="231">
        <v>99.93</v>
      </c>
      <c r="BN72" s="231">
        <v>466.11</v>
      </c>
      <c r="BO72" s="231">
        <v>3626.12</v>
      </c>
      <c r="BP72" s="231">
        <v>117.23</v>
      </c>
      <c r="BQ72" s="231">
        <v>771.7</v>
      </c>
      <c r="BR72" s="231">
        <v>89.82</v>
      </c>
      <c r="BS72" s="231">
        <v>432.93</v>
      </c>
      <c r="BT72" s="231">
        <v>65.8</v>
      </c>
      <c r="BU72" s="231">
        <v>55.84</v>
      </c>
      <c r="BV72" s="231">
        <v>10.87</v>
      </c>
      <c r="BW72" s="231">
        <v>51.21</v>
      </c>
      <c r="BX72" s="231">
        <v>351.22</v>
      </c>
      <c r="BY72" s="231">
        <v>147.13999999999999</v>
      </c>
      <c r="BZ72" s="231">
        <v>76.83</v>
      </c>
      <c r="CA72" s="231">
        <v>157.76</v>
      </c>
      <c r="CB72" s="231">
        <v>53.64</v>
      </c>
      <c r="CC72" s="231">
        <v>85403.199999999997</v>
      </c>
      <c r="CD72" s="231">
        <v>181.9</v>
      </c>
      <c r="CE72" s="231">
        <v>72.5</v>
      </c>
      <c r="CF72" s="231">
        <v>8022.28</v>
      </c>
      <c r="CG72" s="231">
        <v>29.49</v>
      </c>
      <c r="CH72" s="231">
        <v>0.78</v>
      </c>
      <c r="CI72" s="231">
        <v>107.4</v>
      </c>
      <c r="CJ72" s="231">
        <v>139.6</v>
      </c>
      <c r="CK72" s="231">
        <v>99.98</v>
      </c>
      <c r="CL72" s="231">
        <v>28.68</v>
      </c>
      <c r="CM72" s="231">
        <v>6.82</v>
      </c>
      <c r="CN72" s="231">
        <v>9.61</v>
      </c>
      <c r="CO72" s="231">
        <v>0.9</v>
      </c>
      <c r="CP72" s="231">
        <v>1089.6199999999999</v>
      </c>
      <c r="CQ72" s="231">
        <v>144.43</v>
      </c>
      <c r="CR72" s="231">
        <v>241.21</v>
      </c>
      <c r="CS72" s="231">
        <v>149.46</v>
      </c>
      <c r="CT72" s="231">
        <v>255.17</v>
      </c>
      <c r="CU72" s="231">
        <v>714.1</v>
      </c>
      <c r="CV72" s="231">
        <v>103.88</v>
      </c>
      <c r="CW72" s="231">
        <v>419.25</v>
      </c>
      <c r="CX72" s="231">
        <v>14.46</v>
      </c>
      <c r="CY72" s="231">
        <v>269.3</v>
      </c>
      <c r="CZ72" s="231">
        <v>29.05</v>
      </c>
      <c r="DA72" s="231">
        <v>11000.46</v>
      </c>
      <c r="DB72" s="231">
        <v>160.11000000000001</v>
      </c>
      <c r="DC72" s="231">
        <v>7.21</v>
      </c>
      <c r="DD72" s="231">
        <v>37.21</v>
      </c>
      <c r="DE72" s="231">
        <v>1461.27</v>
      </c>
      <c r="DF72" s="231">
        <v>156.47</v>
      </c>
      <c r="DG72" s="231">
        <v>147.13999999999999</v>
      </c>
      <c r="DH72" s="231">
        <v>10.85</v>
      </c>
      <c r="DI72" s="231">
        <v>8.67</v>
      </c>
      <c r="DJ72" s="231">
        <v>23.73</v>
      </c>
      <c r="DK72" s="231">
        <v>104.44</v>
      </c>
      <c r="DL72" s="231">
        <v>8963.58</v>
      </c>
      <c r="DM72" s="231">
        <v>26.51</v>
      </c>
      <c r="DN72" s="231">
        <v>45.37</v>
      </c>
      <c r="DO72" s="231">
        <v>87.72</v>
      </c>
      <c r="DP72" s="231">
        <v>91.11</v>
      </c>
      <c r="DQ72" s="231">
        <v>447736.97</v>
      </c>
      <c r="DR72" s="231">
        <v>189.59</v>
      </c>
      <c r="DS72" s="231">
        <v>36.700000000000003</v>
      </c>
      <c r="DT72" s="231">
        <v>28.97</v>
      </c>
      <c r="DU72" s="231">
        <v>44.16</v>
      </c>
      <c r="DV72" s="231">
        <v>14.37</v>
      </c>
      <c r="DW72" s="231">
        <v>3.59</v>
      </c>
      <c r="DX72" s="231">
        <v>25.41</v>
      </c>
      <c r="DY72" s="231">
        <v>13.4</v>
      </c>
      <c r="DZ72" s="231">
        <v>272.3</v>
      </c>
      <c r="EA72" s="231">
        <v>84.7</v>
      </c>
      <c r="EB72" s="231">
        <v>24.49</v>
      </c>
      <c r="EC72" s="231">
        <v>1168</v>
      </c>
      <c r="ED72" s="231">
        <v>27.84</v>
      </c>
      <c r="EE72" s="231">
        <v>23.09</v>
      </c>
      <c r="EF72" s="231">
        <v>17.93</v>
      </c>
      <c r="EG72" s="231">
        <v>42.01</v>
      </c>
      <c r="EH72" s="231">
        <v>886.58</v>
      </c>
      <c r="EI72" s="231">
        <v>228.02</v>
      </c>
      <c r="EJ72" s="231">
        <v>4.28</v>
      </c>
      <c r="EK72" s="231">
        <v>3784.78</v>
      </c>
      <c r="EL72" s="231">
        <v>29.7</v>
      </c>
      <c r="EM72" s="231">
        <v>227.06</v>
      </c>
      <c r="EN72" s="231">
        <v>139.07</v>
      </c>
      <c r="EO72" s="231">
        <v>229.53</v>
      </c>
      <c r="EP72" s="231">
        <v>1952.17</v>
      </c>
      <c r="EQ72" s="231">
        <v>100.95</v>
      </c>
      <c r="ER72" s="231">
        <v>155.66</v>
      </c>
      <c r="ES72" s="231">
        <v>94.21</v>
      </c>
      <c r="ET72" s="231">
        <v>45.96</v>
      </c>
      <c r="EU72" s="231">
        <v>22.14</v>
      </c>
      <c r="EV72" s="231">
        <v>356.47</v>
      </c>
      <c r="EW72" s="231">
        <v>8.25</v>
      </c>
      <c r="EX72" s="231">
        <v>260.44</v>
      </c>
      <c r="EY72" s="231">
        <v>153.38</v>
      </c>
      <c r="EZ72" s="231">
        <v>32.01</v>
      </c>
      <c r="FA72" s="231">
        <v>54.41</v>
      </c>
      <c r="FB72" s="231">
        <v>30.34</v>
      </c>
      <c r="FC72" s="231">
        <v>161.5</v>
      </c>
      <c r="FD72" s="231">
        <v>17.88</v>
      </c>
      <c r="FE72" s="231">
        <v>33.25</v>
      </c>
      <c r="FF72" s="231">
        <v>371.01</v>
      </c>
      <c r="FG72" s="231">
        <v>82.16</v>
      </c>
      <c r="FH72" s="231">
        <v>650.38</v>
      </c>
      <c r="FI72" s="231">
        <v>63.18</v>
      </c>
      <c r="FJ72" s="233">
        <v>34918.1</v>
      </c>
      <c r="FN72" s="326">
        <f t="shared" si="330"/>
        <v>8.3553519676023303E-3</v>
      </c>
      <c r="FO72" s="322">
        <f t="shared" si="331"/>
        <v>6.9770713180475369E-2</v>
      </c>
      <c r="FP72" s="322">
        <f t="shared" si="332"/>
        <v>4.9654150197628588E-2</v>
      </c>
      <c r="FQ72" s="322">
        <f t="shared" si="333"/>
        <v>6.6830028959678585E-3</v>
      </c>
      <c r="FR72" s="322">
        <f t="shared" si="334"/>
        <v>-3.2494408071968572E-2</v>
      </c>
      <c r="FS72" s="322">
        <f t="shared" si="335"/>
        <v>-4.3406593406593363E-2</v>
      </c>
      <c r="FT72" s="322">
        <f t="shared" si="336"/>
        <v>9.8499493694191968E-3</v>
      </c>
      <c r="FU72" s="322">
        <f t="shared" si="337"/>
        <v>3.2157684364137414E-2</v>
      </c>
      <c r="FV72" s="322">
        <f t="shared" si="338"/>
        <v>0.10778443113772454</v>
      </c>
      <c r="FW72" s="322">
        <f t="shared" si="339"/>
        <v>1.0383364756673919E-2</v>
      </c>
      <c r="FX72" s="322">
        <f t="shared" si="340"/>
        <v>-2.3457862728062516E-2</v>
      </c>
      <c r="FY72" s="322">
        <f t="shared" si="341"/>
        <v>0</v>
      </c>
      <c r="FZ72" s="322">
        <f t="shared" si="342"/>
        <v>7.1047957371226595E-3</v>
      </c>
      <c r="GA72" s="322">
        <f t="shared" si="343"/>
        <v>1.6261087104844207E-2</v>
      </c>
      <c r="GB72" s="322">
        <f t="shared" si="344"/>
        <v>4.2735042735043728E-3</v>
      </c>
      <c r="GC72" s="322">
        <f t="shared" si="345"/>
        <v>-1.0652537993637195E-2</v>
      </c>
      <c r="GD72" s="322">
        <f t="shared" si="346"/>
        <v>-1.8773466833541971E-2</v>
      </c>
      <c r="GE72" s="322">
        <f t="shared" si="347"/>
        <v>-2.0111275585728131E-2</v>
      </c>
      <c r="GF72" s="322">
        <f t="shared" si="348"/>
        <v>-2.9315313524793687E-2</v>
      </c>
      <c r="GG72" s="322">
        <f t="shared" si="349"/>
        <v>3.5470390248133601E-2</v>
      </c>
      <c r="GH72" s="322">
        <f t="shared" si="350"/>
        <v>-1.5728977616455024E-2</v>
      </c>
      <c r="GI72" s="322">
        <f t="shared" si="351"/>
        <v>-1.2277470841005765E-3</v>
      </c>
      <c r="GJ72" s="322">
        <f t="shared" si="352"/>
        <v>8.706467661691579E-3</v>
      </c>
      <c r="GK72" s="322">
        <f t="shared" si="353"/>
        <v>-2.0358115998442936E-2</v>
      </c>
      <c r="GL72" s="322">
        <f t="shared" si="354"/>
        <v>1.0316563029960285E-2</v>
      </c>
      <c r="GM72" s="322">
        <f t="shared" si="355"/>
        <v>-3.7869822485207412E-3</v>
      </c>
      <c r="GN72" s="322">
        <f t="shared" si="356"/>
        <v>-2.0066889632107041E-2</v>
      </c>
      <c r="GO72" s="322">
        <f t="shared" si="357"/>
        <v>7.6832151300235815E-3</v>
      </c>
      <c r="GP72" s="322">
        <f t="shared" si="358"/>
        <v>-5.9912854030500784E-3</v>
      </c>
      <c r="GQ72" s="322">
        <f t="shared" si="359"/>
        <v>2.300460092018396E-2</v>
      </c>
      <c r="GR72" s="322">
        <f t="shared" si="360"/>
        <v>-1.4292428054073523E-2</v>
      </c>
      <c r="GS72" s="322">
        <f t="shared" si="361"/>
        <v>-4.674577490111435E-3</v>
      </c>
      <c r="GT72" s="322">
        <f t="shared" si="362"/>
        <v>-4.1750841750841698E-2</v>
      </c>
      <c r="GU72" s="322">
        <f t="shared" si="363"/>
        <v>-1.152687673772E-2</v>
      </c>
      <c r="GV72" s="322">
        <f t="shared" si="364"/>
        <v>6.6778664426711459E-2</v>
      </c>
      <c r="GW72" s="322">
        <f t="shared" si="365"/>
        <v>-2.7156549520766893E-2</v>
      </c>
      <c r="GX72" s="322">
        <f t="shared" si="366"/>
        <v>-5.6086533508842122E-2</v>
      </c>
      <c r="GY72" s="322">
        <f t="shared" si="367"/>
        <v>3.9956092206366638E-2</v>
      </c>
      <c r="GZ72" s="322">
        <f t="shared" si="368"/>
        <v>3.2646048109965548E-2</v>
      </c>
      <c r="HA72" s="322">
        <f t="shared" si="369"/>
        <v>-5.9648076349547055E-4</v>
      </c>
      <c r="HB72" s="322">
        <f t="shared" si="370"/>
        <v>1.3162057837119613E-2</v>
      </c>
      <c r="HC72" s="322">
        <f t="shared" si="371"/>
        <v>-3.6710719530102008E-3</v>
      </c>
      <c r="HD72" s="322">
        <f t="shared" si="372"/>
        <v>0.10377358490566034</v>
      </c>
      <c r="HE72" s="322">
        <f t="shared" si="373"/>
        <v>-9.3753406737163356E-3</v>
      </c>
      <c r="HF72" s="322">
        <f t="shared" si="374"/>
        <v>-5.4356266501008593E-3</v>
      </c>
      <c r="HG72" s="322">
        <f t="shared" si="375"/>
        <v>6.8208392880343728E-3</v>
      </c>
      <c r="HH72" s="322">
        <f t="shared" si="376"/>
        <v>3.9173014145810599E-2</v>
      </c>
      <c r="HI72" s="322">
        <f t="shared" si="377"/>
        <v>-2.3653566229985521E-2</v>
      </c>
      <c r="HJ72" s="322">
        <f t="shared" si="378"/>
        <v>2.9411764705882307E-2</v>
      </c>
      <c r="HK72" s="322">
        <f t="shared" si="379"/>
        <v>-1.0493179433368336E-2</v>
      </c>
      <c r="HL72" s="322">
        <f t="shared" si="380"/>
        <v>2.6759432700040452E-4</v>
      </c>
      <c r="HM72" s="322">
        <f t="shared" si="381"/>
        <v>-1.0512866827629834E-2</v>
      </c>
      <c r="HN72" s="322">
        <f t="shared" si="382"/>
        <v>-1.5986777633137918E-2</v>
      </c>
      <c r="HO72" s="322">
        <f t="shared" si="383"/>
        <v>5.833333333333339E-2</v>
      </c>
      <c r="HP72" s="322">
        <f t="shared" si="384"/>
        <v>6.2774639045824147E-4</v>
      </c>
      <c r="HQ72" s="322">
        <f t="shared" si="385"/>
        <v>2.4064445508654393E-2</v>
      </c>
      <c r="HR72" s="322">
        <f t="shared" si="386"/>
        <v>3.1140109308138771E-2</v>
      </c>
      <c r="HS72" s="322">
        <f t="shared" si="387"/>
        <v>7.76221128360463E-3</v>
      </c>
      <c r="HT72" s="322">
        <f t="shared" si="388"/>
        <v>2.6990779547359588E-2</v>
      </c>
      <c r="HU72" s="322">
        <f t="shared" si="389"/>
        <v>1.6160380074863263E-2</v>
      </c>
      <c r="HV72" s="322">
        <f t="shared" si="390"/>
        <v>2.7932960893854151E-3</v>
      </c>
      <c r="HW72" s="322">
        <f t="shared" si="391"/>
        <v>1.4990650161497103E-2</v>
      </c>
      <c r="HX72" s="322">
        <f t="shared" si="392"/>
        <v>-8.3587730774822323E-3</v>
      </c>
      <c r="HY72" s="322">
        <f t="shared" si="393"/>
        <v>2.8086419753086459E-2</v>
      </c>
      <c r="HZ72" s="322">
        <f t="shared" si="394"/>
        <v>1.1940687349384511E-2</v>
      </c>
      <c r="IA72" s="322">
        <f t="shared" si="395"/>
        <v>-9.5815579591390608E-3</v>
      </c>
      <c r="IB72" s="322">
        <f t="shared" si="396"/>
        <v>2.6083150984682748E-2</v>
      </c>
      <c r="IC72" s="322">
        <f t="shared" si="397"/>
        <v>-2.0250111089951034E-2</v>
      </c>
      <c r="ID72" s="322">
        <f t="shared" si="398"/>
        <v>-2.6130326358018114E-2</v>
      </c>
      <c r="IE72" s="322">
        <f t="shared" si="399"/>
        <v>2.2455782942865715E-3</v>
      </c>
      <c r="IF72" s="322">
        <f t="shared" si="400"/>
        <v>-2.8782287822878269E-2</v>
      </c>
      <c r="IG72" s="322">
        <f t="shared" si="401"/>
        <v>1.1044722071338159E-2</v>
      </c>
      <c r="IH72" s="322">
        <f t="shared" si="402"/>
        <v>2.7410207939508425E-2</v>
      </c>
      <c r="II72" s="322">
        <f t="shared" si="403"/>
        <v>2.5635890246344904E-2</v>
      </c>
      <c r="IJ72" s="322">
        <f t="shared" si="404"/>
        <v>5.5126626010154181E-2</v>
      </c>
      <c r="IK72" s="322">
        <f t="shared" si="405"/>
        <v>1.9065776930408055E-3</v>
      </c>
      <c r="IL72" s="322">
        <f t="shared" si="406"/>
        <v>1.3017443374127984E-4</v>
      </c>
      <c r="IM72" s="322">
        <f t="shared" si="407"/>
        <v>4.0733197556007275E-3</v>
      </c>
      <c r="IN72" s="322">
        <f t="shared" si="408"/>
        <v>-1.3032954757028539E-3</v>
      </c>
      <c r="IO72" s="322">
        <f t="shared" si="409"/>
        <v>7.0548777338710358E-2</v>
      </c>
      <c r="IP72" s="322">
        <f t="shared" si="410"/>
        <v>-4.3537701125249767E-2</v>
      </c>
      <c r="IQ72" s="322">
        <f t="shared" si="411"/>
        <v>1.2994271342741469E-2</v>
      </c>
      <c r="IR72" s="322">
        <f t="shared" si="412"/>
        <v>-2.5149345504566649E-2</v>
      </c>
      <c r="IS72" s="322">
        <f t="shared" si="413"/>
        <v>3.0038421236465229E-2</v>
      </c>
      <c r="IT72" s="322">
        <f t="shared" si="414"/>
        <v>0</v>
      </c>
      <c r="IU72" s="322">
        <f t="shared" si="415"/>
        <v>3.0512377662636796E-2</v>
      </c>
      <c r="IV72" s="322">
        <f t="shared" si="416"/>
        <v>3.2339202299675788E-3</v>
      </c>
      <c r="IW72" s="322">
        <f t="shared" si="417"/>
        <v>5.7765552264071179E-2</v>
      </c>
      <c r="IX72" s="322">
        <f t="shared" si="418"/>
        <v>2.0964360587001651E-3</v>
      </c>
      <c r="IY72" s="322">
        <f t="shared" si="419"/>
        <v>0</v>
      </c>
      <c r="IZ72" s="322">
        <f t="shared" si="420"/>
        <v>5.2301255230124402E-3</v>
      </c>
      <c r="JA72" s="322">
        <f t="shared" si="421"/>
        <v>5.8823529411764761E-2</v>
      </c>
      <c r="JB72" s="322">
        <f t="shared" si="422"/>
        <v>3.0246872724865766E-2</v>
      </c>
      <c r="JC72" s="322">
        <f t="shared" si="423"/>
        <v>9.9293755681422007E-3</v>
      </c>
      <c r="JD72" s="322">
        <f t="shared" si="424"/>
        <v>1.6648402596307919E-2</v>
      </c>
      <c r="JE72" s="322">
        <f t="shared" si="425"/>
        <v>-5.1916932907348319E-3</v>
      </c>
      <c r="JF72" s="322">
        <f t="shared" si="426"/>
        <v>1.5700435687089423E-3</v>
      </c>
      <c r="JG72" s="322">
        <f t="shared" si="427"/>
        <v>-1.0516980975211006E-2</v>
      </c>
      <c r="JH72" s="322">
        <f t="shared" si="428"/>
        <v>2.7802513109725958E-2</v>
      </c>
      <c r="JI72" s="322">
        <f t="shared" si="429"/>
        <v>1.3195098963242174E-2</v>
      </c>
      <c r="JJ72" s="322">
        <f t="shared" si="430"/>
        <v>2.0465772759350805E-2</v>
      </c>
      <c r="JK72" s="322">
        <f t="shared" si="431"/>
        <v>-0.12850716805281376</v>
      </c>
      <c r="JL72" s="322">
        <f t="shared" si="432"/>
        <v>-3.8079470198675448E-2</v>
      </c>
      <c r="JM72" s="322">
        <f t="shared" si="433"/>
        <v>8.1641863689326064E-2</v>
      </c>
      <c r="JN72" s="322">
        <f t="shared" si="434"/>
        <v>1.3162057837119613E-2</v>
      </c>
      <c r="JO72" s="322">
        <f t="shared" si="435"/>
        <v>3.2951289398280736E-2</v>
      </c>
      <c r="JP72" s="322">
        <f t="shared" si="436"/>
        <v>3.3037201554691774E-2</v>
      </c>
      <c r="JQ72" s="322">
        <f t="shared" si="437"/>
        <v>9.6136102797218598E-2</v>
      </c>
      <c r="JR72" s="322">
        <f t="shared" si="438"/>
        <v>-1.9772930220691562E-3</v>
      </c>
      <c r="JS72" s="322">
        <f t="shared" si="439"/>
        <v>1.9065776930408055E-3</v>
      </c>
      <c r="JT72" s="322">
        <f t="shared" si="440"/>
        <v>8.3643122676579796E-3</v>
      </c>
      <c r="JU72" s="322">
        <f t="shared" si="441"/>
        <v>2.482269503546088E-2</v>
      </c>
      <c r="JV72" s="322">
        <f t="shared" si="442"/>
        <v>1.0217113665389613E-2</v>
      </c>
      <c r="JW72" s="322">
        <f t="shared" si="443"/>
        <v>-0.11114893617021279</v>
      </c>
      <c r="JX72" s="322">
        <f t="shared" si="444"/>
        <v>-3.3568986504480397E-2</v>
      </c>
      <c r="JY72" s="322">
        <f t="shared" si="445"/>
        <v>1.648773006134982E-2</v>
      </c>
      <c r="JZ72" s="322">
        <f t="shared" si="446"/>
        <v>1.5443151298119913E-2</v>
      </c>
      <c r="KA72" s="322">
        <f t="shared" si="447"/>
        <v>1.3401109057301254E-2</v>
      </c>
      <c r="KB72" s="322">
        <f t="shared" si="448"/>
        <v>-1.5239948119325514E-2</v>
      </c>
      <c r="KC72" s="322">
        <f t="shared" si="449"/>
        <v>-4.4199260383107255E-3</v>
      </c>
      <c r="KD72" s="322">
        <f t="shared" si="450"/>
        <v>-1.3425612738720841E-2</v>
      </c>
      <c r="KE72" s="322">
        <f t="shared" si="451"/>
        <v>-9.7139773340528708E-3</v>
      </c>
      <c r="KF72" s="322">
        <f t="shared" si="452"/>
        <v>-3.4655114961679528E-2</v>
      </c>
      <c r="KG72" s="322">
        <f t="shared" si="453"/>
        <v>-8.0862533692723833E-3</v>
      </c>
      <c r="KH72" s="322">
        <f t="shared" si="454"/>
        <v>-1.7771701982228404E-2</v>
      </c>
      <c r="KI72" s="322">
        <f t="shared" si="455"/>
        <v>0.1360759493670885</v>
      </c>
      <c r="KJ72" s="322">
        <f t="shared" si="456"/>
        <v>-1.0514018691588769E-2</v>
      </c>
      <c r="KK72" s="322">
        <f t="shared" si="457"/>
        <v>5.1805337519623247E-2</v>
      </c>
      <c r="KL72" s="322">
        <f t="shared" si="458"/>
        <v>6.5055075035114615E-3</v>
      </c>
      <c r="KM72" s="322">
        <f t="shared" si="459"/>
        <v>-5.9852130031685363E-3</v>
      </c>
      <c r="KN72" s="322">
        <f t="shared" si="460"/>
        <v>-1.6306563391766285E-3</v>
      </c>
      <c r="KO72" s="322">
        <f t="shared" si="461"/>
        <v>-2.3411371237458192E-2</v>
      </c>
      <c r="KP72" s="322">
        <f t="shared" si="462"/>
        <v>5.6546489563567302E-2</v>
      </c>
      <c r="KQ72" s="322">
        <f t="shared" si="463"/>
        <v>-1.9532908704883264E-2</v>
      </c>
      <c r="KR72" s="322">
        <f t="shared" si="464"/>
        <v>5.0448430493273463E-3</v>
      </c>
      <c r="KS72" s="322">
        <f t="shared" si="465"/>
        <v>-3.1134686346863501E-2</v>
      </c>
      <c r="KT72" s="322">
        <f t="shared" si="466"/>
        <v>1.5043964095988259E-2</v>
      </c>
      <c r="KU72" s="322">
        <f t="shared" si="467"/>
        <v>1.3782678285612764E-2</v>
      </c>
      <c r="KV72" s="322">
        <f t="shared" si="468"/>
        <v>2.3419203747074182E-3</v>
      </c>
      <c r="KW72" s="322">
        <f t="shared" si="469"/>
        <v>8.3899725307664038E-3</v>
      </c>
      <c r="KX72" s="322">
        <f t="shared" si="470"/>
        <v>3.0395136778115454E-3</v>
      </c>
      <c r="KY72" s="322">
        <f t="shared" si="471"/>
        <v>-2.2015763286518147E-4</v>
      </c>
      <c r="KZ72" s="322">
        <f t="shared" si="472"/>
        <v>9.2162554426704034E-3</v>
      </c>
      <c r="LA72" s="322">
        <f t="shared" si="473"/>
        <v>-4.7695442917226483E-3</v>
      </c>
      <c r="LB72" s="322">
        <f t="shared" si="474"/>
        <v>1.4298703660405778E-2</v>
      </c>
      <c r="LC72" s="322">
        <f t="shared" si="475"/>
        <v>1.0712855426511889E-2</v>
      </c>
      <c r="LD72" s="322">
        <f t="shared" si="476"/>
        <v>7.8995078995078918E-3</v>
      </c>
      <c r="LE72" s="322">
        <f t="shared" si="477"/>
        <v>1.3446643717728055E-2</v>
      </c>
      <c r="LF72" s="322">
        <f t="shared" si="478"/>
        <v>-2.1753317380896259E-4</v>
      </c>
      <c r="LG72" s="322">
        <f t="shared" si="479"/>
        <v>3.2649253731343246E-2</v>
      </c>
      <c r="LH72" s="322">
        <f t="shared" si="480"/>
        <v>-8.4151472650694856E-5</v>
      </c>
      <c r="LI72" s="322">
        <f t="shared" si="481"/>
        <v>1.3513513513513443E-2</v>
      </c>
      <c r="LJ72" s="322">
        <f t="shared" si="482"/>
        <v>-1.4492753623188347E-2</v>
      </c>
      <c r="LK72" s="322">
        <f t="shared" si="483"/>
        <v>-5.8643383071612309E-4</v>
      </c>
      <c r="LL72" s="322">
        <f t="shared" si="484"/>
        <v>1.5223596574690671E-2</v>
      </c>
      <c r="LM72" s="322">
        <f t="shared" si="485"/>
        <v>-6.5729413912727136E-3</v>
      </c>
      <c r="LN72" s="322">
        <f t="shared" si="486"/>
        <v>4.2970092815400485E-2</v>
      </c>
      <c r="LO72" s="322">
        <f t="shared" si="487"/>
        <v>-2.1212121212121213E-2</v>
      </c>
      <c r="LP72" s="322">
        <f t="shared" si="488"/>
        <v>7.5812274368230917E-2</v>
      </c>
      <c r="LQ72" s="322">
        <f t="shared" si="489"/>
        <v>-6.2761506276150878E-3</v>
      </c>
      <c r="LR72" s="322">
        <f t="shared" si="490"/>
        <v>7.6590890572801901E-3</v>
      </c>
      <c r="LS72" s="322">
        <f t="shared" si="491"/>
        <v>1.8722876627402241E-2</v>
      </c>
      <c r="LT72" s="322">
        <f t="shared" si="492"/>
        <v>1.9388410839955492E-2</v>
      </c>
      <c r="LU72" s="322">
        <f t="shared" si="493"/>
        <v>2.6816187225743516E-2</v>
      </c>
      <c r="LV72" s="327">
        <f t="shared" si="494"/>
        <v>8.4296658888586E-4</v>
      </c>
    </row>
    <row r="73" spans="1:334">
      <c r="A73" s="265">
        <v>45285</v>
      </c>
      <c r="B73" s="230">
        <v>3169.18</v>
      </c>
      <c r="C73" s="231">
        <v>77.31</v>
      </c>
      <c r="D73" s="231">
        <v>42.29</v>
      </c>
      <c r="E73" s="231">
        <v>45.8</v>
      </c>
      <c r="F73" s="231">
        <v>2440.54</v>
      </c>
      <c r="G73" s="231">
        <v>17.170000000000002</v>
      </c>
      <c r="H73" s="231">
        <v>219.01</v>
      </c>
      <c r="I73" s="231">
        <v>181675.58</v>
      </c>
      <c r="J73" s="231">
        <v>12.74</v>
      </c>
      <c r="K73" s="231">
        <v>371.21</v>
      </c>
      <c r="L73" s="231">
        <v>90.04</v>
      </c>
      <c r="M73" s="232">
        <v>7.0000000000000007E-2</v>
      </c>
      <c r="N73" s="231">
        <v>28.64</v>
      </c>
      <c r="O73" s="231">
        <v>3496.79</v>
      </c>
      <c r="P73" s="231">
        <v>2.34</v>
      </c>
      <c r="Q73" s="231">
        <v>1571.54</v>
      </c>
      <c r="R73" s="231">
        <v>15.6</v>
      </c>
      <c r="S73" s="231">
        <v>190.91</v>
      </c>
      <c r="T73" s="231">
        <v>97.02</v>
      </c>
      <c r="U73" s="231">
        <v>75562.559999999998</v>
      </c>
      <c r="V73" s="231">
        <v>16.22</v>
      </c>
      <c r="W73" s="231">
        <v>49.5</v>
      </c>
      <c r="X73" s="231">
        <v>8.18</v>
      </c>
      <c r="Y73" s="231">
        <v>509.3</v>
      </c>
      <c r="Z73" s="231">
        <v>74.599999999999994</v>
      </c>
      <c r="AA73" s="231">
        <v>248.48</v>
      </c>
      <c r="AB73" s="231">
        <v>3.07</v>
      </c>
      <c r="AC73" s="231">
        <v>16.93</v>
      </c>
      <c r="AD73" s="231">
        <v>18.760000000000002</v>
      </c>
      <c r="AE73" s="231">
        <v>151.94</v>
      </c>
      <c r="AF73" s="231">
        <v>709.16</v>
      </c>
      <c r="AG73" s="231">
        <v>55.93</v>
      </c>
      <c r="AH73" s="231">
        <v>14.31</v>
      </c>
      <c r="AI73" s="231">
        <v>175.28</v>
      </c>
      <c r="AJ73" s="231">
        <v>25.75</v>
      </c>
      <c r="AK73" s="231">
        <v>374.3</v>
      </c>
      <c r="AL73" s="231">
        <v>333.61</v>
      </c>
      <c r="AM73" s="231">
        <v>49.59</v>
      </c>
      <c r="AN73" s="231">
        <v>12.83</v>
      </c>
      <c r="AO73" s="231">
        <v>134.37</v>
      </c>
      <c r="AP73" s="231">
        <v>162.69</v>
      </c>
      <c r="AQ73" s="231">
        <v>13.37</v>
      </c>
      <c r="AR73" s="231">
        <v>11.5</v>
      </c>
      <c r="AS73" s="231">
        <v>91.16</v>
      </c>
      <c r="AT73" s="231">
        <v>63.13</v>
      </c>
      <c r="AU73" s="231">
        <v>152.94</v>
      </c>
      <c r="AV73" s="231">
        <v>28.95</v>
      </c>
      <c r="AW73" s="231">
        <v>53.41</v>
      </c>
      <c r="AX73" s="231">
        <v>3.21</v>
      </c>
      <c r="AY73" s="231">
        <v>28.2</v>
      </c>
      <c r="AZ73" s="231">
        <v>37.04</v>
      </c>
      <c r="BA73" s="231">
        <v>6237.7</v>
      </c>
      <c r="BB73" s="231">
        <v>670.89</v>
      </c>
      <c r="BC73" s="231">
        <v>1.4</v>
      </c>
      <c r="BD73" s="231">
        <v>15.41</v>
      </c>
      <c r="BE73" s="231">
        <v>596.6</v>
      </c>
      <c r="BF73" s="231">
        <v>486.88</v>
      </c>
      <c r="BG73" s="231">
        <v>161.44</v>
      </c>
      <c r="BH73" s="231">
        <v>61.26</v>
      </c>
      <c r="BI73" s="231">
        <v>287.5</v>
      </c>
      <c r="BJ73" s="231">
        <v>3.56</v>
      </c>
      <c r="BK73" s="231">
        <v>1321.58</v>
      </c>
      <c r="BL73" s="231">
        <v>135.58000000000001</v>
      </c>
      <c r="BM73" s="231">
        <v>100.67</v>
      </c>
      <c r="BN73" s="231">
        <v>471.86</v>
      </c>
      <c r="BO73" s="231">
        <v>3597.1</v>
      </c>
      <c r="BP73" s="231">
        <v>118.78</v>
      </c>
      <c r="BQ73" s="231">
        <v>780.72</v>
      </c>
      <c r="BR73" s="231">
        <v>89.1</v>
      </c>
      <c r="BS73" s="231">
        <v>435.93</v>
      </c>
      <c r="BT73" s="231">
        <v>69.63</v>
      </c>
      <c r="BU73" s="231">
        <v>55.21</v>
      </c>
      <c r="BV73" s="231">
        <v>10.73</v>
      </c>
      <c r="BW73" s="231">
        <v>51.54</v>
      </c>
      <c r="BX73" s="231">
        <v>351.79</v>
      </c>
      <c r="BY73" s="231">
        <v>148.35</v>
      </c>
      <c r="BZ73" s="231">
        <v>77.900000000000006</v>
      </c>
      <c r="CA73" s="231">
        <v>159.79</v>
      </c>
      <c r="CB73" s="231">
        <v>53.28</v>
      </c>
      <c r="CC73" s="231">
        <v>89333.88</v>
      </c>
      <c r="CD73" s="231">
        <v>181.92</v>
      </c>
      <c r="CE73" s="231">
        <v>71.91</v>
      </c>
      <c r="CF73" s="231">
        <v>8110.98</v>
      </c>
      <c r="CG73" s="231">
        <v>29.58</v>
      </c>
      <c r="CH73" s="231">
        <v>0.78</v>
      </c>
      <c r="CI73" s="231">
        <v>108.26</v>
      </c>
      <c r="CJ73" s="231">
        <v>147.41</v>
      </c>
      <c r="CK73" s="231">
        <v>100.7</v>
      </c>
      <c r="CL73" s="231">
        <v>26.74</v>
      </c>
      <c r="CM73" s="231">
        <v>5.99</v>
      </c>
      <c r="CN73" s="231">
        <v>10.19</v>
      </c>
      <c r="CO73" s="231">
        <v>0.91</v>
      </c>
      <c r="CP73" s="231">
        <v>1110.1099999999999</v>
      </c>
      <c r="CQ73" s="231">
        <v>144.44999999999999</v>
      </c>
      <c r="CR73" s="231">
        <v>241.39</v>
      </c>
      <c r="CS73" s="231">
        <v>151.31</v>
      </c>
      <c r="CT73" s="231">
        <v>257.06</v>
      </c>
      <c r="CU73" s="231">
        <v>768.54</v>
      </c>
      <c r="CV73" s="231">
        <v>103.13</v>
      </c>
      <c r="CW73" s="231">
        <v>421.63</v>
      </c>
      <c r="CX73" s="231">
        <v>14.41</v>
      </c>
      <c r="CY73" s="231">
        <v>288.57</v>
      </c>
      <c r="CZ73" s="231">
        <v>31.22</v>
      </c>
      <c r="DA73" s="231">
        <v>10445.49</v>
      </c>
      <c r="DB73" s="231">
        <v>162.69</v>
      </c>
      <c r="DC73" s="231">
        <v>7.32</v>
      </c>
      <c r="DD73" s="231">
        <v>37.93</v>
      </c>
      <c r="DE73" s="231">
        <v>1445.22</v>
      </c>
      <c r="DF73" s="231">
        <v>156.1</v>
      </c>
      <c r="DG73" s="231">
        <v>148.35</v>
      </c>
      <c r="DH73" s="231">
        <v>10.86</v>
      </c>
      <c r="DI73" s="231">
        <v>8.68</v>
      </c>
      <c r="DJ73" s="231">
        <v>23.84</v>
      </c>
      <c r="DK73" s="231">
        <v>104.95</v>
      </c>
      <c r="DL73" s="231">
        <v>9475.8700000000008</v>
      </c>
      <c r="DM73" s="231">
        <v>26.37</v>
      </c>
      <c r="DN73" s="231">
        <v>45.73</v>
      </c>
      <c r="DO73" s="231">
        <v>87.88</v>
      </c>
      <c r="DP73" s="231">
        <v>91.81</v>
      </c>
      <c r="DQ73" s="231">
        <v>469105.09</v>
      </c>
      <c r="DR73" s="231">
        <v>187.91</v>
      </c>
      <c r="DS73" s="231">
        <v>37.56</v>
      </c>
      <c r="DT73" s="231">
        <v>28.43</v>
      </c>
      <c r="DU73" s="231">
        <v>40.86</v>
      </c>
      <c r="DV73" s="231">
        <v>14.1</v>
      </c>
      <c r="DW73" s="231">
        <v>3.39</v>
      </c>
      <c r="DX73" s="231">
        <v>24.84</v>
      </c>
      <c r="DY73" s="231">
        <v>13.5</v>
      </c>
      <c r="DZ73" s="231">
        <v>269.91000000000003</v>
      </c>
      <c r="EA73" s="231">
        <v>87.08</v>
      </c>
      <c r="EB73" s="231">
        <v>24.05</v>
      </c>
      <c r="EC73" s="231">
        <v>1166.5999999999999</v>
      </c>
      <c r="ED73" s="231">
        <v>27.59</v>
      </c>
      <c r="EE73" s="231">
        <v>22.71</v>
      </c>
      <c r="EF73" s="231">
        <v>17.559999999999999</v>
      </c>
      <c r="EG73" s="231">
        <v>41.61</v>
      </c>
      <c r="EH73" s="231">
        <v>896.49</v>
      </c>
      <c r="EI73" s="231">
        <v>228.99</v>
      </c>
      <c r="EJ73" s="231">
        <v>4.46</v>
      </c>
      <c r="EK73" s="231">
        <v>3797.77</v>
      </c>
      <c r="EL73" s="231">
        <v>29.7</v>
      </c>
      <c r="EM73" s="231">
        <v>227.25</v>
      </c>
      <c r="EN73" s="231">
        <v>140.27000000000001</v>
      </c>
      <c r="EO73" s="231">
        <v>231.25</v>
      </c>
      <c r="EP73" s="231">
        <v>1985.36</v>
      </c>
      <c r="EQ73" s="231">
        <v>101.78</v>
      </c>
      <c r="ER73" s="231">
        <v>154.57</v>
      </c>
      <c r="ES73" s="231">
        <v>95.34</v>
      </c>
      <c r="ET73" s="231">
        <v>48.19</v>
      </c>
      <c r="EU73" s="231">
        <v>23.4</v>
      </c>
      <c r="EV73" s="231">
        <v>356.66</v>
      </c>
      <c r="EW73" s="231">
        <v>8.4499999999999993</v>
      </c>
      <c r="EX73" s="231">
        <v>260.66000000000003</v>
      </c>
      <c r="EY73" s="231">
        <v>154.72</v>
      </c>
      <c r="EZ73" s="231">
        <v>32.07</v>
      </c>
      <c r="FA73" s="231">
        <v>57.1</v>
      </c>
      <c r="FB73" s="231">
        <v>30.67</v>
      </c>
      <c r="FC73" s="231">
        <v>163</v>
      </c>
      <c r="FD73" s="231">
        <v>17.04</v>
      </c>
      <c r="FE73" s="231">
        <v>33.82</v>
      </c>
      <c r="FF73" s="231">
        <v>371.94</v>
      </c>
      <c r="FG73" s="231">
        <v>82.55</v>
      </c>
      <c r="FH73" s="231">
        <v>639.23</v>
      </c>
      <c r="FI73" s="231">
        <v>63.27</v>
      </c>
      <c r="FJ73" s="233">
        <v>34310.14</v>
      </c>
      <c r="FN73" s="326">
        <f t="shared" si="330"/>
        <v>5.3675775475372006E-3</v>
      </c>
      <c r="FO73" s="322">
        <f t="shared" si="331"/>
        <v>1.6568047337278173E-2</v>
      </c>
      <c r="FP73" s="322">
        <f t="shared" si="332"/>
        <v>-4.7069898799718245E-3</v>
      </c>
      <c r="FQ73" s="322">
        <f t="shared" si="333"/>
        <v>1.34985616286789E-2</v>
      </c>
      <c r="FR73" s="322">
        <f t="shared" si="334"/>
        <v>2.961166072520938E-2</v>
      </c>
      <c r="FS73" s="322">
        <f t="shared" si="335"/>
        <v>-1.3785180930499623E-2</v>
      </c>
      <c r="FT73" s="322">
        <f t="shared" si="336"/>
        <v>-1.7775752051048988E-3</v>
      </c>
      <c r="FU73" s="322">
        <f t="shared" si="337"/>
        <v>2.261314523278031E-2</v>
      </c>
      <c r="FV73" s="322">
        <f t="shared" si="338"/>
        <v>-1.6216216216216144E-2</v>
      </c>
      <c r="FW73" s="322">
        <f t="shared" si="339"/>
        <v>3.8943126808556609E-3</v>
      </c>
      <c r="FX73" s="322">
        <f t="shared" si="340"/>
        <v>1.3345195729537872E-3</v>
      </c>
      <c r="FY73" s="322">
        <f t="shared" si="341"/>
        <v>0</v>
      </c>
      <c r="FZ73" s="322">
        <f t="shared" si="342"/>
        <v>1.0229276895943532E-2</v>
      </c>
      <c r="GA73" s="322">
        <f t="shared" si="343"/>
        <v>3.2592822119509295E-3</v>
      </c>
      <c r="GB73" s="322">
        <f t="shared" si="344"/>
        <v>-4.2553191489362683E-3</v>
      </c>
      <c r="GC73" s="322">
        <f t="shared" si="345"/>
        <v>-1.1037833211669623E-2</v>
      </c>
      <c r="GD73" s="322">
        <f t="shared" si="346"/>
        <v>-5.1020408163265354E-3</v>
      </c>
      <c r="GE73" s="322">
        <f t="shared" si="347"/>
        <v>-5.5216960983487124E-3</v>
      </c>
      <c r="GF73" s="322">
        <f t="shared" si="348"/>
        <v>-6.7567567567568664E-3</v>
      </c>
      <c r="GG73" s="322">
        <f t="shared" si="349"/>
        <v>3.4255613719436757E-2</v>
      </c>
      <c r="GH73" s="322">
        <f t="shared" si="350"/>
        <v>-3.0731407498463866E-3</v>
      </c>
      <c r="GI73" s="322">
        <f t="shared" si="351"/>
        <v>1.413644744929313E-2</v>
      </c>
      <c r="GJ73" s="322">
        <f t="shared" si="352"/>
        <v>8.6313193588163119E-3</v>
      </c>
      <c r="GK73" s="322">
        <f t="shared" si="353"/>
        <v>1.1840902769499815E-2</v>
      </c>
      <c r="GL73" s="322">
        <f t="shared" si="354"/>
        <v>4.3502587774513914E-2</v>
      </c>
      <c r="GM73" s="322">
        <f t="shared" si="355"/>
        <v>-1.6076661122990426E-2</v>
      </c>
      <c r="GN73" s="322">
        <f t="shared" si="356"/>
        <v>4.7781569965870192E-2</v>
      </c>
      <c r="GO73" s="322">
        <f t="shared" si="357"/>
        <v>-7.0381231671554833E-3</v>
      </c>
      <c r="GP73" s="322">
        <f t="shared" si="358"/>
        <v>2.7945205479452142E-2</v>
      </c>
      <c r="GQ73" s="322">
        <f t="shared" si="359"/>
        <v>-9.6467214183287055E-3</v>
      </c>
      <c r="GR73" s="322">
        <f t="shared" si="360"/>
        <v>-5.553062598160248E-3</v>
      </c>
      <c r="GS73" s="322">
        <f t="shared" si="361"/>
        <v>1.0296242774566479E-2</v>
      </c>
      <c r="GT73" s="322">
        <f t="shared" si="362"/>
        <v>5.6219255094870045E-3</v>
      </c>
      <c r="GU73" s="322">
        <f t="shared" si="363"/>
        <v>2.7131555815997629E-2</v>
      </c>
      <c r="GV73" s="322">
        <f t="shared" si="364"/>
        <v>1.3779527559055175E-2</v>
      </c>
      <c r="GW73" s="322">
        <f t="shared" si="365"/>
        <v>2.4356869184455485E-2</v>
      </c>
      <c r="GX73" s="322">
        <f t="shared" si="366"/>
        <v>1.1368459346389376E-2</v>
      </c>
      <c r="GY73" s="322">
        <f t="shared" si="367"/>
        <v>4.6865104496516909E-2</v>
      </c>
      <c r="GZ73" s="322">
        <f t="shared" si="368"/>
        <v>6.7387687188020004E-2</v>
      </c>
      <c r="HA73" s="322">
        <f t="shared" si="369"/>
        <v>2.4619516562221166E-3</v>
      </c>
      <c r="HB73" s="322">
        <f t="shared" si="370"/>
        <v>1.6113921678845691E-2</v>
      </c>
      <c r="HC73" s="322">
        <f t="shared" si="371"/>
        <v>-1.4738393515106932E-2</v>
      </c>
      <c r="HD73" s="322">
        <f t="shared" si="372"/>
        <v>-1.7094017094017033E-2</v>
      </c>
      <c r="HE73" s="322">
        <f t="shared" si="373"/>
        <v>3.1913722900846486E-3</v>
      </c>
      <c r="HF73" s="322">
        <f t="shared" si="374"/>
        <v>-1.4209868831980069E-2</v>
      </c>
      <c r="HG73" s="322">
        <f t="shared" si="375"/>
        <v>-1.3226659784502298E-2</v>
      </c>
      <c r="HH73" s="322">
        <f t="shared" si="376"/>
        <v>1.04712041884817E-2</v>
      </c>
      <c r="HI73" s="322">
        <f t="shared" si="377"/>
        <v>-4.6589638464405517E-3</v>
      </c>
      <c r="HJ73" s="322">
        <f t="shared" si="378"/>
        <v>1.9047619047619067E-2</v>
      </c>
      <c r="HK73" s="322">
        <f t="shared" si="379"/>
        <v>-3.1813361611876937E-3</v>
      </c>
      <c r="HL73" s="322">
        <f t="shared" si="380"/>
        <v>-9.0957731407170523E-3</v>
      </c>
      <c r="HM73" s="322">
        <f t="shared" si="381"/>
        <v>4.4653638292634336E-2</v>
      </c>
      <c r="HN73" s="322">
        <f t="shared" si="382"/>
        <v>-2.7795945062132179E-3</v>
      </c>
      <c r="HO73" s="322">
        <f t="shared" si="383"/>
        <v>0.10236220472440936</v>
      </c>
      <c r="HP73" s="322">
        <f t="shared" si="384"/>
        <v>-3.324968632371389E-2</v>
      </c>
      <c r="HQ73" s="322">
        <f t="shared" si="385"/>
        <v>-3.5908141962421331E-3</v>
      </c>
      <c r="HR73" s="322">
        <f t="shared" si="386"/>
        <v>2.465280631111935E-4</v>
      </c>
      <c r="HS73" s="322">
        <f t="shared" si="387"/>
        <v>1.095873254430459E-2</v>
      </c>
      <c r="HT73" s="322">
        <f t="shared" si="388"/>
        <v>0</v>
      </c>
      <c r="HU73" s="322">
        <f t="shared" si="389"/>
        <v>1.8311904508908072E-2</v>
      </c>
      <c r="HV73" s="322">
        <f t="shared" si="390"/>
        <v>-8.3565459610027322E-3</v>
      </c>
      <c r="HW73" s="322">
        <f t="shared" si="391"/>
        <v>6.1208642294867032E-3</v>
      </c>
      <c r="HX73" s="322">
        <f t="shared" si="392"/>
        <v>-6.2303012533899745E-3</v>
      </c>
      <c r="HY73" s="322">
        <f t="shared" si="393"/>
        <v>7.4051836285399259E-3</v>
      </c>
      <c r="HZ73" s="322">
        <f t="shared" si="394"/>
        <v>1.2336143828709961E-2</v>
      </c>
      <c r="IA73" s="322">
        <f t="shared" si="395"/>
        <v>-8.0030445765721988E-3</v>
      </c>
      <c r="IB73" s="322">
        <f t="shared" si="396"/>
        <v>1.3221871534590098E-2</v>
      </c>
      <c r="IC73" s="322">
        <f t="shared" si="397"/>
        <v>1.1688479979266531E-2</v>
      </c>
      <c r="ID73" s="322">
        <f t="shared" si="398"/>
        <v>-8.0160320641282437E-3</v>
      </c>
      <c r="IE73" s="322">
        <f t="shared" si="399"/>
        <v>6.9295267133254795E-3</v>
      </c>
      <c r="IF73" s="322">
        <f t="shared" si="400"/>
        <v>5.8206686930091164E-2</v>
      </c>
      <c r="IG73" s="322">
        <f t="shared" si="401"/>
        <v>-1.1282234957020102E-2</v>
      </c>
      <c r="IH73" s="322">
        <f t="shared" si="402"/>
        <v>-1.2879484820607065E-2</v>
      </c>
      <c r="II73" s="322">
        <f t="shared" si="403"/>
        <v>6.444053895723458E-3</v>
      </c>
      <c r="IJ73" s="322">
        <f t="shared" si="404"/>
        <v>1.6229144126188519E-3</v>
      </c>
      <c r="IK73" s="322">
        <f t="shared" si="405"/>
        <v>8.2234606497214088E-3</v>
      </c>
      <c r="IL73" s="322">
        <f t="shared" si="406"/>
        <v>1.3926851490303363E-2</v>
      </c>
      <c r="IM73" s="322">
        <f t="shared" si="407"/>
        <v>1.2867647058823537E-2</v>
      </c>
      <c r="IN73" s="322">
        <f t="shared" si="408"/>
        <v>-6.7114093959731438E-3</v>
      </c>
      <c r="IO73" s="322">
        <f t="shared" si="409"/>
        <v>4.6024973303108167E-2</v>
      </c>
      <c r="IP73" s="322">
        <f t="shared" si="410"/>
        <v>1.0995052226488076E-4</v>
      </c>
      <c r="IQ73" s="322">
        <f t="shared" si="411"/>
        <v>-8.1379310344828065E-3</v>
      </c>
      <c r="IR73" s="322">
        <f t="shared" si="412"/>
        <v>1.1056707070807779E-2</v>
      </c>
      <c r="IS73" s="322">
        <f t="shared" si="413"/>
        <v>3.0518819938962312E-3</v>
      </c>
      <c r="IT73" s="322">
        <f t="shared" si="414"/>
        <v>0</v>
      </c>
      <c r="IU73" s="322">
        <f t="shared" si="415"/>
        <v>8.0074487895716896E-3</v>
      </c>
      <c r="IV73" s="322">
        <f t="shared" si="416"/>
        <v>5.5945558739255032E-2</v>
      </c>
      <c r="IW73" s="322">
        <f t="shared" si="417"/>
        <v>7.2014402880576003E-3</v>
      </c>
      <c r="IX73" s="322">
        <f t="shared" si="418"/>
        <v>-6.7642956764295728E-2</v>
      </c>
      <c r="IY73" s="322">
        <f t="shared" si="419"/>
        <v>-0.1217008797653959</v>
      </c>
      <c r="IZ73" s="322">
        <f t="shared" si="420"/>
        <v>6.0353798126951103E-2</v>
      </c>
      <c r="JA73" s="322">
        <f t="shared" si="421"/>
        <v>1.111111111111112E-2</v>
      </c>
      <c r="JB73" s="322">
        <f t="shared" si="422"/>
        <v>1.8804720911877546E-2</v>
      </c>
      <c r="JC73" s="322">
        <f t="shared" si="423"/>
        <v>1.3847538600001252E-4</v>
      </c>
      <c r="JD73" s="322">
        <f t="shared" si="424"/>
        <v>7.4623771817079884E-4</v>
      </c>
      <c r="JE73" s="322">
        <f t="shared" si="425"/>
        <v>1.2377893750836306E-2</v>
      </c>
      <c r="JF73" s="322">
        <f t="shared" si="426"/>
        <v>7.4068268213348543E-3</v>
      </c>
      <c r="JG73" s="322">
        <f t="shared" si="427"/>
        <v>7.6235821313541438E-2</v>
      </c>
      <c r="JH73" s="322">
        <f t="shared" si="428"/>
        <v>-7.2198690797073547E-3</v>
      </c>
      <c r="JI73" s="322">
        <f t="shared" si="429"/>
        <v>5.6768038163386896E-3</v>
      </c>
      <c r="JJ73" s="322">
        <f t="shared" si="430"/>
        <v>-3.4578146611342121E-3</v>
      </c>
      <c r="JK73" s="322">
        <f t="shared" si="431"/>
        <v>7.155588562940951E-2</v>
      </c>
      <c r="JL73" s="322">
        <f t="shared" si="432"/>
        <v>7.4698795180722824E-2</v>
      </c>
      <c r="JM73" s="322">
        <f t="shared" si="433"/>
        <v>-5.0449708466736791E-2</v>
      </c>
      <c r="JN73" s="322">
        <f t="shared" si="434"/>
        <v>1.6113921678845691E-2</v>
      </c>
      <c r="JO73" s="322">
        <f t="shared" si="435"/>
        <v>1.5256588072122098E-2</v>
      </c>
      <c r="JP73" s="322">
        <f t="shared" si="436"/>
        <v>1.9349637194302577E-2</v>
      </c>
      <c r="JQ73" s="322">
        <f t="shared" si="437"/>
        <v>-1.0983596460612997E-2</v>
      </c>
      <c r="JR73" s="322">
        <f t="shared" si="438"/>
        <v>-2.3646705438742544E-3</v>
      </c>
      <c r="JS73" s="322">
        <f t="shared" si="439"/>
        <v>8.2234606497214088E-3</v>
      </c>
      <c r="JT73" s="322">
        <f t="shared" si="440"/>
        <v>9.2165898617509558E-4</v>
      </c>
      <c r="JU73" s="322">
        <f t="shared" si="441"/>
        <v>1.1534025374855578E-3</v>
      </c>
      <c r="JV73" s="322">
        <f t="shared" si="442"/>
        <v>4.6354825115886827E-3</v>
      </c>
      <c r="JW73" s="322">
        <f t="shared" si="443"/>
        <v>4.883186518575308E-3</v>
      </c>
      <c r="JX73" s="322">
        <f t="shared" si="444"/>
        <v>5.7152387773635183E-2</v>
      </c>
      <c r="JY73" s="322">
        <f t="shared" si="445"/>
        <v>-5.281026027914016E-3</v>
      </c>
      <c r="JZ73" s="322">
        <f t="shared" si="446"/>
        <v>7.934758651091018E-3</v>
      </c>
      <c r="KA73" s="322">
        <f t="shared" si="447"/>
        <v>1.8239854081166962E-3</v>
      </c>
      <c r="KB73" s="322">
        <f t="shared" si="448"/>
        <v>7.6830205246405754E-3</v>
      </c>
      <c r="KC73" s="322">
        <f t="shared" si="449"/>
        <v>4.7724716589742533E-2</v>
      </c>
      <c r="KD73" s="322">
        <f t="shared" si="450"/>
        <v>-8.8612268579566795E-3</v>
      </c>
      <c r="KE73" s="322">
        <f t="shared" si="451"/>
        <v>2.3433242506811971E-2</v>
      </c>
      <c r="KF73" s="322">
        <f t="shared" si="452"/>
        <v>-1.8639972385226068E-2</v>
      </c>
      <c r="KG73" s="322">
        <f t="shared" si="453"/>
        <v>-7.4728260869565161E-2</v>
      </c>
      <c r="KH73" s="322">
        <f t="shared" si="454"/>
        <v>-1.8789144050104355E-2</v>
      </c>
      <c r="KI73" s="322">
        <f t="shared" si="455"/>
        <v>-5.5710306406685166E-2</v>
      </c>
      <c r="KJ73" s="322">
        <f t="shared" si="456"/>
        <v>-2.2432113341204263E-2</v>
      </c>
      <c r="KK73" s="322">
        <f t="shared" si="457"/>
        <v>7.4626865671641521E-3</v>
      </c>
      <c r="KL73" s="322">
        <f t="shared" si="458"/>
        <v>-8.7770840984208089E-3</v>
      </c>
      <c r="KM73" s="322">
        <f t="shared" si="459"/>
        <v>2.8099173553718954E-2</v>
      </c>
      <c r="KN73" s="322">
        <f t="shared" si="460"/>
        <v>-1.7966516945692027E-2</v>
      </c>
      <c r="KO73" s="322">
        <f t="shared" si="461"/>
        <v>-1.1986301369863793E-3</v>
      </c>
      <c r="KP73" s="322">
        <f t="shared" si="462"/>
        <v>-8.9798850574712638E-3</v>
      </c>
      <c r="KQ73" s="322">
        <f t="shared" si="463"/>
        <v>-1.6457340840190515E-2</v>
      </c>
      <c r="KR73" s="322">
        <f t="shared" si="464"/>
        <v>-2.0635805911879586E-2</v>
      </c>
      <c r="KS73" s="322">
        <f t="shared" si="465"/>
        <v>-9.5215424898833275E-3</v>
      </c>
      <c r="KT73" s="322">
        <f t="shared" si="466"/>
        <v>1.1177784294705461E-2</v>
      </c>
      <c r="KU73" s="322">
        <f t="shared" si="467"/>
        <v>4.2540128058942148E-3</v>
      </c>
      <c r="KV73" s="322">
        <f t="shared" si="468"/>
        <v>4.2056074766355069E-2</v>
      </c>
      <c r="KW73" s="322">
        <f t="shared" si="469"/>
        <v>3.4321677878238052E-3</v>
      </c>
      <c r="KX73" s="322">
        <f t="shared" si="470"/>
        <v>0</v>
      </c>
      <c r="KY73" s="322">
        <f t="shared" si="471"/>
        <v>8.3678322910242986E-4</v>
      </c>
      <c r="KZ73" s="322">
        <f t="shared" si="472"/>
        <v>8.6287481124614727E-3</v>
      </c>
      <c r="LA73" s="322">
        <f t="shared" si="473"/>
        <v>7.4935738247723562E-3</v>
      </c>
      <c r="LB73" s="322">
        <f t="shared" si="474"/>
        <v>1.7001593098961581E-2</v>
      </c>
      <c r="LC73" s="322">
        <f t="shared" si="475"/>
        <v>8.2218920257553074E-3</v>
      </c>
      <c r="LD73" s="322">
        <f t="shared" si="476"/>
        <v>-7.0024412180393382E-3</v>
      </c>
      <c r="LE73" s="322">
        <f t="shared" si="477"/>
        <v>1.1994480416091814E-2</v>
      </c>
      <c r="LF73" s="322">
        <f t="shared" si="478"/>
        <v>4.8520452567449884E-2</v>
      </c>
      <c r="LG73" s="322">
        <f t="shared" si="479"/>
        <v>5.6910569105690964E-2</v>
      </c>
      <c r="LH73" s="322">
        <f t="shared" si="480"/>
        <v>5.3300417987487791E-4</v>
      </c>
      <c r="LI73" s="322">
        <f t="shared" si="481"/>
        <v>2.4242424242424156E-2</v>
      </c>
      <c r="LJ73" s="322">
        <f t="shared" si="482"/>
        <v>8.4472431270168674E-4</v>
      </c>
      <c r="LK73" s="322">
        <f t="shared" si="483"/>
        <v>8.7364715086712969E-3</v>
      </c>
      <c r="LL73" s="322">
        <f t="shared" si="484"/>
        <v>1.8744142455483373E-3</v>
      </c>
      <c r="LM73" s="322">
        <f t="shared" si="485"/>
        <v>4.9439441279176717E-2</v>
      </c>
      <c r="LN73" s="322">
        <f t="shared" si="486"/>
        <v>1.0876730388925572E-2</v>
      </c>
      <c r="LO73" s="322">
        <f t="shared" si="487"/>
        <v>9.2879256965944269E-3</v>
      </c>
      <c r="LP73" s="322">
        <f t="shared" si="488"/>
        <v>-4.6979865771812075E-2</v>
      </c>
      <c r="LQ73" s="322">
        <f t="shared" si="489"/>
        <v>1.7142857142857151E-2</v>
      </c>
      <c r="LR73" s="322">
        <f t="shared" si="490"/>
        <v>2.5066709792189073E-3</v>
      </c>
      <c r="LS73" s="322">
        <f t="shared" si="491"/>
        <v>4.7468354430379818E-3</v>
      </c>
      <c r="LT73" s="322">
        <f t="shared" si="492"/>
        <v>-1.7143823610812105E-2</v>
      </c>
      <c r="LU73" s="322">
        <f t="shared" si="493"/>
        <v>1.4245014245014786E-3</v>
      </c>
      <c r="LV73" s="327">
        <f t="shared" si="494"/>
        <v>-1.7411027518679401E-2</v>
      </c>
    </row>
    <row r="74" spans="1:334">
      <c r="A74" s="265">
        <v>45292</v>
      </c>
      <c r="B74" s="230">
        <v>3120.55</v>
      </c>
      <c r="C74" s="231">
        <v>80.150000000000006</v>
      </c>
      <c r="D74" s="231">
        <v>41.49</v>
      </c>
      <c r="E74" s="231">
        <v>44.59</v>
      </c>
      <c r="F74" s="231">
        <v>2545.11</v>
      </c>
      <c r="G74" s="231">
        <v>15.98</v>
      </c>
      <c r="H74" s="231">
        <v>213.96</v>
      </c>
      <c r="I74" s="231">
        <v>167212.95000000001</v>
      </c>
      <c r="J74" s="231">
        <v>11.89</v>
      </c>
      <c r="K74" s="231">
        <v>363.03</v>
      </c>
      <c r="L74" s="231">
        <v>89.94</v>
      </c>
      <c r="M74" s="232">
        <v>7.0000000000000007E-2</v>
      </c>
      <c r="N74" s="231">
        <v>28.51</v>
      </c>
      <c r="O74" s="231">
        <v>3359.69</v>
      </c>
      <c r="P74" s="231">
        <v>2.4700000000000002</v>
      </c>
      <c r="Q74" s="231">
        <v>1538.83</v>
      </c>
      <c r="R74" s="231">
        <v>14.94</v>
      </c>
      <c r="S74" s="231">
        <v>179.66</v>
      </c>
      <c r="T74" s="231">
        <v>98.29</v>
      </c>
      <c r="U74" s="231">
        <v>74082.8</v>
      </c>
      <c r="V74" s="231">
        <v>16.350000000000001</v>
      </c>
      <c r="W74" s="231">
        <v>49.07</v>
      </c>
      <c r="X74" s="231">
        <v>8.35</v>
      </c>
      <c r="Y74" s="231">
        <v>519.85</v>
      </c>
      <c r="Z74" s="231">
        <v>70.27</v>
      </c>
      <c r="AA74" s="231">
        <v>237.49</v>
      </c>
      <c r="AB74" s="231">
        <v>3.05</v>
      </c>
      <c r="AC74" s="231">
        <v>16.55</v>
      </c>
      <c r="AD74" s="231">
        <v>18.07</v>
      </c>
      <c r="AE74" s="231">
        <v>145.24</v>
      </c>
      <c r="AF74" s="231">
        <v>665.95</v>
      </c>
      <c r="AG74" s="231">
        <v>56.64</v>
      </c>
      <c r="AH74" s="231">
        <v>13.47</v>
      </c>
      <c r="AI74" s="231">
        <v>178.81</v>
      </c>
      <c r="AJ74" s="231">
        <v>26.35</v>
      </c>
      <c r="AK74" s="231">
        <v>375</v>
      </c>
      <c r="AL74" s="231">
        <v>330.16</v>
      </c>
      <c r="AM74" s="231">
        <v>46.27</v>
      </c>
      <c r="AN74" s="231">
        <v>12.33</v>
      </c>
      <c r="AO74" s="231">
        <v>134.29</v>
      </c>
      <c r="AP74" s="231">
        <v>164.76</v>
      </c>
      <c r="AQ74" s="231">
        <v>13.73</v>
      </c>
      <c r="AR74" s="231">
        <v>10.96</v>
      </c>
      <c r="AS74" s="231">
        <v>92.21</v>
      </c>
      <c r="AT74" s="231">
        <v>62.24</v>
      </c>
      <c r="AU74" s="231">
        <v>143.47999999999999</v>
      </c>
      <c r="AV74" s="231">
        <v>29.74</v>
      </c>
      <c r="AW74" s="231">
        <v>53.41</v>
      </c>
      <c r="AX74" s="231">
        <v>3.23</v>
      </c>
      <c r="AY74" s="231">
        <v>28.07</v>
      </c>
      <c r="AZ74" s="231">
        <v>35.92</v>
      </c>
      <c r="BA74" s="231">
        <v>6026.58</v>
      </c>
      <c r="BB74" s="231">
        <v>633.99</v>
      </c>
      <c r="BC74" s="231">
        <v>1.29</v>
      </c>
      <c r="BD74" s="231">
        <v>15.61</v>
      </c>
      <c r="BE74" s="231">
        <v>564.6</v>
      </c>
      <c r="BF74" s="231">
        <v>474.06</v>
      </c>
      <c r="BG74" s="231">
        <v>152.49</v>
      </c>
      <c r="BH74" s="231">
        <v>61.19</v>
      </c>
      <c r="BI74" s="231">
        <v>280.94</v>
      </c>
      <c r="BJ74" s="231">
        <v>3.69</v>
      </c>
      <c r="BK74" s="231">
        <v>1348.08</v>
      </c>
      <c r="BL74" s="231">
        <v>134.38999999999999</v>
      </c>
      <c r="BM74" s="231">
        <v>99.68</v>
      </c>
      <c r="BN74" s="231">
        <v>462.76</v>
      </c>
      <c r="BO74" s="231">
        <v>3544.47</v>
      </c>
      <c r="BP74" s="231">
        <v>115.07</v>
      </c>
      <c r="BQ74" s="231">
        <v>752.86</v>
      </c>
      <c r="BR74" s="231">
        <v>89.7</v>
      </c>
      <c r="BS74" s="231">
        <v>420.06</v>
      </c>
      <c r="BT74" s="231">
        <v>67.62</v>
      </c>
      <c r="BU74" s="231">
        <v>56.01</v>
      </c>
      <c r="BV74" s="231">
        <v>10.43</v>
      </c>
      <c r="BW74" s="231">
        <v>51.23</v>
      </c>
      <c r="BX74" s="231">
        <v>349.79</v>
      </c>
      <c r="BY74" s="231">
        <v>152.51</v>
      </c>
      <c r="BZ74" s="231">
        <v>74.510000000000005</v>
      </c>
      <c r="CA74" s="231">
        <v>158.94999999999999</v>
      </c>
      <c r="CB74" s="231">
        <v>53.63</v>
      </c>
      <c r="CC74" s="231">
        <v>81829.84</v>
      </c>
      <c r="CD74" s="231">
        <v>171.37</v>
      </c>
      <c r="CE74" s="231">
        <v>66.959999999999994</v>
      </c>
      <c r="CF74" s="231">
        <v>8071.56</v>
      </c>
      <c r="CG74" s="231">
        <v>27.8</v>
      </c>
      <c r="CH74" s="231">
        <v>0.8</v>
      </c>
      <c r="CI74" s="231">
        <v>104.83</v>
      </c>
      <c r="CJ74" s="231">
        <v>138.58000000000001</v>
      </c>
      <c r="CK74" s="231">
        <v>103.17</v>
      </c>
      <c r="CL74" s="231">
        <v>25.52</v>
      </c>
      <c r="CM74" s="231">
        <v>6.48</v>
      </c>
      <c r="CN74" s="231">
        <v>9.59</v>
      </c>
      <c r="CO74" s="231">
        <v>0.82</v>
      </c>
      <c r="CP74" s="231">
        <v>1152.5899999999999</v>
      </c>
      <c r="CQ74" s="231">
        <v>150.47999999999999</v>
      </c>
      <c r="CR74" s="231">
        <v>241.71</v>
      </c>
      <c r="CS74" s="231">
        <v>146.66999999999999</v>
      </c>
      <c r="CT74" s="231">
        <v>256.41000000000003</v>
      </c>
      <c r="CU74" s="231">
        <v>779.38</v>
      </c>
      <c r="CV74" s="231">
        <v>100.49</v>
      </c>
      <c r="CW74" s="231">
        <v>414.63</v>
      </c>
      <c r="CX74" s="231">
        <v>14.54</v>
      </c>
      <c r="CY74" s="231">
        <v>287.19</v>
      </c>
      <c r="CZ74" s="231">
        <v>29.94</v>
      </c>
      <c r="DA74" s="231">
        <v>12024.36</v>
      </c>
      <c r="DB74" s="231">
        <v>164.76</v>
      </c>
      <c r="DC74" s="231">
        <v>7.8</v>
      </c>
      <c r="DD74" s="231">
        <v>38.619999999999997</v>
      </c>
      <c r="DE74" s="231">
        <v>1450.49</v>
      </c>
      <c r="DF74" s="231">
        <v>156.16999999999999</v>
      </c>
      <c r="DG74" s="231">
        <v>152.51</v>
      </c>
      <c r="DH74" s="231">
        <v>11.01</v>
      </c>
      <c r="DI74" s="231">
        <v>9.1199999999999992</v>
      </c>
      <c r="DJ74" s="231">
        <v>23.57</v>
      </c>
      <c r="DK74" s="231">
        <v>98.68</v>
      </c>
      <c r="DL74" s="231">
        <v>9594.24</v>
      </c>
      <c r="DM74" s="231">
        <v>26.72</v>
      </c>
      <c r="DN74" s="231">
        <v>45.99</v>
      </c>
      <c r="DO74" s="231">
        <v>85.72</v>
      </c>
      <c r="DP74" s="231">
        <v>88.92</v>
      </c>
      <c r="DQ74" s="231">
        <v>443239.59</v>
      </c>
      <c r="DR74" s="231">
        <v>193.52</v>
      </c>
      <c r="DS74" s="231">
        <v>36.61</v>
      </c>
      <c r="DT74" s="231">
        <v>29.21</v>
      </c>
      <c r="DU74" s="231">
        <v>33.24</v>
      </c>
      <c r="DV74" s="231">
        <v>13.59</v>
      </c>
      <c r="DW74" s="231">
        <v>2.82</v>
      </c>
      <c r="DX74" s="231">
        <v>22.61</v>
      </c>
      <c r="DY74" s="231">
        <v>13.03</v>
      </c>
      <c r="DZ74" s="231">
        <v>279.63</v>
      </c>
      <c r="EA74" s="231">
        <v>86.5</v>
      </c>
      <c r="EB74" s="231">
        <v>23.95</v>
      </c>
      <c r="EC74" s="231">
        <v>1129.8</v>
      </c>
      <c r="ED74" s="231">
        <v>27.01</v>
      </c>
      <c r="EE74" s="231">
        <v>21.09</v>
      </c>
      <c r="EF74" s="231">
        <v>17.3</v>
      </c>
      <c r="EG74" s="231">
        <v>41.3</v>
      </c>
      <c r="EH74" s="231">
        <v>867.26</v>
      </c>
      <c r="EI74" s="231">
        <v>228.18</v>
      </c>
      <c r="EJ74" s="231">
        <v>4.71</v>
      </c>
      <c r="EK74" s="231">
        <v>3826.75</v>
      </c>
      <c r="EL74" s="231">
        <v>29.92</v>
      </c>
      <c r="EM74" s="231">
        <v>233.57</v>
      </c>
      <c r="EN74" s="231">
        <v>141.12</v>
      </c>
      <c r="EO74" s="231">
        <v>218.83</v>
      </c>
      <c r="EP74" s="231">
        <v>2000</v>
      </c>
      <c r="EQ74" s="231">
        <v>97.48</v>
      </c>
      <c r="ER74" s="231">
        <v>149.79</v>
      </c>
      <c r="ES74" s="231">
        <v>90.02</v>
      </c>
      <c r="ET74" s="231">
        <v>49.89</v>
      </c>
      <c r="EU74" s="231">
        <v>23.91</v>
      </c>
      <c r="EV74" s="231">
        <v>365.59</v>
      </c>
      <c r="EW74" s="231">
        <v>8.4700000000000006</v>
      </c>
      <c r="EX74" s="231">
        <v>249</v>
      </c>
      <c r="EY74" s="231">
        <v>150.56</v>
      </c>
      <c r="EZ74" s="231">
        <v>32.64</v>
      </c>
      <c r="FA74" s="231">
        <v>57.98</v>
      </c>
      <c r="FB74" s="231">
        <v>30.54</v>
      </c>
      <c r="FC74" s="231">
        <v>154</v>
      </c>
      <c r="FD74" s="231">
        <v>17.239999999999998</v>
      </c>
      <c r="FE74" s="231">
        <v>34.700000000000003</v>
      </c>
      <c r="FF74" s="231">
        <v>381.31</v>
      </c>
      <c r="FG74" s="231">
        <v>85.97</v>
      </c>
      <c r="FH74" s="231">
        <v>649.73</v>
      </c>
      <c r="FI74" s="231">
        <v>61.77</v>
      </c>
      <c r="FJ74" s="233">
        <v>33829.67</v>
      </c>
      <c r="FN74" s="326">
        <f t="shared" si="330"/>
        <v>-1.5344663288295287E-2</v>
      </c>
      <c r="FO74" s="322">
        <f t="shared" si="331"/>
        <v>3.6735221834174145E-2</v>
      </c>
      <c r="FP74" s="322">
        <f t="shared" si="332"/>
        <v>-1.8917001655237579E-2</v>
      </c>
      <c r="FQ74" s="322">
        <f t="shared" si="333"/>
        <v>-2.6419213973798993E-2</v>
      </c>
      <c r="FR74" s="322">
        <f t="shared" si="334"/>
        <v>4.2847074827702135E-2</v>
      </c>
      <c r="FS74" s="322">
        <f t="shared" si="335"/>
        <v>-6.9306930693069368E-2</v>
      </c>
      <c r="FT74" s="322">
        <f t="shared" si="336"/>
        <v>-2.3058307839824588E-2</v>
      </c>
      <c r="FU74" s="322">
        <f t="shared" si="337"/>
        <v>-7.9606901488906631E-2</v>
      </c>
      <c r="FV74" s="322">
        <f t="shared" si="338"/>
        <v>-6.6718995290423827E-2</v>
      </c>
      <c r="FW74" s="322">
        <f t="shared" si="339"/>
        <v>-2.2036044287600032E-2</v>
      </c>
      <c r="FX74" s="322">
        <f t="shared" si="340"/>
        <v>-1.110617503331947E-3</v>
      </c>
      <c r="FY74" s="322">
        <f t="shared" si="341"/>
        <v>0</v>
      </c>
      <c r="FZ74" s="322">
        <f t="shared" si="342"/>
        <v>-4.5391061452513615E-3</v>
      </c>
      <c r="GA74" s="322">
        <f t="shared" si="343"/>
        <v>-3.9207387346680785E-2</v>
      </c>
      <c r="GB74" s="322">
        <f t="shared" si="344"/>
        <v>5.5555555555555705E-2</v>
      </c>
      <c r="GC74" s="322">
        <f t="shared" si="345"/>
        <v>-2.0813978645150642E-2</v>
      </c>
      <c r="GD74" s="322">
        <f t="shared" si="346"/>
        <v>-4.2307692307692317E-2</v>
      </c>
      <c r="GE74" s="322">
        <f t="shared" si="347"/>
        <v>-5.8928290817662772E-2</v>
      </c>
      <c r="GF74" s="322">
        <f t="shared" si="348"/>
        <v>1.3090084518656054E-2</v>
      </c>
      <c r="GG74" s="322">
        <f t="shared" si="349"/>
        <v>-1.9583243341676021E-2</v>
      </c>
      <c r="GH74" s="322">
        <f t="shared" si="350"/>
        <v>8.014796547472414E-3</v>
      </c>
      <c r="GI74" s="322">
        <f t="shared" si="351"/>
        <v>-8.6868686868686804E-3</v>
      </c>
      <c r="GJ74" s="322">
        <f t="shared" si="352"/>
        <v>2.0782396088019552E-2</v>
      </c>
      <c r="GK74" s="322">
        <f t="shared" si="353"/>
        <v>2.0714706459846872E-2</v>
      </c>
      <c r="GL74" s="322">
        <f t="shared" si="354"/>
        <v>-5.804289544235923E-2</v>
      </c>
      <c r="GM74" s="322">
        <f t="shared" si="355"/>
        <v>-4.4228911783644485E-2</v>
      </c>
      <c r="GN74" s="322">
        <f t="shared" si="356"/>
        <v>-6.5146579804560324E-3</v>
      </c>
      <c r="GO74" s="322">
        <f t="shared" si="357"/>
        <v>-2.244536326048429E-2</v>
      </c>
      <c r="GP74" s="322">
        <f t="shared" si="358"/>
        <v>-3.6780383795309235E-2</v>
      </c>
      <c r="GQ74" s="322">
        <f t="shared" si="359"/>
        <v>-4.4096353823877769E-2</v>
      </c>
      <c r="GR74" s="322">
        <f t="shared" si="360"/>
        <v>-6.0931242596875067E-2</v>
      </c>
      <c r="GS74" s="322">
        <f t="shared" si="361"/>
        <v>1.2694439477918842E-2</v>
      </c>
      <c r="GT74" s="322">
        <f t="shared" si="362"/>
        <v>-5.8700209643605859E-2</v>
      </c>
      <c r="GU74" s="322">
        <f t="shared" si="363"/>
        <v>2.0139205842081249E-2</v>
      </c>
      <c r="GV74" s="322">
        <f t="shared" si="364"/>
        <v>2.3300970873786464E-2</v>
      </c>
      <c r="GW74" s="322">
        <f t="shared" si="365"/>
        <v>1.8701576275714363E-3</v>
      </c>
      <c r="GX74" s="322">
        <f t="shared" si="366"/>
        <v>-1.0341416624201879E-2</v>
      </c>
      <c r="GY74" s="322">
        <f t="shared" si="367"/>
        <v>-6.6948981649526118E-2</v>
      </c>
      <c r="GZ74" s="322">
        <f t="shared" si="368"/>
        <v>-3.8971161340607949E-2</v>
      </c>
      <c r="HA74" s="322">
        <f t="shared" si="369"/>
        <v>-5.9537099054857861E-4</v>
      </c>
      <c r="HB74" s="322">
        <f t="shared" si="370"/>
        <v>1.272358473169828E-2</v>
      </c>
      <c r="HC74" s="322">
        <f t="shared" si="371"/>
        <v>2.6925953627524399E-2</v>
      </c>
      <c r="HD74" s="322">
        <f t="shared" si="372"/>
        <v>-4.6956521739130362E-2</v>
      </c>
      <c r="HE74" s="322">
        <f t="shared" si="373"/>
        <v>1.1518209741114492E-2</v>
      </c>
      <c r="HF74" s="322">
        <f t="shared" si="374"/>
        <v>-1.4097893236179321E-2</v>
      </c>
      <c r="HG74" s="322">
        <f t="shared" si="375"/>
        <v>-6.1854321956322796E-2</v>
      </c>
      <c r="HH74" s="322">
        <f t="shared" si="376"/>
        <v>2.7288428324697727E-2</v>
      </c>
      <c r="HI74" s="322">
        <f t="shared" si="377"/>
        <v>0</v>
      </c>
      <c r="HJ74" s="322">
        <f t="shared" si="378"/>
        <v>6.2305295950155822E-3</v>
      </c>
      <c r="HK74" s="322">
        <f t="shared" si="379"/>
        <v>-4.6099290780141494E-3</v>
      </c>
      <c r="HL74" s="322">
        <f t="shared" si="380"/>
        <v>-3.023758099352045E-2</v>
      </c>
      <c r="HM74" s="322">
        <f t="shared" si="381"/>
        <v>-3.3845808551228804E-2</v>
      </c>
      <c r="HN74" s="322">
        <f t="shared" si="382"/>
        <v>-5.5001565085185319E-2</v>
      </c>
      <c r="HO74" s="322">
        <f t="shared" si="383"/>
        <v>-7.8571428571428487E-2</v>
      </c>
      <c r="HP74" s="322">
        <f t="shared" si="384"/>
        <v>1.2978585334198526E-2</v>
      </c>
      <c r="HQ74" s="322">
        <f t="shared" si="385"/>
        <v>-5.363727790814616E-2</v>
      </c>
      <c r="HR74" s="322">
        <f t="shared" si="386"/>
        <v>-2.633092343082483E-2</v>
      </c>
      <c r="HS74" s="322">
        <f t="shared" si="387"/>
        <v>-5.5438553022794775E-2</v>
      </c>
      <c r="HT74" s="322">
        <f t="shared" si="388"/>
        <v>-1.1426705843943894E-3</v>
      </c>
      <c r="HU74" s="322">
        <f t="shared" si="389"/>
        <v>-2.2817391304347834E-2</v>
      </c>
      <c r="HV74" s="322">
        <f t="shared" si="390"/>
        <v>3.6516853932584241E-2</v>
      </c>
      <c r="HW74" s="322">
        <f t="shared" si="391"/>
        <v>2.0051756231177834E-2</v>
      </c>
      <c r="HX74" s="322">
        <f t="shared" si="392"/>
        <v>-8.7771057678125534E-3</v>
      </c>
      <c r="HY74" s="322">
        <f t="shared" si="393"/>
        <v>-9.8341114532630863E-3</v>
      </c>
      <c r="HZ74" s="322">
        <f t="shared" si="394"/>
        <v>-1.9285381257152592E-2</v>
      </c>
      <c r="IA74" s="322">
        <f t="shared" si="395"/>
        <v>-1.4631230713630455E-2</v>
      </c>
      <c r="IB74" s="322">
        <f t="shared" si="396"/>
        <v>-3.1234214514228052E-2</v>
      </c>
      <c r="IC74" s="322">
        <f t="shared" si="397"/>
        <v>-3.5685008709908816E-2</v>
      </c>
      <c r="ID74" s="322">
        <f t="shared" si="398"/>
        <v>6.73400673400683E-3</v>
      </c>
      <c r="IE74" s="322">
        <f t="shared" si="399"/>
        <v>-3.6404927396600381E-2</v>
      </c>
      <c r="IF74" s="322">
        <f t="shared" si="400"/>
        <v>-2.8866867729426843E-2</v>
      </c>
      <c r="IG74" s="322">
        <f t="shared" si="401"/>
        <v>1.4490128599891272E-2</v>
      </c>
      <c r="IH74" s="322">
        <f t="shared" si="402"/>
        <v>-2.7958993476234921E-2</v>
      </c>
      <c r="II74" s="322">
        <f t="shared" si="403"/>
        <v>-6.0147458284827765E-3</v>
      </c>
      <c r="IJ74" s="322">
        <f t="shared" si="404"/>
        <v>-5.6852099263765311E-3</v>
      </c>
      <c r="IK74" s="322">
        <f t="shared" si="405"/>
        <v>2.804179305695987E-2</v>
      </c>
      <c r="IL74" s="322">
        <f t="shared" si="406"/>
        <v>-4.3517329910141213E-2</v>
      </c>
      <c r="IM74" s="322">
        <f t="shared" si="407"/>
        <v>-5.2568996808311126E-3</v>
      </c>
      <c r="IN74" s="322">
        <f t="shared" si="408"/>
        <v>6.5690690690690954E-3</v>
      </c>
      <c r="IO74" s="322">
        <f t="shared" si="409"/>
        <v>-8.3999933731748896E-2</v>
      </c>
      <c r="IP74" s="322">
        <f t="shared" si="410"/>
        <v>-5.7992524186455494E-2</v>
      </c>
      <c r="IQ74" s="322">
        <f t="shared" si="411"/>
        <v>-6.8836045056320447E-2</v>
      </c>
      <c r="IR74" s="322">
        <f t="shared" si="412"/>
        <v>-4.8600785601738833E-3</v>
      </c>
      <c r="IS74" s="322">
        <f t="shared" si="413"/>
        <v>-6.0175794455713243E-2</v>
      </c>
      <c r="IT74" s="322">
        <f t="shared" si="414"/>
        <v>2.5641025641025664E-2</v>
      </c>
      <c r="IU74" s="322">
        <f t="shared" si="415"/>
        <v>-3.1682985405505328E-2</v>
      </c>
      <c r="IV74" s="322">
        <f t="shared" si="416"/>
        <v>-5.990095651584007E-2</v>
      </c>
      <c r="IW74" s="322">
        <f t="shared" si="417"/>
        <v>2.452830188679244E-2</v>
      </c>
      <c r="IX74" s="322">
        <f t="shared" si="418"/>
        <v>-4.5624532535527257E-2</v>
      </c>
      <c r="IY74" s="322">
        <f t="shared" si="419"/>
        <v>8.1803005008347279E-2</v>
      </c>
      <c r="IZ74" s="322">
        <f t="shared" si="420"/>
        <v>-5.8881256133464149E-2</v>
      </c>
      <c r="JA74" s="322">
        <f t="shared" si="421"/>
        <v>-9.890109890109898E-2</v>
      </c>
      <c r="JB74" s="322">
        <f t="shared" si="422"/>
        <v>3.8266478096765207E-2</v>
      </c>
      <c r="JC74" s="322">
        <f t="shared" si="423"/>
        <v>4.1744548286604372E-2</v>
      </c>
      <c r="JD74" s="322">
        <f t="shared" si="424"/>
        <v>1.3256555781102019E-3</v>
      </c>
      <c r="JE74" s="322">
        <f t="shared" si="425"/>
        <v>-3.0665521115590608E-2</v>
      </c>
      <c r="JF74" s="322">
        <f t="shared" si="426"/>
        <v>-2.528592546487113E-3</v>
      </c>
      <c r="JG74" s="322">
        <f t="shared" si="427"/>
        <v>1.4104665990059115E-2</v>
      </c>
      <c r="JH74" s="322">
        <f t="shared" si="428"/>
        <v>-2.5598758848055857E-2</v>
      </c>
      <c r="JI74" s="322">
        <f t="shared" si="429"/>
        <v>-1.6602234186371939E-2</v>
      </c>
      <c r="JJ74" s="322">
        <f t="shared" si="430"/>
        <v>9.0215128383066626E-3</v>
      </c>
      <c r="JK74" s="322">
        <f t="shared" si="431"/>
        <v>-4.7822018920885591E-3</v>
      </c>
      <c r="JL74" s="322">
        <f t="shared" si="432"/>
        <v>-4.099935938500953E-2</v>
      </c>
      <c r="JM74" s="322">
        <f t="shared" si="433"/>
        <v>0.15115327284789903</v>
      </c>
      <c r="JN74" s="322">
        <f t="shared" si="434"/>
        <v>1.272358473169828E-2</v>
      </c>
      <c r="JO74" s="322">
        <f t="shared" si="435"/>
        <v>6.5573770491803213E-2</v>
      </c>
      <c r="JP74" s="322">
        <f t="shared" si="436"/>
        <v>1.8191405220142308E-2</v>
      </c>
      <c r="JQ74" s="322">
        <f t="shared" si="437"/>
        <v>3.6465036465036338E-3</v>
      </c>
      <c r="JR74" s="322">
        <f t="shared" si="438"/>
        <v>4.4843049327349891E-4</v>
      </c>
      <c r="JS74" s="322">
        <f t="shared" si="439"/>
        <v>2.804179305695987E-2</v>
      </c>
      <c r="JT74" s="322">
        <f t="shared" si="440"/>
        <v>1.3812154696132631E-2</v>
      </c>
      <c r="JU74" s="322">
        <f t="shared" si="441"/>
        <v>5.0691244239631283E-2</v>
      </c>
      <c r="JV74" s="322">
        <f t="shared" si="442"/>
        <v>-1.132550335570468E-2</v>
      </c>
      <c r="JW74" s="322">
        <f t="shared" si="443"/>
        <v>-5.9742734635540695E-2</v>
      </c>
      <c r="JX74" s="322">
        <f t="shared" si="444"/>
        <v>1.2491728991638654E-2</v>
      </c>
      <c r="JY74" s="322">
        <f t="shared" si="445"/>
        <v>1.3272658323852781E-2</v>
      </c>
      <c r="JZ74" s="322">
        <f t="shared" si="446"/>
        <v>5.6855455937022768E-3</v>
      </c>
      <c r="KA74" s="322">
        <f t="shared" si="447"/>
        <v>-2.4578971324533416E-2</v>
      </c>
      <c r="KB74" s="322">
        <f t="shared" si="448"/>
        <v>-3.1478052499727703E-2</v>
      </c>
      <c r="KC74" s="322">
        <f t="shared" si="449"/>
        <v>-5.5137964928071874E-2</v>
      </c>
      <c r="KD74" s="322">
        <f t="shared" si="450"/>
        <v>2.9854717683997733E-2</v>
      </c>
      <c r="KE74" s="322">
        <f t="shared" si="451"/>
        <v>-2.5292864749733832E-2</v>
      </c>
      <c r="KF74" s="322">
        <f t="shared" si="452"/>
        <v>2.7435807245867083E-2</v>
      </c>
      <c r="KG74" s="322">
        <f t="shared" si="453"/>
        <v>-0.18649045521292212</v>
      </c>
      <c r="KH74" s="322">
        <f t="shared" si="454"/>
        <v>-3.617021276595743E-2</v>
      </c>
      <c r="KI74" s="322">
        <f t="shared" si="455"/>
        <v>-0.16814159292035405</v>
      </c>
      <c r="KJ74" s="322">
        <f t="shared" si="456"/>
        <v>-8.9774557165861538E-2</v>
      </c>
      <c r="KK74" s="322">
        <f t="shared" si="457"/>
        <v>-3.4814814814814861E-2</v>
      </c>
      <c r="KL74" s="322">
        <f t="shared" si="458"/>
        <v>3.6012004001333663E-2</v>
      </c>
      <c r="KM74" s="322">
        <f t="shared" si="459"/>
        <v>-6.6605420303169306E-3</v>
      </c>
      <c r="KN74" s="322">
        <f t="shared" si="460"/>
        <v>-4.1580041580042172E-3</v>
      </c>
      <c r="KO74" s="322">
        <f t="shared" si="461"/>
        <v>-3.1544659694839668E-2</v>
      </c>
      <c r="KP74" s="322">
        <f t="shared" si="462"/>
        <v>-2.1022109459949194E-2</v>
      </c>
      <c r="KQ74" s="322">
        <f t="shared" si="463"/>
        <v>-7.1334214002642046E-2</v>
      </c>
      <c r="KR74" s="322">
        <f t="shared" si="464"/>
        <v>-1.4806378132118339E-2</v>
      </c>
      <c r="KS74" s="322">
        <f t="shared" si="465"/>
        <v>-7.4501321797645348E-3</v>
      </c>
      <c r="KT74" s="322">
        <f t="shared" si="466"/>
        <v>-3.2604937032203393E-2</v>
      </c>
      <c r="KU74" s="322">
        <f t="shared" si="467"/>
        <v>-3.5372723699724977E-3</v>
      </c>
      <c r="KV74" s="322">
        <f t="shared" si="468"/>
        <v>5.6053811659192827E-2</v>
      </c>
      <c r="KW74" s="322">
        <f t="shared" si="469"/>
        <v>7.6307938606076774E-3</v>
      </c>
      <c r="KX74" s="322">
        <f t="shared" si="470"/>
        <v>7.4074074074074892E-3</v>
      </c>
      <c r="KY74" s="322">
        <f t="shared" si="471"/>
        <v>2.781078107810778E-2</v>
      </c>
      <c r="KZ74" s="322">
        <f t="shared" si="472"/>
        <v>6.0597419262849806E-3</v>
      </c>
      <c r="LA74" s="322">
        <f t="shared" si="473"/>
        <v>-5.3708108108108055E-2</v>
      </c>
      <c r="LB74" s="322">
        <f t="shared" si="474"/>
        <v>7.3739775154128724E-3</v>
      </c>
      <c r="LC74" s="322">
        <f t="shared" si="475"/>
        <v>-4.2247985851837269E-2</v>
      </c>
      <c r="LD74" s="322">
        <f t="shared" si="476"/>
        <v>-3.0924500226434636E-2</v>
      </c>
      <c r="LE74" s="322">
        <f t="shared" si="477"/>
        <v>-5.5800293685756314E-2</v>
      </c>
      <c r="LF74" s="322">
        <f t="shared" si="478"/>
        <v>3.5277028429134737E-2</v>
      </c>
      <c r="LG74" s="322">
        <f t="shared" si="479"/>
        <v>2.1794871794871863E-2</v>
      </c>
      <c r="LH74" s="322">
        <f t="shared" si="480"/>
        <v>2.5037851174788173E-2</v>
      </c>
      <c r="LI74" s="322">
        <f t="shared" si="481"/>
        <v>2.3668639053256038E-3</v>
      </c>
      <c r="LJ74" s="322">
        <f t="shared" si="482"/>
        <v>-4.4732601856825073E-2</v>
      </c>
      <c r="LK74" s="322">
        <f t="shared" si="483"/>
        <v>-2.6887280248190256E-2</v>
      </c>
      <c r="LL74" s="322">
        <f t="shared" si="484"/>
        <v>1.7773620205799822E-2</v>
      </c>
      <c r="LM74" s="322">
        <f t="shared" si="485"/>
        <v>1.5411558669001671E-2</v>
      </c>
      <c r="LN74" s="322">
        <f t="shared" si="486"/>
        <v>-4.2386697098142339E-3</v>
      </c>
      <c r="LO74" s="322">
        <f t="shared" si="487"/>
        <v>-5.5214723926380369E-2</v>
      </c>
      <c r="LP74" s="322">
        <f t="shared" si="488"/>
        <v>1.1737089201877894E-2</v>
      </c>
      <c r="LQ74" s="322">
        <f t="shared" si="489"/>
        <v>2.6020106445890083E-2</v>
      </c>
      <c r="LR74" s="322">
        <f t="shared" si="490"/>
        <v>2.5192235306769922E-2</v>
      </c>
      <c r="LS74" s="322">
        <f t="shared" si="491"/>
        <v>4.142943670502728E-2</v>
      </c>
      <c r="LT74" s="322">
        <f t="shared" si="492"/>
        <v>1.642601254634482E-2</v>
      </c>
      <c r="LU74" s="322">
        <f t="shared" si="493"/>
        <v>-2.3707918444760549E-2</v>
      </c>
      <c r="LV74" s="327">
        <f t="shared" si="494"/>
        <v>-1.4003731841374042E-2</v>
      </c>
    </row>
    <row r="75" spans="1:334">
      <c r="A75" s="265">
        <v>45299</v>
      </c>
      <c r="B75" s="230">
        <v>3168.31</v>
      </c>
      <c r="C75" s="231">
        <v>82.56</v>
      </c>
      <c r="D75" s="231">
        <v>39.96</v>
      </c>
      <c r="E75" s="231">
        <v>43.35</v>
      </c>
      <c r="F75" s="231">
        <v>2672.77</v>
      </c>
      <c r="G75" s="231">
        <v>16.760000000000002</v>
      </c>
      <c r="H75" s="231">
        <v>210.46</v>
      </c>
      <c r="I75" s="231">
        <v>166052.38</v>
      </c>
      <c r="J75" s="231">
        <v>11.02</v>
      </c>
      <c r="K75" s="231">
        <v>383.48</v>
      </c>
      <c r="L75" s="231">
        <v>86.53</v>
      </c>
      <c r="M75" s="232">
        <v>7.0000000000000007E-2</v>
      </c>
      <c r="N75" s="231">
        <v>28.83</v>
      </c>
      <c r="O75" s="231">
        <v>3452.61</v>
      </c>
      <c r="P75" s="231">
        <v>2.42</v>
      </c>
      <c r="Q75" s="231">
        <v>1658.58</v>
      </c>
      <c r="R75" s="231">
        <v>14.3</v>
      </c>
      <c r="S75" s="231">
        <v>184.36</v>
      </c>
      <c r="T75" s="231">
        <v>97.18</v>
      </c>
      <c r="U75" s="231">
        <v>70697.820000000007</v>
      </c>
      <c r="V75" s="231">
        <v>16.329999999999998</v>
      </c>
      <c r="W75" s="231">
        <v>54.68</v>
      </c>
      <c r="X75" s="231">
        <v>8.15</v>
      </c>
      <c r="Y75" s="231">
        <v>504.5</v>
      </c>
      <c r="Z75" s="231">
        <v>69.14</v>
      </c>
      <c r="AA75" s="231">
        <v>218.89</v>
      </c>
      <c r="AB75" s="231">
        <v>2.87</v>
      </c>
      <c r="AC75" s="231">
        <v>16.43</v>
      </c>
      <c r="AD75" s="231">
        <v>19.760000000000002</v>
      </c>
      <c r="AE75" s="231">
        <v>154.62</v>
      </c>
      <c r="AF75" s="231">
        <v>647.58000000000004</v>
      </c>
      <c r="AG75" s="231">
        <v>57.32</v>
      </c>
      <c r="AH75" s="231">
        <v>13.08</v>
      </c>
      <c r="AI75" s="231">
        <v>187.04</v>
      </c>
      <c r="AJ75" s="231">
        <v>25.67</v>
      </c>
      <c r="AK75" s="231">
        <v>392.4</v>
      </c>
      <c r="AL75" s="231">
        <v>346.3</v>
      </c>
      <c r="AM75" s="231">
        <v>46.5</v>
      </c>
      <c r="AN75" s="231">
        <v>13.76</v>
      </c>
      <c r="AO75" s="231">
        <v>143.41999999999999</v>
      </c>
      <c r="AP75" s="231">
        <v>162.68</v>
      </c>
      <c r="AQ75" s="231">
        <v>13.6</v>
      </c>
      <c r="AR75" s="231">
        <v>10.86</v>
      </c>
      <c r="AS75" s="231">
        <v>91.38</v>
      </c>
      <c r="AT75" s="231">
        <v>63.64</v>
      </c>
      <c r="AU75" s="231">
        <v>142.13</v>
      </c>
      <c r="AV75" s="231">
        <v>30.11</v>
      </c>
      <c r="AW75" s="231">
        <v>52.39</v>
      </c>
      <c r="AX75" s="231">
        <v>3.3</v>
      </c>
      <c r="AY75" s="231">
        <v>27.94</v>
      </c>
      <c r="AZ75" s="231">
        <v>37.130000000000003</v>
      </c>
      <c r="BA75" s="231">
        <v>6394.32</v>
      </c>
      <c r="BB75" s="231">
        <v>639.01</v>
      </c>
      <c r="BC75" s="231">
        <v>1.0900000000000001</v>
      </c>
      <c r="BD75" s="231">
        <v>15.88</v>
      </c>
      <c r="BE75" s="231">
        <v>596.54</v>
      </c>
      <c r="BF75" s="231">
        <v>492.16</v>
      </c>
      <c r="BG75" s="231">
        <v>154.97999999999999</v>
      </c>
      <c r="BH75" s="231">
        <v>59.39</v>
      </c>
      <c r="BI75" s="231">
        <v>282.38</v>
      </c>
      <c r="BJ75" s="231">
        <v>3.58</v>
      </c>
      <c r="BK75" s="231">
        <v>1342.87</v>
      </c>
      <c r="BL75" s="231">
        <v>136.68</v>
      </c>
      <c r="BM75" s="231">
        <v>102.44</v>
      </c>
      <c r="BN75" s="231">
        <v>447.92</v>
      </c>
      <c r="BO75" s="231">
        <v>3681.88</v>
      </c>
      <c r="BP75" s="231">
        <v>116.58</v>
      </c>
      <c r="BQ75" s="231">
        <v>768.99</v>
      </c>
      <c r="BR75" s="231">
        <v>89.16</v>
      </c>
      <c r="BS75" s="231">
        <v>430.85</v>
      </c>
      <c r="BT75" s="231">
        <v>68.53</v>
      </c>
      <c r="BU75" s="231">
        <v>54.55</v>
      </c>
      <c r="BV75" s="231">
        <v>10.09</v>
      </c>
      <c r="BW75" s="231">
        <v>52.74</v>
      </c>
      <c r="BX75" s="231">
        <v>372.2</v>
      </c>
      <c r="BY75" s="231">
        <v>153.69999999999999</v>
      </c>
      <c r="BZ75" s="231">
        <v>81.400000000000006</v>
      </c>
      <c r="CA75" s="231">
        <v>157.38</v>
      </c>
      <c r="CB75" s="231">
        <v>51.78</v>
      </c>
      <c r="CC75" s="231">
        <v>78881.820000000007</v>
      </c>
      <c r="CD75" s="231">
        <v>175.38</v>
      </c>
      <c r="CE75" s="231">
        <v>70.459999999999994</v>
      </c>
      <c r="CF75" s="231">
        <v>7618.21</v>
      </c>
      <c r="CG75" s="231">
        <v>25.66</v>
      </c>
      <c r="CH75" s="231">
        <v>0.79</v>
      </c>
      <c r="CI75" s="231">
        <v>109.24</v>
      </c>
      <c r="CJ75" s="231">
        <v>146.56</v>
      </c>
      <c r="CK75" s="231">
        <v>104.31</v>
      </c>
      <c r="CL75" s="231">
        <v>26.92</v>
      </c>
      <c r="CM75" s="231">
        <v>6.55</v>
      </c>
      <c r="CN75" s="231">
        <v>9.85</v>
      </c>
      <c r="CO75" s="231">
        <v>0.8</v>
      </c>
      <c r="CP75" s="231">
        <v>1189.08</v>
      </c>
      <c r="CQ75" s="231">
        <v>151.38</v>
      </c>
      <c r="CR75" s="231">
        <v>244.39</v>
      </c>
      <c r="CS75" s="231">
        <v>155.16999999999999</v>
      </c>
      <c r="CT75" s="231">
        <v>260.83</v>
      </c>
      <c r="CU75" s="231">
        <v>804.51</v>
      </c>
      <c r="CV75" s="231">
        <v>104.27</v>
      </c>
      <c r="CW75" s="231">
        <v>424.19</v>
      </c>
      <c r="CX75" s="231">
        <v>14.35</v>
      </c>
      <c r="CY75" s="231">
        <v>283.45999999999998</v>
      </c>
      <c r="CZ75" s="231">
        <v>28.88</v>
      </c>
      <c r="DA75" s="231">
        <v>11224.17</v>
      </c>
      <c r="DB75" s="231">
        <v>162.68</v>
      </c>
      <c r="DC75" s="231">
        <v>7.74</v>
      </c>
      <c r="DD75" s="231">
        <v>39.07</v>
      </c>
      <c r="DE75" s="231">
        <v>1545.83</v>
      </c>
      <c r="DF75" s="231">
        <v>164.94</v>
      </c>
      <c r="DG75" s="231">
        <v>153.69999999999999</v>
      </c>
      <c r="DH75" s="231">
        <v>10.68</v>
      </c>
      <c r="DI75" s="231">
        <v>9.33</v>
      </c>
      <c r="DJ75" s="231">
        <v>23.82</v>
      </c>
      <c r="DK75" s="231">
        <v>101.56</v>
      </c>
      <c r="DL75" s="231">
        <v>9678.7900000000009</v>
      </c>
      <c r="DM75" s="231">
        <v>26.31</v>
      </c>
      <c r="DN75" s="231">
        <v>46.35</v>
      </c>
      <c r="DO75" s="231">
        <v>88.97</v>
      </c>
      <c r="DP75" s="231">
        <v>87.95</v>
      </c>
      <c r="DQ75" s="231">
        <v>406385.97</v>
      </c>
      <c r="DR75" s="231">
        <v>203.03</v>
      </c>
      <c r="DS75" s="231">
        <v>36.479999999999997</v>
      </c>
      <c r="DT75" s="231">
        <v>33.96</v>
      </c>
      <c r="DU75" s="231">
        <v>31.95</v>
      </c>
      <c r="DV75" s="231">
        <v>13.56</v>
      </c>
      <c r="DW75" s="231">
        <v>2.54</v>
      </c>
      <c r="DX75" s="231">
        <v>22.17</v>
      </c>
      <c r="DY75" s="231">
        <v>12.57</v>
      </c>
      <c r="DZ75" s="231">
        <v>263.92</v>
      </c>
      <c r="EA75" s="231">
        <v>86.12</v>
      </c>
      <c r="EB75" s="231">
        <v>23.56</v>
      </c>
      <c r="EC75" s="231">
        <v>1198.2</v>
      </c>
      <c r="ED75" s="231">
        <v>25.9</v>
      </c>
      <c r="EE75" s="231">
        <v>20.9</v>
      </c>
      <c r="EF75" s="231">
        <v>18.73</v>
      </c>
      <c r="EG75" s="231">
        <v>40.4</v>
      </c>
      <c r="EH75" s="231">
        <v>915.31</v>
      </c>
      <c r="EI75" s="231">
        <v>223.18</v>
      </c>
      <c r="EJ75" s="231">
        <v>4.58</v>
      </c>
      <c r="EK75" s="231">
        <v>3843.24</v>
      </c>
      <c r="EL75" s="231">
        <v>29.56</v>
      </c>
      <c r="EM75" s="231">
        <v>234.68</v>
      </c>
      <c r="EN75" s="231">
        <v>144.16</v>
      </c>
      <c r="EO75" s="231">
        <v>220.82</v>
      </c>
      <c r="EP75" s="231">
        <v>2147.39</v>
      </c>
      <c r="EQ75" s="231">
        <v>99.08</v>
      </c>
      <c r="ER75" s="231">
        <v>154.15</v>
      </c>
      <c r="ES75" s="231">
        <v>94.69</v>
      </c>
      <c r="ET75" s="231">
        <v>50.78</v>
      </c>
      <c r="EU75" s="231">
        <v>22.06</v>
      </c>
      <c r="EV75" s="231">
        <v>363.62</v>
      </c>
      <c r="EW75" s="231">
        <v>8.2899999999999991</v>
      </c>
      <c r="EX75" s="231">
        <v>217.7</v>
      </c>
      <c r="EY75" s="231">
        <v>156.85</v>
      </c>
      <c r="EZ75" s="231">
        <v>31.58</v>
      </c>
      <c r="FA75" s="231">
        <v>57.37</v>
      </c>
      <c r="FB75" s="231">
        <v>29.91</v>
      </c>
      <c r="FC75" s="231">
        <v>153.5</v>
      </c>
      <c r="FD75" s="231">
        <v>16.16</v>
      </c>
      <c r="FE75" s="231">
        <v>34.46</v>
      </c>
      <c r="FF75" s="231">
        <v>383.18</v>
      </c>
      <c r="FG75" s="231">
        <v>87.96</v>
      </c>
      <c r="FH75" s="231">
        <v>676.7</v>
      </c>
      <c r="FI75" s="231">
        <v>59.13</v>
      </c>
      <c r="FJ75" s="233">
        <v>38183.4</v>
      </c>
      <c r="FN75" s="326">
        <f t="shared" si="330"/>
        <v>1.5304994311900069E-2</v>
      </c>
      <c r="FO75" s="322">
        <f t="shared" si="331"/>
        <v>3.0068621334996836E-2</v>
      </c>
      <c r="FP75" s="322">
        <f t="shared" si="332"/>
        <v>-3.6876355748373127E-2</v>
      </c>
      <c r="FQ75" s="322">
        <f t="shared" si="333"/>
        <v>-2.7808925768109484E-2</v>
      </c>
      <c r="FR75" s="322">
        <f t="shared" si="334"/>
        <v>5.0158932226897796E-2</v>
      </c>
      <c r="FS75" s="322">
        <f t="shared" si="335"/>
        <v>4.8811013767209081E-2</v>
      </c>
      <c r="FT75" s="322">
        <f t="shared" si="336"/>
        <v>-1.6358197793980182E-2</v>
      </c>
      <c r="FU75" s="322">
        <f t="shared" si="337"/>
        <v>-6.9406705640921171E-3</v>
      </c>
      <c r="FV75" s="322">
        <f t="shared" si="338"/>
        <v>-7.3170731707317152E-2</v>
      </c>
      <c r="FW75" s="322">
        <f t="shared" si="339"/>
        <v>5.6331432663967292E-2</v>
      </c>
      <c r="FX75" s="322">
        <f t="shared" si="340"/>
        <v>-3.7914164998888111E-2</v>
      </c>
      <c r="FY75" s="322">
        <f t="shared" si="341"/>
        <v>0</v>
      </c>
      <c r="FZ75" s="322">
        <f t="shared" si="342"/>
        <v>1.1224131883549517E-2</v>
      </c>
      <c r="GA75" s="322">
        <f t="shared" si="343"/>
        <v>2.7657313621197215E-2</v>
      </c>
      <c r="GB75" s="322">
        <f t="shared" si="344"/>
        <v>-2.0242914979757193E-2</v>
      </c>
      <c r="GC75" s="322">
        <f t="shared" si="345"/>
        <v>7.78188623824594E-2</v>
      </c>
      <c r="GD75" s="322">
        <f t="shared" si="346"/>
        <v>-4.2838018741633122E-2</v>
      </c>
      <c r="GE75" s="322">
        <f t="shared" si="347"/>
        <v>2.6160525436936533E-2</v>
      </c>
      <c r="GF75" s="322">
        <f t="shared" si="348"/>
        <v>-1.1293112218943935E-2</v>
      </c>
      <c r="GG75" s="322">
        <f t="shared" si="349"/>
        <v>-4.5691847500364403E-2</v>
      </c>
      <c r="GH75" s="322">
        <f t="shared" si="350"/>
        <v>-1.2232415902142585E-3</v>
      </c>
      <c r="GI75" s="322">
        <f t="shared" si="351"/>
        <v>0.11432647238638678</v>
      </c>
      <c r="GJ75" s="322">
        <f t="shared" si="352"/>
        <v>-2.3952095808383148E-2</v>
      </c>
      <c r="GK75" s="322">
        <f t="shared" si="353"/>
        <v>-2.9527748388958396E-2</v>
      </c>
      <c r="GL75" s="322">
        <f t="shared" si="354"/>
        <v>-1.6080831080119474E-2</v>
      </c>
      <c r="GM75" s="322">
        <f t="shared" si="355"/>
        <v>-7.8319087119457759E-2</v>
      </c>
      <c r="GN75" s="322">
        <f t="shared" si="356"/>
        <v>-5.9016393442622862E-2</v>
      </c>
      <c r="GO75" s="322">
        <f t="shared" si="357"/>
        <v>-7.2507552870091233E-3</v>
      </c>
      <c r="GP75" s="322">
        <f t="shared" si="358"/>
        <v>9.3525179856115179E-2</v>
      </c>
      <c r="GQ75" s="322">
        <f t="shared" si="359"/>
        <v>6.4582759570366258E-2</v>
      </c>
      <c r="GR75" s="322">
        <f t="shared" si="360"/>
        <v>-2.7584653502515207E-2</v>
      </c>
      <c r="GS75" s="322">
        <f t="shared" si="361"/>
        <v>1.2005649717514119E-2</v>
      </c>
      <c r="GT75" s="322">
        <f t="shared" si="362"/>
        <v>-2.8953229398663738E-2</v>
      </c>
      <c r="GU75" s="322">
        <f t="shared" si="363"/>
        <v>4.6026508584531008E-2</v>
      </c>
      <c r="GV75" s="322">
        <f t="shared" si="364"/>
        <v>-2.5806451612903212E-2</v>
      </c>
      <c r="GW75" s="322">
        <f t="shared" si="365"/>
        <v>4.6399999999999941E-2</v>
      </c>
      <c r="GX75" s="322">
        <f t="shared" si="366"/>
        <v>4.8885388902350328E-2</v>
      </c>
      <c r="GY75" s="322">
        <f t="shared" si="367"/>
        <v>4.97082342770687E-3</v>
      </c>
      <c r="GZ75" s="322">
        <f t="shared" si="368"/>
        <v>0.11597729115977289</v>
      </c>
      <c r="HA75" s="322">
        <f t="shared" si="369"/>
        <v>6.7987191898130878E-2</v>
      </c>
      <c r="HB75" s="322">
        <f t="shared" si="370"/>
        <v>-1.2624423403738675E-2</v>
      </c>
      <c r="HC75" s="322">
        <f t="shared" si="371"/>
        <v>-9.4683175528041345E-3</v>
      </c>
      <c r="HD75" s="322">
        <f t="shared" si="372"/>
        <v>-9.1240875912410053E-3</v>
      </c>
      <c r="HE75" s="322">
        <f t="shared" si="373"/>
        <v>-9.0011929291833673E-3</v>
      </c>
      <c r="HF75" s="322">
        <f t="shared" si="374"/>
        <v>2.2493573264781467E-2</v>
      </c>
      <c r="HG75" s="322">
        <f t="shared" si="375"/>
        <v>-9.4089768608864952E-3</v>
      </c>
      <c r="HH75" s="322">
        <f t="shared" si="376"/>
        <v>1.244115669132485E-2</v>
      </c>
      <c r="HI75" s="322">
        <f t="shared" si="377"/>
        <v>-1.9097547275790976E-2</v>
      </c>
      <c r="HJ75" s="322">
        <f t="shared" si="378"/>
        <v>2.1671826625386949E-2</v>
      </c>
      <c r="HK75" s="322">
        <f t="shared" si="379"/>
        <v>-4.6312789454933737E-3</v>
      </c>
      <c r="HL75" s="322">
        <f t="shared" si="380"/>
        <v>3.3685968819599128E-2</v>
      </c>
      <c r="HM75" s="322">
        <f t="shared" si="381"/>
        <v>6.1019682805173045E-2</v>
      </c>
      <c r="HN75" s="322">
        <f t="shared" si="382"/>
        <v>7.9181059638164346E-3</v>
      </c>
      <c r="HO75" s="322">
        <f t="shared" si="383"/>
        <v>-0.15503875968992245</v>
      </c>
      <c r="HP75" s="322">
        <f t="shared" si="384"/>
        <v>1.7296604740551016E-2</v>
      </c>
      <c r="HQ75" s="322">
        <f t="shared" si="385"/>
        <v>5.657102373361661E-2</v>
      </c>
      <c r="HR75" s="322">
        <f t="shared" si="386"/>
        <v>3.8180820993123282E-2</v>
      </c>
      <c r="HS75" s="322">
        <f t="shared" si="387"/>
        <v>1.6328939602596765E-2</v>
      </c>
      <c r="HT75" s="322">
        <f t="shared" si="388"/>
        <v>-2.9416571335185441E-2</v>
      </c>
      <c r="HU75" s="322">
        <f t="shared" si="389"/>
        <v>5.1256496048978353E-3</v>
      </c>
      <c r="HV75" s="322">
        <f t="shared" si="390"/>
        <v>-2.9810298102980998E-2</v>
      </c>
      <c r="HW75" s="322">
        <f t="shared" si="391"/>
        <v>-3.8647558008427074E-3</v>
      </c>
      <c r="HX75" s="322">
        <f t="shared" si="392"/>
        <v>1.7039958330233057E-2</v>
      </c>
      <c r="HY75" s="322">
        <f t="shared" si="393"/>
        <v>2.7688603531300069E-2</v>
      </c>
      <c r="HZ75" s="322">
        <f t="shared" si="394"/>
        <v>-3.2068458812343277E-2</v>
      </c>
      <c r="IA75" s="322">
        <f t="shared" si="395"/>
        <v>3.8767432084345563E-2</v>
      </c>
      <c r="IB75" s="322">
        <f t="shared" si="396"/>
        <v>1.3122447206048538E-2</v>
      </c>
      <c r="IC75" s="322">
        <f t="shared" si="397"/>
        <v>2.1424966129160793E-2</v>
      </c>
      <c r="ID75" s="322">
        <f t="shared" si="398"/>
        <v>-6.0200668896321762E-3</v>
      </c>
      <c r="IE75" s="322">
        <f t="shared" si="399"/>
        <v>2.5686806646669572E-2</v>
      </c>
      <c r="IF75" s="322">
        <f t="shared" si="400"/>
        <v>1.3457556935817754E-2</v>
      </c>
      <c r="IG75" s="322">
        <f t="shared" si="401"/>
        <v>-2.6066773790394588E-2</v>
      </c>
      <c r="IH75" s="322">
        <f t="shared" si="402"/>
        <v>-3.259827420901245E-2</v>
      </c>
      <c r="II75" s="322">
        <f t="shared" si="403"/>
        <v>2.9474917040796508E-2</v>
      </c>
      <c r="IJ75" s="322">
        <f t="shared" si="404"/>
        <v>6.4067011635552659E-2</v>
      </c>
      <c r="IK75" s="322">
        <f t="shared" si="405"/>
        <v>7.8027670316700402E-3</v>
      </c>
      <c r="IL75" s="322">
        <f t="shared" si="406"/>
        <v>9.2470809287343983E-2</v>
      </c>
      <c r="IM75" s="322">
        <f t="shared" si="407"/>
        <v>-9.8773199119219467E-3</v>
      </c>
      <c r="IN75" s="322">
        <f t="shared" si="408"/>
        <v>-3.4495618124184252E-2</v>
      </c>
      <c r="IO75" s="322">
        <f t="shared" si="409"/>
        <v>-3.6026222219180552E-2</v>
      </c>
      <c r="IP75" s="322">
        <f t="shared" si="410"/>
        <v>2.339966155102988E-2</v>
      </c>
      <c r="IQ75" s="322">
        <f t="shared" si="411"/>
        <v>5.2270011947431305E-2</v>
      </c>
      <c r="IR75" s="322">
        <f t="shared" si="412"/>
        <v>-5.6166342070182264E-2</v>
      </c>
      <c r="IS75" s="322">
        <f t="shared" si="413"/>
        <v>-7.6978417266187066E-2</v>
      </c>
      <c r="IT75" s="322">
        <f t="shared" si="414"/>
        <v>-1.2500000000000011E-2</v>
      </c>
      <c r="IU75" s="322">
        <f t="shared" si="415"/>
        <v>4.2068110273776556E-2</v>
      </c>
      <c r="IV75" s="322">
        <f t="shared" si="416"/>
        <v>5.7584066964929924E-2</v>
      </c>
      <c r="IW75" s="322">
        <f t="shared" si="417"/>
        <v>1.1049723756906082E-2</v>
      </c>
      <c r="IX75" s="322">
        <f t="shared" si="418"/>
        <v>5.4858934169279082E-2</v>
      </c>
      <c r="IY75" s="322">
        <f t="shared" si="419"/>
        <v>1.0802469135802375E-2</v>
      </c>
      <c r="IZ75" s="322">
        <f t="shared" si="420"/>
        <v>2.7111574556830009E-2</v>
      </c>
      <c r="JA75" s="322">
        <f t="shared" si="421"/>
        <v>-2.4390243902438911E-2</v>
      </c>
      <c r="JB75" s="322">
        <f t="shared" si="422"/>
        <v>3.165913290936067E-2</v>
      </c>
      <c r="JC75" s="322">
        <f t="shared" si="423"/>
        <v>5.9808612440191769E-3</v>
      </c>
      <c r="JD75" s="322">
        <f t="shared" si="424"/>
        <v>1.1087667039013604E-2</v>
      </c>
      <c r="JE75" s="322">
        <f t="shared" si="425"/>
        <v>5.7953228335719649E-2</v>
      </c>
      <c r="JF75" s="322">
        <f t="shared" si="426"/>
        <v>1.7238017238017076E-2</v>
      </c>
      <c r="JG75" s="322">
        <f t="shared" si="427"/>
        <v>3.2243578228848567E-2</v>
      </c>
      <c r="JH75" s="322">
        <f t="shared" si="428"/>
        <v>3.7615683152552509E-2</v>
      </c>
      <c r="JI75" s="322">
        <f t="shared" si="429"/>
        <v>2.3056701155246852E-2</v>
      </c>
      <c r="JJ75" s="322">
        <f t="shared" si="430"/>
        <v>-1.3067400275103131E-2</v>
      </c>
      <c r="JK75" s="322">
        <f t="shared" si="431"/>
        <v>-1.2987917406595001E-2</v>
      </c>
      <c r="JL75" s="322">
        <f t="shared" si="432"/>
        <v>-3.5404141616566541E-2</v>
      </c>
      <c r="JM75" s="322">
        <f t="shared" si="433"/>
        <v>-6.6547408760216795E-2</v>
      </c>
      <c r="JN75" s="322">
        <f t="shared" si="434"/>
        <v>-1.2624423403738675E-2</v>
      </c>
      <c r="JO75" s="322">
        <f t="shared" si="435"/>
        <v>-7.6923076923076424E-3</v>
      </c>
      <c r="JP75" s="322">
        <f t="shared" si="436"/>
        <v>1.1651993785603389E-2</v>
      </c>
      <c r="JQ75" s="322">
        <f t="shared" si="437"/>
        <v>6.5729512095912365E-2</v>
      </c>
      <c r="JR75" s="322">
        <f t="shared" si="438"/>
        <v>5.6156752257155731E-2</v>
      </c>
      <c r="JS75" s="322">
        <f t="shared" si="439"/>
        <v>7.8027670316700402E-3</v>
      </c>
      <c r="JT75" s="322">
        <f t="shared" si="440"/>
        <v>-2.9972752043596736E-2</v>
      </c>
      <c r="JU75" s="322">
        <f t="shared" si="441"/>
        <v>2.302631578947378E-2</v>
      </c>
      <c r="JV75" s="322">
        <f t="shared" si="442"/>
        <v>1.0606703436571913E-2</v>
      </c>
      <c r="JW75" s="322">
        <f t="shared" si="443"/>
        <v>2.9185245237130071E-2</v>
      </c>
      <c r="JX75" s="322">
        <f t="shared" si="444"/>
        <v>8.8125792141952979E-3</v>
      </c>
      <c r="JY75" s="322">
        <f t="shared" si="445"/>
        <v>-1.5344311377245515E-2</v>
      </c>
      <c r="JZ75" s="322">
        <f t="shared" si="446"/>
        <v>7.8277886497064453E-3</v>
      </c>
      <c r="KA75" s="322">
        <f t="shared" si="447"/>
        <v>3.7914139057396171E-2</v>
      </c>
      <c r="KB75" s="322">
        <f t="shared" si="448"/>
        <v>-1.0908681961313527E-2</v>
      </c>
      <c r="KC75" s="322">
        <f t="shared" si="449"/>
        <v>-8.314604749092934E-2</v>
      </c>
      <c r="KD75" s="322">
        <f t="shared" si="450"/>
        <v>4.9142207523770104E-2</v>
      </c>
      <c r="KE75" s="322">
        <f t="shared" si="451"/>
        <v>-3.550942365473984E-3</v>
      </c>
      <c r="KF75" s="322">
        <f t="shared" si="452"/>
        <v>0.16261554262238959</v>
      </c>
      <c r="KG75" s="322">
        <f t="shared" si="453"/>
        <v>-3.8808664259927877E-2</v>
      </c>
      <c r="KH75" s="322">
        <f t="shared" si="454"/>
        <v>-2.2075055187637501E-3</v>
      </c>
      <c r="KI75" s="322">
        <f t="shared" si="455"/>
        <v>-9.9290780141843907E-2</v>
      </c>
      <c r="KJ75" s="322">
        <f t="shared" si="456"/>
        <v>-1.9460415745245367E-2</v>
      </c>
      <c r="KK75" s="322">
        <f t="shared" si="457"/>
        <v>-3.5303146584804226E-2</v>
      </c>
      <c r="KL75" s="322">
        <f t="shared" si="458"/>
        <v>-5.6181382541215102E-2</v>
      </c>
      <c r="KM75" s="322">
        <f t="shared" si="459"/>
        <v>-4.3930635838149764E-3</v>
      </c>
      <c r="KN75" s="322">
        <f t="shared" si="460"/>
        <v>-1.6283924843423822E-2</v>
      </c>
      <c r="KO75" s="322">
        <f t="shared" si="461"/>
        <v>6.054168879447698E-2</v>
      </c>
      <c r="KP75" s="322">
        <f t="shared" si="462"/>
        <v>-4.1095890410959013E-2</v>
      </c>
      <c r="KQ75" s="322">
        <f t="shared" si="463"/>
        <v>-9.0090090090090696E-3</v>
      </c>
      <c r="KR75" s="322">
        <f t="shared" si="464"/>
        <v>8.2658959537572241E-2</v>
      </c>
      <c r="KS75" s="322">
        <f t="shared" si="465"/>
        <v>-2.1791767554479386E-2</v>
      </c>
      <c r="KT75" s="322">
        <f t="shared" si="466"/>
        <v>5.5404377003436055E-2</v>
      </c>
      <c r="KU75" s="322">
        <f t="shared" si="467"/>
        <v>-2.1912525199403978E-2</v>
      </c>
      <c r="KV75" s="322">
        <f t="shared" si="468"/>
        <v>-2.7600849256900189E-2</v>
      </c>
      <c r="KW75" s="322">
        <f t="shared" si="469"/>
        <v>4.3091396093290083E-3</v>
      </c>
      <c r="KX75" s="322">
        <f t="shared" si="470"/>
        <v>-1.2032085561497425E-2</v>
      </c>
      <c r="KY75" s="322">
        <f t="shared" si="471"/>
        <v>4.752322644175252E-3</v>
      </c>
      <c r="KZ75" s="322">
        <f t="shared" si="472"/>
        <v>2.1541950113378627E-2</v>
      </c>
      <c r="LA75" s="322">
        <f t="shared" si="473"/>
        <v>9.0938171183109293E-3</v>
      </c>
      <c r="LB75" s="322">
        <f t="shared" si="474"/>
        <v>7.3694999999999941E-2</v>
      </c>
      <c r="LC75" s="322">
        <f t="shared" si="475"/>
        <v>1.6413623307345037E-2</v>
      </c>
      <c r="LD75" s="322">
        <f t="shared" si="476"/>
        <v>2.9107417050537512E-2</v>
      </c>
      <c r="LE75" s="322">
        <f t="shared" si="477"/>
        <v>5.1877360586536345E-2</v>
      </c>
      <c r="LF75" s="322">
        <f t="shared" si="478"/>
        <v>1.7839246341952306E-2</v>
      </c>
      <c r="LG75" s="322">
        <f t="shared" si="479"/>
        <v>-7.7373483897950707E-2</v>
      </c>
      <c r="LH75" s="322">
        <f t="shared" si="480"/>
        <v>-5.3885500150440951E-3</v>
      </c>
      <c r="LI75" s="322">
        <f t="shared" si="481"/>
        <v>-2.1251475796930517E-2</v>
      </c>
      <c r="LJ75" s="322">
        <f t="shared" si="482"/>
        <v>-0.12570281124497998</v>
      </c>
      <c r="LK75" s="322">
        <f t="shared" si="483"/>
        <v>4.1777364505844794E-2</v>
      </c>
      <c r="LL75" s="322">
        <f t="shared" si="484"/>
        <v>-3.2475490196078503E-2</v>
      </c>
      <c r="LM75" s="322">
        <f t="shared" si="485"/>
        <v>-1.0520869265263876E-2</v>
      </c>
      <c r="LN75" s="322">
        <f t="shared" si="486"/>
        <v>-2.0628683693516666E-2</v>
      </c>
      <c r="LO75" s="322">
        <f t="shared" si="487"/>
        <v>-3.246753246753247E-3</v>
      </c>
      <c r="LP75" s="322">
        <f t="shared" si="488"/>
        <v>-6.2645011600927974E-2</v>
      </c>
      <c r="LQ75" s="322">
        <f t="shared" si="489"/>
        <v>-6.9164265129683569E-3</v>
      </c>
      <c r="LR75" s="322">
        <f t="shared" si="490"/>
        <v>4.9041462327240421E-3</v>
      </c>
      <c r="LS75" s="322">
        <f t="shared" si="491"/>
        <v>2.314760963126666E-2</v>
      </c>
      <c r="LT75" s="322">
        <f t="shared" si="492"/>
        <v>4.1509550120819458E-2</v>
      </c>
      <c r="LU75" s="322">
        <f t="shared" si="493"/>
        <v>-4.273919378339E-2</v>
      </c>
      <c r="LV75" s="327">
        <f t="shared" si="494"/>
        <v>0.12869560950491102</v>
      </c>
    </row>
    <row r="76" spans="1:334">
      <c r="A76" s="265">
        <v>45306</v>
      </c>
      <c r="B76" s="230">
        <v>3175.36</v>
      </c>
      <c r="C76" s="231">
        <v>80.599999999999994</v>
      </c>
      <c r="D76" s="231">
        <v>39.880000000000003</v>
      </c>
      <c r="E76" s="231">
        <v>41.55</v>
      </c>
      <c r="F76" s="231">
        <v>2790.53</v>
      </c>
      <c r="G76" s="231">
        <v>16.78</v>
      </c>
      <c r="H76" s="231">
        <v>202.1</v>
      </c>
      <c r="I76" s="231">
        <v>162213.53</v>
      </c>
      <c r="J76" s="231">
        <v>10.71</v>
      </c>
      <c r="K76" s="231">
        <v>393.55</v>
      </c>
      <c r="L76" s="231">
        <v>82.47</v>
      </c>
      <c r="M76" s="232">
        <v>7.0000000000000007E-2</v>
      </c>
      <c r="N76" s="231">
        <v>29.18</v>
      </c>
      <c r="O76" s="231">
        <v>3565.09</v>
      </c>
      <c r="P76" s="231">
        <v>2.44</v>
      </c>
      <c r="Q76" s="231">
        <v>1726.19</v>
      </c>
      <c r="R76" s="231">
        <v>13.18</v>
      </c>
      <c r="S76" s="231">
        <v>189.95</v>
      </c>
      <c r="T76" s="231">
        <v>92.75</v>
      </c>
      <c r="U76" s="231">
        <v>72245.240000000005</v>
      </c>
      <c r="V76" s="231">
        <v>16.29</v>
      </c>
      <c r="W76" s="231">
        <v>59.46</v>
      </c>
      <c r="X76" s="231">
        <v>7.86</v>
      </c>
      <c r="Y76" s="231">
        <v>487.13</v>
      </c>
      <c r="Z76" s="231">
        <v>66.81</v>
      </c>
      <c r="AA76" s="231">
        <v>212.19</v>
      </c>
      <c r="AB76" s="231">
        <v>2.8</v>
      </c>
      <c r="AC76" s="231">
        <v>16.420000000000002</v>
      </c>
      <c r="AD76" s="231">
        <v>19.62</v>
      </c>
      <c r="AE76" s="231">
        <v>155.34</v>
      </c>
      <c r="AF76" s="231">
        <v>637.42999999999995</v>
      </c>
      <c r="AG76" s="231">
        <v>56.79</v>
      </c>
      <c r="AH76" s="231">
        <v>11.57</v>
      </c>
      <c r="AI76" s="231">
        <v>191.81</v>
      </c>
      <c r="AJ76" s="231">
        <v>25.29</v>
      </c>
      <c r="AK76" s="231">
        <v>387.8</v>
      </c>
      <c r="AL76" s="231">
        <v>344.44</v>
      </c>
      <c r="AM76" s="231">
        <v>47.51</v>
      </c>
      <c r="AN76" s="231">
        <v>13.57</v>
      </c>
      <c r="AO76" s="231">
        <v>143.08000000000001</v>
      </c>
      <c r="AP76" s="231">
        <v>163.89</v>
      </c>
      <c r="AQ76" s="231">
        <v>13.06</v>
      </c>
      <c r="AR76" s="231">
        <v>10.31</v>
      </c>
      <c r="AS76" s="231">
        <v>91.09</v>
      </c>
      <c r="AT76" s="231">
        <v>63.04</v>
      </c>
      <c r="AU76" s="231">
        <v>144.30000000000001</v>
      </c>
      <c r="AV76" s="231">
        <v>30.31</v>
      </c>
      <c r="AW76" s="231">
        <v>50.47</v>
      </c>
      <c r="AX76" s="231">
        <v>3.22</v>
      </c>
      <c r="AY76" s="231">
        <v>27.3</v>
      </c>
      <c r="AZ76" s="231">
        <v>37.1</v>
      </c>
      <c r="BA76" s="231">
        <v>6507.31</v>
      </c>
      <c r="BB76" s="231">
        <v>675.42</v>
      </c>
      <c r="BC76" s="231">
        <v>0.94</v>
      </c>
      <c r="BD76" s="231">
        <v>15.68</v>
      </c>
      <c r="BE76" s="231">
        <v>611.54999999999995</v>
      </c>
      <c r="BF76" s="231">
        <v>482.95</v>
      </c>
      <c r="BG76" s="231">
        <v>152.91</v>
      </c>
      <c r="BH76" s="231">
        <v>56.89</v>
      </c>
      <c r="BI76" s="231">
        <v>277.39</v>
      </c>
      <c r="BJ76" s="231">
        <v>3.5</v>
      </c>
      <c r="BK76" s="231">
        <v>1324.42</v>
      </c>
      <c r="BL76" s="231">
        <v>136.47999999999999</v>
      </c>
      <c r="BM76" s="231">
        <v>102.45</v>
      </c>
      <c r="BN76" s="231">
        <v>412.09</v>
      </c>
      <c r="BO76" s="231">
        <v>3739.01</v>
      </c>
      <c r="BP76" s="231">
        <v>114.85</v>
      </c>
      <c r="BQ76" s="231">
        <v>774.61</v>
      </c>
      <c r="BR76" s="231">
        <v>91.83</v>
      </c>
      <c r="BS76" s="231">
        <v>412.27</v>
      </c>
      <c r="BT76" s="231">
        <v>63.52</v>
      </c>
      <c r="BU76" s="231">
        <v>52.87</v>
      </c>
      <c r="BV76" s="231">
        <v>9.86</v>
      </c>
      <c r="BW76" s="231">
        <v>53.09</v>
      </c>
      <c r="BX76" s="231">
        <v>381.1</v>
      </c>
      <c r="BY76" s="231">
        <v>153.03</v>
      </c>
      <c r="BZ76" s="231">
        <v>80.010000000000005</v>
      </c>
      <c r="CA76" s="231">
        <v>155.97</v>
      </c>
      <c r="CB76" s="231">
        <v>51.6</v>
      </c>
      <c r="CC76" s="231">
        <v>78256.479999999996</v>
      </c>
      <c r="CD76" s="231">
        <v>162.68</v>
      </c>
      <c r="CE76" s="231">
        <v>69.040000000000006</v>
      </c>
      <c r="CF76" s="231">
        <v>7647.77</v>
      </c>
      <c r="CG76" s="231">
        <v>24.75</v>
      </c>
      <c r="CH76" s="231">
        <v>0.79</v>
      </c>
      <c r="CI76" s="231">
        <v>108.87</v>
      </c>
      <c r="CJ76" s="231">
        <v>174.23</v>
      </c>
      <c r="CK76" s="231">
        <v>104.12</v>
      </c>
      <c r="CL76" s="231">
        <v>26.5</v>
      </c>
      <c r="CM76" s="231">
        <v>6.55</v>
      </c>
      <c r="CN76" s="231">
        <v>9.11</v>
      </c>
      <c r="CO76" s="231">
        <v>0.83</v>
      </c>
      <c r="CP76" s="231">
        <v>1173.5899999999999</v>
      </c>
      <c r="CQ76" s="231">
        <v>155.63999999999999</v>
      </c>
      <c r="CR76" s="231">
        <v>245.76</v>
      </c>
      <c r="CS76" s="231">
        <v>159.97999999999999</v>
      </c>
      <c r="CT76" s="231">
        <v>267.48</v>
      </c>
      <c r="CU76" s="231">
        <v>811.51</v>
      </c>
      <c r="CV76" s="231">
        <v>107.69</v>
      </c>
      <c r="CW76" s="231">
        <v>432.47</v>
      </c>
      <c r="CX76" s="231">
        <v>13.58</v>
      </c>
      <c r="CY76" s="231">
        <v>266.55</v>
      </c>
      <c r="CZ76" s="231">
        <v>26.8</v>
      </c>
      <c r="DA76" s="231">
        <v>11095.1</v>
      </c>
      <c r="DB76" s="231">
        <v>163.89</v>
      </c>
      <c r="DC76" s="231">
        <v>7.7</v>
      </c>
      <c r="DD76" s="231">
        <v>40.32</v>
      </c>
      <c r="DE76" s="231">
        <v>1564.27</v>
      </c>
      <c r="DF76" s="231">
        <v>166.26</v>
      </c>
      <c r="DG76" s="231">
        <v>153.03</v>
      </c>
      <c r="DH76" s="231">
        <v>10.44</v>
      </c>
      <c r="DI76" s="231">
        <v>9.33</v>
      </c>
      <c r="DJ76" s="231">
        <v>24.03</v>
      </c>
      <c r="DK76" s="231">
        <v>98.39</v>
      </c>
      <c r="DL76" s="231">
        <v>9365.4500000000007</v>
      </c>
      <c r="DM76" s="231">
        <v>27.33</v>
      </c>
      <c r="DN76" s="231">
        <v>44.49</v>
      </c>
      <c r="DO76" s="231">
        <v>87.42</v>
      </c>
      <c r="DP76" s="231">
        <v>89.75</v>
      </c>
      <c r="DQ76" s="231">
        <v>372520.47</v>
      </c>
      <c r="DR76" s="231">
        <v>204.71</v>
      </c>
      <c r="DS76" s="231">
        <v>34.86</v>
      </c>
      <c r="DT76" s="231">
        <v>42.34</v>
      </c>
      <c r="DU76" s="231">
        <v>32.69</v>
      </c>
      <c r="DV76" s="231">
        <v>13.51</v>
      </c>
      <c r="DW76" s="231">
        <v>2.5</v>
      </c>
      <c r="DX76" s="231">
        <v>22.23</v>
      </c>
      <c r="DY76" s="231">
        <v>11.75</v>
      </c>
      <c r="DZ76" s="231">
        <v>249.51</v>
      </c>
      <c r="EA76" s="231">
        <v>85.84</v>
      </c>
      <c r="EB76" s="231">
        <v>23.5</v>
      </c>
      <c r="EC76" s="231">
        <v>1130.2</v>
      </c>
      <c r="ED76" s="231">
        <v>25.82</v>
      </c>
      <c r="EE76" s="231">
        <v>20.45</v>
      </c>
      <c r="EF76" s="231">
        <v>19.100000000000001</v>
      </c>
      <c r="EG76" s="231">
        <v>39.020000000000003</v>
      </c>
      <c r="EH76" s="231">
        <v>936.84</v>
      </c>
      <c r="EI76" s="231">
        <v>228.94</v>
      </c>
      <c r="EJ76" s="231">
        <v>4.3</v>
      </c>
      <c r="EK76" s="231">
        <v>3708.82</v>
      </c>
      <c r="EL76" s="231">
        <v>28.8</v>
      </c>
      <c r="EM76" s="231">
        <v>226.87</v>
      </c>
      <c r="EN76" s="231">
        <v>141.26</v>
      </c>
      <c r="EO76" s="231">
        <v>216.84</v>
      </c>
      <c r="EP76" s="231">
        <v>2186.4299999999998</v>
      </c>
      <c r="EQ76" s="231">
        <v>111.76</v>
      </c>
      <c r="ER76" s="231">
        <v>151.85</v>
      </c>
      <c r="ES76" s="231">
        <v>99.18</v>
      </c>
      <c r="ET76" s="231">
        <v>50.23</v>
      </c>
      <c r="EU76" s="231">
        <v>20.3</v>
      </c>
      <c r="EV76" s="231">
        <v>366.99</v>
      </c>
      <c r="EW76" s="231">
        <v>8.08</v>
      </c>
      <c r="EX76" s="231">
        <v>215.02</v>
      </c>
      <c r="EY76" s="231">
        <v>162.22</v>
      </c>
      <c r="EZ76" s="231">
        <v>30.67</v>
      </c>
      <c r="FA76" s="231">
        <v>57.23</v>
      </c>
      <c r="FB76" s="231">
        <v>28.43</v>
      </c>
      <c r="FC76" s="231">
        <v>144.5</v>
      </c>
      <c r="FD76" s="231">
        <v>16.14</v>
      </c>
      <c r="FE76" s="231">
        <v>33.909999999999997</v>
      </c>
      <c r="FF76" s="231">
        <v>376.63</v>
      </c>
      <c r="FG76" s="231">
        <v>86.48</v>
      </c>
      <c r="FH76" s="231">
        <v>688.32</v>
      </c>
      <c r="FI76" s="231">
        <v>55</v>
      </c>
      <c r="FJ76" s="233">
        <v>38085.339999999997</v>
      </c>
      <c r="FN76" s="326">
        <f t="shared" si="330"/>
        <v>2.2251610480035671E-3</v>
      </c>
      <c r="FO76" s="322">
        <f t="shared" si="331"/>
        <v>-2.3740310077519474E-2</v>
      </c>
      <c r="FP76" s="322">
        <f t="shared" si="332"/>
        <v>-2.0020020020019595E-3</v>
      </c>
      <c r="FQ76" s="322">
        <f t="shared" si="333"/>
        <v>-4.1522491349481064E-2</v>
      </c>
      <c r="FR76" s="322">
        <f t="shared" si="334"/>
        <v>4.4059159598469087E-2</v>
      </c>
      <c r="FS76" s="322">
        <f t="shared" si="335"/>
        <v>1.193317422434342E-3</v>
      </c>
      <c r="FT76" s="322">
        <f t="shared" si="336"/>
        <v>-3.9722512591466377E-2</v>
      </c>
      <c r="FU76" s="322">
        <f t="shared" si="337"/>
        <v>-2.3118307608719645E-2</v>
      </c>
      <c r="FV76" s="322">
        <f t="shared" si="338"/>
        <v>-2.8130671506351974E-2</v>
      </c>
      <c r="FW76" s="322">
        <f t="shared" si="339"/>
        <v>2.6259518097423575E-2</v>
      </c>
      <c r="FX76" s="322">
        <f t="shared" si="340"/>
        <v>-4.6920143302900751E-2</v>
      </c>
      <c r="FY76" s="322">
        <f t="shared" si="341"/>
        <v>0</v>
      </c>
      <c r="FZ76" s="322">
        <f t="shared" si="342"/>
        <v>1.2140131807145385E-2</v>
      </c>
      <c r="GA76" s="322">
        <f t="shared" si="343"/>
        <v>3.2578252394565278E-2</v>
      </c>
      <c r="GB76" s="322">
        <f t="shared" si="344"/>
        <v>8.2644628099173625E-3</v>
      </c>
      <c r="GC76" s="322">
        <f t="shared" si="345"/>
        <v>4.0763785889134159E-2</v>
      </c>
      <c r="GD76" s="322">
        <f t="shared" si="346"/>
        <v>-7.8321678321678384E-2</v>
      </c>
      <c r="GE76" s="322">
        <f t="shared" si="347"/>
        <v>3.0321110870036746E-2</v>
      </c>
      <c r="GF76" s="322">
        <f t="shared" si="348"/>
        <v>-4.5585511422103382E-2</v>
      </c>
      <c r="GG76" s="322">
        <f t="shared" si="349"/>
        <v>2.1887803612614904E-2</v>
      </c>
      <c r="GH76" s="322">
        <f t="shared" si="350"/>
        <v>-2.449479485609256E-3</v>
      </c>
      <c r="GI76" s="322">
        <f t="shared" si="351"/>
        <v>8.7417702999268487E-2</v>
      </c>
      <c r="GJ76" s="322">
        <f t="shared" si="352"/>
        <v>-3.5582822085889573E-2</v>
      </c>
      <c r="GK76" s="322">
        <f t="shared" si="353"/>
        <v>-3.4430128840436086E-2</v>
      </c>
      <c r="GL76" s="322">
        <f t="shared" si="354"/>
        <v>-3.3699739658663554E-2</v>
      </c>
      <c r="GM76" s="322">
        <f t="shared" si="355"/>
        <v>-3.060898168029599E-2</v>
      </c>
      <c r="GN76" s="322">
        <f t="shared" si="356"/>
        <v>-2.4390243902439122E-2</v>
      </c>
      <c r="GO76" s="322">
        <f t="shared" si="357"/>
        <v>-6.0864272671929461E-4</v>
      </c>
      <c r="GP76" s="322">
        <f t="shared" si="358"/>
        <v>-7.0850202429150076E-3</v>
      </c>
      <c r="GQ76" s="322">
        <f t="shared" si="359"/>
        <v>4.6565774155995264E-3</v>
      </c>
      <c r="GR76" s="322">
        <f t="shared" si="360"/>
        <v>-1.5673739151919594E-2</v>
      </c>
      <c r="GS76" s="322">
        <f t="shared" si="361"/>
        <v>-9.2463363572924135E-3</v>
      </c>
      <c r="GT76" s="322">
        <f t="shared" si="362"/>
        <v>-0.11544342507645258</v>
      </c>
      <c r="GU76" s="322">
        <f t="shared" si="363"/>
        <v>2.5502566295979526E-2</v>
      </c>
      <c r="GV76" s="322">
        <f t="shared" si="364"/>
        <v>-1.4803272302298501E-2</v>
      </c>
      <c r="GW76" s="322">
        <f t="shared" si="365"/>
        <v>-1.1722731906218059E-2</v>
      </c>
      <c r="GX76" s="322">
        <f t="shared" si="366"/>
        <v>-5.3710655501011074E-3</v>
      </c>
      <c r="GY76" s="322">
        <f t="shared" si="367"/>
        <v>2.1720430107526841E-2</v>
      </c>
      <c r="GZ76" s="322">
        <f t="shared" si="368"/>
        <v>-1.3808139534883685E-2</v>
      </c>
      <c r="HA76" s="322">
        <f t="shared" si="369"/>
        <v>-2.3706596011712107E-3</v>
      </c>
      <c r="HB76" s="322">
        <f t="shared" si="370"/>
        <v>7.4379149250060209E-3</v>
      </c>
      <c r="HC76" s="322">
        <f t="shared" si="371"/>
        <v>-3.9705882352941112E-2</v>
      </c>
      <c r="HD76" s="322">
        <f t="shared" si="372"/>
        <v>-5.064456721915276E-2</v>
      </c>
      <c r="HE76" s="322">
        <f t="shared" si="373"/>
        <v>-3.1735609542568621E-3</v>
      </c>
      <c r="HF76" s="322">
        <f t="shared" si="374"/>
        <v>-9.4280326838466592E-3</v>
      </c>
      <c r="HG76" s="322">
        <f t="shared" si="375"/>
        <v>1.5267712657426413E-2</v>
      </c>
      <c r="HH76" s="322">
        <f t="shared" si="376"/>
        <v>6.6423115244104713E-3</v>
      </c>
      <c r="HI76" s="322">
        <f t="shared" si="377"/>
        <v>-3.6648215308264967E-2</v>
      </c>
      <c r="HJ76" s="322">
        <f t="shared" si="378"/>
        <v>-2.4242424242424131E-2</v>
      </c>
      <c r="HK76" s="322">
        <f t="shared" si="379"/>
        <v>-2.2906227630637099E-2</v>
      </c>
      <c r="HL76" s="322">
        <f t="shared" si="380"/>
        <v>-8.0797199030436672E-4</v>
      </c>
      <c r="HM76" s="322">
        <f t="shared" si="381"/>
        <v>1.7670369953333692E-2</v>
      </c>
      <c r="HN76" s="322">
        <f t="shared" si="382"/>
        <v>5.6978764025602056E-2</v>
      </c>
      <c r="HO76" s="322">
        <f t="shared" si="383"/>
        <v>-0.13761467889908269</v>
      </c>
      <c r="HP76" s="322">
        <f t="shared" si="384"/>
        <v>-1.259445843828722E-2</v>
      </c>
      <c r="HQ76" s="322">
        <f t="shared" si="385"/>
        <v>2.5161766185000153E-2</v>
      </c>
      <c r="HR76" s="322">
        <f t="shared" si="386"/>
        <v>-1.871342652795846E-2</v>
      </c>
      <c r="HS76" s="322">
        <f t="shared" si="387"/>
        <v>-1.3356562137049898E-2</v>
      </c>
      <c r="HT76" s="322">
        <f t="shared" si="388"/>
        <v>-4.2094628725374644E-2</v>
      </c>
      <c r="HU76" s="322">
        <f t="shared" si="389"/>
        <v>-1.7671223174445815E-2</v>
      </c>
      <c r="HV76" s="322">
        <f t="shared" si="390"/>
        <v>-2.2346368715083817E-2</v>
      </c>
      <c r="HW76" s="322">
        <f t="shared" si="391"/>
        <v>-1.373923015630688E-2</v>
      </c>
      <c r="HX76" s="322">
        <f t="shared" si="392"/>
        <v>-1.4632718759146697E-3</v>
      </c>
      <c r="HY76" s="322">
        <f t="shared" si="393"/>
        <v>9.7618117922736394E-5</v>
      </c>
      <c r="HZ76" s="322">
        <f t="shared" si="394"/>
        <v>-7.9991962850509107E-2</v>
      </c>
      <c r="IA76" s="322">
        <f t="shared" si="395"/>
        <v>1.551652959900923E-2</v>
      </c>
      <c r="IB76" s="322">
        <f t="shared" si="396"/>
        <v>-1.4839595127809264E-2</v>
      </c>
      <c r="IC76" s="322">
        <f t="shared" si="397"/>
        <v>7.3082874939856234E-3</v>
      </c>
      <c r="ID76" s="322">
        <f t="shared" si="398"/>
        <v>2.9946164199192483E-2</v>
      </c>
      <c r="IE76" s="322">
        <f t="shared" si="399"/>
        <v>-4.3124057096437365E-2</v>
      </c>
      <c r="IF76" s="322">
        <f t="shared" si="400"/>
        <v>-7.3106668612286554E-2</v>
      </c>
      <c r="IG76" s="322">
        <f t="shared" si="401"/>
        <v>-3.0797433547204395E-2</v>
      </c>
      <c r="IH76" s="322">
        <f t="shared" si="402"/>
        <v>-2.2794846382557028E-2</v>
      </c>
      <c r="II76" s="322">
        <f t="shared" si="403"/>
        <v>6.6363291619264582E-3</v>
      </c>
      <c r="IJ76" s="322">
        <f t="shared" si="404"/>
        <v>2.3911875335841038E-2</v>
      </c>
      <c r="IK76" s="322">
        <f t="shared" si="405"/>
        <v>-4.3591411841248373E-3</v>
      </c>
      <c r="IL76" s="322">
        <f t="shared" si="406"/>
        <v>-1.7076167076167083E-2</v>
      </c>
      <c r="IM76" s="322">
        <f t="shared" si="407"/>
        <v>-8.9592070148684505E-3</v>
      </c>
      <c r="IN76" s="322">
        <f t="shared" si="408"/>
        <v>-3.4762456546929259E-3</v>
      </c>
      <c r="IO76" s="322">
        <f t="shared" si="409"/>
        <v>-7.9275554240509534E-3</v>
      </c>
      <c r="IP76" s="322">
        <f t="shared" si="410"/>
        <v>-7.2414186338236902E-2</v>
      </c>
      <c r="IQ76" s="322">
        <f t="shared" si="411"/>
        <v>-2.0153278455861307E-2</v>
      </c>
      <c r="IR76" s="322">
        <f t="shared" si="412"/>
        <v>3.8801765769124769E-3</v>
      </c>
      <c r="IS76" s="322">
        <f t="shared" si="413"/>
        <v>-3.5463756819953243E-2</v>
      </c>
      <c r="IT76" s="322">
        <f t="shared" si="414"/>
        <v>0</v>
      </c>
      <c r="IU76" s="322">
        <f t="shared" si="415"/>
        <v>-3.3870377151225773E-3</v>
      </c>
      <c r="IV76" s="322">
        <f t="shared" si="416"/>
        <v>0.18879639737991258</v>
      </c>
      <c r="IW76" s="322">
        <f t="shared" si="417"/>
        <v>-1.8214936247722914E-3</v>
      </c>
      <c r="IX76" s="322">
        <f t="shared" si="418"/>
        <v>-1.5601783060921311E-2</v>
      </c>
      <c r="IY76" s="322">
        <f t="shared" si="419"/>
        <v>0</v>
      </c>
      <c r="IZ76" s="322">
        <f t="shared" si="420"/>
        <v>-7.5126903553299512E-2</v>
      </c>
      <c r="JA76" s="322">
        <f t="shared" si="421"/>
        <v>3.7499999999999895E-2</v>
      </c>
      <c r="JB76" s="322">
        <f t="shared" si="422"/>
        <v>-1.3026877922427431E-2</v>
      </c>
      <c r="JC76" s="322">
        <f t="shared" si="423"/>
        <v>2.8141101862861614E-2</v>
      </c>
      <c r="JD76" s="322">
        <f t="shared" si="424"/>
        <v>5.6057940177585194E-3</v>
      </c>
      <c r="JE76" s="322">
        <f t="shared" si="425"/>
        <v>3.0998259972932929E-2</v>
      </c>
      <c r="JF76" s="322">
        <f t="shared" si="426"/>
        <v>2.5495533489246002E-2</v>
      </c>
      <c r="JG76" s="322">
        <f t="shared" si="427"/>
        <v>8.7009484033759681E-3</v>
      </c>
      <c r="JH76" s="322">
        <f t="shared" si="428"/>
        <v>3.2799462932770709E-2</v>
      </c>
      <c r="JI76" s="322">
        <f t="shared" si="429"/>
        <v>1.9519554916429028E-2</v>
      </c>
      <c r="JJ76" s="322">
        <f t="shared" si="430"/>
        <v>-5.3658536585365825E-2</v>
      </c>
      <c r="JK76" s="322">
        <f t="shared" si="431"/>
        <v>-5.965568334156484E-2</v>
      </c>
      <c r="JL76" s="322">
        <f t="shared" si="432"/>
        <v>-7.2022160664819881E-2</v>
      </c>
      <c r="JM76" s="322">
        <f t="shared" si="433"/>
        <v>-1.1499291261625555E-2</v>
      </c>
      <c r="JN76" s="322">
        <f t="shared" si="434"/>
        <v>7.4379149250060209E-3</v>
      </c>
      <c r="JO76" s="322">
        <f t="shared" si="435"/>
        <v>-5.1679586563307539E-3</v>
      </c>
      <c r="JP76" s="322">
        <f t="shared" si="436"/>
        <v>3.1993857179421548E-2</v>
      </c>
      <c r="JQ76" s="322">
        <f t="shared" si="437"/>
        <v>1.1928866692974037E-2</v>
      </c>
      <c r="JR76" s="322">
        <f t="shared" si="438"/>
        <v>8.0029101491451028E-3</v>
      </c>
      <c r="JS76" s="322">
        <f t="shared" si="439"/>
        <v>-4.3591411841248373E-3</v>
      </c>
      <c r="JT76" s="322">
        <f t="shared" si="440"/>
        <v>-2.2471910112359571E-2</v>
      </c>
      <c r="JU76" s="322">
        <f t="shared" si="441"/>
        <v>0</v>
      </c>
      <c r="JV76" s="322">
        <f t="shared" si="442"/>
        <v>8.8161209068010424E-3</v>
      </c>
      <c r="JW76" s="322">
        <f t="shared" si="443"/>
        <v>-3.1213076014178828E-2</v>
      </c>
      <c r="JX76" s="322">
        <f t="shared" si="444"/>
        <v>-3.2373881445924554E-2</v>
      </c>
      <c r="JY76" s="322">
        <f t="shared" si="445"/>
        <v>3.8768529076396795E-2</v>
      </c>
      <c r="JZ76" s="322">
        <f t="shared" si="446"/>
        <v>-4.012944983818769E-2</v>
      </c>
      <c r="KA76" s="322">
        <f t="shared" si="447"/>
        <v>-1.7421602787456414E-2</v>
      </c>
      <c r="KB76" s="322">
        <f t="shared" si="448"/>
        <v>2.046617396247865E-2</v>
      </c>
      <c r="KC76" s="322">
        <f t="shared" si="449"/>
        <v>-8.3333339485120519E-2</v>
      </c>
      <c r="KD76" s="322">
        <f t="shared" si="450"/>
        <v>8.2746392158794604E-3</v>
      </c>
      <c r="KE76" s="322">
        <f t="shared" si="451"/>
        <v>-4.4407894736842042E-2</v>
      </c>
      <c r="KF76" s="322">
        <f t="shared" si="452"/>
        <v>0.24676089517078922</v>
      </c>
      <c r="KG76" s="322">
        <f t="shared" si="453"/>
        <v>2.3161189358372407E-2</v>
      </c>
      <c r="KH76" s="322">
        <f t="shared" si="454"/>
        <v>-3.6873156342183415E-3</v>
      </c>
      <c r="KI76" s="322">
        <f t="shared" si="455"/>
        <v>-1.5748031496063006E-2</v>
      </c>
      <c r="KJ76" s="322">
        <f t="shared" si="456"/>
        <v>2.7063599458727432E-3</v>
      </c>
      <c r="KK76" s="322">
        <f t="shared" si="457"/>
        <v>-6.5234685759745448E-2</v>
      </c>
      <c r="KL76" s="322">
        <f t="shared" si="458"/>
        <v>-5.4599878751136796E-2</v>
      </c>
      <c r="KM76" s="322">
        <f t="shared" si="459"/>
        <v>-3.251277287505819E-3</v>
      </c>
      <c r="KN76" s="322">
        <f t="shared" si="460"/>
        <v>-2.5466893039048696E-3</v>
      </c>
      <c r="KO76" s="322">
        <f t="shared" si="461"/>
        <v>-5.6751794358203968E-2</v>
      </c>
      <c r="KP76" s="322">
        <f t="shared" si="462"/>
        <v>-3.0888030888030233E-3</v>
      </c>
      <c r="KQ76" s="322">
        <f t="shared" si="463"/>
        <v>-2.1531100478468866E-2</v>
      </c>
      <c r="KR76" s="322">
        <f t="shared" si="464"/>
        <v>1.9754404698344954E-2</v>
      </c>
      <c r="KS76" s="322">
        <f t="shared" si="465"/>
        <v>-3.415841584158405E-2</v>
      </c>
      <c r="KT76" s="322">
        <f t="shared" si="466"/>
        <v>2.3522085413685077E-2</v>
      </c>
      <c r="KU76" s="322">
        <f t="shared" si="467"/>
        <v>2.58087642261851E-2</v>
      </c>
      <c r="KV76" s="322">
        <f t="shared" si="468"/>
        <v>-6.1135371179039354E-2</v>
      </c>
      <c r="KW76" s="322">
        <f t="shared" si="469"/>
        <v>-3.4975697588492942E-2</v>
      </c>
      <c r="KX76" s="322">
        <f t="shared" si="470"/>
        <v>-2.5710419485791544E-2</v>
      </c>
      <c r="KY76" s="322">
        <f t="shared" si="471"/>
        <v>-3.3279359127322321E-2</v>
      </c>
      <c r="KZ76" s="322">
        <f t="shared" si="472"/>
        <v>-2.0116537180910141E-2</v>
      </c>
      <c r="LA76" s="322">
        <f t="shared" si="473"/>
        <v>-1.8023729734625443E-2</v>
      </c>
      <c r="LB76" s="322">
        <f t="shared" si="474"/>
        <v>1.8180209463581357E-2</v>
      </c>
      <c r="LC76" s="322">
        <f t="shared" si="475"/>
        <v>0.12797739200645949</v>
      </c>
      <c r="LD76" s="322">
        <f t="shared" si="476"/>
        <v>-1.4920531949400009E-2</v>
      </c>
      <c r="LE76" s="322">
        <f t="shared" si="477"/>
        <v>4.7417889956700911E-2</v>
      </c>
      <c r="LF76" s="322">
        <f t="shared" si="478"/>
        <v>-1.0831035840882321E-2</v>
      </c>
      <c r="LG76" s="322">
        <f t="shared" si="479"/>
        <v>-7.9782411604714332E-2</v>
      </c>
      <c r="LH76" s="322">
        <f t="shared" si="480"/>
        <v>9.267917056267545E-3</v>
      </c>
      <c r="LI76" s="322">
        <f t="shared" si="481"/>
        <v>-2.5331724969843077E-2</v>
      </c>
      <c r="LJ76" s="322">
        <f t="shared" si="482"/>
        <v>-1.231051906293054E-2</v>
      </c>
      <c r="LK76" s="322">
        <f t="shared" si="483"/>
        <v>3.4236531718202137E-2</v>
      </c>
      <c r="LL76" s="322">
        <f t="shared" si="484"/>
        <v>-2.8815706143128457E-2</v>
      </c>
      <c r="LM76" s="322">
        <f t="shared" si="485"/>
        <v>-2.4402998082621681E-3</v>
      </c>
      <c r="LN76" s="322">
        <f t="shared" si="486"/>
        <v>-4.9481778669341371E-2</v>
      </c>
      <c r="LO76" s="322">
        <f t="shared" si="487"/>
        <v>-5.8631921824104233E-2</v>
      </c>
      <c r="LP76" s="322">
        <f t="shared" si="488"/>
        <v>-1.2376237623762112E-3</v>
      </c>
      <c r="LQ76" s="322">
        <f t="shared" si="489"/>
        <v>-1.5960533952408713E-2</v>
      </c>
      <c r="LR76" s="322">
        <f t="shared" si="490"/>
        <v>-1.70937940393549E-2</v>
      </c>
      <c r="LS76" s="322">
        <f t="shared" si="491"/>
        <v>-1.6825829922692017E-2</v>
      </c>
      <c r="LT76" s="322">
        <f t="shared" si="492"/>
        <v>1.7171567903058967E-2</v>
      </c>
      <c r="LU76" s="322">
        <f t="shared" si="493"/>
        <v>-6.9846101809572167E-2</v>
      </c>
      <c r="LV76" s="327">
        <f t="shared" si="494"/>
        <v>-2.568131701210603E-3</v>
      </c>
    </row>
    <row r="77" spans="1:334">
      <c r="A77" s="265">
        <v>45313</v>
      </c>
      <c r="B77" s="230">
        <v>3216.23</v>
      </c>
      <c r="C77" s="231">
        <v>85.54</v>
      </c>
      <c r="D77" s="231">
        <v>41.39</v>
      </c>
      <c r="E77" s="231">
        <v>43.2</v>
      </c>
      <c r="F77" s="231">
        <v>2725.05</v>
      </c>
      <c r="G77" s="231">
        <v>16.350000000000001</v>
      </c>
      <c r="H77" s="231">
        <v>214.34</v>
      </c>
      <c r="I77" s="231">
        <v>167212.95000000001</v>
      </c>
      <c r="J77" s="231">
        <v>10.79</v>
      </c>
      <c r="K77" s="231">
        <v>398.74</v>
      </c>
      <c r="L77" s="231">
        <v>84.67</v>
      </c>
      <c r="M77" s="232">
        <v>7.0000000000000007E-2</v>
      </c>
      <c r="N77" s="231">
        <v>29.65</v>
      </c>
      <c r="O77" s="231">
        <v>3469.56</v>
      </c>
      <c r="P77" s="231">
        <v>2.4900000000000002</v>
      </c>
      <c r="Q77" s="231">
        <v>1795.8</v>
      </c>
      <c r="R77" s="231">
        <v>13.2</v>
      </c>
      <c r="S77" s="231">
        <v>190.8</v>
      </c>
      <c r="T77" s="231">
        <v>100.09</v>
      </c>
      <c r="U77" s="231">
        <v>70987.95</v>
      </c>
      <c r="V77" s="231">
        <v>16.510000000000002</v>
      </c>
      <c r="W77" s="231">
        <v>61</v>
      </c>
      <c r="X77" s="231">
        <v>7.89</v>
      </c>
      <c r="Y77" s="231">
        <v>486.79</v>
      </c>
      <c r="Z77" s="231">
        <v>71.23</v>
      </c>
      <c r="AA77" s="231">
        <v>183.25</v>
      </c>
      <c r="AB77" s="231">
        <v>2.78</v>
      </c>
      <c r="AC77" s="231">
        <v>16.25</v>
      </c>
      <c r="AD77" s="231">
        <v>18.899999999999999</v>
      </c>
      <c r="AE77" s="231">
        <v>159.12</v>
      </c>
      <c r="AF77" s="231">
        <v>747.34</v>
      </c>
      <c r="AG77" s="231">
        <v>56.35</v>
      </c>
      <c r="AH77" s="231">
        <v>13.44</v>
      </c>
      <c r="AI77" s="231">
        <v>189.31</v>
      </c>
      <c r="AJ77" s="231">
        <v>24.57</v>
      </c>
      <c r="AK77" s="231">
        <v>382.3</v>
      </c>
      <c r="AL77" s="231">
        <v>335.33</v>
      </c>
      <c r="AM77" s="231">
        <v>43.07</v>
      </c>
      <c r="AN77" s="231">
        <v>13.23</v>
      </c>
      <c r="AO77" s="231">
        <v>143.5</v>
      </c>
      <c r="AP77" s="231">
        <v>165.79</v>
      </c>
      <c r="AQ77" s="231">
        <v>12.31</v>
      </c>
      <c r="AR77" s="231">
        <v>9.77</v>
      </c>
      <c r="AS77" s="231">
        <v>92.08</v>
      </c>
      <c r="AT77" s="231">
        <v>68.260000000000005</v>
      </c>
      <c r="AU77" s="231">
        <v>146.09</v>
      </c>
      <c r="AV77" s="231">
        <v>30.43</v>
      </c>
      <c r="AW77" s="231">
        <v>52.3</v>
      </c>
      <c r="AX77" s="231">
        <v>3.59</v>
      </c>
      <c r="AY77" s="231">
        <v>28.12</v>
      </c>
      <c r="AZ77" s="231">
        <v>37.700000000000003</v>
      </c>
      <c r="BA77" s="231">
        <v>6462.71</v>
      </c>
      <c r="BB77" s="231">
        <v>784.56</v>
      </c>
      <c r="BC77" s="231">
        <v>0.88</v>
      </c>
      <c r="BD77" s="231">
        <v>14.6</v>
      </c>
      <c r="BE77" s="231">
        <v>613.92999999999995</v>
      </c>
      <c r="BF77" s="231">
        <v>570.41999999999996</v>
      </c>
      <c r="BG77" s="231">
        <v>159.47999999999999</v>
      </c>
      <c r="BH77" s="231">
        <v>58.81</v>
      </c>
      <c r="BI77" s="231">
        <v>292.5</v>
      </c>
      <c r="BJ77" s="231">
        <v>3.44</v>
      </c>
      <c r="BK77" s="231">
        <v>1320.16</v>
      </c>
      <c r="BL77" s="231">
        <v>138.16999999999999</v>
      </c>
      <c r="BM77" s="231">
        <v>103.54</v>
      </c>
      <c r="BN77" s="231">
        <v>422.48</v>
      </c>
      <c r="BO77" s="231">
        <v>3638.3</v>
      </c>
      <c r="BP77" s="231">
        <v>117.65</v>
      </c>
      <c r="BQ77" s="231">
        <v>757.16</v>
      </c>
      <c r="BR77" s="231">
        <v>94.1</v>
      </c>
      <c r="BS77" s="231">
        <v>430.56</v>
      </c>
      <c r="BT77" s="231">
        <v>61.77</v>
      </c>
      <c r="BU77" s="231">
        <v>54.08</v>
      </c>
      <c r="BV77" s="231">
        <v>10.029999999999999</v>
      </c>
      <c r="BW77" s="231">
        <v>53.7</v>
      </c>
      <c r="BX77" s="231">
        <v>391.73</v>
      </c>
      <c r="BY77" s="231">
        <v>150.97</v>
      </c>
      <c r="BZ77" s="231">
        <v>81.55</v>
      </c>
      <c r="CA77" s="231">
        <v>157.93</v>
      </c>
      <c r="CB77" s="231">
        <v>53.25</v>
      </c>
      <c r="CC77" s="231">
        <v>84331.19</v>
      </c>
      <c r="CD77" s="231">
        <v>175.7</v>
      </c>
      <c r="CE77" s="231">
        <v>67.739999999999995</v>
      </c>
      <c r="CF77" s="231">
        <v>7736.47</v>
      </c>
      <c r="CG77" s="231">
        <v>22.91</v>
      </c>
      <c r="CH77" s="231">
        <v>0.79</v>
      </c>
      <c r="CI77" s="231">
        <v>114.74</v>
      </c>
      <c r="CJ77" s="231">
        <v>177.25</v>
      </c>
      <c r="CK77" s="231">
        <v>105.2</v>
      </c>
      <c r="CL77" s="231">
        <v>27.16</v>
      </c>
      <c r="CM77" s="231">
        <v>6.45</v>
      </c>
      <c r="CN77" s="231">
        <v>8.6199999999999992</v>
      </c>
      <c r="CO77" s="231">
        <v>0.89</v>
      </c>
      <c r="CP77" s="231">
        <v>1167.5899999999999</v>
      </c>
      <c r="CQ77" s="231">
        <v>154.25</v>
      </c>
      <c r="CR77" s="231">
        <v>243.92</v>
      </c>
      <c r="CS77" s="231">
        <v>169.99</v>
      </c>
      <c r="CT77" s="231">
        <v>264.56</v>
      </c>
      <c r="CU77" s="231">
        <v>799.98</v>
      </c>
      <c r="CV77" s="231">
        <v>112.57</v>
      </c>
      <c r="CW77" s="231">
        <v>434.2</v>
      </c>
      <c r="CX77" s="231">
        <v>14.05</v>
      </c>
      <c r="CY77" s="231">
        <v>277.95</v>
      </c>
      <c r="CZ77" s="231">
        <v>29.8</v>
      </c>
      <c r="DA77" s="231">
        <v>10910.11</v>
      </c>
      <c r="DB77" s="231">
        <v>165.79</v>
      </c>
      <c r="DC77" s="231">
        <v>7.91</v>
      </c>
      <c r="DD77" s="231">
        <v>38.85</v>
      </c>
      <c r="DE77" s="231">
        <v>1508.7</v>
      </c>
      <c r="DF77" s="231">
        <v>170.13</v>
      </c>
      <c r="DG77" s="231">
        <v>150.97</v>
      </c>
      <c r="DH77" s="231">
        <v>10.210000000000001</v>
      </c>
      <c r="DI77" s="231">
        <v>9.43</v>
      </c>
      <c r="DJ77" s="231">
        <v>24.53</v>
      </c>
      <c r="DK77" s="231">
        <v>99.33</v>
      </c>
      <c r="DL77" s="231">
        <v>9982.19</v>
      </c>
      <c r="DM77" s="231">
        <v>27.65</v>
      </c>
      <c r="DN77" s="231">
        <v>45.62</v>
      </c>
      <c r="DO77" s="231">
        <v>87.84</v>
      </c>
      <c r="DP77" s="231">
        <v>88.74</v>
      </c>
      <c r="DQ77" s="231">
        <v>359073.88</v>
      </c>
      <c r="DR77" s="231">
        <v>214.29</v>
      </c>
      <c r="DS77" s="231">
        <v>36.07</v>
      </c>
      <c r="DT77" s="231">
        <v>47.42</v>
      </c>
      <c r="DU77" s="231">
        <v>32.619999999999997</v>
      </c>
      <c r="DV77" s="231">
        <v>13.46</v>
      </c>
      <c r="DW77" s="231">
        <v>2.4700000000000002</v>
      </c>
      <c r="DX77" s="231">
        <v>22.74</v>
      </c>
      <c r="DY77" s="231">
        <v>12.06</v>
      </c>
      <c r="DZ77" s="231">
        <v>252.69</v>
      </c>
      <c r="EA77" s="231">
        <v>76.459999999999994</v>
      </c>
      <c r="EB77" s="231">
        <v>23.78</v>
      </c>
      <c r="EC77" s="231">
        <v>1161</v>
      </c>
      <c r="ED77" s="231">
        <v>26.82</v>
      </c>
      <c r="EE77" s="231">
        <v>19.84</v>
      </c>
      <c r="EF77" s="231">
        <v>19.32</v>
      </c>
      <c r="EG77" s="231">
        <v>41.11</v>
      </c>
      <c r="EH77" s="231">
        <v>959.31</v>
      </c>
      <c r="EI77" s="231">
        <v>230.87</v>
      </c>
      <c r="EJ77" s="231">
        <v>4.9400000000000004</v>
      </c>
      <c r="EK77" s="231">
        <v>3821.25</v>
      </c>
      <c r="EL77" s="231">
        <v>28.26</v>
      </c>
      <c r="EM77" s="231">
        <v>229.99</v>
      </c>
      <c r="EN77" s="231">
        <v>150.41</v>
      </c>
      <c r="EO77" s="231">
        <v>223.91</v>
      </c>
      <c r="EP77" s="231">
        <v>2180.58</v>
      </c>
      <c r="EQ77" s="231">
        <v>114.75</v>
      </c>
      <c r="ER77" s="231">
        <v>150.49</v>
      </c>
      <c r="ES77" s="231">
        <v>99.56</v>
      </c>
      <c r="ET77" s="231">
        <v>51.27</v>
      </c>
      <c r="EU77" s="231">
        <v>23.76</v>
      </c>
      <c r="EV77" s="231">
        <v>385.4</v>
      </c>
      <c r="EW77" s="231">
        <v>8.5</v>
      </c>
      <c r="EX77" s="231">
        <v>205.47</v>
      </c>
      <c r="EY77" s="231">
        <v>177.3</v>
      </c>
      <c r="EZ77" s="231">
        <v>32.28</v>
      </c>
      <c r="FA77" s="231">
        <v>59.35</v>
      </c>
      <c r="FB77" s="231">
        <v>29.17</v>
      </c>
      <c r="FC77" s="231">
        <v>141</v>
      </c>
      <c r="FD77" s="231">
        <v>16.48</v>
      </c>
      <c r="FE77" s="231">
        <v>34.03</v>
      </c>
      <c r="FF77" s="231">
        <v>377.56</v>
      </c>
      <c r="FG77" s="231">
        <v>84.68</v>
      </c>
      <c r="FH77" s="231">
        <v>680.31</v>
      </c>
      <c r="FI77" s="231">
        <v>58.06</v>
      </c>
      <c r="FJ77" s="233">
        <v>38114.76</v>
      </c>
      <c r="FN77" s="326">
        <f t="shared" si="330"/>
        <v>1.2870981557996538E-2</v>
      </c>
      <c r="FO77" s="322">
        <f t="shared" si="331"/>
        <v>6.1290322580645311E-2</v>
      </c>
      <c r="FP77" s="322">
        <f t="shared" si="332"/>
        <v>3.78635907723169E-2</v>
      </c>
      <c r="FQ77" s="322">
        <f t="shared" si="333"/>
        <v>3.9711191335740213E-2</v>
      </c>
      <c r="FR77" s="322">
        <f t="shared" si="334"/>
        <v>-2.3465076526681318E-2</v>
      </c>
      <c r="FS77" s="322">
        <f t="shared" si="335"/>
        <v>-2.5625744934445749E-2</v>
      </c>
      <c r="FT77" s="322">
        <f t="shared" si="336"/>
        <v>6.0564077189510193E-2</v>
      </c>
      <c r="FU77" s="322">
        <f t="shared" si="337"/>
        <v>3.0819993868575653E-2</v>
      </c>
      <c r="FV77" s="322">
        <f t="shared" si="338"/>
        <v>7.4696545284778978E-3</v>
      </c>
      <c r="FW77" s="322">
        <f t="shared" si="339"/>
        <v>1.3187650870283313E-2</v>
      </c>
      <c r="FX77" s="322">
        <f t="shared" si="340"/>
        <v>2.6676367163817181E-2</v>
      </c>
      <c r="FY77" s="322">
        <f t="shared" si="341"/>
        <v>0</v>
      </c>
      <c r="FZ77" s="322">
        <f t="shared" si="342"/>
        <v>1.6106922549691531E-2</v>
      </c>
      <c r="GA77" s="322">
        <f t="shared" si="343"/>
        <v>-2.6795957465309488E-2</v>
      </c>
      <c r="GB77" s="322">
        <f t="shared" si="344"/>
        <v>2.0491803278688634E-2</v>
      </c>
      <c r="GC77" s="322">
        <f t="shared" si="345"/>
        <v>4.0325804227808001E-2</v>
      </c>
      <c r="GD77" s="322">
        <f t="shared" si="346"/>
        <v>1.517450682852775E-3</v>
      </c>
      <c r="GE77" s="322">
        <f t="shared" si="347"/>
        <v>4.4748618057384726E-3</v>
      </c>
      <c r="GF77" s="322">
        <f t="shared" si="348"/>
        <v>7.9137466307277665E-2</v>
      </c>
      <c r="GG77" s="322">
        <f t="shared" si="349"/>
        <v>-1.7403084272403387E-2</v>
      </c>
      <c r="GH77" s="322">
        <f t="shared" si="350"/>
        <v>1.3505217925107577E-2</v>
      </c>
      <c r="GI77" s="322">
        <f t="shared" si="351"/>
        <v>2.5899764547595006E-2</v>
      </c>
      <c r="GJ77" s="322">
        <f t="shared" si="352"/>
        <v>3.8167938931296893E-3</v>
      </c>
      <c r="GK77" s="322">
        <f t="shared" si="353"/>
        <v>-6.9796563545660296E-4</v>
      </c>
      <c r="GL77" s="322">
        <f t="shared" si="354"/>
        <v>6.6157760814249386E-2</v>
      </c>
      <c r="GM77" s="322">
        <f t="shared" si="355"/>
        <v>-0.13638720015080824</v>
      </c>
      <c r="GN77" s="322">
        <f t="shared" si="356"/>
        <v>-7.1428571428571496E-3</v>
      </c>
      <c r="GO77" s="322">
        <f t="shared" si="357"/>
        <v>-1.0353227771011065E-2</v>
      </c>
      <c r="GP77" s="322">
        <f t="shared" si="358"/>
        <v>-3.6697247706422138E-2</v>
      </c>
      <c r="GQ77" s="322">
        <f t="shared" si="359"/>
        <v>2.4333719582850528E-2</v>
      </c>
      <c r="GR77" s="322">
        <f t="shared" si="360"/>
        <v>0.1724267762734733</v>
      </c>
      <c r="GS77" s="322">
        <f t="shared" si="361"/>
        <v>-7.7478429300932867E-3</v>
      </c>
      <c r="GT77" s="322">
        <f t="shared" si="362"/>
        <v>0.16162489196197055</v>
      </c>
      <c r="GU77" s="322">
        <f t="shared" si="363"/>
        <v>-1.303373129659559E-2</v>
      </c>
      <c r="GV77" s="322">
        <f t="shared" si="364"/>
        <v>-2.8469750889679672E-2</v>
      </c>
      <c r="GW77" s="322">
        <f t="shared" si="365"/>
        <v>-1.4182568334192883E-2</v>
      </c>
      <c r="GX77" s="322">
        <f t="shared" si="366"/>
        <v>-2.6448728370688693E-2</v>
      </c>
      <c r="GY77" s="322">
        <f t="shared" si="367"/>
        <v>-9.3454009682172129E-2</v>
      </c>
      <c r="GZ77" s="322">
        <f t="shared" si="368"/>
        <v>-2.5055268975681638E-2</v>
      </c>
      <c r="HA77" s="322">
        <f t="shared" si="369"/>
        <v>2.935420743639834E-3</v>
      </c>
      <c r="HB77" s="322">
        <f t="shared" si="370"/>
        <v>1.1593141741411959E-2</v>
      </c>
      <c r="HC77" s="322">
        <f t="shared" si="371"/>
        <v>-5.7427258805513012E-2</v>
      </c>
      <c r="HD77" s="322">
        <f t="shared" si="372"/>
        <v>-5.2376333656644125E-2</v>
      </c>
      <c r="HE77" s="322">
        <f t="shared" si="373"/>
        <v>1.0868371939839663E-2</v>
      </c>
      <c r="HF77" s="322">
        <f t="shared" si="374"/>
        <v>8.2804568527918884E-2</v>
      </c>
      <c r="HG77" s="322">
        <f t="shared" si="375"/>
        <v>1.2404712404712349E-2</v>
      </c>
      <c r="HH77" s="322">
        <f t="shared" si="376"/>
        <v>3.9590894094358627E-3</v>
      </c>
      <c r="HI77" s="322">
        <f t="shared" si="377"/>
        <v>3.6259163859718613E-2</v>
      </c>
      <c r="HJ77" s="322">
        <f t="shared" si="378"/>
        <v>0.11490683229813653</v>
      </c>
      <c r="HK77" s="322">
        <f t="shared" si="379"/>
        <v>3.0036630036630048E-2</v>
      </c>
      <c r="HL77" s="322">
        <f t="shared" si="380"/>
        <v>1.6172506738544513E-2</v>
      </c>
      <c r="HM77" s="322">
        <f t="shared" si="381"/>
        <v>-6.8538305382716304E-3</v>
      </c>
      <c r="HN77" s="322">
        <f t="shared" si="382"/>
        <v>0.16158834502975924</v>
      </c>
      <c r="HO77" s="322">
        <f t="shared" si="383"/>
        <v>-6.3829787234042493E-2</v>
      </c>
      <c r="HP77" s="322">
        <f t="shared" si="384"/>
        <v>-6.887755102040817E-2</v>
      </c>
      <c r="HQ77" s="322">
        <f t="shared" si="385"/>
        <v>3.8917504701169088E-3</v>
      </c>
      <c r="HR77" s="322">
        <f t="shared" si="386"/>
        <v>0.18111605756289464</v>
      </c>
      <c r="HS77" s="322">
        <f t="shared" si="387"/>
        <v>4.296645085344316E-2</v>
      </c>
      <c r="HT77" s="322">
        <f t="shared" si="388"/>
        <v>3.3749340833186883E-2</v>
      </c>
      <c r="HU77" s="322">
        <f t="shared" si="389"/>
        <v>5.4472042971988946E-2</v>
      </c>
      <c r="HV77" s="322">
        <f t="shared" si="390"/>
        <v>-1.7142857142857158E-2</v>
      </c>
      <c r="HW77" s="322">
        <f t="shared" si="391"/>
        <v>-3.2165023179957951E-3</v>
      </c>
      <c r="HX77" s="322">
        <f t="shared" si="392"/>
        <v>1.2382766705744416E-2</v>
      </c>
      <c r="HY77" s="322">
        <f t="shared" si="393"/>
        <v>1.0639336261591054E-2</v>
      </c>
      <c r="HZ77" s="322">
        <f t="shared" si="394"/>
        <v>2.5212938921109571E-2</v>
      </c>
      <c r="IA77" s="322">
        <f t="shared" si="395"/>
        <v>-2.6934937322981224E-2</v>
      </c>
      <c r="IB77" s="322">
        <f t="shared" si="396"/>
        <v>2.4379625598606978E-2</v>
      </c>
      <c r="IC77" s="322">
        <f t="shared" si="397"/>
        <v>-2.2527465434218567E-2</v>
      </c>
      <c r="ID77" s="322">
        <f t="shared" si="398"/>
        <v>2.4719590547751236E-2</v>
      </c>
      <c r="IE77" s="322">
        <f t="shared" si="399"/>
        <v>4.4364130302956849E-2</v>
      </c>
      <c r="IF77" s="322">
        <f t="shared" si="400"/>
        <v>-2.7550377833753147E-2</v>
      </c>
      <c r="IG77" s="322">
        <f t="shared" si="401"/>
        <v>2.2886324947985641E-2</v>
      </c>
      <c r="IH77" s="322">
        <f t="shared" si="402"/>
        <v>1.724137931034482E-2</v>
      </c>
      <c r="II77" s="322">
        <f t="shared" si="403"/>
        <v>1.1489922772650206E-2</v>
      </c>
      <c r="IJ77" s="322">
        <f t="shared" si="404"/>
        <v>2.7892941485174481E-2</v>
      </c>
      <c r="IK77" s="322">
        <f t="shared" si="405"/>
        <v>-1.3461412794876837E-2</v>
      </c>
      <c r="IL77" s="322">
        <f t="shared" si="406"/>
        <v>1.9247594050743555E-2</v>
      </c>
      <c r="IM77" s="322">
        <f t="shared" si="407"/>
        <v>1.256651920241077E-2</v>
      </c>
      <c r="IN77" s="322">
        <f t="shared" si="408"/>
        <v>3.1976744186046485E-2</v>
      </c>
      <c r="IO77" s="322">
        <f t="shared" si="409"/>
        <v>7.7625648380811485E-2</v>
      </c>
      <c r="IP77" s="322">
        <f t="shared" si="410"/>
        <v>8.0034423407917263E-2</v>
      </c>
      <c r="IQ77" s="322">
        <f t="shared" si="411"/>
        <v>-1.8829663962920209E-2</v>
      </c>
      <c r="IR77" s="322">
        <f t="shared" si="412"/>
        <v>1.1598152141081624E-2</v>
      </c>
      <c r="IS77" s="322">
        <f t="shared" si="413"/>
        <v>-7.4343434343434336E-2</v>
      </c>
      <c r="IT77" s="322">
        <f t="shared" si="414"/>
        <v>0</v>
      </c>
      <c r="IU77" s="322">
        <f t="shared" si="415"/>
        <v>5.3917516303848535E-2</v>
      </c>
      <c r="IV77" s="322">
        <f t="shared" si="416"/>
        <v>1.7333409860529246E-2</v>
      </c>
      <c r="IW77" s="322">
        <f t="shared" si="417"/>
        <v>1.0372646945831716E-2</v>
      </c>
      <c r="IX77" s="322">
        <f t="shared" si="418"/>
        <v>2.4905660377358495E-2</v>
      </c>
      <c r="IY77" s="322">
        <f t="shared" si="419"/>
        <v>-1.526717557251903E-2</v>
      </c>
      <c r="IZ77" s="322">
        <f t="shared" si="420"/>
        <v>-5.378704720087818E-2</v>
      </c>
      <c r="JA77" s="322">
        <f t="shared" si="421"/>
        <v>7.228915662650609E-2</v>
      </c>
      <c r="JB77" s="322">
        <f t="shared" si="422"/>
        <v>-5.112518000323793E-3</v>
      </c>
      <c r="JC77" s="322">
        <f t="shared" si="423"/>
        <v>-8.9308661012592293E-3</v>
      </c>
      <c r="JD77" s="322">
        <f t="shared" si="424"/>
        <v>-7.4869791666666808E-3</v>
      </c>
      <c r="JE77" s="322">
        <f t="shared" si="425"/>
        <v>6.2570321290161393E-2</v>
      </c>
      <c r="JF77" s="322">
        <f t="shared" si="426"/>
        <v>-1.0916704052639508E-2</v>
      </c>
      <c r="JG77" s="322">
        <f t="shared" si="427"/>
        <v>-1.4208081231284855E-2</v>
      </c>
      <c r="JH77" s="322">
        <f t="shared" si="428"/>
        <v>4.5315256755501861E-2</v>
      </c>
      <c r="JI77" s="322">
        <f t="shared" si="429"/>
        <v>4.0002774758941921E-3</v>
      </c>
      <c r="JJ77" s="322">
        <f t="shared" si="430"/>
        <v>3.460972017673053E-2</v>
      </c>
      <c r="JK77" s="322">
        <f t="shared" si="431"/>
        <v>4.2768711311198561E-2</v>
      </c>
      <c r="JL77" s="322">
        <f t="shared" si="432"/>
        <v>0.11194029850746269</v>
      </c>
      <c r="JM77" s="322">
        <f t="shared" si="433"/>
        <v>-1.6673125974529277E-2</v>
      </c>
      <c r="JN77" s="322">
        <f t="shared" si="434"/>
        <v>1.1593141741411959E-2</v>
      </c>
      <c r="JO77" s="322">
        <f t="shared" si="435"/>
        <v>2.7272727272727268E-2</v>
      </c>
      <c r="JP77" s="322">
        <f t="shared" si="436"/>
        <v>-3.6458333333333308E-2</v>
      </c>
      <c r="JQ77" s="322">
        <f t="shared" si="437"/>
        <v>-3.5524557780945702E-2</v>
      </c>
      <c r="JR77" s="322">
        <f t="shared" si="438"/>
        <v>2.3276795380729007E-2</v>
      </c>
      <c r="JS77" s="322">
        <f t="shared" si="439"/>
        <v>-1.3461412794876837E-2</v>
      </c>
      <c r="JT77" s="322">
        <f t="shared" si="440"/>
        <v>-2.2030651340996039E-2</v>
      </c>
      <c r="JU77" s="322">
        <f t="shared" si="441"/>
        <v>1.0718113612004249E-2</v>
      </c>
      <c r="JV77" s="322">
        <f t="shared" si="442"/>
        <v>2.0807324178110695E-2</v>
      </c>
      <c r="JW77" s="322">
        <f t="shared" si="443"/>
        <v>9.5538164447606239E-3</v>
      </c>
      <c r="JX77" s="322">
        <f t="shared" si="444"/>
        <v>6.58526819319947E-2</v>
      </c>
      <c r="JY77" s="322">
        <f t="shared" si="445"/>
        <v>1.1708744968898658E-2</v>
      </c>
      <c r="JZ77" s="322">
        <f t="shared" si="446"/>
        <v>2.5398966059788614E-2</v>
      </c>
      <c r="KA77" s="322">
        <f t="shared" si="447"/>
        <v>4.8043925875085984E-3</v>
      </c>
      <c r="KB77" s="322">
        <f t="shared" si="448"/>
        <v>-1.1253481894150475E-2</v>
      </c>
      <c r="KC77" s="322">
        <f t="shared" si="449"/>
        <v>-3.6096244590263636E-2</v>
      </c>
      <c r="KD77" s="322">
        <f t="shared" si="450"/>
        <v>4.6797909237457788E-2</v>
      </c>
      <c r="KE77" s="322">
        <f t="shared" si="451"/>
        <v>3.4710269650028713E-2</v>
      </c>
      <c r="KF77" s="322">
        <f t="shared" si="452"/>
        <v>0.11998110533774203</v>
      </c>
      <c r="KG77" s="322">
        <f t="shared" si="453"/>
        <v>-2.1413276231263471E-3</v>
      </c>
      <c r="KH77" s="322">
        <f t="shared" si="454"/>
        <v>-3.7009622501849694E-3</v>
      </c>
      <c r="KI77" s="322">
        <f t="shared" si="455"/>
        <v>-1.1999999999999922E-2</v>
      </c>
      <c r="KJ77" s="322">
        <f t="shared" si="456"/>
        <v>2.2941970310391274E-2</v>
      </c>
      <c r="KK77" s="322">
        <f t="shared" si="457"/>
        <v>2.6382978723404296E-2</v>
      </c>
      <c r="KL77" s="322">
        <f t="shared" si="458"/>
        <v>1.2744980161115815E-2</v>
      </c>
      <c r="KM77" s="322">
        <f t="shared" si="459"/>
        <v>-0.109273066169618</v>
      </c>
      <c r="KN77" s="322">
        <f t="shared" si="460"/>
        <v>1.1914893617021326E-2</v>
      </c>
      <c r="KO77" s="322">
        <f t="shared" si="461"/>
        <v>2.7251813838258674E-2</v>
      </c>
      <c r="KP77" s="322">
        <f t="shared" si="462"/>
        <v>3.8729666924864445E-2</v>
      </c>
      <c r="KQ77" s="322">
        <f t="shared" si="463"/>
        <v>-2.9828850855745694E-2</v>
      </c>
      <c r="KR77" s="322">
        <f t="shared" si="464"/>
        <v>1.1518324607329782E-2</v>
      </c>
      <c r="KS77" s="322">
        <f t="shared" si="465"/>
        <v>5.3562275756022452E-2</v>
      </c>
      <c r="KT77" s="322">
        <f t="shared" si="466"/>
        <v>2.398488535929285E-2</v>
      </c>
      <c r="KU77" s="322">
        <f t="shared" si="467"/>
        <v>8.430156372848812E-3</v>
      </c>
      <c r="KV77" s="322">
        <f t="shared" si="468"/>
        <v>0.14883720930232572</v>
      </c>
      <c r="KW77" s="322">
        <f t="shared" si="469"/>
        <v>3.0314223931061587E-2</v>
      </c>
      <c r="KX77" s="322">
        <f t="shared" si="470"/>
        <v>-1.8749999999999972E-2</v>
      </c>
      <c r="KY77" s="322">
        <f t="shared" si="471"/>
        <v>1.3752369198219264E-2</v>
      </c>
      <c r="KZ77" s="322">
        <f t="shared" si="472"/>
        <v>6.477417527962627E-2</v>
      </c>
      <c r="LA77" s="322">
        <f t="shared" si="473"/>
        <v>3.2604685482383294E-2</v>
      </c>
      <c r="LB77" s="322">
        <f t="shared" si="474"/>
        <v>-2.6755944622054717E-3</v>
      </c>
      <c r="LC77" s="322">
        <f t="shared" si="475"/>
        <v>2.6753758052970606E-2</v>
      </c>
      <c r="LD77" s="322">
        <f t="shared" si="476"/>
        <v>-8.956206783009452E-3</v>
      </c>
      <c r="LE77" s="322">
        <f t="shared" si="477"/>
        <v>3.8314176245210266E-3</v>
      </c>
      <c r="LF77" s="322">
        <f t="shared" si="478"/>
        <v>2.0704758112681791E-2</v>
      </c>
      <c r="LG77" s="322">
        <f t="shared" si="479"/>
        <v>0.17044334975369463</v>
      </c>
      <c r="LH77" s="322">
        <f t="shared" si="480"/>
        <v>5.0164854628191417E-2</v>
      </c>
      <c r="LI77" s="322">
        <f t="shared" si="481"/>
        <v>5.1980198019801971E-2</v>
      </c>
      <c r="LJ77" s="322">
        <f t="shared" si="482"/>
        <v>-4.4414473072272399E-2</v>
      </c>
      <c r="LK77" s="322">
        <f t="shared" si="483"/>
        <v>9.2960177536678665E-2</v>
      </c>
      <c r="LL77" s="322">
        <f t="shared" si="484"/>
        <v>5.2494294098467537E-2</v>
      </c>
      <c r="LM77" s="322">
        <f t="shared" si="485"/>
        <v>3.7043508649309886E-2</v>
      </c>
      <c r="LN77" s="322">
        <f t="shared" si="486"/>
        <v>2.6028842771720084E-2</v>
      </c>
      <c r="LO77" s="322">
        <f t="shared" si="487"/>
        <v>-2.4221453287197232E-2</v>
      </c>
      <c r="LP77" s="322">
        <f t="shared" si="488"/>
        <v>2.1065675340768267E-2</v>
      </c>
      <c r="LQ77" s="322">
        <f t="shared" si="489"/>
        <v>3.5387791212033192E-3</v>
      </c>
      <c r="LR77" s="322">
        <f t="shared" si="490"/>
        <v>2.4692669197886701E-3</v>
      </c>
      <c r="LS77" s="322">
        <f t="shared" si="491"/>
        <v>-2.0814061054579058E-2</v>
      </c>
      <c r="LT77" s="322">
        <f t="shared" si="492"/>
        <v>-1.1637029288703081E-2</v>
      </c>
      <c r="LU77" s="322">
        <f t="shared" si="493"/>
        <v>5.5636363636363678E-2</v>
      </c>
      <c r="LV77" s="327">
        <f t="shared" si="494"/>
        <v>7.7247570850110653E-4</v>
      </c>
    </row>
    <row r="78" spans="1:334">
      <c r="A78" s="265">
        <v>45320</v>
      </c>
      <c r="B78" s="230">
        <v>3247.64</v>
      </c>
      <c r="C78" s="231">
        <v>84.4</v>
      </c>
      <c r="D78" s="231">
        <v>40.659999999999997</v>
      </c>
      <c r="E78" s="231">
        <v>43.26</v>
      </c>
      <c r="F78" s="231">
        <v>2780.64</v>
      </c>
      <c r="G78" s="231">
        <v>17.02</v>
      </c>
      <c r="H78" s="231">
        <v>211.82</v>
      </c>
      <c r="I78" s="231">
        <v>202655.33</v>
      </c>
      <c r="J78" s="231">
        <v>10.92</v>
      </c>
      <c r="K78" s="231">
        <v>405.94</v>
      </c>
      <c r="L78" s="231">
        <v>87.54</v>
      </c>
      <c r="M78" s="232">
        <v>7.0000000000000007E-2</v>
      </c>
      <c r="N78" s="231">
        <v>30.08</v>
      </c>
      <c r="O78" s="231">
        <v>3510.76</v>
      </c>
      <c r="P78" s="231">
        <v>2.48</v>
      </c>
      <c r="Q78" s="231">
        <v>1772.9</v>
      </c>
      <c r="R78" s="231">
        <v>12.2</v>
      </c>
      <c r="S78" s="231">
        <v>184.29</v>
      </c>
      <c r="T78" s="231">
        <v>103.96</v>
      </c>
      <c r="U78" s="231">
        <v>72728.81</v>
      </c>
      <c r="V78" s="231">
        <v>16.53</v>
      </c>
      <c r="W78" s="231">
        <v>66.13</v>
      </c>
      <c r="X78" s="231">
        <v>8.67</v>
      </c>
      <c r="Y78" s="231">
        <v>493.59</v>
      </c>
      <c r="Z78" s="231">
        <v>69.150000000000006</v>
      </c>
      <c r="AA78" s="231">
        <v>187.91</v>
      </c>
      <c r="AB78" s="231">
        <v>2.73</v>
      </c>
      <c r="AC78" s="231">
        <v>17.05</v>
      </c>
      <c r="AD78" s="231">
        <v>19.52</v>
      </c>
      <c r="AE78" s="231">
        <v>171.81</v>
      </c>
      <c r="AF78" s="231">
        <v>752.17</v>
      </c>
      <c r="AG78" s="231">
        <v>57.46</v>
      </c>
      <c r="AH78" s="231">
        <v>12.15</v>
      </c>
      <c r="AI78" s="231">
        <v>193.6</v>
      </c>
      <c r="AJ78" s="231">
        <v>24.45</v>
      </c>
      <c r="AK78" s="231">
        <v>384.3</v>
      </c>
      <c r="AL78" s="231">
        <v>373.85</v>
      </c>
      <c r="AM78" s="231">
        <v>42.04</v>
      </c>
      <c r="AN78" s="231">
        <v>14.11</v>
      </c>
      <c r="AO78" s="231">
        <v>143.52000000000001</v>
      </c>
      <c r="AP78" s="231">
        <v>168.15</v>
      </c>
      <c r="AQ78" s="231">
        <v>12.31</v>
      </c>
      <c r="AR78" s="231">
        <v>11.14</v>
      </c>
      <c r="AS78" s="231">
        <v>92.16</v>
      </c>
      <c r="AT78" s="231">
        <v>66.540000000000006</v>
      </c>
      <c r="AU78" s="231">
        <v>144.97999999999999</v>
      </c>
      <c r="AV78" s="231">
        <v>31.4</v>
      </c>
      <c r="AW78" s="231">
        <v>54.93</v>
      </c>
      <c r="AX78" s="231">
        <v>3.33</v>
      </c>
      <c r="AY78" s="231">
        <v>26.88</v>
      </c>
      <c r="AZ78" s="231">
        <v>39.75</v>
      </c>
      <c r="BA78" s="231">
        <v>6400.26</v>
      </c>
      <c r="BB78" s="231">
        <v>805.82</v>
      </c>
      <c r="BC78" s="231">
        <v>0.9</v>
      </c>
      <c r="BD78" s="231">
        <v>14.92</v>
      </c>
      <c r="BE78" s="231">
        <v>634.76</v>
      </c>
      <c r="BF78" s="231">
        <v>564.64</v>
      </c>
      <c r="BG78" s="231">
        <v>158.34</v>
      </c>
      <c r="BH78" s="231">
        <v>58.93</v>
      </c>
      <c r="BI78" s="231">
        <v>307.8</v>
      </c>
      <c r="BJ78" s="231">
        <v>3.66</v>
      </c>
      <c r="BK78" s="231">
        <v>1308.33</v>
      </c>
      <c r="BL78" s="231">
        <v>135.41</v>
      </c>
      <c r="BM78" s="231">
        <v>107.77</v>
      </c>
      <c r="BN78" s="231">
        <v>417.39</v>
      </c>
      <c r="BO78" s="231">
        <v>3787.26</v>
      </c>
      <c r="BP78" s="231">
        <v>117.99</v>
      </c>
      <c r="BQ78" s="231">
        <v>757.83</v>
      </c>
      <c r="BR78" s="231">
        <v>95.85</v>
      </c>
      <c r="BS78" s="231">
        <v>433.02</v>
      </c>
      <c r="BT78" s="231">
        <v>56.12</v>
      </c>
      <c r="BU78" s="231">
        <v>54.25</v>
      </c>
      <c r="BV78" s="231">
        <v>10.69</v>
      </c>
      <c r="BW78" s="231">
        <v>55.44</v>
      </c>
      <c r="BX78" s="231">
        <v>472.08</v>
      </c>
      <c r="BY78" s="231">
        <v>148.22999999999999</v>
      </c>
      <c r="BZ78" s="231">
        <v>82.93</v>
      </c>
      <c r="CA78" s="231">
        <v>160.86000000000001</v>
      </c>
      <c r="CB78" s="231">
        <v>47.72</v>
      </c>
      <c r="CC78" s="231">
        <v>106753.99</v>
      </c>
      <c r="CD78" s="231">
        <v>172.89</v>
      </c>
      <c r="CE78" s="231">
        <v>64.27</v>
      </c>
      <c r="CF78" s="231">
        <v>7736.47</v>
      </c>
      <c r="CG78" s="231">
        <v>23.22</v>
      </c>
      <c r="CH78" s="231">
        <v>0.79</v>
      </c>
      <c r="CI78" s="231">
        <v>111.07</v>
      </c>
      <c r="CJ78" s="231">
        <v>177.66</v>
      </c>
      <c r="CK78" s="231">
        <v>110.68</v>
      </c>
      <c r="CL78" s="231">
        <v>26.42</v>
      </c>
      <c r="CM78" s="231">
        <v>6.45</v>
      </c>
      <c r="CN78" s="231">
        <v>7.44</v>
      </c>
      <c r="CO78" s="231">
        <v>0.79</v>
      </c>
      <c r="CP78" s="231">
        <v>1171.5899999999999</v>
      </c>
      <c r="CQ78" s="231">
        <v>161.16</v>
      </c>
      <c r="CR78" s="231">
        <v>237.11</v>
      </c>
      <c r="CS78" s="231">
        <v>173.3</v>
      </c>
      <c r="CT78" s="231">
        <v>273.68</v>
      </c>
      <c r="CU78" s="231">
        <v>865.9</v>
      </c>
      <c r="CV78" s="231">
        <v>113.7</v>
      </c>
      <c r="CW78" s="231">
        <v>456.03</v>
      </c>
      <c r="CX78" s="231">
        <v>13.86</v>
      </c>
      <c r="CY78" s="231">
        <v>274.61</v>
      </c>
      <c r="CZ78" s="231">
        <v>28.08</v>
      </c>
      <c r="DA78" s="231">
        <v>10484.209999999999</v>
      </c>
      <c r="DB78" s="231">
        <v>168.15</v>
      </c>
      <c r="DC78" s="231">
        <v>7.81</v>
      </c>
      <c r="DD78" s="231">
        <v>38.61</v>
      </c>
      <c r="DE78" s="231">
        <v>1661.53</v>
      </c>
      <c r="DF78" s="231">
        <v>171.76</v>
      </c>
      <c r="DG78" s="231">
        <v>148.22999999999999</v>
      </c>
      <c r="DH78" s="231">
        <v>10.28</v>
      </c>
      <c r="DI78" s="231">
        <v>9.59</v>
      </c>
      <c r="DJ78" s="231">
        <v>25.07</v>
      </c>
      <c r="DK78" s="231">
        <v>97.36</v>
      </c>
      <c r="DL78" s="231">
        <v>10215.950000000001</v>
      </c>
      <c r="DM78" s="231">
        <v>27.31</v>
      </c>
      <c r="DN78" s="231">
        <v>46.3</v>
      </c>
      <c r="DO78" s="231">
        <v>88.91</v>
      </c>
      <c r="DP78" s="231">
        <v>88.92</v>
      </c>
      <c r="DQ78" s="231">
        <v>391445.31</v>
      </c>
      <c r="DR78" s="231">
        <v>222.47</v>
      </c>
      <c r="DS78" s="231">
        <v>36.479999999999997</v>
      </c>
      <c r="DT78" s="231">
        <v>57.96</v>
      </c>
      <c r="DU78" s="231">
        <v>32.700000000000003</v>
      </c>
      <c r="DV78" s="231">
        <v>12.7</v>
      </c>
      <c r="DW78" s="231">
        <v>2.42</v>
      </c>
      <c r="DX78" s="231">
        <v>23.44</v>
      </c>
      <c r="DY78" s="231">
        <v>11.31</v>
      </c>
      <c r="DZ78" s="231">
        <v>252.27</v>
      </c>
      <c r="EA78" s="231">
        <v>75.569999999999993</v>
      </c>
      <c r="EB78" s="231">
        <v>23.25</v>
      </c>
      <c r="EC78" s="231">
        <v>1203.4000000000001</v>
      </c>
      <c r="ED78" s="231">
        <v>26.89</v>
      </c>
      <c r="EE78" s="231">
        <v>18.84</v>
      </c>
      <c r="EF78" s="231">
        <v>19.45</v>
      </c>
      <c r="EG78" s="231">
        <v>42.14</v>
      </c>
      <c r="EH78" s="231">
        <v>995.89</v>
      </c>
      <c r="EI78" s="231">
        <v>244.08</v>
      </c>
      <c r="EJ78" s="231">
        <v>4.96</v>
      </c>
      <c r="EK78" s="231">
        <v>3862.73</v>
      </c>
      <c r="EL78" s="231">
        <v>27.85</v>
      </c>
      <c r="EM78" s="231">
        <v>217.58</v>
      </c>
      <c r="EN78" s="231">
        <v>152.29</v>
      </c>
      <c r="EO78" s="231">
        <v>227.4</v>
      </c>
      <c r="EP78" s="231">
        <v>2335.7800000000002</v>
      </c>
      <c r="EQ78" s="231">
        <v>113.28</v>
      </c>
      <c r="ER78" s="231">
        <v>150.34</v>
      </c>
      <c r="ES78" s="231">
        <v>104.26</v>
      </c>
      <c r="ET78" s="231">
        <v>52.52</v>
      </c>
      <c r="EU78" s="231">
        <v>21.96</v>
      </c>
      <c r="EV78" s="231">
        <v>390.75</v>
      </c>
      <c r="EW78" s="231">
        <v>8.48</v>
      </c>
      <c r="EX78" s="231">
        <v>209.38</v>
      </c>
      <c r="EY78" s="231">
        <v>175.76</v>
      </c>
      <c r="EZ78" s="231">
        <v>31.38</v>
      </c>
      <c r="FA78" s="231">
        <v>58.6</v>
      </c>
      <c r="FB78" s="231">
        <v>28.36</v>
      </c>
      <c r="FC78" s="231">
        <v>138</v>
      </c>
      <c r="FD78" s="231">
        <v>16.36</v>
      </c>
      <c r="FE78" s="231">
        <v>34.43</v>
      </c>
      <c r="FF78" s="231">
        <v>384.12</v>
      </c>
      <c r="FG78" s="231">
        <v>80.53</v>
      </c>
      <c r="FH78" s="231">
        <v>702.69</v>
      </c>
      <c r="FI78" s="231">
        <v>56.5</v>
      </c>
      <c r="FJ78" s="233">
        <v>38065.730000000003</v>
      </c>
      <c r="FN78" s="326">
        <f t="shared" si="330"/>
        <v>9.7660925990988995E-3</v>
      </c>
      <c r="FO78" s="322">
        <f t="shared" si="331"/>
        <v>-1.3327098433481418E-2</v>
      </c>
      <c r="FP78" s="322">
        <f t="shared" si="332"/>
        <v>-1.7637110413143368E-2</v>
      </c>
      <c r="FQ78" s="322">
        <f t="shared" si="333"/>
        <v>1.3888888888887771E-3</v>
      </c>
      <c r="FR78" s="322">
        <f t="shared" si="334"/>
        <v>2.0399625694941262E-2</v>
      </c>
      <c r="FS78" s="322">
        <f t="shared" si="335"/>
        <v>4.097859327217114E-2</v>
      </c>
      <c r="FT78" s="322">
        <f t="shared" si="336"/>
        <v>-1.1757021554539565E-2</v>
      </c>
      <c r="FU78" s="322">
        <f t="shared" si="337"/>
        <v>0.21195954021503702</v>
      </c>
      <c r="FV78" s="322">
        <f t="shared" si="338"/>
        <v>1.2048192771084411E-2</v>
      </c>
      <c r="FW78" s="322">
        <f t="shared" si="339"/>
        <v>1.8056879169383529E-2</v>
      </c>
      <c r="FX78" s="322">
        <f t="shared" si="340"/>
        <v>3.389630329514591E-2</v>
      </c>
      <c r="FY78" s="322">
        <f t="shared" si="341"/>
        <v>0</v>
      </c>
      <c r="FZ78" s="322">
        <f t="shared" si="342"/>
        <v>1.4502529510961206E-2</v>
      </c>
      <c r="GA78" s="322">
        <f t="shared" si="343"/>
        <v>1.1874704573490666E-2</v>
      </c>
      <c r="GB78" s="322">
        <f t="shared" si="344"/>
        <v>-4.0160642570282049E-3</v>
      </c>
      <c r="GC78" s="322">
        <f t="shared" si="345"/>
        <v>-1.2751976834836766E-2</v>
      </c>
      <c r="GD78" s="322">
        <f t="shared" si="346"/>
        <v>-7.575757575757576E-2</v>
      </c>
      <c r="GE78" s="322">
        <f t="shared" si="347"/>
        <v>-3.4119496855346008E-2</v>
      </c>
      <c r="GF78" s="322">
        <f t="shared" si="348"/>
        <v>3.8665201318812972E-2</v>
      </c>
      <c r="GG78" s="322">
        <f t="shared" si="349"/>
        <v>2.4523316985488392E-2</v>
      </c>
      <c r="GH78" s="322">
        <f t="shared" si="350"/>
        <v>1.2113870381586659E-3</v>
      </c>
      <c r="GI78" s="322">
        <f t="shared" si="351"/>
        <v>8.4098360655737628E-2</v>
      </c>
      <c r="GJ78" s="322">
        <f t="shared" si="352"/>
        <v>9.8859315589353652E-2</v>
      </c>
      <c r="GK78" s="322">
        <f t="shared" si="353"/>
        <v>1.3969062634811631E-2</v>
      </c>
      <c r="GL78" s="322">
        <f t="shared" si="354"/>
        <v>-2.9201179278393909E-2</v>
      </c>
      <c r="GM78" s="322">
        <f t="shared" si="355"/>
        <v>2.5429740791268741E-2</v>
      </c>
      <c r="GN78" s="322">
        <f t="shared" si="356"/>
        <v>-1.7985611510791304E-2</v>
      </c>
      <c r="GO78" s="322">
        <f t="shared" si="357"/>
        <v>4.9230769230769272E-2</v>
      </c>
      <c r="GP78" s="322">
        <f t="shared" si="358"/>
        <v>3.2804232804232857E-2</v>
      </c>
      <c r="GQ78" s="322">
        <f t="shared" si="359"/>
        <v>7.9751131221719437E-2</v>
      </c>
      <c r="GR78" s="322">
        <f t="shared" si="360"/>
        <v>6.4629218294215843E-3</v>
      </c>
      <c r="GS78" s="322">
        <f t="shared" si="361"/>
        <v>1.9698314108251985E-2</v>
      </c>
      <c r="GT78" s="322">
        <f t="shared" si="362"/>
        <v>-9.5982142857142794E-2</v>
      </c>
      <c r="GU78" s="322">
        <f t="shared" si="363"/>
        <v>2.2661243463102804E-2</v>
      </c>
      <c r="GV78" s="322">
        <f t="shared" si="364"/>
        <v>-4.8840048840049248E-3</v>
      </c>
      <c r="GW78" s="322">
        <f t="shared" si="365"/>
        <v>5.2314935914203504E-3</v>
      </c>
      <c r="GX78" s="322">
        <f t="shared" si="366"/>
        <v>0.11487191721587701</v>
      </c>
      <c r="GY78" s="322">
        <f t="shared" si="367"/>
        <v>-2.3914557696772722E-2</v>
      </c>
      <c r="GZ78" s="322">
        <f t="shared" si="368"/>
        <v>6.6515495086923587E-2</v>
      </c>
      <c r="HA78" s="322">
        <f t="shared" si="369"/>
        <v>1.3937282229972288E-4</v>
      </c>
      <c r="HB78" s="322">
        <f t="shared" si="370"/>
        <v>1.423487544483994E-2</v>
      </c>
      <c r="HC78" s="322">
        <f t="shared" si="371"/>
        <v>0</v>
      </c>
      <c r="HD78" s="322">
        <f t="shared" si="372"/>
        <v>0.14022517911975446</v>
      </c>
      <c r="HE78" s="322">
        <f t="shared" si="373"/>
        <v>8.6880973066896501E-4</v>
      </c>
      <c r="HF78" s="322">
        <f t="shared" si="374"/>
        <v>-2.5197773220041002E-2</v>
      </c>
      <c r="HG78" s="322">
        <f t="shared" si="375"/>
        <v>-7.5980559928811942E-3</v>
      </c>
      <c r="HH78" s="322">
        <f t="shared" si="376"/>
        <v>3.1876437725928325E-2</v>
      </c>
      <c r="HI78" s="322">
        <f t="shared" si="377"/>
        <v>5.0286806883365252E-2</v>
      </c>
      <c r="HJ78" s="322">
        <f t="shared" si="378"/>
        <v>-7.2423398328690755E-2</v>
      </c>
      <c r="HK78" s="322">
        <f t="shared" si="379"/>
        <v>-4.4096728307254696E-2</v>
      </c>
      <c r="HL78" s="322">
        <f t="shared" si="380"/>
        <v>5.4376657824933609E-2</v>
      </c>
      <c r="HM78" s="322">
        <f t="shared" si="381"/>
        <v>-9.6631289350751961E-3</v>
      </c>
      <c r="HN78" s="322">
        <f t="shared" si="382"/>
        <v>2.7097991230753678E-2</v>
      </c>
      <c r="HO78" s="322">
        <f t="shared" si="383"/>
        <v>2.2727272727272749E-2</v>
      </c>
      <c r="HP78" s="322">
        <f t="shared" si="384"/>
        <v>2.1917808219178103E-2</v>
      </c>
      <c r="HQ78" s="322">
        <f t="shared" si="385"/>
        <v>3.3928949554509542E-2</v>
      </c>
      <c r="HR78" s="322">
        <f t="shared" si="386"/>
        <v>-1.0132884541215198E-2</v>
      </c>
      <c r="HS78" s="322">
        <f t="shared" si="387"/>
        <v>-7.1482317531978085E-3</v>
      </c>
      <c r="HT78" s="322">
        <f t="shared" si="388"/>
        <v>2.0404693079407827E-3</v>
      </c>
      <c r="HU78" s="322">
        <f t="shared" si="389"/>
        <v>5.2307692307692347E-2</v>
      </c>
      <c r="HV78" s="322">
        <f t="shared" si="390"/>
        <v>6.3953488372093081E-2</v>
      </c>
      <c r="HW78" s="322">
        <f t="shared" si="391"/>
        <v>-8.961035026057565E-3</v>
      </c>
      <c r="HX78" s="322">
        <f t="shared" si="392"/>
        <v>-1.9975392632264537E-2</v>
      </c>
      <c r="HY78" s="322">
        <f t="shared" si="393"/>
        <v>4.0853776318330981E-2</v>
      </c>
      <c r="HZ78" s="322">
        <f t="shared" si="394"/>
        <v>-1.2047907593258928E-2</v>
      </c>
      <c r="IA78" s="322">
        <f t="shared" si="395"/>
        <v>4.0942198279416218E-2</v>
      </c>
      <c r="IB78" s="322">
        <f t="shared" si="396"/>
        <v>2.8899277518061131E-3</v>
      </c>
      <c r="IC78" s="322">
        <f t="shared" si="397"/>
        <v>8.8488562523122299E-4</v>
      </c>
      <c r="ID78" s="322">
        <f t="shared" si="398"/>
        <v>1.8597236981934114E-2</v>
      </c>
      <c r="IE78" s="322">
        <f t="shared" si="399"/>
        <v>5.7134894091415353E-3</v>
      </c>
      <c r="IF78" s="322">
        <f t="shared" si="400"/>
        <v>-9.1468350331876405E-2</v>
      </c>
      <c r="IG78" s="322">
        <f t="shared" si="401"/>
        <v>3.1434911242603867E-3</v>
      </c>
      <c r="IH78" s="322">
        <f t="shared" si="402"/>
        <v>6.5802592223330028E-2</v>
      </c>
      <c r="II78" s="322">
        <f t="shared" si="403"/>
        <v>3.2402234636871412E-2</v>
      </c>
      <c r="IJ78" s="322">
        <f t="shared" si="404"/>
        <v>0.20511576851402744</v>
      </c>
      <c r="IK78" s="322">
        <f t="shared" si="405"/>
        <v>-1.8149301185666086E-2</v>
      </c>
      <c r="IL78" s="322">
        <f t="shared" si="406"/>
        <v>1.6922133660331205E-2</v>
      </c>
      <c r="IM78" s="322">
        <f t="shared" si="407"/>
        <v>1.8552523269803119E-2</v>
      </c>
      <c r="IN78" s="322">
        <f t="shared" si="408"/>
        <v>-0.10384976525821599</v>
      </c>
      <c r="IO78" s="322">
        <f t="shared" si="409"/>
        <v>0.26588976154611366</v>
      </c>
      <c r="IP78" s="322">
        <f t="shared" si="410"/>
        <v>-1.5993170176437123E-2</v>
      </c>
      <c r="IQ78" s="322">
        <f t="shared" si="411"/>
        <v>-5.1225273103041029E-2</v>
      </c>
      <c r="IR78" s="322">
        <f t="shared" si="412"/>
        <v>0</v>
      </c>
      <c r="IS78" s="322">
        <f t="shared" si="413"/>
        <v>1.3531209079004746E-2</v>
      </c>
      <c r="IT78" s="322">
        <f t="shared" si="414"/>
        <v>0</v>
      </c>
      <c r="IU78" s="322">
        <f t="shared" si="415"/>
        <v>-3.1985358201150442E-2</v>
      </c>
      <c r="IV78" s="322">
        <f t="shared" si="416"/>
        <v>2.3131170662905307E-3</v>
      </c>
      <c r="IW78" s="322">
        <f t="shared" si="417"/>
        <v>5.209125475285175E-2</v>
      </c>
      <c r="IX78" s="322">
        <f t="shared" si="418"/>
        <v>-2.7245949926362239E-2</v>
      </c>
      <c r="IY78" s="322">
        <f t="shared" si="419"/>
        <v>0</v>
      </c>
      <c r="IZ78" s="322">
        <f t="shared" si="420"/>
        <v>-0.13689095127610196</v>
      </c>
      <c r="JA78" s="322">
        <f t="shared" si="421"/>
        <v>-0.11235955056179772</v>
      </c>
      <c r="JB78" s="322">
        <f t="shared" si="422"/>
        <v>3.4258601050026123E-3</v>
      </c>
      <c r="JC78" s="322">
        <f t="shared" si="423"/>
        <v>4.4797406807131256E-2</v>
      </c>
      <c r="JD78" s="322">
        <f t="shared" si="424"/>
        <v>-2.7918989832731937E-2</v>
      </c>
      <c r="JE78" s="322">
        <f t="shared" si="425"/>
        <v>1.9471733631390094E-2</v>
      </c>
      <c r="JF78" s="322">
        <f t="shared" si="426"/>
        <v>3.4472331418203828E-2</v>
      </c>
      <c r="JG78" s="322">
        <f t="shared" si="427"/>
        <v>8.2402060051501233E-2</v>
      </c>
      <c r="JH78" s="322">
        <f t="shared" si="428"/>
        <v>1.0038198454295192E-2</v>
      </c>
      <c r="JI78" s="322">
        <f t="shared" si="429"/>
        <v>5.0276370336250542E-2</v>
      </c>
      <c r="JJ78" s="322">
        <f t="shared" si="430"/>
        <v>-1.3523131672597955E-2</v>
      </c>
      <c r="JK78" s="322">
        <f t="shared" si="431"/>
        <v>-1.2016549739161631E-2</v>
      </c>
      <c r="JL78" s="322">
        <f t="shared" si="432"/>
        <v>-5.7718120805369207E-2</v>
      </c>
      <c r="JM78" s="322">
        <f t="shared" si="433"/>
        <v>-3.903718660948436E-2</v>
      </c>
      <c r="JN78" s="322">
        <f t="shared" si="434"/>
        <v>1.423487544483994E-2</v>
      </c>
      <c r="JO78" s="322">
        <f t="shared" si="435"/>
        <v>-1.264222503160563E-2</v>
      </c>
      <c r="JP78" s="322">
        <f t="shared" si="436"/>
        <v>-6.1776061776062288E-3</v>
      </c>
      <c r="JQ78" s="322">
        <f t="shared" si="437"/>
        <v>0.10129913170279042</v>
      </c>
      <c r="JR78" s="322">
        <f t="shared" si="438"/>
        <v>9.5809087168635485E-3</v>
      </c>
      <c r="JS78" s="322">
        <f t="shared" si="439"/>
        <v>-1.8149301185666086E-2</v>
      </c>
      <c r="JT78" s="322">
        <f t="shared" si="440"/>
        <v>6.856023506366161E-3</v>
      </c>
      <c r="JU78" s="322">
        <f t="shared" si="441"/>
        <v>1.6967126193001076E-2</v>
      </c>
      <c r="JV78" s="322">
        <f t="shared" si="442"/>
        <v>2.2013860578882966E-2</v>
      </c>
      <c r="JW78" s="322">
        <f t="shared" si="443"/>
        <v>-1.9832880297996566E-2</v>
      </c>
      <c r="JX78" s="322">
        <f t="shared" si="444"/>
        <v>2.3417706936053131E-2</v>
      </c>
      <c r="JY78" s="322">
        <f t="shared" si="445"/>
        <v>-1.2296564195298367E-2</v>
      </c>
      <c r="JZ78" s="322">
        <f t="shared" si="446"/>
        <v>1.4905743095133707E-2</v>
      </c>
      <c r="KA78" s="322">
        <f t="shared" si="447"/>
        <v>1.2181238615664766E-2</v>
      </c>
      <c r="KB78" s="322">
        <f t="shared" si="448"/>
        <v>2.0283975659229981E-3</v>
      </c>
      <c r="KC78" s="322">
        <f t="shared" si="449"/>
        <v>9.0152561361466876E-2</v>
      </c>
      <c r="KD78" s="322">
        <f t="shared" si="450"/>
        <v>3.8172569881935729E-2</v>
      </c>
      <c r="KE78" s="322">
        <f t="shared" si="451"/>
        <v>1.1366786803437666E-2</v>
      </c>
      <c r="KF78" s="322">
        <f t="shared" si="452"/>
        <v>0.22226908477435678</v>
      </c>
      <c r="KG78" s="322">
        <f t="shared" si="453"/>
        <v>2.4524831391785837E-3</v>
      </c>
      <c r="KH78" s="322">
        <f t="shared" si="454"/>
        <v>-5.6463595839524629E-2</v>
      </c>
      <c r="KI78" s="322">
        <f t="shared" si="455"/>
        <v>-2.0242914979757193E-2</v>
      </c>
      <c r="KJ78" s="322">
        <f t="shared" si="456"/>
        <v>3.0782761653474183E-2</v>
      </c>
      <c r="KK78" s="322">
        <f t="shared" si="457"/>
        <v>-6.2189054726368154E-2</v>
      </c>
      <c r="KL78" s="322">
        <f t="shared" si="458"/>
        <v>-1.6621156357591812E-3</v>
      </c>
      <c r="KM78" s="322">
        <f t="shared" si="459"/>
        <v>-1.1640073240910289E-2</v>
      </c>
      <c r="KN78" s="322">
        <f t="shared" si="460"/>
        <v>-2.2287636669470191E-2</v>
      </c>
      <c r="KO78" s="322">
        <f t="shared" si="461"/>
        <v>3.6520241171404039E-2</v>
      </c>
      <c r="KP78" s="322">
        <f t="shared" si="462"/>
        <v>2.6099925428784594E-3</v>
      </c>
      <c r="KQ78" s="322">
        <f t="shared" si="463"/>
        <v>-5.0403225806451617E-2</v>
      </c>
      <c r="KR78" s="322">
        <f t="shared" si="464"/>
        <v>6.7287784679088509E-3</v>
      </c>
      <c r="KS78" s="322">
        <f t="shared" si="465"/>
        <v>2.505473120895162E-2</v>
      </c>
      <c r="KT78" s="322">
        <f t="shared" si="466"/>
        <v>3.813157373528895E-2</v>
      </c>
      <c r="KU78" s="322">
        <f t="shared" si="467"/>
        <v>5.7218347988045253E-2</v>
      </c>
      <c r="KV78" s="322">
        <f t="shared" si="468"/>
        <v>4.0485829959513303E-3</v>
      </c>
      <c r="KW78" s="322">
        <f t="shared" si="469"/>
        <v>1.0855086686293756E-2</v>
      </c>
      <c r="KX78" s="322">
        <f t="shared" si="470"/>
        <v>-1.4508138711960373E-2</v>
      </c>
      <c r="KY78" s="322">
        <f t="shared" si="471"/>
        <v>-5.3958867776859848E-2</v>
      </c>
      <c r="KZ78" s="322">
        <f t="shared" si="472"/>
        <v>1.249916893823546E-2</v>
      </c>
      <c r="LA78" s="322">
        <f t="shared" si="473"/>
        <v>1.5586619623956095E-2</v>
      </c>
      <c r="LB78" s="322">
        <f t="shared" si="474"/>
        <v>7.1173724421942919E-2</v>
      </c>
      <c r="LC78" s="322">
        <f t="shared" si="475"/>
        <v>-1.2810457516339859E-2</v>
      </c>
      <c r="LD78" s="322">
        <f t="shared" si="476"/>
        <v>-9.9674396969902097E-4</v>
      </c>
      <c r="LE78" s="322">
        <f t="shared" si="477"/>
        <v>4.7207713941341933E-2</v>
      </c>
      <c r="LF78" s="322">
        <f t="shared" si="478"/>
        <v>2.4380729471425784E-2</v>
      </c>
      <c r="LG78" s="322">
        <f t="shared" si="479"/>
        <v>-7.5757575757575787E-2</v>
      </c>
      <c r="LH78" s="322">
        <f t="shared" si="480"/>
        <v>1.3881681370005249E-2</v>
      </c>
      <c r="LI78" s="322">
        <f t="shared" si="481"/>
        <v>-2.3529411764705382E-3</v>
      </c>
      <c r="LJ78" s="322">
        <f t="shared" si="482"/>
        <v>1.9029542025599828E-2</v>
      </c>
      <c r="LK78" s="322">
        <f t="shared" si="483"/>
        <v>-8.6858432036098152E-3</v>
      </c>
      <c r="LL78" s="322">
        <f t="shared" si="484"/>
        <v>-2.7881040892193374E-2</v>
      </c>
      <c r="LM78" s="322">
        <f t="shared" si="485"/>
        <v>-1.2636899747262004E-2</v>
      </c>
      <c r="LN78" s="322">
        <f t="shared" si="486"/>
        <v>-2.7768255056565039E-2</v>
      </c>
      <c r="LO78" s="322">
        <f t="shared" si="487"/>
        <v>-2.1276595744680851E-2</v>
      </c>
      <c r="LP78" s="322">
        <f t="shared" si="488"/>
        <v>-7.2815533980583125E-3</v>
      </c>
      <c r="LQ78" s="322">
        <f t="shared" si="489"/>
        <v>1.1754334410813945E-2</v>
      </c>
      <c r="LR78" s="322">
        <f t="shared" si="490"/>
        <v>1.7374721898506203E-2</v>
      </c>
      <c r="LS78" s="322">
        <f t="shared" si="491"/>
        <v>-4.9008030231459679E-2</v>
      </c>
      <c r="LT78" s="322">
        <f t="shared" si="492"/>
        <v>3.2896767650042055E-2</v>
      </c>
      <c r="LU78" s="322">
        <f t="shared" si="493"/>
        <v>-2.6868756458835727E-2</v>
      </c>
      <c r="LV78" s="327">
        <f t="shared" si="494"/>
        <v>-1.2863782954424699E-3</v>
      </c>
    </row>
    <row r="79" spans="1:334">
      <c r="A79" s="265">
        <v>45327</v>
      </c>
      <c r="B79" s="230">
        <v>3281.42</v>
      </c>
      <c r="C79" s="231">
        <v>91.79</v>
      </c>
      <c r="D79" s="231">
        <v>41.14</v>
      </c>
      <c r="E79" s="231">
        <v>42.07</v>
      </c>
      <c r="F79" s="231">
        <v>3130.63</v>
      </c>
      <c r="G79" s="231">
        <v>24.38</v>
      </c>
      <c r="H79" s="231">
        <v>210.26</v>
      </c>
      <c r="I79" s="231">
        <v>223188.67</v>
      </c>
      <c r="J79" s="231">
        <v>11.55</v>
      </c>
      <c r="K79" s="231">
        <v>415.15</v>
      </c>
      <c r="L79" s="231">
        <v>91.13</v>
      </c>
      <c r="M79" s="232">
        <v>7.0000000000000007E-2</v>
      </c>
      <c r="N79" s="231">
        <v>30.19</v>
      </c>
      <c r="O79" s="231">
        <v>3704.75</v>
      </c>
      <c r="P79" s="231">
        <v>2.4700000000000002</v>
      </c>
      <c r="Q79" s="231">
        <v>1742.26</v>
      </c>
      <c r="R79" s="231">
        <v>12.46</v>
      </c>
      <c r="S79" s="231">
        <v>187.26</v>
      </c>
      <c r="T79" s="231">
        <v>102.9</v>
      </c>
      <c r="U79" s="231">
        <v>71664.960000000006</v>
      </c>
      <c r="V79" s="231">
        <v>16.55</v>
      </c>
      <c r="W79" s="231">
        <v>72.099999999999994</v>
      </c>
      <c r="X79" s="231">
        <v>8.91</v>
      </c>
      <c r="Y79" s="231">
        <v>501.32</v>
      </c>
      <c r="Z79" s="231">
        <v>69.319999999999993</v>
      </c>
      <c r="AA79" s="231">
        <v>193.57</v>
      </c>
      <c r="AB79" s="231">
        <v>2.4</v>
      </c>
      <c r="AC79" s="231">
        <v>11.11</v>
      </c>
      <c r="AD79" s="231">
        <v>19.02</v>
      </c>
      <c r="AE79" s="231">
        <v>174.45</v>
      </c>
      <c r="AF79" s="231">
        <v>780.59</v>
      </c>
      <c r="AG79" s="231">
        <v>56.53</v>
      </c>
      <c r="AH79" s="231">
        <v>12.81</v>
      </c>
      <c r="AI79" s="231">
        <v>214.55</v>
      </c>
      <c r="AJ79" s="231">
        <v>25.02</v>
      </c>
      <c r="AK79" s="231">
        <v>389.3</v>
      </c>
      <c r="AL79" s="231">
        <v>386.97</v>
      </c>
      <c r="AM79" s="231">
        <v>42.74</v>
      </c>
      <c r="AN79" s="231">
        <v>14.4</v>
      </c>
      <c r="AO79" s="231">
        <v>144.69</v>
      </c>
      <c r="AP79" s="231">
        <v>168.42</v>
      </c>
      <c r="AQ79" s="231">
        <v>11.84</v>
      </c>
      <c r="AR79" s="231">
        <v>10.050000000000001</v>
      </c>
      <c r="AS79" s="231">
        <v>89.2</v>
      </c>
      <c r="AT79" s="231">
        <v>66.61</v>
      </c>
      <c r="AU79" s="231">
        <v>145.46</v>
      </c>
      <c r="AV79" s="231">
        <v>32.18</v>
      </c>
      <c r="AW79" s="231">
        <v>55.43</v>
      </c>
      <c r="AX79" s="231">
        <v>3.4</v>
      </c>
      <c r="AY79" s="231">
        <v>26.64</v>
      </c>
      <c r="AZ79" s="231">
        <v>36.869999999999997</v>
      </c>
      <c r="BA79" s="231">
        <v>7920.78</v>
      </c>
      <c r="BB79" s="231">
        <v>862.21</v>
      </c>
      <c r="BC79" s="231">
        <v>1.01</v>
      </c>
      <c r="BD79" s="231">
        <v>12.01</v>
      </c>
      <c r="BE79" s="231">
        <v>627.21</v>
      </c>
      <c r="BF79" s="231">
        <v>561.32000000000005</v>
      </c>
      <c r="BG79" s="231">
        <v>157.26</v>
      </c>
      <c r="BH79" s="231">
        <v>59.34</v>
      </c>
      <c r="BI79" s="231">
        <v>309.82</v>
      </c>
      <c r="BJ79" s="231">
        <v>3.46</v>
      </c>
      <c r="BK79" s="231">
        <v>1331.04</v>
      </c>
      <c r="BL79" s="231">
        <v>139.34</v>
      </c>
      <c r="BM79" s="231">
        <v>109.93</v>
      </c>
      <c r="BN79" s="231">
        <v>384.85</v>
      </c>
      <c r="BO79" s="231">
        <v>3947.1</v>
      </c>
      <c r="BP79" s="231">
        <v>118.58</v>
      </c>
      <c r="BQ79" s="231">
        <v>766.69</v>
      </c>
      <c r="BR79" s="231">
        <v>106.96</v>
      </c>
      <c r="BS79" s="231">
        <v>405.12</v>
      </c>
      <c r="BT79" s="231">
        <v>59.4</v>
      </c>
      <c r="BU79" s="231">
        <v>54.17</v>
      </c>
      <c r="BV79" s="231">
        <v>11.16</v>
      </c>
      <c r="BW79" s="231">
        <v>55.34</v>
      </c>
      <c r="BX79" s="231">
        <v>465.24</v>
      </c>
      <c r="BY79" s="231">
        <v>148.37</v>
      </c>
      <c r="BZ79" s="231">
        <v>90.72</v>
      </c>
      <c r="CA79" s="231">
        <v>157.75</v>
      </c>
      <c r="CB79" s="231">
        <v>45.49</v>
      </c>
      <c r="CC79" s="231">
        <v>101125.95</v>
      </c>
      <c r="CD79" s="231">
        <v>169.65</v>
      </c>
      <c r="CE79" s="231">
        <v>65.7</v>
      </c>
      <c r="CF79" s="231">
        <v>9106.3700000000008</v>
      </c>
      <c r="CG79" s="231">
        <v>23.3</v>
      </c>
      <c r="CH79" s="231">
        <v>0.79</v>
      </c>
      <c r="CI79" s="231">
        <v>111.32</v>
      </c>
      <c r="CJ79" s="231">
        <v>172.48</v>
      </c>
      <c r="CK79" s="231">
        <v>117.98</v>
      </c>
      <c r="CL79" s="231">
        <v>27.94</v>
      </c>
      <c r="CM79" s="231">
        <v>6.45</v>
      </c>
      <c r="CN79" s="231">
        <v>7.58</v>
      </c>
      <c r="CO79" s="231">
        <v>0.75</v>
      </c>
      <c r="CP79" s="231">
        <v>1209.07</v>
      </c>
      <c r="CQ79" s="231">
        <v>162.87</v>
      </c>
      <c r="CR79" s="231">
        <v>238</v>
      </c>
      <c r="CS79" s="231">
        <v>177.69</v>
      </c>
      <c r="CT79" s="231">
        <v>272.94</v>
      </c>
      <c r="CU79" s="231">
        <v>901.62</v>
      </c>
      <c r="CV79" s="231">
        <v>114.54</v>
      </c>
      <c r="CW79" s="231">
        <v>453.36</v>
      </c>
      <c r="CX79" s="231">
        <v>13.01</v>
      </c>
      <c r="CY79" s="231">
        <v>282.27999999999997</v>
      </c>
      <c r="CZ79" s="231">
        <v>29.1</v>
      </c>
      <c r="DA79" s="231">
        <v>9382.8700000000008</v>
      </c>
      <c r="DB79" s="231">
        <v>168.42</v>
      </c>
      <c r="DC79" s="231">
        <v>7.99</v>
      </c>
      <c r="DD79" s="231">
        <v>37.409999999999997</v>
      </c>
      <c r="DE79" s="231">
        <v>1588.47</v>
      </c>
      <c r="DF79" s="231">
        <v>172.7</v>
      </c>
      <c r="DG79" s="231">
        <v>148.37</v>
      </c>
      <c r="DH79" s="231">
        <v>9.9499999999999993</v>
      </c>
      <c r="DI79" s="231">
        <v>10.36</v>
      </c>
      <c r="DJ79" s="231">
        <v>25.46</v>
      </c>
      <c r="DK79" s="231">
        <v>101.02</v>
      </c>
      <c r="DL79" s="231">
        <v>10156.27</v>
      </c>
      <c r="DM79" s="231">
        <v>26.82</v>
      </c>
      <c r="DN79" s="231">
        <v>47.74</v>
      </c>
      <c r="DO79" s="231">
        <v>90.4</v>
      </c>
      <c r="DP79" s="231">
        <v>93.04</v>
      </c>
      <c r="DQ79" s="231">
        <v>383476.97</v>
      </c>
      <c r="DR79" s="231">
        <v>240.77</v>
      </c>
      <c r="DS79" s="231">
        <v>36.659999999999997</v>
      </c>
      <c r="DT79" s="231">
        <v>74.03</v>
      </c>
      <c r="DU79" s="231">
        <v>33.9</v>
      </c>
      <c r="DV79" s="231">
        <v>13.24</v>
      </c>
      <c r="DW79" s="231">
        <v>2.79</v>
      </c>
      <c r="DX79" s="231">
        <v>26.35</v>
      </c>
      <c r="DY79" s="231">
        <v>11.29</v>
      </c>
      <c r="DZ79" s="231">
        <v>232.54</v>
      </c>
      <c r="EA79" s="231">
        <v>74</v>
      </c>
      <c r="EB79" s="231">
        <v>21.89</v>
      </c>
      <c r="EC79" s="231">
        <v>1473</v>
      </c>
      <c r="ED79" s="231">
        <v>28.09</v>
      </c>
      <c r="EE79" s="231">
        <v>21.64</v>
      </c>
      <c r="EF79" s="231">
        <v>19.21</v>
      </c>
      <c r="EG79" s="231">
        <v>41.31</v>
      </c>
      <c r="EH79" s="231">
        <v>992.46</v>
      </c>
      <c r="EI79" s="231">
        <v>240.73</v>
      </c>
      <c r="EJ79" s="231">
        <v>4.88</v>
      </c>
      <c r="EK79" s="231">
        <v>4003.15</v>
      </c>
      <c r="EL79" s="231">
        <v>27.4</v>
      </c>
      <c r="EM79" s="231">
        <v>209.03</v>
      </c>
      <c r="EN79" s="231">
        <v>151.63999999999999</v>
      </c>
      <c r="EO79" s="231">
        <v>230.23</v>
      </c>
      <c r="EP79" s="231">
        <v>2358.23</v>
      </c>
      <c r="EQ79" s="231">
        <v>130.27000000000001</v>
      </c>
      <c r="ER79" s="231">
        <v>146.97999999999999</v>
      </c>
      <c r="ES79" s="231">
        <v>106.22</v>
      </c>
      <c r="ET79" s="231">
        <v>53.2</v>
      </c>
      <c r="EU79" s="231">
        <v>19.98</v>
      </c>
      <c r="EV79" s="231">
        <v>398.36</v>
      </c>
      <c r="EW79" s="231">
        <v>8.61</v>
      </c>
      <c r="EX79" s="231">
        <v>209.2</v>
      </c>
      <c r="EY79" s="231">
        <v>176.28</v>
      </c>
      <c r="EZ79" s="231">
        <v>32.94</v>
      </c>
      <c r="FA79" s="231">
        <v>58.51</v>
      </c>
      <c r="FB79" s="231">
        <v>27.77</v>
      </c>
      <c r="FC79" s="231">
        <v>128</v>
      </c>
      <c r="FD79" s="231">
        <v>17</v>
      </c>
      <c r="FE79" s="231">
        <v>32.9</v>
      </c>
      <c r="FF79" s="231">
        <v>369.13</v>
      </c>
      <c r="FG79" s="231">
        <v>79.55</v>
      </c>
      <c r="FH79" s="231">
        <v>717.53</v>
      </c>
      <c r="FI79" s="231">
        <v>54.08</v>
      </c>
      <c r="FJ79" s="233">
        <v>38938.44</v>
      </c>
      <c r="FN79" s="326">
        <f t="shared" si="330"/>
        <v>1.0401399169858791E-2</v>
      </c>
      <c r="FO79" s="322">
        <f t="shared" si="331"/>
        <v>8.7559241706161139E-2</v>
      </c>
      <c r="FP79" s="322">
        <f t="shared" si="332"/>
        <v>1.1805213969503296E-2</v>
      </c>
      <c r="FQ79" s="322">
        <f t="shared" si="333"/>
        <v>-2.7508090614886679E-2</v>
      </c>
      <c r="FR79" s="322">
        <f t="shared" si="334"/>
        <v>0.1258667069451638</v>
      </c>
      <c r="FS79" s="322">
        <f t="shared" si="335"/>
        <v>0.4324324324324324</v>
      </c>
      <c r="FT79" s="322">
        <f t="shared" si="336"/>
        <v>-7.3647436502691076E-3</v>
      </c>
      <c r="FU79" s="322">
        <f t="shared" si="337"/>
        <v>0.10132149003927025</v>
      </c>
      <c r="FV79" s="322">
        <f t="shared" si="338"/>
        <v>5.7692307692307765E-2</v>
      </c>
      <c r="FW79" s="322">
        <f t="shared" si="339"/>
        <v>2.268808198255895E-2</v>
      </c>
      <c r="FX79" s="322">
        <f t="shared" si="340"/>
        <v>4.1009824080420254E-2</v>
      </c>
      <c r="FY79" s="322">
        <f t="shared" si="341"/>
        <v>0</v>
      </c>
      <c r="FZ79" s="322">
        <f t="shared" si="342"/>
        <v>3.6569148936171207E-3</v>
      </c>
      <c r="GA79" s="322">
        <f t="shared" si="343"/>
        <v>5.5255842039900124E-2</v>
      </c>
      <c r="GB79" s="322">
        <f t="shared" si="344"/>
        <v>-4.0322580645160431E-3</v>
      </c>
      <c r="GC79" s="322">
        <f t="shared" si="345"/>
        <v>-1.7282418636132946E-2</v>
      </c>
      <c r="GD79" s="322">
        <f t="shared" si="346"/>
        <v>2.1311475409836196E-2</v>
      </c>
      <c r="GE79" s="322">
        <f t="shared" si="347"/>
        <v>1.6115904281295779E-2</v>
      </c>
      <c r="GF79" s="322">
        <f t="shared" si="348"/>
        <v>-1.0196229318968721E-2</v>
      </c>
      <c r="GG79" s="322">
        <f t="shared" si="349"/>
        <v>-1.4627628308506509E-2</v>
      </c>
      <c r="GH79" s="322">
        <f t="shared" si="350"/>
        <v>1.2099213551118918E-3</v>
      </c>
      <c r="GI79" s="322">
        <f t="shared" si="351"/>
        <v>9.0276727657644024E-2</v>
      </c>
      <c r="GJ79" s="322">
        <f t="shared" si="352"/>
        <v>2.7681660899654004E-2</v>
      </c>
      <c r="GK79" s="322">
        <f t="shared" si="353"/>
        <v>1.566077108531376E-2</v>
      </c>
      <c r="GL79" s="322">
        <f t="shared" si="354"/>
        <v>2.4584237165580255E-3</v>
      </c>
      <c r="GM79" s="322">
        <f t="shared" si="355"/>
        <v>3.0120802511840756E-2</v>
      </c>
      <c r="GN79" s="322">
        <f t="shared" si="356"/>
        <v>-0.12087912087912091</v>
      </c>
      <c r="GO79" s="322">
        <f t="shared" si="357"/>
        <v>-0.34838709677419361</v>
      </c>
      <c r="GP79" s="322">
        <f t="shared" si="358"/>
        <v>-2.5614754098360656E-2</v>
      </c>
      <c r="GQ79" s="322">
        <f t="shared" si="359"/>
        <v>1.536581107036835E-2</v>
      </c>
      <c r="GR79" s="322">
        <f t="shared" si="360"/>
        <v>3.7784011593123994E-2</v>
      </c>
      <c r="GS79" s="322">
        <f t="shared" si="361"/>
        <v>-1.6185172293769572E-2</v>
      </c>
      <c r="GT79" s="322">
        <f t="shared" si="362"/>
        <v>5.4320987654320994E-2</v>
      </c>
      <c r="GU79" s="322">
        <f t="shared" si="363"/>
        <v>0.10821280991735546</v>
      </c>
      <c r="GV79" s="322">
        <f t="shared" si="364"/>
        <v>2.3312883435582833E-2</v>
      </c>
      <c r="GW79" s="322">
        <f t="shared" si="365"/>
        <v>1.3010668748373666E-2</v>
      </c>
      <c r="GX79" s="322">
        <f t="shared" si="366"/>
        <v>3.5094289153403783E-2</v>
      </c>
      <c r="GY79" s="322">
        <f t="shared" si="367"/>
        <v>1.66508087535681E-2</v>
      </c>
      <c r="GZ79" s="322">
        <f t="shared" si="368"/>
        <v>2.0552799433026289E-2</v>
      </c>
      <c r="HA79" s="322">
        <f t="shared" si="369"/>
        <v>8.1521739130433913E-3</v>
      </c>
      <c r="HB79" s="322">
        <f t="shared" si="370"/>
        <v>1.6057091882246911E-3</v>
      </c>
      <c r="HC79" s="322">
        <f t="shared" si="371"/>
        <v>-3.8180341186027672E-2</v>
      </c>
      <c r="HD79" s="322">
        <f t="shared" si="372"/>
        <v>-9.7845601436265695E-2</v>
      </c>
      <c r="HE79" s="322">
        <f t="shared" si="373"/>
        <v>-3.211805555555549E-2</v>
      </c>
      <c r="HF79" s="322">
        <f t="shared" si="374"/>
        <v>1.0519987977155572E-3</v>
      </c>
      <c r="HG79" s="322">
        <f t="shared" si="375"/>
        <v>3.310801489860796E-3</v>
      </c>
      <c r="HH79" s="322">
        <f t="shared" si="376"/>
        <v>2.4840764331210227E-2</v>
      </c>
      <c r="HI79" s="322">
        <f t="shared" si="377"/>
        <v>9.1024940833788464E-3</v>
      </c>
      <c r="HJ79" s="322">
        <f t="shared" si="378"/>
        <v>2.1021021021020974E-2</v>
      </c>
      <c r="HK79" s="322">
        <f t="shared" si="379"/>
        <v>-8.9285714285713708E-3</v>
      </c>
      <c r="HL79" s="322">
        <f t="shared" si="380"/>
        <v>-7.2452830188679304E-2</v>
      </c>
      <c r="HM79" s="322">
        <f t="shared" si="381"/>
        <v>0.23757159865380462</v>
      </c>
      <c r="HN79" s="322">
        <f t="shared" si="382"/>
        <v>6.9978407088431643E-2</v>
      </c>
      <c r="HO79" s="322">
        <f t="shared" si="383"/>
        <v>0.1222222222222222</v>
      </c>
      <c r="HP79" s="322">
        <f t="shared" si="384"/>
        <v>-0.19504021447721182</v>
      </c>
      <c r="HQ79" s="322">
        <f t="shared" si="385"/>
        <v>-1.1894259247589569E-2</v>
      </c>
      <c r="HR79" s="322">
        <f t="shared" si="386"/>
        <v>-5.8798526494756595E-3</v>
      </c>
      <c r="HS79" s="322">
        <f t="shared" si="387"/>
        <v>-6.8207654414551757E-3</v>
      </c>
      <c r="HT79" s="322">
        <f t="shared" si="388"/>
        <v>6.9574070931614409E-3</v>
      </c>
      <c r="HU79" s="322">
        <f t="shared" si="389"/>
        <v>6.5627030539310649E-3</v>
      </c>
      <c r="HV79" s="322">
        <f t="shared" si="390"/>
        <v>-5.4644808743169446E-2</v>
      </c>
      <c r="HW79" s="322">
        <f t="shared" si="391"/>
        <v>1.7358006007658647E-2</v>
      </c>
      <c r="HX79" s="322">
        <f t="shared" si="392"/>
        <v>2.9022967284543288E-2</v>
      </c>
      <c r="HY79" s="322">
        <f t="shared" si="393"/>
        <v>2.0042683492623281E-2</v>
      </c>
      <c r="HZ79" s="322">
        <f t="shared" si="394"/>
        <v>-7.796066029373E-2</v>
      </c>
      <c r="IA79" s="322">
        <f t="shared" si="395"/>
        <v>4.220465455236759E-2</v>
      </c>
      <c r="IB79" s="322">
        <f t="shared" si="396"/>
        <v>5.0004237647258533E-3</v>
      </c>
      <c r="IC79" s="322">
        <f t="shared" si="397"/>
        <v>1.1691276407637613E-2</v>
      </c>
      <c r="ID79" s="322">
        <f t="shared" si="398"/>
        <v>0.11591027647365676</v>
      </c>
      <c r="IE79" s="322">
        <f t="shared" si="399"/>
        <v>-6.4431204101427136E-2</v>
      </c>
      <c r="IF79" s="322">
        <f t="shared" si="400"/>
        <v>5.8446186742694251E-2</v>
      </c>
      <c r="IG79" s="322">
        <f t="shared" si="401"/>
        <v>-1.4746543778801529E-3</v>
      </c>
      <c r="IH79" s="322">
        <f t="shared" si="402"/>
        <v>4.3966323666978543E-2</v>
      </c>
      <c r="II79" s="322">
        <f t="shared" si="403"/>
        <v>-1.8037518037517014E-3</v>
      </c>
      <c r="IJ79" s="322">
        <f t="shared" si="404"/>
        <v>-1.4489069649211945E-2</v>
      </c>
      <c r="IK79" s="322">
        <f t="shared" si="405"/>
        <v>9.4447817580796596E-4</v>
      </c>
      <c r="IL79" s="322">
        <f t="shared" si="406"/>
        <v>9.3934643675388785E-2</v>
      </c>
      <c r="IM79" s="322">
        <f t="shared" si="407"/>
        <v>-1.9333581996767459E-2</v>
      </c>
      <c r="IN79" s="322">
        <f t="shared" si="408"/>
        <v>-4.6730930427493649E-2</v>
      </c>
      <c r="IO79" s="322">
        <f t="shared" si="409"/>
        <v>-5.2719715675264296E-2</v>
      </c>
      <c r="IP79" s="322">
        <f t="shared" si="410"/>
        <v>-1.8740239458615193E-2</v>
      </c>
      <c r="IQ79" s="322">
        <f t="shared" si="411"/>
        <v>2.2249883304807948E-2</v>
      </c>
      <c r="IR79" s="322">
        <f t="shared" si="412"/>
        <v>0.17707042100596274</v>
      </c>
      <c r="IS79" s="322">
        <f t="shared" si="413"/>
        <v>3.445305770887246E-3</v>
      </c>
      <c r="IT79" s="322">
        <f t="shared" si="414"/>
        <v>0</v>
      </c>
      <c r="IU79" s="322">
        <f t="shared" si="415"/>
        <v>2.2508328081390114E-3</v>
      </c>
      <c r="IV79" s="322">
        <f t="shared" si="416"/>
        <v>-2.9156816390858983E-2</v>
      </c>
      <c r="IW79" s="322">
        <f t="shared" si="417"/>
        <v>6.5955908926635318E-2</v>
      </c>
      <c r="IX79" s="322">
        <f t="shared" si="418"/>
        <v>5.7532172596517772E-2</v>
      </c>
      <c r="IY79" s="322">
        <f t="shared" si="419"/>
        <v>0</v>
      </c>
      <c r="IZ79" s="322">
        <f t="shared" si="420"/>
        <v>1.8817204301075224E-2</v>
      </c>
      <c r="JA79" s="322">
        <f t="shared" si="421"/>
        <v>-5.0632911392405104E-2</v>
      </c>
      <c r="JB79" s="322">
        <f t="shared" si="422"/>
        <v>3.1990713474850434E-2</v>
      </c>
      <c r="JC79" s="322">
        <f t="shared" si="423"/>
        <v>1.0610573343261405E-2</v>
      </c>
      <c r="JD79" s="322">
        <f t="shared" si="424"/>
        <v>3.753532115895518E-3</v>
      </c>
      <c r="JE79" s="322">
        <f t="shared" si="425"/>
        <v>2.5331794575879897E-2</v>
      </c>
      <c r="JF79" s="322">
        <f t="shared" si="426"/>
        <v>-2.7038877521192964E-3</v>
      </c>
      <c r="JG79" s="322">
        <f t="shared" si="427"/>
        <v>4.125187666012245E-2</v>
      </c>
      <c r="JH79" s="322">
        <f t="shared" si="428"/>
        <v>7.3878627968338032E-3</v>
      </c>
      <c r="JI79" s="322">
        <f t="shared" si="429"/>
        <v>-5.8548779685546112E-3</v>
      </c>
      <c r="JJ79" s="322">
        <f t="shared" si="430"/>
        <v>-6.1327561327561307E-2</v>
      </c>
      <c r="JK79" s="322">
        <f t="shared" si="431"/>
        <v>2.7930519646043331E-2</v>
      </c>
      <c r="JL79" s="322">
        <f t="shared" si="432"/>
        <v>3.6324786324786439E-2</v>
      </c>
      <c r="JM79" s="322">
        <f t="shared" si="433"/>
        <v>-0.10504749523330784</v>
      </c>
      <c r="JN79" s="322">
        <f t="shared" si="434"/>
        <v>1.6057091882246911E-3</v>
      </c>
      <c r="JO79" s="322">
        <f t="shared" si="435"/>
        <v>2.3047375160051294E-2</v>
      </c>
      <c r="JP79" s="322">
        <f t="shared" si="436"/>
        <v>-3.1080031080031153E-2</v>
      </c>
      <c r="JQ79" s="322">
        <f t="shared" si="437"/>
        <v>-4.3971520225334446E-2</v>
      </c>
      <c r="JR79" s="322">
        <f t="shared" si="438"/>
        <v>5.4727526781555525E-3</v>
      </c>
      <c r="JS79" s="322">
        <f t="shared" si="439"/>
        <v>9.4447817580796596E-4</v>
      </c>
      <c r="JT79" s="322">
        <f t="shared" si="440"/>
        <v>-3.2101167315175108E-2</v>
      </c>
      <c r="JU79" s="322">
        <f t="shared" si="441"/>
        <v>8.0291970802919665E-2</v>
      </c>
      <c r="JV79" s="322">
        <f t="shared" si="442"/>
        <v>1.5556441962505009E-2</v>
      </c>
      <c r="JW79" s="322">
        <f t="shared" si="443"/>
        <v>3.759244042728016E-2</v>
      </c>
      <c r="JX79" s="322">
        <f t="shared" si="444"/>
        <v>-5.8418453496738229E-3</v>
      </c>
      <c r="JY79" s="322">
        <f t="shared" si="445"/>
        <v>-1.7942145734163254E-2</v>
      </c>
      <c r="JZ79" s="322">
        <f t="shared" si="446"/>
        <v>3.1101511879049783E-2</v>
      </c>
      <c r="KA79" s="322">
        <f t="shared" si="447"/>
        <v>1.6758519851535363E-2</v>
      </c>
      <c r="KB79" s="322">
        <f t="shared" si="448"/>
        <v>4.6333783175888488E-2</v>
      </c>
      <c r="KC79" s="322">
        <f t="shared" si="449"/>
        <v>-2.0356202505019221E-2</v>
      </c>
      <c r="KD79" s="322">
        <f t="shared" si="450"/>
        <v>8.2258282015552714E-2</v>
      </c>
      <c r="KE79" s="322">
        <f t="shared" si="451"/>
        <v>4.9342105263157823E-3</v>
      </c>
      <c r="KF79" s="322">
        <f t="shared" si="452"/>
        <v>0.27726017943409248</v>
      </c>
      <c r="KG79" s="322">
        <f t="shared" si="453"/>
        <v>3.6697247706421882E-2</v>
      </c>
      <c r="KH79" s="322">
        <f t="shared" si="454"/>
        <v>4.2519685039370154E-2</v>
      </c>
      <c r="KI79" s="322">
        <f t="shared" si="455"/>
        <v>0.15289256198347112</v>
      </c>
      <c r="KJ79" s="322">
        <f t="shared" si="456"/>
        <v>0.12414675767918089</v>
      </c>
      <c r="KK79" s="322">
        <f t="shared" si="457"/>
        <v>-1.7683465959329222E-3</v>
      </c>
      <c r="KL79" s="322">
        <f t="shared" si="458"/>
        <v>-7.8209854520949848E-2</v>
      </c>
      <c r="KM79" s="322">
        <f t="shared" si="459"/>
        <v>-2.07754399894137E-2</v>
      </c>
      <c r="KN79" s="322">
        <f t="shared" si="460"/>
        <v>-5.8494623655913951E-2</v>
      </c>
      <c r="KO79" s="322">
        <f t="shared" si="461"/>
        <v>0.22403190958949634</v>
      </c>
      <c r="KP79" s="322">
        <f t="shared" si="462"/>
        <v>4.4626255113425037E-2</v>
      </c>
      <c r="KQ79" s="322">
        <f t="shared" si="463"/>
        <v>0.14861995753715504</v>
      </c>
      <c r="KR79" s="322">
        <f t="shared" si="464"/>
        <v>-1.2339331619537194E-2</v>
      </c>
      <c r="KS79" s="322">
        <f t="shared" si="465"/>
        <v>-1.9696250593260519E-2</v>
      </c>
      <c r="KT79" s="322">
        <f t="shared" si="466"/>
        <v>-3.444155479018717E-3</v>
      </c>
      <c r="KU79" s="322">
        <f t="shared" si="467"/>
        <v>-1.3725008194034835E-2</v>
      </c>
      <c r="KV79" s="322">
        <f t="shared" si="468"/>
        <v>-1.612903225806453E-2</v>
      </c>
      <c r="KW79" s="322">
        <f t="shared" si="469"/>
        <v>3.6352527875362778E-2</v>
      </c>
      <c r="KX79" s="322">
        <f t="shared" si="470"/>
        <v>-1.6157989228007284E-2</v>
      </c>
      <c r="KY79" s="322">
        <f t="shared" si="471"/>
        <v>-3.9295891166467554E-2</v>
      </c>
      <c r="KZ79" s="322">
        <f t="shared" si="472"/>
        <v>-4.2681725655000701E-3</v>
      </c>
      <c r="LA79" s="322">
        <f t="shared" si="473"/>
        <v>1.2445030782761584E-2</v>
      </c>
      <c r="LB79" s="322">
        <f t="shared" si="474"/>
        <v>9.611350384025814E-3</v>
      </c>
      <c r="LC79" s="322">
        <f t="shared" si="475"/>
        <v>0.14998234463276844</v>
      </c>
      <c r="LD79" s="322">
        <f t="shared" si="476"/>
        <v>-2.2349341492616824E-2</v>
      </c>
      <c r="LE79" s="322">
        <f t="shared" si="477"/>
        <v>1.8799155956263126E-2</v>
      </c>
      <c r="LF79" s="322">
        <f t="shared" si="478"/>
        <v>1.2947448591012942E-2</v>
      </c>
      <c r="LG79" s="322">
        <f t="shared" si="479"/>
        <v>-9.0163934426229525E-2</v>
      </c>
      <c r="LH79" s="322">
        <f t="shared" si="480"/>
        <v>1.9475367882277706E-2</v>
      </c>
      <c r="LI79" s="322">
        <f t="shared" si="481"/>
        <v>1.5330188679245165E-2</v>
      </c>
      <c r="LJ79" s="322">
        <f t="shared" si="482"/>
        <v>-8.5968096284271098E-4</v>
      </c>
      <c r="LK79" s="322">
        <f t="shared" si="483"/>
        <v>2.9585798816568632E-3</v>
      </c>
      <c r="LL79" s="322">
        <f t="shared" si="484"/>
        <v>4.971319311663476E-2</v>
      </c>
      <c r="LM79" s="322">
        <f t="shared" si="485"/>
        <v>-1.535836177474461E-3</v>
      </c>
      <c r="LN79" s="322">
        <f t="shared" si="486"/>
        <v>-2.0803949224259516E-2</v>
      </c>
      <c r="LO79" s="322">
        <f t="shared" si="487"/>
        <v>-7.2463768115942032E-2</v>
      </c>
      <c r="LP79" s="322">
        <f t="shared" si="488"/>
        <v>3.911980440097803E-2</v>
      </c>
      <c r="LQ79" s="322">
        <f t="shared" si="489"/>
        <v>-4.4437990124891115E-2</v>
      </c>
      <c r="LR79" s="322">
        <f t="shared" si="490"/>
        <v>-3.90242632510674E-2</v>
      </c>
      <c r="LS79" s="322">
        <f t="shared" si="491"/>
        <v>-1.2169377871600695E-2</v>
      </c>
      <c r="LT79" s="322">
        <f t="shared" si="492"/>
        <v>2.1118843302167269E-2</v>
      </c>
      <c r="LU79" s="322">
        <f t="shared" si="493"/>
        <v>-4.2831858407079676E-2</v>
      </c>
      <c r="LV79" s="327">
        <f t="shared" si="494"/>
        <v>2.2926395999761439E-2</v>
      </c>
    </row>
    <row r="80" spans="1:334">
      <c r="A80" s="265">
        <v>45334</v>
      </c>
      <c r="B80" s="230">
        <v>3285.12</v>
      </c>
      <c r="C80" s="231">
        <v>92.98</v>
      </c>
      <c r="D80" s="231">
        <v>42.13</v>
      </c>
      <c r="E80" s="231">
        <v>41.44</v>
      </c>
      <c r="F80" s="231">
        <v>3216.36</v>
      </c>
      <c r="G80" s="231">
        <v>24.44</v>
      </c>
      <c r="H80" s="231">
        <v>212.01</v>
      </c>
      <c r="I80" s="231">
        <v>225420.58</v>
      </c>
      <c r="J80" s="231">
        <v>14</v>
      </c>
      <c r="K80" s="231">
        <v>398.87</v>
      </c>
      <c r="L80" s="231">
        <v>93.01</v>
      </c>
      <c r="M80" s="232">
        <v>7.0000000000000007E-2</v>
      </c>
      <c r="N80" s="231">
        <v>30.85</v>
      </c>
      <c r="O80" s="231">
        <v>3664</v>
      </c>
      <c r="P80" s="231">
        <v>2.5</v>
      </c>
      <c r="Q80" s="231">
        <v>1768.78</v>
      </c>
      <c r="R80" s="231">
        <v>13.42</v>
      </c>
      <c r="S80" s="231">
        <v>181.01</v>
      </c>
      <c r="T80" s="231">
        <v>103.84</v>
      </c>
      <c r="U80" s="231">
        <v>70407.67</v>
      </c>
      <c r="V80" s="231">
        <v>16.7</v>
      </c>
      <c r="W80" s="231">
        <v>72.58</v>
      </c>
      <c r="X80" s="231">
        <v>8.69</v>
      </c>
      <c r="Y80" s="231">
        <v>504.54</v>
      </c>
      <c r="Z80" s="231">
        <v>71.14</v>
      </c>
      <c r="AA80" s="231">
        <v>199.95</v>
      </c>
      <c r="AB80" s="231">
        <v>2.4</v>
      </c>
      <c r="AC80" s="231">
        <v>11.17</v>
      </c>
      <c r="AD80" s="231">
        <v>17.600000000000001</v>
      </c>
      <c r="AE80" s="231">
        <v>169.51</v>
      </c>
      <c r="AF80" s="231">
        <v>788.62</v>
      </c>
      <c r="AG80" s="231">
        <v>56.37</v>
      </c>
      <c r="AH80" s="231">
        <v>12.4</v>
      </c>
      <c r="AI80" s="231">
        <v>217.32</v>
      </c>
      <c r="AJ80" s="231">
        <v>25.07</v>
      </c>
      <c r="AK80" s="231">
        <v>397.2</v>
      </c>
      <c r="AL80" s="231">
        <v>383.69</v>
      </c>
      <c r="AM80" s="231">
        <v>43.06</v>
      </c>
      <c r="AN80" s="231">
        <v>14.12</v>
      </c>
      <c r="AO80" s="231">
        <v>140.66999999999999</v>
      </c>
      <c r="AP80" s="231">
        <v>172.29</v>
      </c>
      <c r="AQ80" s="231">
        <v>12.03</v>
      </c>
      <c r="AR80" s="231">
        <v>10.02</v>
      </c>
      <c r="AS80" s="231">
        <v>90.83</v>
      </c>
      <c r="AT80" s="231">
        <v>69.180000000000007</v>
      </c>
      <c r="AU80" s="231">
        <v>142.15</v>
      </c>
      <c r="AV80" s="231">
        <v>32.54</v>
      </c>
      <c r="AW80" s="231">
        <v>57.53</v>
      </c>
      <c r="AX80" s="231">
        <v>3.36</v>
      </c>
      <c r="AY80" s="231">
        <v>26.79</v>
      </c>
      <c r="AZ80" s="231">
        <v>35.28</v>
      </c>
      <c r="BA80" s="231">
        <v>8241.94</v>
      </c>
      <c r="BB80" s="231">
        <v>862.26</v>
      </c>
      <c r="BC80" s="231">
        <v>0.9</v>
      </c>
      <c r="BD80" s="231">
        <v>11.36</v>
      </c>
      <c r="BE80" s="231">
        <v>546.66</v>
      </c>
      <c r="BF80" s="231">
        <v>583.95000000000005</v>
      </c>
      <c r="BG80" s="231">
        <v>165.35</v>
      </c>
      <c r="BH80" s="231">
        <v>59.18</v>
      </c>
      <c r="BI80" s="231">
        <v>314.45999999999998</v>
      </c>
      <c r="BJ80" s="231">
        <v>3.46</v>
      </c>
      <c r="BK80" s="231">
        <v>1341.93</v>
      </c>
      <c r="BL80" s="231">
        <v>141</v>
      </c>
      <c r="BM80" s="231">
        <v>117.73</v>
      </c>
      <c r="BN80" s="231">
        <v>399.34</v>
      </c>
      <c r="BO80" s="231">
        <v>3941.94</v>
      </c>
      <c r="BP80" s="231">
        <v>120.57</v>
      </c>
      <c r="BQ80" s="231">
        <v>763.6</v>
      </c>
      <c r="BR80" s="231">
        <v>110.13</v>
      </c>
      <c r="BS80" s="231">
        <v>427.94</v>
      </c>
      <c r="BT80" s="231">
        <v>61.71</v>
      </c>
      <c r="BU80" s="231">
        <v>54.33</v>
      </c>
      <c r="BV80" s="231">
        <v>10.83</v>
      </c>
      <c r="BW80" s="231">
        <v>55.7</v>
      </c>
      <c r="BX80" s="231">
        <v>470.42</v>
      </c>
      <c r="BY80" s="231">
        <v>148.16999999999999</v>
      </c>
      <c r="BZ80" s="231">
        <v>81.290000000000006</v>
      </c>
      <c r="CA80" s="231">
        <v>156.47999999999999</v>
      </c>
      <c r="CB80" s="231">
        <v>46.29</v>
      </c>
      <c r="CC80" s="231">
        <v>103448.63</v>
      </c>
      <c r="CD80" s="231">
        <v>174.1</v>
      </c>
      <c r="CE80" s="231">
        <v>62.12</v>
      </c>
      <c r="CF80" s="231">
        <v>8978.25</v>
      </c>
      <c r="CG80" s="231">
        <v>24.42</v>
      </c>
      <c r="CH80" s="231">
        <v>0.79</v>
      </c>
      <c r="CI80" s="231">
        <v>105.75</v>
      </c>
      <c r="CJ80" s="231">
        <v>173.87</v>
      </c>
      <c r="CK80" s="231">
        <v>120.72</v>
      </c>
      <c r="CL80" s="231">
        <v>27.68</v>
      </c>
      <c r="CM80" s="231">
        <v>5.96</v>
      </c>
      <c r="CN80" s="231">
        <v>7.82</v>
      </c>
      <c r="CO80" s="231">
        <v>0.9</v>
      </c>
      <c r="CP80" s="231">
        <v>1241.56</v>
      </c>
      <c r="CQ80" s="231">
        <v>167.03</v>
      </c>
      <c r="CR80" s="231">
        <v>238.47</v>
      </c>
      <c r="CS80" s="231">
        <v>173.15</v>
      </c>
      <c r="CT80" s="231">
        <v>275.55</v>
      </c>
      <c r="CU80" s="231">
        <v>924.87</v>
      </c>
      <c r="CV80" s="231">
        <v>109.3</v>
      </c>
      <c r="CW80" s="231">
        <v>463.51</v>
      </c>
      <c r="CX80" s="231">
        <v>13.24</v>
      </c>
      <c r="CY80" s="231">
        <v>286.8</v>
      </c>
      <c r="CZ80" s="231">
        <v>30.82</v>
      </c>
      <c r="DA80" s="231">
        <v>9064.51</v>
      </c>
      <c r="DB80" s="231">
        <v>172.29</v>
      </c>
      <c r="DC80" s="231">
        <v>8.8000000000000007</v>
      </c>
      <c r="DD80" s="231">
        <v>36.880000000000003</v>
      </c>
      <c r="DE80" s="231">
        <v>1608.59</v>
      </c>
      <c r="DF80" s="231">
        <v>183.92</v>
      </c>
      <c r="DG80" s="231">
        <v>148.16999999999999</v>
      </c>
      <c r="DH80" s="231">
        <v>10.029999999999999</v>
      </c>
      <c r="DI80" s="231">
        <v>10.53</v>
      </c>
      <c r="DJ80" s="231">
        <v>26.14</v>
      </c>
      <c r="DK80" s="231">
        <v>100.06</v>
      </c>
      <c r="DL80" s="231">
        <v>9919.52</v>
      </c>
      <c r="DM80" s="231">
        <v>27.7</v>
      </c>
      <c r="DN80" s="231">
        <v>47.82</v>
      </c>
      <c r="DO80" s="231">
        <v>85.01</v>
      </c>
      <c r="DP80" s="231">
        <v>89.68</v>
      </c>
      <c r="DQ80" s="231">
        <v>402899.81</v>
      </c>
      <c r="DR80" s="231">
        <v>246.25</v>
      </c>
      <c r="DS80" s="231">
        <v>38.049999999999997</v>
      </c>
      <c r="DT80" s="231">
        <v>80.33</v>
      </c>
      <c r="DU80" s="231">
        <v>26.19</v>
      </c>
      <c r="DV80" s="231">
        <v>13.54</v>
      </c>
      <c r="DW80" s="231">
        <v>3.35</v>
      </c>
      <c r="DX80" s="231">
        <v>24.96</v>
      </c>
      <c r="DY80" s="231">
        <v>11.6</v>
      </c>
      <c r="DZ80" s="231">
        <v>222.91</v>
      </c>
      <c r="EA80" s="231">
        <v>72.680000000000007</v>
      </c>
      <c r="EB80" s="231">
        <v>21.87</v>
      </c>
      <c r="EC80" s="231">
        <v>1507.8</v>
      </c>
      <c r="ED80" s="231">
        <v>26.63</v>
      </c>
      <c r="EE80" s="231">
        <v>23.05</v>
      </c>
      <c r="EF80" s="231">
        <v>19.559999999999999</v>
      </c>
      <c r="EG80" s="231">
        <v>42.64</v>
      </c>
      <c r="EH80" s="231">
        <v>1015.94</v>
      </c>
      <c r="EI80" s="231">
        <v>247.71</v>
      </c>
      <c r="EJ80" s="231">
        <v>4.91</v>
      </c>
      <c r="EK80" s="231">
        <v>4027.13</v>
      </c>
      <c r="EL80" s="231">
        <v>28.75</v>
      </c>
      <c r="EM80" s="231">
        <v>212.1</v>
      </c>
      <c r="EN80" s="231">
        <v>151.72999999999999</v>
      </c>
      <c r="EO80" s="231">
        <v>238.58</v>
      </c>
      <c r="EP80" s="231">
        <v>2375.8000000000002</v>
      </c>
      <c r="EQ80" s="231">
        <v>123.98</v>
      </c>
      <c r="ER80" s="231">
        <v>150.16</v>
      </c>
      <c r="ES80" s="231">
        <v>86.79</v>
      </c>
      <c r="ET80" s="231">
        <v>55.06</v>
      </c>
      <c r="EU80" s="231">
        <v>21.61</v>
      </c>
      <c r="EV80" s="231">
        <v>405.99</v>
      </c>
      <c r="EW80" s="231">
        <v>8.81</v>
      </c>
      <c r="EX80" s="231">
        <v>203.89</v>
      </c>
      <c r="EY80" s="231">
        <v>179.12</v>
      </c>
      <c r="EZ80" s="231">
        <v>32.11</v>
      </c>
      <c r="FA80" s="231">
        <v>58.64</v>
      </c>
      <c r="FB80" s="231">
        <v>27.45</v>
      </c>
      <c r="FC80" s="231">
        <v>134</v>
      </c>
      <c r="FD80" s="231">
        <v>14.7</v>
      </c>
      <c r="FE80" s="231">
        <v>31.83</v>
      </c>
      <c r="FF80" s="231">
        <v>378.5</v>
      </c>
      <c r="FG80" s="231">
        <v>79.510000000000005</v>
      </c>
      <c r="FH80" s="231">
        <v>718.12</v>
      </c>
      <c r="FI80" s="231">
        <v>53.93</v>
      </c>
      <c r="FJ80" s="233">
        <v>41262.39</v>
      </c>
      <c r="FN80" s="326">
        <f t="shared" si="330"/>
        <v>1.1275606292397249E-3</v>
      </c>
      <c r="FO80" s="322">
        <f t="shared" si="331"/>
        <v>1.2964375204270592E-2</v>
      </c>
      <c r="FP80" s="322">
        <f t="shared" si="332"/>
        <v>2.40641711229947E-2</v>
      </c>
      <c r="FQ80" s="322">
        <f t="shared" si="333"/>
        <v>-1.4975041597337832E-2</v>
      </c>
      <c r="FR80" s="322">
        <f t="shared" si="334"/>
        <v>2.7384264509060483E-2</v>
      </c>
      <c r="FS80" s="322">
        <f t="shared" si="335"/>
        <v>2.4610336341264263E-3</v>
      </c>
      <c r="FT80" s="322">
        <f t="shared" si="336"/>
        <v>8.3230286312184921E-3</v>
      </c>
      <c r="FU80" s="322">
        <f t="shared" si="337"/>
        <v>1.0000104395980201E-2</v>
      </c>
      <c r="FV80" s="322">
        <f t="shared" si="338"/>
        <v>0.21212121212121204</v>
      </c>
      <c r="FW80" s="322">
        <f t="shared" si="339"/>
        <v>-3.9214741659641027E-2</v>
      </c>
      <c r="FX80" s="322">
        <f t="shared" si="340"/>
        <v>2.0629869417316031E-2</v>
      </c>
      <c r="FY80" s="322">
        <f t="shared" si="341"/>
        <v>0</v>
      </c>
      <c r="FZ80" s="322">
        <f t="shared" si="342"/>
        <v>2.1861543557469363E-2</v>
      </c>
      <c r="GA80" s="322">
        <f t="shared" si="343"/>
        <v>-1.0999392671570282E-2</v>
      </c>
      <c r="GB80" s="322">
        <f t="shared" si="344"/>
        <v>1.2145748987854171E-2</v>
      </c>
      <c r="GC80" s="322">
        <f t="shared" si="345"/>
        <v>1.5221608715117137E-2</v>
      </c>
      <c r="GD80" s="322">
        <f t="shared" si="346"/>
        <v>7.7046548956661243E-2</v>
      </c>
      <c r="GE80" s="322">
        <f t="shared" si="347"/>
        <v>-3.3376054683327994E-2</v>
      </c>
      <c r="GF80" s="322">
        <f t="shared" si="348"/>
        <v>9.1350826044703376E-3</v>
      </c>
      <c r="GG80" s="322">
        <f t="shared" si="349"/>
        <v>-1.7543999187329597E-2</v>
      </c>
      <c r="GH80" s="322">
        <f t="shared" si="350"/>
        <v>9.0634441087612434E-3</v>
      </c>
      <c r="GI80" s="322">
        <f t="shared" si="351"/>
        <v>6.6574202496533152E-3</v>
      </c>
      <c r="GJ80" s="322">
        <f t="shared" si="352"/>
        <v>-2.469135802469143E-2</v>
      </c>
      <c r="GK80" s="322">
        <f t="shared" si="353"/>
        <v>6.4230431660417045E-3</v>
      </c>
      <c r="GL80" s="322">
        <f t="shared" si="354"/>
        <v>2.6255049047893934E-2</v>
      </c>
      <c r="GM80" s="322">
        <f t="shared" si="355"/>
        <v>3.2959652838766312E-2</v>
      </c>
      <c r="GN80" s="322">
        <f t="shared" si="356"/>
        <v>0</v>
      </c>
      <c r="GO80" s="322">
        <f t="shared" si="357"/>
        <v>5.4005400540054456E-3</v>
      </c>
      <c r="GP80" s="322">
        <f t="shared" si="358"/>
        <v>-7.4658254468979932E-2</v>
      </c>
      <c r="GQ80" s="322">
        <f t="shared" si="359"/>
        <v>-2.8317569504155909E-2</v>
      </c>
      <c r="GR80" s="322">
        <f t="shared" si="360"/>
        <v>1.0287090534083158E-2</v>
      </c>
      <c r="GS80" s="322">
        <f t="shared" si="361"/>
        <v>-2.8303555634177197E-3</v>
      </c>
      <c r="GT80" s="322">
        <f t="shared" si="362"/>
        <v>-3.2006245120999227E-2</v>
      </c>
      <c r="GU80" s="322">
        <f t="shared" si="363"/>
        <v>1.2910743416452956E-2</v>
      </c>
      <c r="GV80" s="322">
        <f t="shared" si="364"/>
        <v>1.9984012789768472E-3</v>
      </c>
      <c r="GW80" s="322">
        <f t="shared" si="365"/>
        <v>2.0292833290521391E-2</v>
      </c>
      <c r="GX80" s="322">
        <f t="shared" si="366"/>
        <v>-8.4761092591157695E-3</v>
      </c>
      <c r="GY80" s="322">
        <f t="shared" si="367"/>
        <v>7.4871314927468478E-3</v>
      </c>
      <c r="GZ80" s="322">
        <f t="shared" si="368"/>
        <v>-1.9444444444444525E-2</v>
      </c>
      <c r="HA80" s="322">
        <f t="shared" si="369"/>
        <v>-2.7783537217499554E-2</v>
      </c>
      <c r="HB80" s="322">
        <f t="shared" si="370"/>
        <v>2.2978268614178867E-2</v>
      </c>
      <c r="HC80" s="322">
        <f t="shared" si="371"/>
        <v>1.6047297297297255E-2</v>
      </c>
      <c r="HD80" s="322">
        <f t="shared" si="372"/>
        <v>-2.9850746268657844E-3</v>
      </c>
      <c r="HE80" s="322">
        <f t="shared" si="373"/>
        <v>1.8273542600896808E-2</v>
      </c>
      <c r="HF80" s="322">
        <f t="shared" si="374"/>
        <v>3.8582795376069769E-2</v>
      </c>
      <c r="HG80" s="322">
        <f t="shared" si="375"/>
        <v>-2.275539667262479E-2</v>
      </c>
      <c r="HH80" s="322">
        <f t="shared" si="376"/>
        <v>1.1187072715972636E-2</v>
      </c>
      <c r="HI80" s="322">
        <f t="shared" si="377"/>
        <v>3.7885621504600425E-2</v>
      </c>
      <c r="HJ80" s="322">
        <f t="shared" si="378"/>
        <v>-1.1764705882352951E-2</v>
      </c>
      <c r="HK80" s="322">
        <f t="shared" si="379"/>
        <v>5.6306306306305775E-3</v>
      </c>
      <c r="HL80" s="322">
        <f t="shared" si="380"/>
        <v>-4.3124491456468579E-2</v>
      </c>
      <c r="HM80" s="322">
        <f t="shared" si="381"/>
        <v>4.0546511833430644E-2</v>
      </c>
      <c r="HN80" s="322">
        <f t="shared" si="382"/>
        <v>5.799051275206101E-5</v>
      </c>
      <c r="HO80" s="322">
        <f t="shared" si="383"/>
        <v>-0.1089108910891089</v>
      </c>
      <c r="HP80" s="322">
        <f t="shared" si="384"/>
        <v>-5.4121565362198198E-2</v>
      </c>
      <c r="HQ80" s="322">
        <f t="shared" si="385"/>
        <v>-0.12842588606686767</v>
      </c>
      <c r="HR80" s="322">
        <f t="shared" si="386"/>
        <v>4.0315684458063127E-2</v>
      </c>
      <c r="HS80" s="322">
        <f t="shared" si="387"/>
        <v>5.1443469413709808E-2</v>
      </c>
      <c r="HT80" s="322">
        <f t="shared" si="388"/>
        <v>-2.6963262554769748E-3</v>
      </c>
      <c r="HU80" s="322">
        <f t="shared" si="389"/>
        <v>1.4976437931702235E-2</v>
      </c>
      <c r="HV80" s="322">
        <f t="shared" si="390"/>
        <v>0</v>
      </c>
      <c r="HW80" s="322">
        <f t="shared" si="391"/>
        <v>8.181572304363581E-3</v>
      </c>
      <c r="HX80" s="322">
        <f t="shared" si="392"/>
        <v>1.1913305583464881E-2</v>
      </c>
      <c r="HY80" s="322">
        <f t="shared" si="393"/>
        <v>7.09542436095697E-2</v>
      </c>
      <c r="HZ80" s="322">
        <f t="shared" si="394"/>
        <v>3.7651032869949204E-2</v>
      </c>
      <c r="IA80" s="322">
        <f t="shared" si="395"/>
        <v>-1.3072888956448671E-3</v>
      </c>
      <c r="IB80" s="322">
        <f t="shared" si="396"/>
        <v>1.6781919379321934E-2</v>
      </c>
      <c r="IC80" s="322">
        <f t="shared" si="397"/>
        <v>-4.0303121209354911E-3</v>
      </c>
      <c r="ID80" s="322">
        <f t="shared" si="398"/>
        <v>2.963724756918476E-2</v>
      </c>
      <c r="IE80" s="322">
        <f t="shared" si="399"/>
        <v>5.6328988941548162E-2</v>
      </c>
      <c r="IF80" s="322">
        <f t="shared" si="400"/>
        <v>3.8888888888888931E-2</v>
      </c>
      <c r="IG80" s="322">
        <f t="shared" si="401"/>
        <v>2.9536643898836366E-3</v>
      </c>
      <c r="IH80" s="322">
        <f t="shared" si="402"/>
        <v>-2.9569892473118285E-2</v>
      </c>
      <c r="II80" s="322">
        <f t="shared" si="403"/>
        <v>6.5052403324900509E-3</v>
      </c>
      <c r="IJ80" s="322">
        <f t="shared" si="404"/>
        <v>1.1134038345800032E-2</v>
      </c>
      <c r="IK80" s="322">
        <f t="shared" si="405"/>
        <v>-1.3479813978568246E-3</v>
      </c>
      <c r="IL80" s="322">
        <f t="shared" si="406"/>
        <v>-0.10394620811287469</v>
      </c>
      <c r="IM80" s="322">
        <f t="shared" si="407"/>
        <v>-8.0507131537243121E-3</v>
      </c>
      <c r="IN80" s="322">
        <f t="shared" si="408"/>
        <v>1.7586282699494332E-2</v>
      </c>
      <c r="IO80" s="322">
        <f t="shared" si="409"/>
        <v>2.2968189668428406E-2</v>
      </c>
      <c r="IP80" s="322">
        <f t="shared" si="410"/>
        <v>2.6230474506336508E-2</v>
      </c>
      <c r="IQ80" s="322">
        <f t="shared" si="411"/>
        <v>-5.4490106544901148E-2</v>
      </c>
      <c r="IR80" s="322">
        <f t="shared" si="412"/>
        <v>-1.4069272388449051E-2</v>
      </c>
      <c r="IS80" s="322">
        <f t="shared" si="413"/>
        <v>4.806866952789704E-2</v>
      </c>
      <c r="IT80" s="322">
        <f t="shared" si="414"/>
        <v>0</v>
      </c>
      <c r="IU80" s="322">
        <f t="shared" si="415"/>
        <v>-5.0035932446999581E-2</v>
      </c>
      <c r="IV80" s="322">
        <f t="shared" si="416"/>
        <v>8.0589053803340385E-3</v>
      </c>
      <c r="IW80" s="322">
        <f t="shared" si="417"/>
        <v>2.3224275300898413E-2</v>
      </c>
      <c r="IX80" s="322">
        <f t="shared" si="418"/>
        <v>-9.3056549749463684E-3</v>
      </c>
      <c r="IY80" s="322">
        <f t="shared" si="419"/>
        <v>-7.5968992248062042E-2</v>
      </c>
      <c r="IZ80" s="322">
        <f t="shared" si="420"/>
        <v>3.1662269129287629E-2</v>
      </c>
      <c r="JA80" s="322">
        <f t="shared" si="421"/>
        <v>0.20000000000000004</v>
      </c>
      <c r="JB80" s="322">
        <f t="shared" si="422"/>
        <v>2.6871893273342329E-2</v>
      </c>
      <c r="JC80" s="322">
        <f t="shared" si="423"/>
        <v>2.5541843187818485E-2</v>
      </c>
      <c r="JD80" s="322">
        <f t="shared" si="424"/>
        <v>1.974789915966382E-3</v>
      </c>
      <c r="JE80" s="322">
        <f t="shared" si="425"/>
        <v>-2.5550115369463628E-2</v>
      </c>
      <c r="JF80" s="322">
        <f t="shared" si="426"/>
        <v>9.5625412178501276E-3</v>
      </c>
      <c r="JG80" s="322">
        <f t="shared" si="427"/>
        <v>2.5786916882944034E-2</v>
      </c>
      <c r="JH80" s="322">
        <f t="shared" si="428"/>
        <v>-4.5748210232233355E-2</v>
      </c>
      <c r="JI80" s="322">
        <f t="shared" si="429"/>
        <v>2.2388388918298873E-2</v>
      </c>
      <c r="JJ80" s="322">
        <f t="shared" si="430"/>
        <v>1.7678708685626474E-2</v>
      </c>
      <c r="JK80" s="322">
        <f t="shared" si="431"/>
        <v>1.6012469888054551E-2</v>
      </c>
      <c r="JL80" s="322">
        <f t="shared" si="432"/>
        <v>5.910652920962195E-2</v>
      </c>
      <c r="JM80" s="322">
        <f t="shared" si="433"/>
        <v>-3.3929916965704583E-2</v>
      </c>
      <c r="JN80" s="322">
        <f t="shared" si="434"/>
        <v>2.2978268614178867E-2</v>
      </c>
      <c r="JO80" s="322">
        <f t="shared" si="435"/>
        <v>0.10137672090112647</v>
      </c>
      <c r="JP80" s="322">
        <f t="shared" si="436"/>
        <v>-1.4167334937182413E-2</v>
      </c>
      <c r="JQ80" s="322">
        <f t="shared" si="437"/>
        <v>1.2666276353975769E-2</v>
      </c>
      <c r="JR80" s="322">
        <f t="shared" si="438"/>
        <v>6.4968152866242038E-2</v>
      </c>
      <c r="JS80" s="322">
        <f t="shared" si="439"/>
        <v>-1.3479813978568246E-3</v>
      </c>
      <c r="JT80" s="322">
        <f t="shared" si="440"/>
        <v>8.0402010050251334E-3</v>
      </c>
      <c r="JU80" s="322">
        <f t="shared" si="441"/>
        <v>1.6409266409266404E-2</v>
      </c>
      <c r="JV80" s="322">
        <f t="shared" si="442"/>
        <v>2.6708562450903365E-2</v>
      </c>
      <c r="JW80" s="322">
        <f t="shared" si="443"/>
        <v>-9.5030686992674095E-3</v>
      </c>
      <c r="JX80" s="322">
        <f t="shared" si="444"/>
        <v>-2.3310723326575602E-2</v>
      </c>
      <c r="JY80" s="322">
        <f t="shared" si="445"/>
        <v>3.2811334824757607E-2</v>
      </c>
      <c r="JZ80" s="322">
        <f t="shared" si="446"/>
        <v>1.6757436112274464E-3</v>
      </c>
      <c r="KA80" s="322">
        <f t="shared" si="447"/>
        <v>-5.962389380530974E-2</v>
      </c>
      <c r="KB80" s="322">
        <f t="shared" si="448"/>
        <v>-3.6113499570077374E-2</v>
      </c>
      <c r="KC80" s="322">
        <f t="shared" si="449"/>
        <v>5.0649299748039701E-2</v>
      </c>
      <c r="KD80" s="322">
        <f t="shared" si="450"/>
        <v>2.276031066993392E-2</v>
      </c>
      <c r="KE80" s="322">
        <f t="shared" si="451"/>
        <v>3.791598472449538E-2</v>
      </c>
      <c r="KF80" s="322">
        <f t="shared" si="452"/>
        <v>8.5100634877752226E-2</v>
      </c>
      <c r="KG80" s="322">
        <f t="shared" si="453"/>
        <v>-0.22743362831858399</v>
      </c>
      <c r="KH80" s="322">
        <f t="shared" si="454"/>
        <v>2.2658610271903242E-2</v>
      </c>
      <c r="KI80" s="322">
        <f t="shared" si="455"/>
        <v>0.20071684587813621</v>
      </c>
      <c r="KJ80" s="322">
        <f t="shared" si="456"/>
        <v>-5.2751423149905143E-2</v>
      </c>
      <c r="KK80" s="322">
        <f t="shared" si="457"/>
        <v>2.7457927369353458E-2</v>
      </c>
      <c r="KL80" s="322">
        <f t="shared" si="458"/>
        <v>-4.1412230153951991E-2</v>
      </c>
      <c r="KM80" s="322">
        <f t="shared" si="459"/>
        <v>-1.7837837837837746E-2</v>
      </c>
      <c r="KN80" s="322">
        <f t="shared" si="460"/>
        <v>-9.1365920511647203E-4</v>
      </c>
      <c r="KO80" s="322">
        <f t="shared" si="461"/>
        <v>2.3625254582484694E-2</v>
      </c>
      <c r="KP80" s="322">
        <f t="shared" si="462"/>
        <v>-5.1975792096831647E-2</v>
      </c>
      <c r="KQ80" s="322">
        <f t="shared" si="463"/>
        <v>6.5157116451016642E-2</v>
      </c>
      <c r="KR80" s="322">
        <f t="shared" si="464"/>
        <v>1.8219677251431435E-2</v>
      </c>
      <c r="KS80" s="322">
        <f t="shared" si="465"/>
        <v>3.2195594287097513E-2</v>
      </c>
      <c r="KT80" s="322">
        <f t="shared" si="466"/>
        <v>2.3658384216996169E-2</v>
      </c>
      <c r="KU80" s="322">
        <f t="shared" si="467"/>
        <v>2.8995139783159634E-2</v>
      </c>
      <c r="KV80" s="322">
        <f t="shared" si="468"/>
        <v>6.1475409836066084E-3</v>
      </c>
      <c r="KW80" s="322">
        <f t="shared" si="469"/>
        <v>5.9902826524112305E-3</v>
      </c>
      <c r="KX80" s="322">
        <f t="shared" si="470"/>
        <v>4.9270072992700788E-2</v>
      </c>
      <c r="KY80" s="322">
        <f t="shared" si="471"/>
        <v>1.4686887049705751E-2</v>
      </c>
      <c r="KZ80" s="322">
        <f t="shared" si="472"/>
        <v>5.9351094697971123E-4</v>
      </c>
      <c r="LA80" s="322">
        <f t="shared" si="473"/>
        <v>3.6268079746340713E-2</v>
      </c>
      <c r="LB80" s="322">
        <f t="shared" si="474"/>
        <v>7.4505031315860466E-3</v>
      </c>
      <c r="LC80" s="322">
        <f t="shared" si="475"/>
        <v>-4.8284332540109047E-2</v>
      </c>
      <c r="LD80" s="322">
        <f t="shared" si="476"/>
        <v>2.1635596679820433E-2</v>
      </c>
      <c r="LE80" s="322">
        <f t="shared" si="477"/>
        <v>-0.18292223686688</v>
      </c>
      <c r="LF80" s="322">
        <f t="shared" si="478"/>
        <v>3.4962406015037584E-2</v>
      </c>
      <c r="LG80" s="322">
        <f t="shared" si="479"/>
        <v>8.1581581581581533E-2</v>
      </c>
      <c r="LH80" s="322">
        <f t="shared" si="480"/>
        <v>1.9153529470830391E-2</v>
      </c>
      <c r="LI80" s="322">
        <f t="shared" si="481"/>
        <v>2.322880371660872E-2</v>
      </c>
      <c r="LJ80" s="322">
        <f t="shared" si="482"/>
        <v>-2.5382409177820281E-2</v>
      </c>
      <c r="LK80" s="322">
        <f t="shared" si="483"/>
        <v>1.6110732924892235E-2</v>
      </c>
      <c r="LL80" s="322">
        <f t="shared" si="484"/>
        <v>-2.519732847601695E-2</v>
      </c>
      <c r="LM80" s="322">
        <f t="shared" si="485"/>
        <v>2.2218424200991719E-3</v>
      </c>
      <c r="LN80" s="322">
        <f t="shared" si="486"/>
        <v>-1.1523226503420969E-2</v>
      </c>
      <c r="LO80" s="322">
        <f t="shared" si="487"/>
        <v>4.6875E-2</v>
      </c>
      <c r="LP80" s="322">
        <f t="shared" si="488"/>
        <v>-0.13529411764705887</v>
      </c>
      <c r="LQ80" s="322">
        <f t="shared" si="489"/>
        <v>-3.2522796352583594E-2</v>
      </c>
      <c r="LR80" s="322">
        <f t="shared" si="490"/>
        <v>2.5384011053016565E-2</v>
      </c>
      <c r="LS80" s="322">
        <f t="shared" si="491"/>
        <v>-5.0282840980505402E-4</v>
      </c>
      <c r="LT80" s="322">
        <f t="shared" si="492"/>
        <v>8.2226527113853337E-4</v>
      </c>
      <c r="LU80" s="322">
        <f t="shared" si="493"/>
        <v>-2.7736686390532283E-3</v>
      </c>
      <c r="LV80" s="327">
        <f t="shared" si="494"/>
        <v>5.9682668334940923E-2</v>
      </c>
    </row>
    <row r="81" spans="1:334">
      <c r="A81" s="265">
        <v>45341</v>
      </c>
      <c r="B81" s="230">
        <v>3334.04</v>
      </c>
      <c r="C81" s="231">
        <v>94.47</v>
      </c>
      <c r="D81" s="231">
        <v>42.67</v>
      </c>
      <c r="E81" s="231">
        <v>40.479999999999997</v>
      </c>
      <c r="F81" s="231">
        <v>3317.17</v>
      </c>
      <c r="G81" s="231">
        <v>22.97</v>
      </c>
      <c r="H81" s="231">
        <v>208.9</v>
      </c>
      <c r="I81" s="231">
        <v>217832.16</v>
      </c>
      <c r="J81" s="231">
        <v>14.48</v>
      </c>
      <c r="K81" s="231">
        <v>405.82</v>
      </c>
      <c r="L81" s="231">
        <v>95.35</v>
      </c>
      <c r="M81" s="232">
        <v>7.0000000000000007E-2</v>
      </c>
      <c r="N81" s="231">
        <v>31.58</v>
      </c>
      <c r="O81" s="231">
        <v>3456.12</v>
      </c>
      <c r="P81" s="231">
        <v>2.6</v>
      </c>
      <c r="Q81" s="231">
        <v>1629.32</v>
      </c>
      <c r="R81" s="231">
        <v>13.22</v>
      </c>
      <c r="S81" s="231">
        <v>181.22</v>
      </c>
      <c r="T81" s="231">
        <v>107.61</v>
      </c>
      <c r="U81" s="231">
        <v>70504.39</v>
      </c>
      <c r="V81" s="231">
        <v>16.829999999999998</v>
      </c>
      <c r="W81" s="231">
        <v>78.78</v>
      </c>
      <c r="X81" s="231">
        <v>9.19</v>
      </c>
      <c r="Y81" s="231">
        <v>510.04</v>
      </c>
      <c r="Z81" s="231">
        <v>73.11</v>
      </c>
      <c r="AA81" s="231">
        <v>191.97</v>
      </c>
      <c r="AB81" s="231">
        <v>2.4500000000000002</v>
      </c>
      <c r="AC81" s="231">
        <v>10.8</v>
      </c>
      <c r="AD81" s="231">
        <v>17.41</v>
      </c>
      <c r="AE81" s="231">
        <v>174.99</v>
      </c>
      <c r="AF81" s="231">
        <v>821.77</v>
      </c>
      <c r="AG81" s="231">
        <v>58.09</v>
      </c>
      <c r="AH81" s="231">
        <v>12.6</v>
      </c>
      <c r="AI81" s="231">
        <v>224.62</v>
      </c>
      <c r="AJ81" s="231">
        <v>25.2</v>
      </c>
      <c r="AK81" s="231">
        <v>377.1</v>
      </c>
      <c r="AL81" s="231">
        <v>410.15</v>
      </c>
      <c r="AM81" s="231">
        <v>42.55</v>
      </c>
      <c r="AN81" s="231">
        <v>13.79</v>
      </c>
      <c r="AO81" s="231">
        <v>142.22999999999999</v>
      </c>
      <c r="AP81" s="231">
        <v>177.06</v>
      </c>
      <c r="AQ81" s="231">
        <v>12.46</v>
      </c>
      <c r="AR81" s="231">
        <v>10.81</v>
      </c>
      <c r="AS81" s="231">
        <v>89.15</v>
      </c>
      <c r="AT81" s="231">
        <v>68.75</v>
      </c>
      <c r="AU81" s="231">
        <v>144.69999999999999</v>
      </c>
      <c r="AV81" s="231">
        <v>33.549999999999997</v>
      </c>
      <c r="AW81" s="231">
        <v>61.2</v>
      </c>
      <c r="AX81" s="231">
        <v>3.35</v>
      </c>
      <c r="AY81" s="231">
        <v>27.44</v>
      </c>
      <c r="AZ81" s="231">
        <v>35.86</v>
      </c>
      <c r="BA81" s="231">
        <v>8722.67</v>
      </c>
      <c r="BB81" s="231">
        <v>852.8</v>
      </c>
      <c r="BC81" s="231">
        <v>0.78</v>
      </c>
      <c r="BD81" s="231">
        <v>12.65</v>
      </c>
      <c r="BE81" s="231">
        <v>553.44000000000005</v>
      </c>
      <c r="BF81" s="231">
        <v>583.55999999999995</v>
      </c>
      <c r="BG81" s="231">
        <v>171.29</v>
      </c>
      <c r="BH81" s="231">
        <v>60.17</v>
      </c>
      <c r="BI81" s="231">
        <v>316.39</v>
      </c>
      <c r="BJ81" s="231">
        <v>3.61</v>
      </c>
      <c r="BK81" s="231">
        <v>1340.51</v>
      </c>
      <c r="BL81" s="231">
        <v>141.31</v>
      </c>
      <c r="BM81" s="231">
        <v>121.02</v>
      </c>
      <c r="BN81" s="231">
        <v>375.61</v>
      </c>
      <c r="BO81" s="231">
        <v>3869.18</v>
      </c>
      <c r="BP81" s="231">
        <v>121.02</v>
      </c>
      <c r="BQ81" s="231">
        <v>782.44</v>
      </c>
      <c r="BR81" s="231">
        <v>106.32</v>
      </c>
      <c r="BS81" s="231">
        <v>435.49</v>
      </c>
      <c r="BT81" s="231">
        <v>60.15</v>
      </c>
      <c r="BU81" s="231">
        <v>54.12</v>
      </c>
      <c r="BV81" s="231">
        <v>10.97</v>
      </c>
      <c r="BW81" s="231">
        <v>57.4</v>
      </c>
      <c r="BX81" s="231">
        <v>481.06</v>
      </c>
      <c r="BY81" s="231">
        <v>154.34</v>
      </c>
      <c r="BZ81" s="231">
        <v>76.239999999999995</v>
      </c>
      <c r="CA81" s="231">
        <v>159.57</v>
      </c>
      <c r="CB81" s="231">
        <v>48</v>
      </c>
      <c r="CC81" s="231">
        <v>105771.32</v>
      </c>
      <c r="CD81" s="231">
        <v>186.49</v>
      </c>
      <c r="CE81" s="231">
        <v>63.4</v>
      </c>
      <c r="CF81" s="231">
        <v>8731.8700000000008</v>
      </c>
      <c r="CG81" s="231">
        <v>29.13</v>
      </c>
      <c r="CH81" s="231">
        <v>0.79</v>
      </c>
      <c r="CI81" s="231">
        <v>108.99</v>
      </c>
      <c r="CJ81" s="231">
        <v>176.52</v>
      </c>
      <c r="CK81" s="231">
        <v>120.17</v>
      </c>
      <c r="CL81" s="231">
        <v>26.8</v>
      </c>
      <c r="CM81" s="231">
        <v>5.96</v>
      </c>
      <c r="CN81" s="231">
        <v>7.98</v>
      </c>
      <c r="CO81" s="231">
        <v>0.8</v>
      </c>
      <c r="CP81" s="231">
        <v>1240.06</v>
      </c>
      <c r="CQ81" s="231">
        <v>168.27</v>
      </c>
      <c r="CR81" s="231">
        <v>242.21</v>
      </c>
      <c r="CS81" s="231">
        <v>180.31</v>
      </c>
      <c r="CT81" s="231">
        <v>280.54000000000002</v>
      </c>
      <c r="CU81" s="231">
        <v>923.69</v>
      </c>
      <c r="CV81" s="231">
        <v>109.93</v>
      </c>
      <c r="CW81" s="231">
        <v>468.75</v>
      </c>
      <c r="CX81" s="231">
        <v>14.28</v>
      </c>
      <c r="CY81" s="231">
        <v>285.81</v>
      </c>
      <c r="CZ81" s="231">
        <v>33.03</v>
      </c>
      <c r="DA81" s="231">
        <v>8728.9500000000007</v>
      </c>
      <c r="DB81" s="231">
        <v>177.06</v>
      </c>
      <c r="DC81" s="231">
        <v>8.5299999999999994</v>
      </c>
      <c r="DD81" s="231">
        <v>37.53</v>
      </c>
      <c r="DE81" s="231">
        <v>1590.62</v>
      </c>
      <c r="DF81" s="231">
        <v>188.95</v>
      </c>
      <c r="DG81" s="231">
        <v>154.34</v>
      </c>
      <c r="DH81" s="231">
        <v>9.89</v>
      </c>
      <c r="DI81" s="231">
        <v>10.7</v>
      </c>
      <c r="DJ81" s="231">
        <v>26.02</v>
      </c>
      <c r="DK81" s="231">
        <v>102.11</v>
      </c>
      <c r="DL81" s="231">
        <v>10012.030000000001</v>
      </c>
      <c r="DM81" s="231">
        <v>28.88</v>
      </c>
      <c r="DN81" s="231">
        <v>47.78</v>
      </c>
      <c r="DO81" s="231">
        <v>85.18</v>
      </c>
      <c r="DP81" s="231">
        <v>91.99</v>
      </c>
      <c r="DQ81" s="231">
        <v>386963.12</v>
      </c>
      <c r="DR81" s="231">
        <v>256.10000000000002</v>
      </c>
      <c r="DS81" s="231">
        <v>37.869999999999997</v>
      </c>
      <c r="DT81" s="231">
        <v>86</v>
      </c>
      <c r="DU81" s="231">
        <v>24.24</v>
      </c>
      <c r="DV81" s="231">
        <v>12.85</v>
      </c>
      <c r="DW81" s="231">
        <v>2.89</v>
      </c>
      <c r="DX81" s="231">
        <v>23.33</v>
      </c>
      <c r="DY81" s="231">
        <v>11.47</v>
      </c>
      <c r="DZ81" s="231">
        <v>230.7</v>
      </c>
      <c r="EA81" s="231">
        <v>74.97</v>
      </c>
      <c r="EB81" s="231">
        <v>21.19</v>
      </c>
      <c r="EC81" s="231">
        <v>1467.6</v>
      </c>
      <c r="ED81" s="231">
        <v>25.68</v>
      </c>
      <c r="EE81" s="231">
        <v>22.2</v>
      </c>
      <c r="EF81" s="231">
        <v>19.22</v>
      </c>
      <c r="EG81" s="231">
        <v>43.87</v>
      </c>
      <c r="EH81" s="231">
        <v>1063.3599999999999</v>
      </c>
      <c r="EI81" s="231">
        <v>251.52</v>
      </c>
      <c r="EJ81" s="231">
        <v>5.42</v>
      </c>
      <c r="EK81" s="231">
        <v>3999.65</v>
      </c>
      <c r="EL81" s="231">
        <v>28.75</v>
      </c>
      <c r="EM81" s="231">
        <v>216</v>
      </c>
      <c r="EN81" s="231">
        <v>155.12</v>
      </c>
      <c r="EO81" s="231">
        <v>248.13</v>
      </c>
      <c r="EP81" s="231">
        <v>2515.38</v>
      </c>
      <c r="EQ81" s="231">
        <v>126.76</v>
      </c>
      <c r="ER81" s="231">
        <v>166.31</v>
      </c>
      <c r="ES81" s="231">
        <v>97.72</v>
      </c>
      <c r="ET81" s="231">
        <v>54.45</v>
      </c>
      <c r="EU81" s="231">
        <v>21.56</v>
      </c>
      <c r="EV81" s="231">
        <v>417.22</v>
      </c>
      <c r="EW81" s="231">
        <v>9.23</v>
      </c>
      <c r="EX81" s="231">
        <v>200.83</v>
      </c>
      <c r="EY81" s="231">
        <v>177.29</v>
      </c>
      <c r="EZ81" s="231">
        <v>32.450000000000003</v>
      </c>
      <c r="FA81" s="231">
        <v>59.79</v>
      </c>
      <c r="FB81" s="231">
        <v>27.78</v>
      </c>
      <c r="FC81" s="231">
        <v>124</v>
      </c>
      <c r="FD81" s="231">
        <v>13.52</v>
      </c>
      <c r="FE81" s="231">
        <v>32.97</v>
      </c>
      <c r="FF81" s="231">
        <v>400.05</v>
      </c>
      <c r="FG81" s="231">
        <v>82.5</v>
      </c>
      <c r="FH81" s="231">
        <v>731.94</v>
      </c>
      <c r="FI81" s="231">
        <v>51.95</v>
      </c>
      <c r="FJ81" s="233">
        <v>42429.27</v>
      </c>
      <c r="FN81" s="326">
        <f t="shared" si="330"/>
        <v>1.4891389051237117E-2</v>
      </c>
      <c r="FO81" s="322">
        <f t="shared" si="331"/>
        <v>1.6024951602495105E-2</v>
      </c>
      <c r="FP81" s="322">
        <f t="shared" si="332"/>
        <v>1.2817469736529767E-2</v>
      </c>
      <c r="FQ81" s="322">
        <f t="shared" si="333"/>
        <v>-2.3166023166023189E-2</v>
      </c>
      <c r="FR81" s="322">
        <f t="shared" si="334"/>
        <v>3.1342884502978507E-2</v>
      </c>
      <c r="FS81" s="322">
        <f t="shared" si="335"/>
        <v>-6.0147299509001731E-2</v>
      </c>
      <c r="FT81" s="322">
        <f t="shared" si="336"/>
        <v>-1.4669119381161198E-2</v>
      </c>
      <c r="FU81" s="322">
        <f t="shared" si="337"/>
        <v>-3.3663386013823515E-2</v>
      </c>
      <c r="FV81" s="322">
        <f t="shared" si="338"/>
        <v>3.4285714285714315E-2</v>
      </c>
      <c r="FW81" s="322">
        <f t="shared" si="339"/>
        <v>1.7424223431193091E-2</v>
      </c>
      <c r="FX81" s="322">
        <f t="shared" si="340"/>
        <v>2.5158585098376401E-2</v>
      </c>
      <c r="FY81" s="322">
        <f t="shared" si="341"/>
        <v>0</v>
      </c>
      <c r="FZ81" s="322">
        <f t="shared" si="342"/>
        <v>2.3662884927066349E-2</v>
      </c>
      <c r="GA81" s="322">
        <f t="shared" si="343"/>
        <v>-5.6735807860262041E-2</v>
      </c>
      <c r="GB81" s="322">
        <f t="shared" si="344"/>
        <v>4.0000000000000036E-2</v>
      </c>
      <c r="GC81" s="322">
        <f t="shared" si="345"/>
        <v>-7.8845305804000523E-2</v>
      </c>
      <c r="GD81" s="322">
        <f t="shared" si="346"/>
        <v>-1.4903129657227966E-2</v>
      </c>
      <c r="GE81" s="322">
        <f t="shared" si="347"/>
        <v>1.1601568974090269E-3</v>
      </c>
      <c r="GF81" s="322">
        <f t="shared" si="348"/>
        <v>3.6305855161787325E-2</v>
      </c>
      <c r="GG81" s="322">
        <f t="shared" si="349"/>
        <v>1.3737139717874653E-3</v>
      </c>
      <c r="GH81" s="322">
        <f t="shared" si="350"/>
        <v>7.784431137724492E-3</v>
      </c>
      <c r="GI81" s="322">
        <f t="shared" si="351"/>
        <v>8.5422981537613712E-2</v>
      </c>
      <c r="GJ81" s="322">
        <f t="shared" si="352"/>
        <v>5.7537399309551214E-2</v>
      </c>
      <c r="GK81" s="322">
        <f t="shared" si="353"/>
        <v>1.0901018749752248E-2</v>
      </c>
      <c r="GL81" s="322">
        <f t="shared" si="354"/>
        <v>2.7691875175709851E-2</v>
      </c>
      <c r="GM81" s="322">
        <f t="shared" si="355"/>
        <v>-3.9909977494373541E-2</v>
      </c>
      <c r="GN81" s="322">
        <f t="shared" si="356"/>
        <v>2.0833333333333447E-2</v>
      </c>
      <c r="GO81" s="322">
        <f t="shared" si="357"/>
        <v>-3.3124440465532611E-2</v>
      </c>
      <c r="GP81" s="322">
        <f t="shared" si="358"/>
        <v>-1.0795454545454617E-2</v>
      </c>
      <c r="GQ81" s="322">
        <f t="shared" si="359"/>
        <v>3.2328476196094733E-2</v>
      </c>
      <c r="GR81" s="322">
        <f t="shared" si="360"/>
        <v>4.2035454337957419E-2</v>
      </c>
      <c r="GS81" s="322">
        <f t="shared" si="361"/>
        <v>3.0512684051800711E-2</v>
      </c>
      <c r="GT81" s="322">
        <f t="shared" si="362"/>
        <v>1.6129032258064457E-2</v>
      </c>
      <c r="GU81" s="322">
        <f t="shared" si="363"/>
        <v>3.3591017853856119E-2</v>
      </c>
      <c r="GV81" s="322">
        <f t="shared" si="364"/>
        <v>5.1854806541682891E-3</v>
      </c>
      <c r="GW81" s="322">
        <f t="shared" si="365"/>
        <v>-5.0604229607250674E-2</v>
      </c>
      <c r="GX81" s="322">
        <f t="shared" si="366"/>
        <v>6.8961922385258875E-2</v>
      </c>
      <c r="GY81" s="322">
        <f t="shared" si="367"/>
        <v>-1.184393869019984E-2</v>
      </c>
      <c r="GZ81" s="322">
        <f t="shared" si="368"/>
        <v>-2.3371104815864029E-2</v>
      </c>
      <c r="HA81" s="322">
        <f t="shared" si="369"/>
        <v>1.1089784602260627E-2</v>
      </c>
      <c r="HB81" s="322">
        <f t="shared" si="370"/>
        <v>2.7685878460734867E-2</v>
      </c>
      <c r="HC81" s="322">
        <f t="shared" si="371"/>
        <v>3.5743973399833873E-2</v>
      </c>
      <c r="HD81" s="322">
        <f t="shared" si="372"/>
        <v>7.8842315369261576E-2</v>
      </c>
      <c r="HE81" s="322">
        <f t="shared" si="373"/>
        <v>-1.849609159969165E-2</v>
      </c>
      <c r="HF81" s="322">
        <f t="shared" si="374"/>
        <v>-6.2156692685748308E-3</v>
      </c>
      <c r="HG81" s="322">
        <f t="shared" si="375"/>
        <v>1.7938797045374485E-2</v>
      </c>
      <c r="HH81" s="322">
        <f t="shared" si="376"/>
        <v>3.1038721573448003E-2</v>
      </c>
      <c r="HI81" s="322">
        <f t="shared" si="377"/>
        <v>6.3792803754562866E-2</v>
      </c>
      <c r="HJ81" s="322">
        <f t="shared" si="378"/>
        <v>-2.9761904761904127E-3</v>
      </c>
      <c r="HK81" s="322">
        <f t="shared" si="379"/>
        <v>2.4262784621127367E-2</v>
      </c>
      <c r="HL81" s="322">
        <f t="shared" si="380"/>
        <v>1.6439909297052104E-2</v>
      </c>
      <c r="HM81" s="322">
        <f t="shared" si="381"/>
        <v>5.8327287022230147E-2</v>
      </c>
      <c r="HN81" s="322">
        <f t="shared" si="382"/>
        <v>-1.0971168788996401E-2</v>
      </c>
      <c r="HO81" s="322">
        <f t="shared" si="383"/>
        <v>-0.13333333333333333</v>
      </c>
      <c r="HP81" s="322">
        <f t="shared" si="384"/>
        <v>0.1135563380281691</v>
      </c>
      <c r="HQ81" s="322">
        <f t="shared" si="385"/>
        <v>1.2402590275491324E-2</v>
      </c>
      <c r="HR81" s="322">
        <f t="shared" si="386"/>
        <v>-6.6786539943505439E-4</v>
      </c>
      <c r="HS81" s="322">
        <f t="shared" si="387"/>
        <v>3.5923798004233433E-2</v>
      </c>
      <c r="HT81" s="322">
        <f t="shared" si="388"/>
        <v>1.6728624535316018E-2</v>
      </c>
      <c r="HU81" s="322">
        <f t="shared" si="389"/>
        <v>6.1375055650957416E-3</v>
      </c>
      <c r="HV81" s="322">
        <f t="shared" si="390"/>
        <v>4.3352601156069336E-2</v>
      </c>
      <c r="HW81" s="322">
        <f t="shared" si="391"/>
        <v>-1.0581774012057802E-3</v>
      </c>
      <c r="HX81" s="322">
        <f t="shared" si="392"/>
        <v>2.1985815602837042E-3</v>
      </c>
      <c r="HY81" s="322">
        <f t="shared" si="393"/>
        <v>2.7945298564511951E-2</v>
      </c>
      <c r="HZ81" s="322">
        <f t="shared" si="394"/>
        <v>-5.9423048029248166E-2</v>
      </c>
      <c r="IA81" s="322">
        <f t="shared" si="395"/>
        <v>-1.8457916660324668E-2</v>
      </c>
      <c r="IB81" s="322">
        <f t="shared" si="396"/>
        <v>3.7322717093804668E-3</v>
      </c>
      <c r="IC81" s="322">
        <f t="shared" si="397"/>
        <v>2.4672603457307533E-2</v>
      </c>
      <c r="ID81" s="322">
        <f t="shared" si="398"/>
        <v>-3.4595478071370221E-2</v>
      </c>
      <c r="IE81" s="322">
        <f t="shared" si="399"/>
        <v>1.7642660186007412E-2</v>
      </c>
      <c r="IF81" s="322">
        <f t="shared" si="400"/>
        <v>-2.5279533300923713E-2</v>
      </c>
      <c r="IG81" s="322">
        <f t="shared" si="401"/>
        <v>-3.8652678078409876E-3</v>
      </c>
      <c r="IH81" s="322">
        <f t="shared" si="402"/>
        <v>1.2927054478301067E-2</v>
      </c>
      <c r="II81" s="322">
        <f t="shared" si="403"/>
        <v>3.0520646319569043E-2</v>
      </c>
      <c r="IJ81" s="322">
        <f t="shared" si="404"/>
        <v>2.2618085965732719E-2</v>
      </c>
      <c r="IK81" s="322">
        <f t="shared" si="405"/>
        <v>4.1641357899709901E-2</v>
      </c>
      <c r="IL81" s="322">
        <f t="shared" si="406"/>
        <v>-6.2123262393898523E-2</v>
      </c>
      <c r="IM81" s="322">
        <f t="shared" si="407"/>
        <v>1.9746932515337448E-2</v>
      </c>
      <c r="IN81" s="322">
        <f t="shared" si="408"/>
        <v>3.6941023979261196E-2</v>
      </c>
      <c r="IO81" s="322">
        <f t="shared" si="409"/>
        <v>2.2452593137289516E-2</v>
      </c>
      <c r="IP81" s="322">
        <f t="shared" si="410"/>
        <v>7.1165996553704855E-2</v>
      </c>
      <c r="IQ81" s="322">
        <f t="shared" si="411"/>
        <v>2.0605280103026421E-2</v>
      </c>
      <c r="IR81" s="322">
        <f t="shared" si="412"/>
        <v>-2.7441873416311553E-2</v>
      </c>
      <c r="IS81" s="322">
        <f t="shared" si="413"/>
        <v>0.19287469287469275</v>
      </c>
      <c r="IT81" s="322">
        <f t="shared" si="414"/>
        <v>0</v>
      </c>
      <c r="IU81" s="322">
        <f t="shared" si="415"/>
        <v>3.0638297872340379E-2</v>
      </c>
      <c r="IV81" s="322">
        <f t="shared" si="416"/>
        <v>1.5241272214873213E-2</v>
      </c>
      <c r="IW81" s="322">
        <f t="shared" si="417"/>
        <v>-4.5559973492378825E-3</v>
      </c>
      <c r="IX81" s="322">
        <f t="shared" si="418"/>
        <v>-3.179190751445083E-2</v>
      </c>
      <c r="IY81" s="322">
        <f t="shared" si="419"/>
        <v>0</v>
      </c>
      <c r="IZ81" s="322">
        <f t="shared" si="420"/>
        <v>2.0460358056266004E-2</v>
      </c>
      <c r="JA81" s="322">
        <f t="shared" si="421"/>
        <v>-0.11111111111111108</v>
      </c>
      <c r="JB81" s="322">
        <f t="shared" si="422"/>
        <v>-1.2081574793002352E-3</v>
      </c>
      <c r="JC81" s="322">
        <f t="shared" si="423"/>
        <v>7.4238160809435971E-3</v>
      </c>
      <c r="JD81" s="322">
        <f t="shared" si="424"/>
        <v>1.5683314463035222E-2</v>
      </c>
      <c r="JE81" s="322">
        <f t="shared" si="425"/>
        <v>4.135142939647702E-2</v>
      </c>
      <c r="JF81" s="322">
        <f t="shared" si="426"/>
        <v>1.8109236073307961E-2</v>
      </c>
      <c r="JG81" s="322">
        <f t="shared" si="427"/>
        <v>-1.2758549850248684E-3</v>
      </c>
      <c r="JH81" s="322">
        <f t="shared" si="428"/>
        <v>5.7639524245197589E-3</v>
      </c>
      <c r="JI81" s="322">
        <f t="shared" si="429"/>
        <v>1.1305041962417228E-2</v>
      </c>
      <c r="JJ81" s="322">
        <f t="shared" si="430"/>
        <v>7.8549848942598116E-2</v>
      </c>
      <c r="JK81" s="322">
        <f t="shared" si="431"/>
        <v>-3.4518828451883159E-3</v>
      </c>
      <c r="JL81" s="322">
        <f t="shared" si="432"/>
        <v>7.1706683971447138E-2</v>
      </c>
      <c r="JM81" s="322">
        <f t="shared" si="433"/>
        <v>-3.7019099763804054E-2</v>
      </c>
      <c r="JN81" s="322">
        <f t="shared" si="434"/>
        <v>2.7685878460734867E-2</v>
      </c>
      <c r="JO81" s="322">
        <f t="shared" si="435"/>
        <v>-3.0681818181818334E-2</v>
      </c>
      <c r="JP81" s="322">
        <f t="shared" si="436"/>
        <v>1.7624728850325341E-2</v>
      </c>
      <c r="JQ81" s="322">
        <f t="shared" si="437"/>
        <v>-1.1171274221523215E-2</v>
      </c>
      <c r="JR81" s="322">
        <f t="shared" si="438"/>
        <v>2.7348847324923889E-2</v>
      </c>
      <c r="JS81" s="322">
        <f t="shared" si="439"/>
        <v>4.1641357899709901E-2</v>
      </c>
      <c r="JT81" s="322">
        <f t="shared" si="440"/>
        <v>-1.3958125623130488E-2</v>
      </c>
      <c r="JU81" s="322">
        <f t="shared" si="441"/>
        <v>1.6144349477682805E-2</v>
      </c>
      <c r="JV81" s="322">
        <f t="shared" si="442"/>
        <v>-4.5906656465187828E-3</v>
      </c>
      <c r="JW81" s="322">
        <f t="shared" si="443"/>
        <v>2.0487707375574628E-2</v>
      </c>
      <c r="JX81" s="322">
        <f t="shared" si="444"/>
        <v>9.3260560994887064E-3</v>
      </c>
      <c r="JY81" s="322">
        <f t="shared" si="445"/>
        <v>4.2599277978339338E-2</v>
      </c>
      <c r="JZ81" s="322">
        <f t="shared" si="446"/>
        <v>-8.3647009619404326E-4</v>
      </c>
      <c r="KA81" s="322">
        <f t="shared" si="447"/>
        <v>1.9997647335607775E-3</v>
      </c>
      <c r="KB81" s="322">
        <f t="shared" si="448"/>
        <v>2.5758251561106019E-2</v>
      </c>
      <c r="KC81" s="322">
        <f t="shared" si="449"/>
        <v>-3.9554970254267435E-2</v>
      </c>
      <c r="KD81" s="322">
        <f t="shared" si="450"/>
        <v>4.0000000000000091E-2</v>
      </c>
      <c r="KE81" s="322">
        <f t="shared" si="451"/>
        <v>-4.7306176084099798E-3</v>
      </c>
      <c r="KF81" s="322">
        <f t="shared" si="452"/>
        <v>7.0583841653180657E-2</v>
      </c>
      <c r="KG81" s="322">
        <f t="shared" si="453"/>
        <v>-7.445589919816735E-2</v>
      </c>
      <c r="KH81" s="322">
        <f t="shared" si="454"/>
        <v>-5.0960118168389919E-2</v>
      </c>
      <c r="KI81" s="322">
        <f t="shared" si="455"/>
        <v>-0.13731343283582087</v>
      </c>
      <c r="KJ81" s="322">
        <f t="shared" si="456"/>
        <v>-6.5304487179487281E-2</v>
      </c>
      <c r="KK81" s="322">
        <f t="shared" si="457"/>
        <v>-1.1206896551724053E-2</v>
      </c>
      <c r="KL81" s="322">
        <f t="shared" si="458"/>
        <v>3.494683953164951E-2</v>
      </c>
      <c r="KM81" s="322">
        <f t="shared" si="459"/>
        <v>3.1507980187121518E-2</v>
      </c>
      <c r="KN81" s="322">
        <f t="shared" si="460"/>
        <v>-3.1092821216277992E-2</v>
      </c>
      <c r="KO81" s="322">
        <f t="shared" si="461"/>
        <v>-2.6661360923199394E-2</v>
      </c>
      <c r="KP81" s="322">
        <f t="shared" si="462"/>
        <v>-3.5674051821254202E-2</v>
      </c>
      <c r="KQ81" s="322">
        <f t="shared" si="463"/>
        <v>-3.6876355748373162E-2</v>
      </c>
      <c r="KR81" s="322">
        <f t="shared" si="464"/>
        <v>-1.7382413087934555E-2</v>
      </c>
      <c r="KS81" s="322">
        <f t="shared" si="465"/>
        <v>2.8846153846153771E-2</v>
      </c>
      <c r="KT81" s="322">
        <f t="shared" si="466"/>
        <v>4.6675984802251949E-2</v>
      </c>
      <c r="KU81" s="322">
        <f t="shared" si="467"/>
        <v>1.5380888942715281E-2</v>
      </c>
      <c r="KV81" s="322">
        <f t="shared" si="468"/>
        <v>0.10386965376782073</v>
      </c>
      <c r="KW81" s="322">
        <f t="shared" si="469"/>
        <v>-6.8237181317712661E-3</v>
      </c>
      <c r="KX81" s="322">
        <f t="shared" si="470"/>
        <v>0</v>
      </c>
      <c r="KY81" s="322">
        <f t="shared" si="471"/>
        <v>1.8387553041018415E-2</v>
      </c>
      <c r="KZ81" s="322">
        <f t="shared" si="472"/>
        <v>2.2342318592236309E-2</v>
      </c>
      <c r="LA81" s="322">
        <f t="shared" si="473"/>
        <v>4.0028501969989028E-2</v>
      </c>
      <c r="LB81" s="322">
        <f t="shared" si="474"/>
        <v>5.8750736593989356E-2</v>
      </c>
      <c r="LC81" s="322">
        <f t="shared" si="475"/>
        <v>2.2422971447007591E-2</v>
      </c>
      <c r="LD81" s="322">
        <f t="shared" si="476"/>
        <v>0.10755194459243478</v>
      </c>
      <c r="LE81" s="322">
        <f t="shared" si="477"/>
        <v>0.12593616776126274</v>
      </c>
      <c r="LF81" s="322">
        <f t="shared" si="478"/>
        <v>-1.1078823102070458E-2</v>
      </c>
      <c r="LG81" s="322">
        <f t="shared" si="479"/>
        <v>-2.3137436372050305E-3</v>
      </c>
      <c r="LH81" s="322">
        <f t="shared" si="480"/>
        <v>2.766077982216315E-2</v>
      </c>
      <c r="LI81" s="322">
        <f t="shared" si="481"/>
        <v>4.7673098751418834E-2</v>
      </c>
      <c r="LJ81" s="322">
        <f t="shared" si="482"/>
        <v>-1.5008092598950288E-2</v>
      </c>
      <c r="LK81" s="322">
        <f t="shared" si="483"/>
        <v>-1.021661456007153E-2</v>
      </c>
      <c r="LL81" s="322">
        <f t="shared" si="484"/>
        <v>1.0588601681719196E-2</v>
      </c>
      <c r="LM81" s="322">
        <f t="shared" si="485"/>
        <v>1.9611186903137765E-2</v>
      </c>
      <c r="LN81" s="322">
        <f t="shared" si="486"/>
        <v>1.2021857923497335E-2</v>
      </c>
      <c r="LO81" s="322">
        <f t="shared" si="487"/>
        <v>-7.4626865671641784E-2</v>
      </c>
      <c r="LP81" s="322">
        <f t="shared" si="488"/>
        <v>-8.0272108843537401E-2</v>
      </c>
      <c r="LQ81" s="322">
        <f t="shared" si="489"/>
        <v>3.5815268614514631E-2</v>
      </c>
      <c r="LR81" s="322">
        <f t="shared" si="490"/>
        <v>5.6935270805812448E-2</v>
      </c>
      <c r="LS81" s="322">
        <f t="shared" si="491"/>
        <v>3.7605332662558104E-2</v>
      </c>
      <c r="LT81" s="322">
        <f t="shared" si="492"/>
        <v>1.9244694480031261E-2</v>
      </c>
      <c r="LU81" s="322">
        <f t="shared" si="493"/>
        <v>-3.6714259224921136E-2</v>
      </c>
      <c r="LV81" s="327">
        <f t="shared" si="494"/>
        <v>2.8279505864783824E-2</v>
      </c>
    </row>
    <row r="82" spans="1:334">
      <c r="A82" s="265">
        <v>45348</v>
      </c>
      <c r="B82" s="230">
        <v>3364.04</v>
      </c>
      <c r="C82" s="231">
        <v>106.36</v>
      </c>
      <c r="D82" s="231">
        <v>46.59</v>
      </c>
      <c r="E82" s="231">
        <v>40.82</v>
      </c>
      <c r="F82" s="231">
        <v>3466.97</v>
      </c>
      <c r="G82" s="231">
        <v>24.93</v>
      </c>
      <c r="H82" s="231">
        <v>204.43</v>
      </c>
      <c r="I82" s="231">
        <v>223635.05</v>
      </c>
      <c r="J82" s="231">
        <v>16.579999999999998</v>
      </c>
      <c r="K82" s="231">
        <v>410.92</v>
      </c>
      <c r="L82" s="231">
        <v>98.1</v>
      </c>
      <c r="M82" s="232">
        <v>7.0000000000000007E-2</v>
      </c>
      <c r="N82" s="231">
        <v>31.75</v>
      </c>
      <c r="O82" s="231">
        <v>3449.98</v>
      </c>
      <c r="P82" s="231">
        <v>2.66</v>
      </c>
      <c r="Q82" s="231">
        <v>1612.75</v>
      </c>
      <c r="R82" s="231">
        <v>13.32</v>
      </c>
      <c r="S82" s="231">
        <v>178.38</v>
      </c>
      <c r="T82" s="231">
        <v>103.41</v>
      </c>
      <c r="U82" s="231">
        <v>70987.95</v>
      </c>
      <c r="V82" s="231">
        <v>16.61</v>
      </c>
      <c r="W82" s="231">
        <v>82.24</v>
      </c>
      <c r="X82" s="231">
        <v>9.07</v>
      </c>
      <c r="Y82" s="231">
        <v>473.56</v>
      </c>
      <c r="Z82" s="231">
        <v>71.819999999999993</v>
      </c>
      <c r="AA82" s="231">
        <v>202.64</v>
      </c>
      <c r="AB82" s="231">
        <v>2.46</v>
      </c>
      <c r="AC82" s="231">
        <v>11.25</v>
      </c>
      <c r="AD82" s="231">
        <v>17.440000000000001</v>
      </c>
      <c r="AE82" s="231">
        <v>178.22</v>
      </c>
      <c r="AF82" s="231">
        <v>818.2</v>
      </c>
      <c r="AG82" s="231">
        <v>56.5</v>
      </c>
      <c r="AH82" s="231">
        <v>12.64</v>
      </c>
      <c r="AI82" s="231">
        <v>235.18</v>
      </c>
      <c r="AJ82" s="231">
        <v>24.14</v>
      </c>
      <c r="AK82" s="231">
        <v>387.2</v>
      </c>
      <c r="AL82" s="231">
        <v>419.3</v>
      </c>
      <c r="AM82" s="231">
        <v>43.37</v>
      </c>
      <c r="AN82" s="231">
        <v>13.87</v>
      </c>
      <c r="AO82" s="231">
        <v>146.72999999999999</v>
      </c>
      <c r="AP82" s="231">
        <v>178.31</v>
      </c>
      <c r="AQ82" s="231">
        <v>12.34</v>
      </c>
      <c r="AR82" s="231">
        <v>10.97</v>
      </c>
      <c r="AS82" s="231">
        <v>86.52</v>
      </c>
      <c r="AT82" s="231">
        <v>73.3</v>
      </c>
      <c r="AU82" s="231">
        <v>148.19999999999999</v>
      </c>
      <c r="AV82" s="231">
        <v>33.78</v>
      </c>
      <c r="AW82" s="231">
        <v>63.26</v>
      </c>
      <c r="AX82" s="231">
        <v>3.37</v>
      </c>
      <c r="AY82" s="231">
        <v>27.57</v>
      </c>
      <c r="AZ82" s="231">
        <v>36.4</v>
      </c>
      <c r="BA82" s="231">
        <v>8828.73</v>
      </c>
      <c r="BB82" s="231">
        <v>881.39</v>
      </c>
      <c r="BC82" s="231">
        <v>0.8</v>
      </c>
      <c r="BD82" s="231">
        <v>12.86</v>
      </c>
      <c r="BE82" s="231">
        <v>570.92999999999995</v>
      </c>
      <c r="BF82" s="231">
        <v>619.34</v>
      </c>
      <c r="BG82" s="231">
        <v>177.14</v>
      </c>
      <c r="BH82" s="231">
        <v>59.82</v>
      </c>
      <c r="BI82" s="231">
        <v>328.91</v>
      </c>
      <c r="BJ82" s="231">
        <v>3.65</v>
      </c>
      <c r="BK82" s="231">
        <v>1387.83</v>
      </c>
      <c r="BL82" s="231">
        <v>139.52000000000001</v>
      </c>
      <c r="BM82" s="231">
        <v>125.22</v>
      </c>
      <c r="BN82" s="231">
        <v>382.25</v>
      </c>
      <c r="BO82" s="231">
        <v>3909.53</v>
      </c>
      <c r="BP82" s="231">
        <v>121.29</v>
      </c>
      <c r="BQ82" s="231">
        <v>783.64</v>
      </c>
      <c r="BR82" s="231">
        <v>110.47</v>
      </c>
      <c r="BS82" s="231">
        <v>427.51</v>
      </c>
      <c r="BT82" s="231">
        <v>63.23</v>
      </c>
      <c r="BU82" s="231">
        <v>54.25</v>
      </c>
      <c r="BV82" s="231">
        <v>11.25</v>
      </c>
      <c r="BW82" s="231">
        <v>57.63</v>
      </c>
      <c r="BX82" s="231">
        <v>499.75</v>
      </c>
      <c r="BY82" s="231">
        <v>154.61000000000001</v>
      </c>
      <c r="BZ82" s="231">
        <v>76.59</v>
      </c>
      <c r="CA82" s="231">
        <v>154.85</v>
      </c>
      <c r="CB82" s="231">
        <v>47.8</v>
      </c>
      <c r="CC82" s="231">
        <v>111220.69</v>
      </c>
      <c r="CD82" s="231">
        <v>184.73</v>
      </c>
      <c r="CE82" s="231">
        <v>70.91</v>
      </c>
      <c r="CF82" s="231">
        <v>8603.75</v>
      </c>
      <c r="CG82" s="231">
        <v>27.58</v>
      </c>
      <c r="CH82" s="231">
        <v>0.8</v>
      </c>
      <c r="CI82" s="231">
        <v>110.09</v>
      </c>
      <c r="CJ82" s="231">
        <v>202.64</v>
      </c>
      <c r="CK82" s="231">
        <v>120.93</v>
      </c>
      <c r="CL82" s="231">
        <v>24.86</v>
      </c>
      <c r="CM82" s="231">
        <v>5.96</v>
      </c>
      <c r="CN82" s="231">
        <v>8.48</v>
      </c>
      <c r="CO82" s="231">
        <v>0.85</v>
      </c>
      <c r="CP82" s="231">
        <v>1249.56</v>
      </c>
      <c r="CQ82" s="231">
        <v>166.61</v>
      </c>
      <c r="CR82" s="231">
        <v>247.8</v>
      </c>
      <c r="CS82" s="231">
        <v>184.53</v>
      </c>
      <c r="CT82" s="231">
        <v>280.10000000000002</v>
      </c>
      <c r="CU82" s="231">
        <v>963.11</v>
      </c>
      <c r="CV82" s="231">
        <v>111.73</v>
      </c>
      <c r="CW82" s="231">
        <v>471.92</v>
      </c>
      <c r="CX82" s="231">
        <v>13.36</v>
      </c>
      <c r="CY82" s="231">
        <v>272.64</v>
      </c>
      <c r="CZ82" s="231">
        <v>31.17</v>
      </c>
      <c r="DA82" s="231">
        <v>8278.9500000000007</v>
      </c>
      <c r="DB82" s="231">
        <v>178.31</v>
      </c>
      <c r="DC82" s="231">
        <v>8.35</v>
      </c>
      <c r="DD82" s="231">
        <v>39.869999999999997</v>
      </c>
      <c r="DE82" s="231">
        <v>1585.35</v>
      </c>
      <c r="DF82" s="231">
        <v>189.36</v>
      </c>
      <c r="DG82" s="231">
        <v>154.61000000000001</v>
      </c>
      <c r="DH82" s="231">
        <v>9.77</v>
      </c>
      <c r="DI82" s="231">
        <v>10.74</v>
      </c>
      <c r="DJ82" s="231">
        <v>26.44</v>
      </c>
      <c r="DK82" s="231">
        <v>98.49</v>
      </c>
      <c r="DL82" s="231">
        <v>10071.719999999999</v>
      </c>
      <c r="DM82" s="231">
        <v>28.94</v>
      </c>
      <c r="DN82" s="231">
        <v>46.78</v>
      </c>
      <c r="DO82" s="231">
        <v>81.400000000000006</v>
      </c>
      <c r="DP82" s="231">
        <v>89.62</v>
      </c>
      <c r="DQ82" s="231">
        <v>375508.59</v>
      </c>
      <c r="DR82" s="231">
        <v>263.75</v>
      </c>
      <c r="DS82" s="231">
        <v>35.450000000000003</v>
      </c>
      <c r="DT82" s="231">
        <v>90.55</v>
      </c>
      <c r="DU82" s="231">
        <v>26.32</v>
      </c>
      <c r="DV82" s="231">
        <v>13.05</v>
      </c>
      <c r="DW82" s="231">
        <v>3.23</v>
      </c>
      <c r="DX82" s="231">
        <v>23.63</v>
      </c>
      <c r="DY82" s="231">
        <v>11.49</v>
      </c>
      <c r="DZ82" s="231">
        <v>229.48</v>
      </c>
      <c r="EA82" s="231">
        <v>74.39</v>
      </c>
      <c r="EB82" s="231">
        <v>20.9</v>
      </c>
      <c r="EC82" s="231">
        <v>1470</v>
      </c>
      <c r="ED82" s="231">
        <v>25.2</v>
      </c>
      <c r="EE82" s="231">
        <v>23.47</v>
      </c>
      <c r="EF82" s="231">
        <v>18.95</v>
      </c>
      <c r="EG82" s="231">
        <v>44.1</v>
      </c>
      <c r="EH82" s="231">
        <v>1048.6300000000001</v>
      </c>
      <c r="EI82" s="231">
        <v>253.53</v>
      </c>
      <c r="EJ82" s="231">
        <v>5.29</v>
      </c>
      <c r="EK82" s="231">
        <v>3866.08</v>
      </c>
      <c r="EL82" s="231">
        <v>28.39</v>
      </c>
      <c r="EM82" s="231">
        <v>216.74</v>
      </c>
      <c r="EN82" s="231">
        <v>153.02000000000001</v>
      </c>
      <c r="EO82" s="231">
        <v>256.20999999999998</v>
      </c>
      <c r="EP82" s="231">
        <v>2526.11</v>
      </c>
      <c r="EQ82" s="231">
        <v>131.04</v>
      </c>
      <c r="ER82" s="231">
        <v>164.06</v>
      </c>
      <c r="ES82" s="231">
        <v>102.86</v>
      </c>
      <c r="ET82" s="231">
        <v>58.88</v>
      </c>
      <c r="EU82" s="231">
        <v>21.77</v>
      </c>
      <c r="EV82" s="231">
        <v>407.11</v>
      </c>
      <c r="EW82" s="231">
        <v>9.0399999999999991</v>
      </c>
      <c r="EX82" s="231">
        <v>200</v>
      </c>
      <c r="EY82" s="231">
        <v>179.66</v>
      </c>
      <c r="EZ82" s="231">
        <v>32.69</v>
      </c>
      <c r="FA82" s="231">
        <v>57.72</v>
      </c>
      <c r="FB82" s="231">
        <v>27.88</v>
      </c>
      <c r="FC82" s="231">
        <v>130</v>
      </c>
      <c r="FD82" s="231">
        <v>14.64</v>
      </c>
      <c r="FE82" s="231">
        <v>32.130000000000003</v>
      </c>
      <c r="FF82" s="231">
        <v>404.73</v>
      </c>
      <c r="FG82" s="231">
        <v>80.290000000000006</v>
      </c>
      <c r="FH82" s="231">
        <v>743.36</v>
      </c>
      <c r="FI82" s="231">
        <v>50.75</v>
      </c>
      <c r="FJ82" s="233">
        <v>43507.89</v>
      </c>
      <c r="FN82" s="326">
        <f t="shared" si="330"/>
        <v>8.9980924044102649E-3</v>
      </c>
      <c r="FO82" s="322">
        <f t="shared" si="331"/>
        <v>0.12586006139515191</v>
      </c>
      <c r="FP82" s="322">
        <f t="shared" si="332"/>
        <v>9.1867822826341733E-2</v>
      </c>
      <c r="FQ82" s="322">
        <f t="shared" si="333"/>
        <v>8.399209486166093E-3</v>
      </c>
      <c r="FR82" s="322">
        <f t="shared" si="334"/>
        <v>4.5158975874013005E-2</v>
      </c>
      <c r="FS82" s="322">
        <f t="shared" si="335"/>
        <v>8.5328689595124116E-2</v>
      </c>
      <c r="FT82" s="322">
        <f t="shared" si="336"/>
        <v>-2.1397797989468639E-2</v>
      </c>
      <c r="FU82" s="322">
        <f t="shared" si="337"/>
        <v>2.6639271262792349E-2</v>
      </c>
      <c r="FV82" s="322">
        <f t="shared" si="338"/>
        <v>0.14502762430939212</v>
      </c>
      <c r="FW82" s="322">
        <f t="shared" si="339"/>
        <v>1.2567147996648816E-2</v>
      </c>
      <c r="FX82" s="322">
        <f t="shared" si="340"/>
        <v>2.8841111693759833E-2</v>
      </c>
      <c r="FY82" s="322">
        <f t="shared" si="341"/>
        <v>0</v>
      </c>
      <c r="FZ82" s="322">
        <f t="shared" si="342"/>
        <v>5.3831538948702256E-3</v>
      </c>
      <c r="GA82" s="322">
        <f t="shared" si="343"/>
        <v>-1.7765586843049063E-3</v>
      </c>
      <c r="GB82" s="322">
        <f t="shared" si="344"/>
        <v>2.3076923076923096E-2</v>
      </c>
      <c r="GC82" s="322">
        <f t="shared" si="345"/>
        <v>-1.0169886823951058E-2</v>
      </c>
      <c r="GD82" s="322">
        <f t="shared" si="346"/>
        <v>7.564296520423573E-3</v>
      </c>
      <c r="GE82" s="322">
        <f t="shared" si="347"/>
        <v>-1.5671559430526449E-2</v>
      </c>
      <c r="GF82" s="322">
        <f t="shared" si="348"/>
        <v>-3.9029829941455284E-2</v>
      </c>
      <c r="GG82" s="322">
        <f t="shared" si="349"/>
        <v>6.8585800118261811E-3</v>
      </c>
      <c r="GH82" s="322">
        <f t="shared" si="350"/>
        <v>-1.3071895424836536E-2</v>
      </c>
      <c r="GI82" s="322">
        <f t="shared" si="351"/>
        <v>4.3919776593043837E-2</v>
      </c>
      <c r="GJ82" s="322">
        <f t="shared" si="352"/>
        <v>-1.3057671381936803E-2</v>
      </c>
      <c r="GK82" s="322">
        <f t="shared" si="353"/>
        <v>-7.1523802054740834E-2</v>
      </c>
      <c r="GL82" s="322">
        <f t="shared" si="354"/>
        <v>-1.7644645055396063E-2</v>
      </c>
      <c r="GM82" s="322">
        <f t="shared" si="355"/>
        <v>5.5581601291868454E-2</v>
      </c>
      <c r="GN82" s="322">
        <f t="shared" si="356"/>
        <v>4.0816326530611373E-3</v>
      </c>
      <c r="GO82" s="322">
        <f t="shared" si="357"/>
        <v>4.1666666666666595E-2</v>
      </c>
      <c r="GP82" s="322">
        <f t="shared" si="358"/>
        <v>1.7231476163125294E-3</v>
      </c>
      <c r="GQ82" s="322">
        <f t="shared" si="359"/>
        <v>1.8458197611292016E-2</v>
      </c>
      <c r="GR82" s="322">
        <f t="shared" si="360"/>
        <v>-4.3442812465774323E-3</v>
      </c>
      <c r="GS82" s="322">
        <f t="shared" si="361"/>
        <v>-2.7371320364950994E-2</v>
      </c>
      <c r="GT82" s="322">
        <f t="shared" si="362"/>
        <v>3.1746031746032479E-3</v>
      </c>
      <c r="GU82" s="322">
        <f t="shared" si="363"/>
        <v>4.7012732615083264E-2</v>
      </c>
      <c r="GV82" s="322">
        <f t="shared" si="364"/>
        <v>-4.2063492063492011E-2</v>
      </c>
      <c r="GW82" s="322">
        <f t="shared" si="365"/>
        <v>2.6783346592415713E-2</v>
      </c>
      <c r="GX82" s="322">
        <f t="shared" si="366"/>
        <v>2.2308911373887685E-2</v>
      </c>
      <c r="GY82" s="322">
        <f t="shared" si="367"/>
        <v>1.927144535840189E-2</v>
      </c>
      <c r="GZ82" s="322">
        <f t="shared" si="368"/>
        <v>5.8013052936910859E-3</v>
      </c>
      <c r="HA82" s="322">
        <f t="shared" si="369"/>
        <v>3.1638894747943472E-2</v>
      </c>
      <c r="HB82" s="322">
        <f t="shared" si="370"/>
        <v>7.0597537557889976E-3</v>
      </c>
      <c r="HC82" s="322">
        <f t="shared" si="371"/>
        <v>-9.6308186195827438E-3</v>
      </c>
      <c r="HD82" s="322">
        <f t="shared" si="372"/>
        <v>1.4801110083256257E-2</v>
      </c>
      <c r="HE82" s="322">
        <f t="shared" si="373"/>
        <v>-2.9500841278743795E-2</v>
      </c>
      <c r="HF82" s="322">
        <f t="shared" si="374"/>
        <v>6.6181818181818147E-2</v>
      </c>
      <c r="HG82" s="322">
        <f t="shared" si="375"/>
        <v>2.4187975120939877E-2</v>
      </c>
      <c r="HH82" s="322">
        <f t="shared" si="376"/>
        <v>6.855439642325007E-3</v>
      </c>
      <c r="HI82" s="322">
        <f t="shared" si="377"/>
        <v>3.366013071895417E-2</v>
      </c>
      <c r="HJ82" s="322">
        <f t="shared" si="378"/>
        <v>5.9701492537313485E-3</v>
      </c>
      <c r="HK82" s="322">
        <f t="shared" si="379"/>
        <v>4.737609329446028E-3</v>
      </c>
      <c r="HL82" s="322">
        <f t="shared" si="380"/>
        <v>1.5058561070830987E-2</v>
      </c>
      <c r="HM82" s="322">
        <f t="shared" si="381"/>
        <v>1.21591210030873E-2</v>
      </c>
      <c r="HN82" s="322">
        <f t="shared" si="382"/>
        <v>3.3524859287054447E-2</v>
      </c>
      <c r="HO82" s="322">
        <f t="shared" si="383"/>
        <v>2.5641025641025664E-2</v>
      </c>
      <c r="HP82" s="322">
        <f t="shared" si="384"/>
        <v>1.6600790513833917E-2</v>
      </c>
      <c r="HQ82" s="322">
        <f t="shared" si="385"/>
        <v>3.1602341717259133E-2</v>
      </c>
      <c r="HR82" s="322">
        <f t="shared" si="386"/>
        <v>6.1313318253478799E-2</v>
      </c>
      <c r="HS82" s="322">
        <f t="shared" si="387"/>
        <v>3.4152606690408045E-2</v>
      </c>
      <c r="HT82" s="322">
        <f t="shared" si="388"/>
        <v>-5.816852251952824E-3</v>
      </c>
      <c r="HU82" s="322">
        <f t="shared" si="389"/>
        <v>3.957141502575947E-2</v>
      </c>
      <c r="HV82" s="322">
        <f t="shared" si="390"/>
        <v>1.108033240997231E-2</v>
      </c>
      <c r="HW82" s="322">
        <f t="shared" si="391"/>
        <v>3.5299997762045739E-2</v>
      </c>
      <c r="HX82" s="322">
        <f t="shared" si="392"/>
        <v>-1.2667185620267441E-2</v>
      </c>
      <c r="HY82" s="322">
        <f t="shared" si="393"/>
        <v>3.4705007436787332E-2</v>
      </c>
      <c r="HZ82" s="322">
        <f t="shared" si="394"/>
        <v>1.7677910598759315E-2</v>
      </c>
      <c r="IA82" s="322">
        <f t="shared" si="395"/>
        <v>1.0428566259517614E-2</v>
      </c>
      <c r="IB82" s="322">
        <f t="shared" si="396"/>
        <v>2.2310361923649829E-3</v>
      </c>
      <c r="IC82" s="322">
        <f t="shared" si="397"/>
        <v>1.5336639231122279E-3</v>
      </c>
      <c r="ID82" s="322">
        <f t="shared" si="398"/>
        <v>3.903310759969908E-2</v>
      </c>
      <c r="IE82" s="322">
        <f t="shared" si="399"/>
        <v>-1.8324186548485655E-2</v>
      </c>
      <c r="IF82" s="322">
        <f t="shared" si="400"/>
        <v>5.1205320033250179E-2</v>
      </c>
      <c r="IG82" s="322">
        <f t="shared" si="401"/>
        <v>2.4020694752402544E-3</v>
      </c>
      <c r="IH82" s="322">
        <f t="shared" si="402"/>
        <v>2.5524156791248802E-2</v>
      </c>
      <c r="II82" s="322">
        <f t="shared" si="403"/>
        <v>4.0069686411150522E-3</v>
      </c>
      <c r="IJ82" s="322">
        <f t="shared" si="404"/>
        <v>3.8851702490333838E-2</v>
      </c>
      <c r="IK82" s="322">
        <f t="shared" si="405"/>
        <v>1.7493844758326438E-3</v>
      </c>
      <c r="IL82" s="322">
        <f t="shared" si="406"/>
        <v>4.5907660020987479E-3</v>
      </c>
      <c r="IM82" s="322">
        <f t="shared" si="407"/>
        <v>-2.957949489252365E-2</v>
      </c>
      <c r="IN82" s="322">
        <f t="shared" si="408"/>
        <v>-4.1666666666667256E-3</v>
      </c>
      <c r="IO82" s="322">
        <f t="shared" si="409"/>
        <v>5.1520298697227143E-2</v>
      </c>
      <c r="IP82" s="322">
        <f t="shared" si="410"/>
        <v>-9.4375033513862359E-3</v>
      </c>
      <c r="IQ82" s="322">
        <f t="shared" si="411"/>
        <v>0.11845425867507883</v>
      </c>
      <c r="IR82" s="322">
        <f t="shared" si="412"/>
        <v>-1.4672687522833114E-2</v>
      </c>
      <c r="IS82" s="322">
        <f t="shared" si="413"/>
        <v>-5.3209749399244791E-2</v>
      </c>
      <c r="IT82" s="322">
        <f t="shared" si="414"/>
        <v>1.2658227848101276E-2</v>
      </c>
      <c r="IU82" s="322">
        <f t="shared" si="415"/>
        <v>1.0092669052206703E-2</v>
      </c>
      <c r="IV82" s="322">
        <f t="shared" si="416"/>
        <v>0.1479719012009969</v>
      </c>
      <c r="IW82" s="322">
        <f t="shared" si="417"/>
        <v>6.3243738037780236E-3</v>
      </c>
      <c r="IX82" s="322">
        <f t="shared" si="418"/>
        <v>-7.2388059701492577E-2</v>
      </c>
      <c r="IY82" s="322">
        <f t="shared" si="419"/>
        <v>0</v>
      </c>
      <c r="IZ82" s="322">
        <f t="shared" si="420"/>
        <v>6.2656641604010022E-2</v>
      </c>
      <c r="JA82" s="322">
        <f t="shared" si="421"/>
        <v>6.2499999999999917E-2</v>
      </c>
      <c r="JB82" s="322">
        <f t="shared" si="422"/>
        <v>7.6609196329209877E-3</v>
      </c>
      <c r="JC82" s="322">
        <f t="shared" si="423"/>
        <v>-9.8650977595530782E-3</v>
      </c>
      <c r="JD82" s="322">
        <f t="shared" si="424"/>
        <v>2.3079146195450241E-2</v>
      </c>
      <c r="JE82" s="322">
        <f t="shared" si="425"/>
        <v>2.3404137319061609E-2</v>
      </c>
      <c r="JF82" s="322">
        <f t="shared" si="426"/>
        <v>-1.5684037926855269E-3</v>
      </c>
      <c r="JG82" s="322">
        <f t="shared" si="427"/>
        <v>4.2676655587913649E-2</v>
      </c>
      <c r="JH82" s="322">
        <f t="shared" si="428"/>
        <v>1.6374056217592987E-2</v>
      </c>
      <c r="JI82" s="322">
        <f t="shared" si="429"/>
        <v>6.7626666666667007E-3</v>
      </c>
      <c r="JJ82" s="322">
        <f t="shared" si="430"/>
        <v>-6.4425770308123242E-2</v>
      </c>
      <c r="JK82" s="322">
        <f t="shared" si="431"/>
        <v>-4.6079563346279051E-2</v>
      </c>
      <c r="JL82" s="322">
        <f t="shared" si="432"/>
        <v>-5.6312443233424138E-2</v>
      </c>
      <c r="JM82" s="322">
        <f t="shared" si="433"/>
        <v>-5.1552592236179605E-2</v>
      </c>
      <c r="JN82" s="322">
        <f t="shared" si="434"/>
        <v>7.0597537557889976E-3</v>
      </c>
      <c r="JO82" s="322">
        <f t="shared" si="435"/>
        <v>-2.1101992966002313E-2</v>
      </c>
      <c r="JP82" s="322">
        <f t="shared" si="436"/>
        <v>6.2350119904076635E-2</v>
      </c>
      <c r="JQ82" s="322">
        <f t="shared" si="437"/>
        <v>-3.3131734795236963E-3</v>
      </c>
      <c r="JR82" s="322">
        <f t="shared" si="438"/>
        <v>2.1698862132840699E-3</v>
      </c>
      <c r="JS82" s="322">
        <f t="shared" si="439"/>
        <v>1.7493844758326438E-3</v>
      </c>
      <c r="JT82" s="322">
        <f t="shared" si="440"/>
        <v>-1.2133468149646207E-2</v>
      </c>
      <c r="JU82" s="322">
        <f t="shared" si="441"/>
        <v>3.7383177570094323E-3</v>
      </c>
      <c r="JV82" s="322">
        <f t="shared" si="442"/>
        <v>1.6141429669485077E-2</v>
      </c>
      <c r="JW82" s="322">
        <f t="shared" si="443"/>
        <v>-3.5451963568700465E-2</v>
      </c>
      <c r="JX82" s="322">
        <f t="shared" si="444"/>
        <v>5.9618279210108928E-3</v>
      </c>
      <c r="JY82" s="322">
        <f t="shared" si="445"/>
        <v>2.0775623268698847E-3</v>
      </c>
      <c r="JZ82" s="322">
        <f t="shared" si="446"/>
        <v>-2.0929259104227708E-2</v>
      </c>
      <c r="KA82" s="322">
        <f t="shared" si="447"/>
        <v>-4.4376614228692192E-2</v>
      </c>
      <c r="KB82" s="322">
        <f t="shared" si="448"/>
        <v>-2.5763669964126431E-2</v>
      </c>
      <c r="KC82" s="322">
        <f t="shared" si="449"/>
        <v>-2.9601089633554664E-2</v>
      </c>
      <c r="KD82" s="322">
        <f t="shared" si="450"/>
        <v>2.9871144084341963E-2</v>
      </c>
      <c r="KE82" s="322">
        <f t="shared" si="451"/>
        <v>-6.3902825455505533E-2</v>
      </c>
      <c r="KF82" s="322">
        <f t="shared" si="452"/>
        <v>5.2906976744186013E-2</v>
      </c>
      <c r="KG82" s="322">
        <f t="shared" si="453"/>
        <v>8.5808580858085889E-2</v>
      </c>
      <c r="KH82" s="322">
        <f t="shared" si="454"/>
        <v>1.5564202334630434E-2</v>
      </c>
      <c r="KI82" s="322">
        <f t="shared" si="455"/>
        <v>0.11764705882352935</v>
      </c>
      <c r="KJ82" s="322">
        <f t="shared" si="456"/>
        <v>1.2858979854264926E-2</v>
      </c>
      <c r="KK82" s="322">
        <f t="shared" si="457"/>
        <v>1.7436791630339645E-3</v>
      </c>
      <c r="KL82" s="322">
        <f t="shared" si="458"/>
        <v>-5.2882531426094448E-3</v>
      </c>
      <c r="KM82" s="322">
        <f t="shared" si="459"/>
        <v>-7.7364279044951087E-3</v>
      </c>
      <c r="KN82" s="322">
        <f t="shared" si="460"/>
        <v>-1.3685700802265346E-2</v>
      </c>
      <c r="KO82" s="322">
        <f t="shared" si="461"/>
        <v>1.6353229762878789E-3</v>
      </c>
      <c r="KP82" s="322">
        <f t="shared" si="462"/>
        <v>-1.8691588785046745E-2</v>
      </c>
      <c r="KQ82" s="322">
        <f t="shared" si="463"/>
        <v>5.7207207207207192E-2</v>
      </c>
      <c r="KR82" s="322">
        <f t="shared" si="464"/>
        <v>-1.404786680541101E-2</v>
      </c>
      <c r="KS82" s="322">
        <f t="shared" si="465"/>
        <v>5.2427627080010031E-3</v>
      </c>
      <c r="KT82" s="322">
        <f t="shared" si="466"/>
        <v>-1.3852317183267935E-2</v>
      </c>
      <c r="KU82" s="322">
        <f t="shared" si="467"/>
        <v>7.991412213740421E-3</v>
      </c>
      <c r="KV82" s="322">
        <f t="shared" si="468"/>
        <v>-2.3985239852398504E-2</v>
      </c>
      <c r="KW82" s="322">
        <f t="shared" si="469"/>
        <v>-3.339542209943374E-2</v>
      </c>
      <c r="KX82" s="322">
        <f t="shared" si="470"/>
        <v>-1.2521739130434762E-2</v>
      </c>
      <c r="KY82" s="322">
        <f t="shared" si="471"/>
        <v>3.4259259259259681E-3</v>
      </c>
      <c r="KZ82" s="322">
        <f t="shared" si="472"/>
        <v>-1.3537906137184079E-2</v>
      </c>
      <c r="LA82" s="322">
        <f t="shared" si="473"/>
        <v>3.2563575545077113E-2</v>
      </c>
      <c r="LB82" s="322">
        <f t="shared" si="474"/>
        <v>4.2657570625511919E-3</v>
      </c>
      <c r="LC82" s="322">
        <f t="shared" si="475"/>
        <v>3.3764594509308826E-2</v>
      </c>
      <c r="LD82" s="322">
        <f t="shared" si="476"/>
        <v>-1.3528951957188383E-2</v>
      </c>
      <c r="LE82" s="322">
        <f t="shared" si="477"/>
        <v>5.2599263200982405E-2</v>
      </c>
      <c r="LF82" s="322">
        <f t="shared" si="478"/>
        <v>8.1359044995408622E-2</v>
      </c>
      <c r="LG82" s="322">
        <f t="shared" si="479"/>
        <v>9.7402597402597799E-3</v>
      </c>
      <c r="LH82" s="322">
        <f t="shared" si="480"/>
        <v>-2.4231820142850326E-2</v>
      </c>
      <c r="LI82" s="322">
        <f t="shared" si="481"/>
        <v>-2.0585048754062977E-2</v>
      </c>
      <c r="LJ82" s="322">
        <f t="shared" si="482"/>
        <v>-4.1328486779864185E-3</v>
      </c>
      <c r="LK82" s="322">
        <f t="shared" si="483"/>
        <v>1.3367928253144592E-2</v>
      </c>
      <c r="LL82" s="322">
        <f t="shared" si="484"/>
        <v>7.3959938366716443E-3</v>
      </c>
      <c r="LM82" s="322">
        <f t="shared" si="485"/>
        <v>-3.4621174109382848E-2</v>
      </c>
      <c r="LN82" s="322">
        <f t="shared" si="486"/>
        <v>3.5997120230380803E-3</v>
      </c>
      <c r="LO82" s="322">
        <f t="shared" si="487"/>
        <v>4.8387096774193547E-2</v>
      </c>
      <c r="LP82" s="322">
        <f t="shared" si="488"/>
        <v>8.2840236686390609E-2</v>
      </c>
      <c r="LQ82" s="322">
        <f t="shared" si="489"/>
        <v>-2.5477707006369317E-2</v>
      </c>
      <c r="LR82" s="322">
        <f t="shared" si="490"/>
        <v>1.1698537682789669E-2</v>
      </c>
      <c r="LS82" s="322">
        <f t="shared" si="491"/>
        <v>-2.6787878787878711E-2</v>
      </c>
      <c r="LT82" s="322">
        <f t="shared" si="492"/>
        <v>1.560237177910752E-2</v>
      </c>
      <c r="LU82" s="322">
        <f t="shared" si="493"/>
        <v>-2.3099133782483211E-2</v>
      </c>
      <c r="LV82" s="327">
        <f t="shared" si="494"/>
        <v>2.5421601644336628E-2</v>
      </c>
    </row>
    <row r="83" spans="1:334">
      <c r="A83" s="265">
        <v>45355</v>
      </c>
      <c r="B83" s="230">
        <v>3380.14</v>
      </c>
      <c r="C83" s="231">
        <v>107.68</v>
      </c>
      <c r="D83" s="231">
        <v>48.84</v>
      </c>
      <c r="E83" s="231">
        <v>39.93</v>
      </c>
      <c r="F83" s="231">
        <v>3401.02</v>
      </c>
      <c r="G83" s="231">
        <v>26.04</v>
      </c>
      <c r="H83" s="231">
        <v>202.49</v>
      </c>
      <c r="I83" s="231">
        <v>234112.44</v>
      </c>
      <c r="J83" s="231">
        <v>17</v>
      </c>
      <c r="K83" s="231">
        <v>401.74</v>
      </c>
      <c r="L83" s="231">
        <v>95.73</v>
      </c>
      <c r="M83" s="232">
        <v>7.0000000000000007E-2</v>
      </c>
      <c r="N83" s="231">
        <v>32.75</v>
      </c>
      <c r="O83" s="231">
        <v>3436.15</v>
      </c>
      <c r="P83" s="231">
        <v>2.75</v>
      </c>
      <c r="Q83" s="231">
        <v>1512.5</v>
      </c>
      <c r="R83" s="231">
        <v>13.08</v>
      </c>
      <c r="S83" s="231">
        <v>169.51</v>
      </c>
      <c r="T83" s="231">
        <v>101.1</v>
      </c>
      <c r="U83" s="231">
        <v>70891.25</v>
      </c>
      <c r="V83" s="231">
        <v>16.72</v>
      </c>
      <c r="W83" s="231">
        <v>87.48</v>
      </c>
      <c r="X83" s="231">
        <v>9.6999999999999993</v>
      </c>
      <c r="Y83" s="231">
        <v>461.02</v>
      </c>
      <c r="Z83" s="231">
        <v>70.790000000000006</v>
      </c>
      <c r="AA83" s="231">
        <v>175.34</v>
      </c>
      <c r="AB83" s="231">
        <v>2.46</v>
      </c>
      <c r="AC83" s="231">
        <v>12.39</v>
      </c>
      <c r="AD83" s="231">
        <v>17.28</v>
      </c>
      <c r="AE83" s="231">
        <v>175.35</v>
      </c>
      <c r="AF83" s="231">
        <v>816.75</v>
      </c>
      <c r="AG83" s="231">
        <v>56.49</v>
      </c>
      <c r="AH83" s="231">
        <v>6.86</v>
      </c>
      <c r="AI83" s="231">
        <v>232.1</v>
      </c>
      <c r="AJ83" s="231">
        <v>24.71</v>
      </c>
      <c r="AK83" s="231">
        <v>372.5</v>
      </c>
      <c r="AL83" s="231">
        <v>414.75</v>
      </c>
      <c r="AM83" s="231">
        <v>43.55</v>
      </c>
      <c r="AN83" s="231">
        <v>13.6</v>
      </c>
      <c r="AO83" s="231">
        <v>151.94</v>
      </c>
      <c r="AP83" s="231">
        <v>181.13</v>
      </c>
      <c r="AQ83" s="231">
        <v>12.81</v>
      </c>
      <c r="AR83" s="231">
        <v>11.24</v>
      </c>
      <c r="AS83" s="231">
        <v>87.71</v>
      </c>
      <c r="AT83" s="231">
        <v>71.31</v>
      </c>
      <c r="AU83" s="231">
        <v>145.88999999999999</v>
      </c>
      <c r="AV83" s="231">
        <v>33.270000000000003</v>
      </c>
      <c r="AW83" s="231">
        <v>61.94</v>
      </c>
      <c r="AX83" s="231">
        <v>3.43</v>
      </c>
      <c r="AY83" s="231">
        <v>28.81</v>
      </c>
      <c r="AZ83" s="231">
        <v>34.9</v>
      </c>
      <c r="BA83" s="231">
        <v>9098.35</v>
      </c>
      <c r="BB83" s="231">
        <v>910.38</v>
      </c>
      <c r="BC83" s="231">
        <v>0.7</v>
      </c>
      <c r="BD83" s="231">
        <v>12.43</v>
      </c>
      <c r="BE83" s="231">
        <v>551.69000000000005</v>
      </c>
      <c r="BF83" s="231">
        <v>604.82000000000005</v>
      </c>
      <c r="BG83" s="231">
        <v>177.76</v>
      </c>
      <c r="BH83" s="231">
        <v>60.53</v>
      </c>
      <c r="BI83" s="231">
        <v>331.34</v>
      </c>
      <c r="BJ83" s="231">
        <v>3.76</v>
      </c>
      <c r="BK83" s="231">
        <v>1366.53</v>
      </c>
      <c r="BL83" s="231">
        <v>134.11000000000001</v>
      </c>
      <c r="BM83" s="231">
        <v>132.56</v>
      </c>
      <c r="BN83" s="231">
        <v>400.54</v>
      </c>
      <c r="BO83" s="231">
        <v>3923.13</v>
      </c>
      <c r="BP83" s="231">
        <v>125.22</v>
      </c>
      <c r="BQ83" s="231">
        <v>804.11</v>
      </c>
      <c r="BR83" s="231">
        <v>108.86</v>
      </c>
      <c r="BS83" s="231">
        <v>434.33</v>
      </c>
      <c r="BT83" s="231">
        <v>61.06</v>
      </c>
      <c r="BU83" s="231">
        <v>54.47</v>
      </c>
      <c r="BV83" s="231">
        <v>11.01</v>
      </c>
      <c r="BW83" s="231">
        <v>58.96</v>
      </c>
      <c r="BX83" s="231">
        <v>503.38</v>
      </c>
      <c r="BY83" s="231">
        <v>152.13</v>
      </c>
      <c r="BZ83" s="231">
        <v>76.16</v>
      </c>
      <c r="CA83" s="231">
        <v>154.58000000000001</v>
      </c>
      <c r="CB83" s="231">
        <v>50.17</v>
      </c>
      <c r="CC83" s="231">
        <v>114704.7</v>
      </c>
      <c r="CD83" s="231">
        <v>186.84</v>
      </c>
      <c r="CE83" s="231">
        <v>67.16</v>
      </c>
      <c r="CF83" s="231">
        <v>8672.73</v>
      </c>
      <c r="CG83" s="231">
        <v>30.7</v>
      </c>
      <c r="CH83" s="231">
        <v>0.83</v>
      </c>
      <c r="CI83" s="231">
        <v>116.82</v>
      </c>
      <c r="CJ83" s="231">
        <v>207.39</v>
      </c>
      <c r="CK83" s="231">
        <v>129.54</v>
      </c>
      <c r="CL83" s="231">
        <v>24.08</v>
      </c>
      <c r="CM83" s="231">
        <v>6.2</v>
      </c>
      <c r="CN83" s="231">
        <v>8.9600000000000009</v>
      </c>
      <c r="CO83" s="231">
        <v>0.87</v>
      </c>
      <c r="CP83" s="231">
        <v>1257.56</v>
      </c>
      <c r="CQ83" s="231">
        <v>169.04</v>
      </c>
      <c r="CR83" s="231">
        <v>257.57</v>
      </c>
      <c r="CS83" s="231">
        <v>188.89</v>
      </c>
      <c r="CT83" s="231">
        <v>277.02</v>
      </c>
      <c r="CU83" s="231">
        <v>1024.0999999999999</v>
      </c>
      <c r="CV83" s="231">
        <v>110.39</v>
      </c>
      <c r="CW83" s="231">
        <v>464.63</v>
      </c>
      <c r="CX83" s="231">
        <v>13.38</v>
      </c>
      <c r="CY83" s="231">
        <v>265.37</v>
      </c>
      <c r="CZ83" s="231">
        <v>30.95</v>
      </c>
      <c r="DA83" s="231">
        <v>8155.05</v>
      </c>
      <c r="DB83" s="231">
        <v>181.13</v>
      </c>
      <c r="DC83" s="231">
        <v>8.94</v>
      </c>
      <c r="DD83" s="231">
        <v>38.380000000000003</v>
      </c>
      <c r="DE83" s="231">
        <v>1500.55</v>
      </c>
      <c r="DF83" s="231">
        <v>191.32</v>
      </c>
      <c r="DG83" s="231">
        <v>152.13</v>
      </c>
      <c r="DH83" s="231">
        <v>10.220000000000001</v>
      </c>
      <c r="DI83" s="231">
        <v>10.06</v>
      </c>
      <c r="DJ83" s="231">
        <v>27.42</v>
      </c>
      <c r="DK83" s="231">
        <v>96.2</v>
      </c>
      <c r="DL83" s="231">
        <v>10064.35</v>
      </c>
      <c r="DM83" s="231">
        <v>29.97</v>
      </c>
      <c r="DN83" s="231">
        <v>46.81</v>
      </c>
      <c r="DO83" s="231">
        <v>82.85</v>
      </c>
      <c r="DP83" s="231">
        <v>87.6</v>
      </c>
      <c r="DQ83" s="231">
        <v>424314.75</v>
      </c>
      <c r="DR83" s="231">
        <v>259.39999999999998</v>
      </c>
      <c r="DS83" s="231">
        <v>36.340000000000003</v>
      </c>
      <c r="DT83" s="231">
        <v>114</v>
      </c>
      <c r="DU83" s="231">
        <v>27.34</v>
      </c>
      <c r="DV83" s="231">
        <v>12.41</v>
      </c>
      <c r="DW83" s="231">
        <v>3.19</v>
      </c>
      <c r="DX83" s="231">
        <v>23.66</v>
      </c>
      <c r="DY83" s="231">
        <v>11.23</v>
      </c>
      <c r="DZ83" s="231">
        <v>235.57</v>
      </c>
      <c r="EA83" s="231">
        <v>76.040000000000006</v>
      </c>
      <c r="EB83" s="231">
        <v>22.25</v>
      </c>
      <c r="EC83" s="231">
        <v>1482.6</v>
      </c>
      <c r="ED83" s="231">
        <v>25.36</v>
      </c>
      <c r="EE83" s="231">
        <v>24.31</v>
      </c>
      <c r="EF83" s="231">
        <v>18.399999999999999</v>
      </c>
      <c r="EG83" s="231">
        <v>41.79</v>
      </c>
      <c r="EH83" s="231">
        <v>1032.43</v>
      </c>
      <c r="EI83" s="231">
        <v>251.37</v>
      </c>
      <c r="EJ83" s="231">
        <v>5.36</v>
      </c>
      <c r="EK83" s="231">
        <v>3833.59</v>
      </c>
      <c r="EL83" s="231">
        <v>28.98</v>
      </c>
      <c r="EM83" s="231">
        <v>221.39</v>
      </c>
      <c r="EN83" s="231">
        <v>154.46</v>
      </c>
      <c r="EO83" s="231">
        <v>263.32</v>
      </c>
      <c r="EP83" s="231">
        <v>2536.85</v>
      </c>
      <c r="EQ83" s="231">
        <v>143.24</v>
      </c>
      <c r="ER83" s="231">
        <v>169.96</v>
      </c>
      <c r="ES83" s="231">
        <v>100.91</v>
      </c>
      <c r="ET83" s="231">
        <v>60.37</v>
      </c>
      <c r="EU83" s="231">
        <v>21.36</v>
      </c>
      <c r="EV83" s="231">
        <v>403.15</v>
      </c>
      <c r="EW83" s="231">
        <v>9.18</v>
      </c>
      <c r="EX83" s="231">
        <v>198.49</v>
      </c>
      <c r="EY83" s="231">
        <v>187.06</v>
      </c>
      <c r="EZ83" s="231">
        <v>33.39</v>
      </c>
      <c r="FA83" s="231">
        <v>59.66</v>
      </c>
      <c r="FB83" s="231">
        <v>28.98</v>
      </c>
      <c r="FC83" s="231">
        <v>127.5</v>
      </c>
      <c r="FD83" s="231">
        <v>14.54</v>
      </c>
      <c r="FE83" s="231">
        <v>31.86</v>
      </c>
      <c r="FF83" s="231">
        <v>415.98</v>
      </c>
      <c r="FG83" s="231">
        <v>80.64</v>
      </c>
      <c r="FH83" s="231">
        <v>719.67</v>
      </c>
      <c r="FI83" s="231">
        <v>51.62</v>
      </c>
      <c r="FJ83" s="233">
        <v>42758.13</v>
      </c>
      <c r="FN83" s="326">
        <f t="shared" si="330"/>
        <v>4.7859121770252163E-3</v>
      </c>
      <c r="FO83" s="322">
        <f t="shared" si="331"/>
        <v>1.2410680707032789E-2</v>
      </c>
      <c r="FP83" s="322">
        <f t="shared" si="332"/>
        <v>4.8293625241468123E-2</v>
      </c>
      <c r="FQ83" s="322">
        <f t="shared" si="333"/>
        <v>-2.1803037726604621E-2</v>
      </c>
      <c r="FR83" s="322">
        <f t="shared" si="334"/>
        <v>-1.9022374003813076E-2</v>
      </c>
      <c r="FS83" s="322">
        <f t="shared" si="335"/>
        <v>4.4524669073405514E-2</v>
      </c>
      <c r="FT83" s="322">
        <f t="shared" si="336"/>
        <v>-9.4898009098468798E-3</v>
      </c>
      <c r="FU83" s="322">
        <f t="shared" si="337"/>
        <v>4.6850393084626109E-2</v>
      </c>
      <c r="FV83" s="322">
        <f t="shared" si="338"/>
        <v>2.5331724969843289E-2</v>
      </c>
      <c r="FW83" s="322">
        <f t="shared" si="339"/>
        <v>-2.2340114864207162E-2</v>
      </c>
      <c r="FX83" s="322">
        <f t="shared" si="340"/>
        <v>-2.4159021406727731E-2</v>
      </c>
      <c r="FY83" s="322">
        <f t="shared" si="341"/>
        <v>0</v>
      </c>
      <c r="FZ83" s="322">
        <f t="shared" si="342"/>
        <v>3.1496062992125984E-2</v>
      </c>
      <c r="GA83" s="322">
        <f t="shared" si="343"/>
        <v>-4.008718891123985E-3</v>
      </c>
      <c r="GB83" s="322">
        <f t="shared" si="344"/>
        <v>3.3834586466165356E-2</v>
      </c>
      <c r="GC83" s="322">
        <f t="shared" si="345"/>
        <v>-6.2160905286002169E-2</v>
      </c>
      <c r="GD83" s="322">
        <f t="shared" si="346"/>
        <v>-1.8018018018018035E-2</v>
      </c>
      <c r="GE83" s="322">
        <f t="shared" si="347"/>
        <v>-4.9725305527525535E-2</v>
      </c>
      <c r="GF83" s="322">
        <f t="shared" si="348"/>
        <v>-2.2338265158108522E-2</v>
      </c>
      <c r="GG83" s="322">
        <f t="shared" si="349"/>
        <v>-1.3622030217804162E-3</v>
      </c>
      <c r="GH83" s="322">
        <f t="shared" si="350"/>
        <v>6.6225165562913569E-3</v>
      </c>
      <c r="GI83" s="322">
        <f t="shared" si="351"/>
        <v>6.3715953307393117E-2</v>
      </c>
      <c r="GJ83" s="322">
        <f t="shared" si="352"/>
        <v>6.9459757442116757E-2</v>
      </c>
      <c r="GK83" s="322">
        <f t="shared" si="353"/>
        <v>-2.64802770504266E-2</v>
      </c>
      <c r="GL83" s="322">
        <f t="shared" si="354"/>
        <v>-1.4341409078251002E-2</v>
      </c>
      <c r="GM83" s="322">
        <f t="shared" si="355"/>
        <v>-0.13472167390446105</v>
      </c>
      <c r="GN83" s="322">
        <f t="shared" si="356"/>
        <v>0</v>
      </c>
      <c r="GO83" s="322">
        <f t="shared" si="357"/>
        <v>0.10133333333333339</v>
      </c>
      <c r="GP83" s="322">
        <f t="shared" si="358"/>
        <v>-9.174311926605512E-3</v>
      </c>
      <c r="GQ83" s="322">
        <f t="shared" si="359"/>
        <v>-1.6103692065985886E-2</v>
      </c>
      <c r="GR83" s="322">
        <f t="shared" si="360"/>
        <v>-1.7721828403813803E-3</v>
      </c>
      <c r="GS83" s="322">
        <f t="shared" si="361"/>
        <v>-1.7699115044244267E-4</v>
      </c>
      <c r="GT83" s="322">
        <f t="shared" si="362"/>
        <v>-0.45727848101265822</v>
      </c>
      <c r="GU83" s="322">
        <f t="shared" si="363"/>
        <v>-1.3096351730589388E-2</v>
      </c>
      <c r="GV83" s="322">
        <f t="shared" si="364"/>
        <v>2.3612261806130914E-2</v>
      </c>
      <c r="GW83" s="322">
        <f t="shared" si="365"/>
        <v>-3.7964876033057822E-2</v>
      </c>
      <c r="GX83" s="322">
        <f t="shared" si="366"/>
        <v>-1.0851419031719559E-2</v>
      </c>
      <c r="GY83" s="322">
        <f t="shared" si="367"/>
        <v>4.1503343324878882E-3</v>
      </c>
      <c r="GZ83" s="322">
        <f t="shared" si="368"/>
        <v>-1.9466474405191031E-2</v>
      </c>
      <c r="HA83" s="322">
        <f t="shared" si="369"/>
        <v>3.5507394534178477E-2</v>
      </c>
      <c r="HB83" s="322">
        <f t="shared" si="370"/>
        <v>1.5815153384554949E-2</v>
      </c>
      <c r="HC83" s="322">
        <f t="shared" si="371"/>
        <v>3.8087520259319337E-2</v>
      </c>
      <c r="HD83" s="322">
        <f t="shared" si="372"/>
        <v>2.4612579762989931E-2</v>
      </c>
      <c r="HE83" s="322">
        <f t="shared" si="373"/>
        <v>1.3754045307443339E-2</v>
      </c>
      <c r="HF83" s="322">
        <f t="shared" si="374"/>
        <v>-2.7148703956343723E-2</v>
      </c>
      <c r="HG83" s="322">
        <f t="shared" si="375"/>
        <v>-1.5587044534412972E-2</v>
      </c>
      <c r="HH83" s="322">
        <f t="shared" si="376"/>
        <v>-1.5097690941385376E-2</v>
      </c>
      <c r="HI83" s="322">
        <f t="shared" si="377"/>
        <v>-2.0866266202971866E-2</v>
      </c>
      <c r="HJ83" s="322">
        <f t="shared" si="378"/>
        <v>1.7804154302670638E-2</v>
      </c>
      <c r="HK83" s="322">
        <f t="shared" si="379"/>
        <v>4.4976423648893669E-2</v>
      </c>
      <c r="HL83" s="322">
        <f t="shared" si="380"/>
        <v>-4.1208791208791208E-2</v>
      </c>
      <c r="HM83" s="322">
        <f t="shared" si="381"/>
        <v>3.0538933685819003E-2</v>
      </c>
      <c r="HN83" s="322">
        <f t="shared" si="382"/>
        <v>3.2891228627508831E-2</v>
      </c>
      <c r="HO83" s="322">
        <f t="shared" si="383"/>
        <v>-0.12500000000000011</v>
      </c>
      <c r="HP83" s="322">
        <f t="shared" si="384"/>
        <v>-3.3437013996889559E-2</v>
      </c>
      <c r="HQ83" s="322">
        <f t="shared" si="385"/>
        <v>-3.3699402728880772E-2</v>
      </c>
      <c r="HR83" s="322">
        <f t="shared" si="386"/>
        <v>-2.3444311686634127E-2</v>
      </c>
      <c r="HS83" s="322">
        <f t="shared" si="387"/>
        <v>3.5000564525234537E-3</v>
      </c>
      <c r="HT83" s="322">
        <f t="shared" si="388"/>
        <v>1.1868940153794732E-2</v>
      </c>
      <c r="HU83" s="322">
        <f t="shared" si="389"/>
        <v>7.3880392812621992E-3</v>
      </c>
      <c r="HV83" s="322">
        <f t="shared" si="390"/>
        <v>3.0136986301369829E-2</v>
      </c>
      <c r="HW83" s="322">
        <f t="shared" si="391"/>
        <v>-1.5347701087308933E-2</v>
      </c>
      <c r="HX83" s="322">
        <f t="shared" si="392"/>
        <v>-3.8775802752293552E-2</v>
      </c>
      <c r="HY83" s="322">
        <f t="shared" si="393"/>
        <v>5.861683437150618E-2</v>
      </c>
      <c r="HZ83" s="322">
        <f t="shared" si="394"/>
        <v>4.7848266841072649E-2</v>
      </c>
      <c r="IA83" s="322">
        <f t="shared" si="395"/>
        <v>3.4786790227981134E-3</v>
      </c>
      <c r="IB83" s="322">
        <f t="shared" si="396"/>
        <v>3.2401681919366744E-2</v>
      </c>
      <c r="IC83" s="322">
        <f t="shared" si="397"/>
        <v>2.612168853044769E-2</v>
      </c>
      <c r="ID83" s="322">
        <f t="shared" si="398"/>
        <v>-1.4574092513804648E-2</v>
      </c>
      <c r="IE83" s="322">
        <f t="shared" si="399"/>
        <v>1.5952843208345988E-2</v>
      </c>
      <c r="IF83" s="322">
        <f t="shared" si="400"/>
        <v>-3.4319152301122799E-2</v>
      </c>
      <c r="IG83" s="322">
        <f t="shared" si="401"/>
        <v>4.0552995391704861E-3</v>
      </c>
      <c r="IH83" s="322">
        <f t="shared" si="402"/>
        <v>-2.1333333333333353E-2</v>
      </c>
      <c r="II83" s="322">
        <f t="shared" si="403"/>
        <v>2.307825785181326E-2</v>
      </c>
      <c r="IJ83" s="322">
        <f t="shared" si="404"/>
        <v>7.2636318159079449E-3</v>
      </c>
      <c r="IK83" s="322">
        <f t="shared" si="405"/>
        <v>-1.6040359614514055E-2</v>
      </c>
      <c r="IL83" s="322">
        <f t="shared" si="406"/>
        <v>-5.6143099621361377E-3</v>
      </c>
      <c r="IM83" s="322">
        <f t="shared" si="407"/>
        <v>-1.7436228608329468E-3</v>
      </c>
      <c r="IN83" s="322">
        <f t="shared" si="408"/>
        <v>4.9581589958159096E-2</v>
      </c>
      <c r="IO83" s="322">
        <f t="shared" si="409"/>
        <v>3.1325196777685832E-2</v>
      </c>
      <c r="IP83" s="322">
        <f t="shared" si="410"/>
        <v>1.1422075461484403E-2</v>
      </c>
      <c r="IQ83" s="322">
        <f t="shared" si="411"/>
        <v>-5.2883937385418141E-2</v>
      </c>
      <c r="IR83" s="322">
        <f t="shared" si="412"/>
        <v>8.0174342583175431E-3</v>
      </c>
      <c r="IS83" s="322">
        <f t="shared" si="413"/>
        <v>0.11312545322697612</v>
      </c>
      <c r="IT83" s="322">
        <f t="shared" si="414"/>
        <v>3.7499999999999895E-2</v>
      </c>
      <c r="IU83" s="322">
        <f t="shared" si="415"/>
        <v>6.1131801253519753E-2</v>
      </c>
      <c r="IV83" s="322">
        <f t="shared" si="416"/>
        <v>2.3440584287406238E-2</v>
      </c>
      <c r="IW83" s="322">
        <f t="shared" si="417"/>
        <v>7.1198213842718808E-2</v>
      </c>
      <c r="IX83" s="322">
        <f t="shared" si="418"/>
        <v>-3.1375703942075672E-2</v>
      </c>
      <c r="IY83" s="322">
        <f t="shared" si="419"/>
        <v>4.0268456375838965E-2</v>
      </c>
      <c r="IZ83" s="322">
        <f t="shared" si="420"/>
        <v>5.660377358490571E-2</v>
      </c>
      <c r="JA83" s="322">
        <f t="shared" si="421"/>
        <v>2.3529411764705903E-2</v>
      </c>
      <c r="JB83" s="322">
        <f t="shared" si="422"/>
        <v>6.4022535932648297E-3</v>
      </c>
      <c r="JC83" s="322">
        <f t="shared" si="423"/>
        <v>1.4584958886021116E-2</v>
      </c>
      <c r="JD83" s="322">
        <f t="shared" si="424"/>
        <v>3.9426957223567316E-2</v>
      </c>
      <c r="JE83" s="322">
        <f t="shared" si="425"/>
        <v>2.362759442909004E-2</v>
      </c>
      <c r="JF83" s="322">
        <f t="shared" si="426"/>
        <v>-1.0996072831131885E-2</v>
      </c>
      <c r="JG83" s="322">
        <f t="shared" si="427"/>
        <v>6.3326099822450077E-2</v>
      </c>
      <c r="JH83" s="322">
        <f t="shared" si="428"/>
        <v>-1.1993197887765178E-2</v>
      </c>
      <c r="JI83" s="322">
        <f t="shared" si="429"/>
        <v>-1.5447533480250932E-2</v>
      </c>
      <c r="JJ83" s="322">
        <f t="shared" si="430"/>
        <v>1.4970059880240532E-3</v>
      </c>
      <c r="JK83" s="322">
        <f t="shared" si="431"/>
        <v>-2.6665199530516367E-2</v>
      </c>
      <c r="JL83" s="322">
        <f t="shared" si="432"/>
        <v>-7.0580686557588194E-3</v>
      </c>
      <c r="JM83" s="322">
        <f t="shared" si="433"/>
        <v>-1.4965665935897732E-2</v>
      </c>
      <c r="JN83" s="322">
        <f t="shared" si="434"/>
        <v>1.5815153384554949E-2</v>
      </c>
      <c r="JO83" s="322">
        <f t="shared" si="435"/>
        <v>7.0658682634730519E-2</v>
      </c>
      <c r="JP83" s="322">
        <f t="shared" si="436"/>
        <v>-3.7371457236016932E-2</v>
      </c>
      <c r="JQ83" s="322">
        <f t="shared" si="437"/>
        <v>-5.3489765666887415E-2</v>
      </c>
      <c r="JR83" s="322">
        <f t="shared" si="438"/>
        <v>1.0350654837346743E-2</v>
      </c>
      <c r="JS83" s="322">
        <f t="shared" si="439"/>
        <v>-1.6040359614514055E-2</v>
      </c>
      <c r="JT83" s="322">
        <f t="shared" si="440"/>
        <v>4.6059365404298988E-2</v>
      </c>
      <c r="JU83" s="322">
        <f t="shared" si="441"/>
        <v>-6.3314711359404072E-2</v>
      </c>
      <c r="JV83" s="322">
        <f t="shared" si="442"/>
        <v>3.7065052950075658E-2</v>
      </c>
      <c r="JW83" s="322">
        <f t="shared" si="443"/>
        <v>-2.3251091481368589E-2</v>
      </c>
      <c r="JX83" s="322">
        <f t="shared" si="444"/>
        <v>-7.3175187554846456E-4</v>
      </c>
      <c r="JY83" s="322">
        <f t="shared" si="445"/>
        <v>3.5590877677954304E-2</v>
      </c>
      <c r="JZ83" s="322">
        <f t="shared" si="446"/>
        <v>6.4129970072683063E-4</v>
      </c>
      <c r="KA83" s="322">
        <f t="shared" si="447"/>
        <v>1.7813267813267673E-2</v>
      </c>
      <c r="KB83" s="322">
        <f t="shared" si="448"/>
        <v>-2.2539611693818459E-2</v>
      </c>
      <c r="KC83" s="322">
        <f t="shared" si="449"/>
        <v>0.12997348476102763</v>
      </c>
      <c r="KD83" s="322">
        <f t="shared" si="450"/>
        <v>-1.6492890995260748E-2</v>
      </c>
      <c r="KE83" s="322">
        <f t="shared" si="451"/>
        <v>2.5105782792665739E-2</v>
      </c>
      <c r="KF83" s="322">
        <f t="shared" si="452"/>
        <v>0.25897294312534513</v>
      </c>
      <c r="KG83" s="322">
        <f t="shared" si="453"/>
        <v>3.8753799392097249E-2</v>
      </c>
      <c r="KH83" s="322">
        <f t="shared" si="454"/>
        <v>-4.9042145593869775E-2</v>
      </c>
      <c r="KI83" s="322">
        <f t="shared" si="455"/>
        <v>-1.2383900928792581E-2</v>
      </c>
      <c r="KJ83" s="322">
        <f t="shared" si="456"/>
        <v>1.26957257723238E-3</v>
      </c>
      <c r="KK83" s="322">
        <f t="shared" si="457"/>
        <v>-2.2628372497824175E-2</v>
      </c>
      <c r="KL83" s="322">
        <f t="shared" si="458"/>
        <v>2.6538260414850984E-2</v>
      </c>
      <c r="KM83" s="322">
        <f t="shared" si="459"/>
        <v>2.2180400591477425E-2</v>
      </c>
      <c r="KN83" s="322">
        <f t="shared" si="460"/>
        <v>6.4593301435406772E-2</v>
      </c>
      <c r="KO83" s="322">
        <f t="shared" si="461"/>
        <v>8.5714285714285094E-3</v>
      </c>
      <c r="KP83" s="322">
        <f t="shared" si="462"/>
        <v>6.3492063492063553E-3</v>
      </c>
      <c r="KQ83" s="322">
        <f t="shared" si="463"/>
        <v>3.5790370685982099E-2</v>
      </c>
      <c r="KR83" s="322">
        <f t="shared" si="464"/>
        <v>-2.9023746701847004E-2</v>
      </c>
      <c r="KS83" s="322">
        <f t="shared" si="465"/>
        <v>-5.2380952380952431E-2</v>
      </c>
      <c r="KT83" s="322">
        <f t="shared" si="466"/>
        <v>-1.5448728340787546E-2</v>
      </c>
      <c r="KU83" s="322">
        <f t="shared" si="467"/>
        <v>-8.5197018104366216E-3</v>
      </c>
      <c r="KV83" s="322">
        <f t="shared" si="468"/>
        <v>1.3232514177693815E-2</v>
      </c>
      <c r="KW83" s="322">
        <f t="shared" si="469"/>
        <v>-8.4038612755038128E-3</v>
      </c>
      <c r="KX83" s="322">
        <f t="shared" si="470"/>
        <v>2.0781965480803095E-2</v>
      </c>
      <c r="KY83" s="322">
        <f t="shared" si="471"/>
        <v>2.145427701393364E-2</v>
      </c>
      <c r="KZ83" s="322">
        <f t="shared" si="472"/>
        <v>9.4105345706443442E-3</v>
      </c>
      <c r="LA83" s="322">
        <f t="shared" si="473"/>
        <v>2.7750673275828478E-2</v>
      </c>
      <c r="LB83" s="322">
        <f t="shared" si="474"/>
        <v>4.251596327950794E-3</v>
      </c>
      <c r="LC83" s="322">
        <f t="shared" si="475"/>
        <v>9.3101343101343242E-2</v>
      </c>
      <c r="LD83" s="322">
        <f t="shared" si="476"/>
        <v>3.5962452761184968E-2</v>
      </c>
      <c r="LE83" s="322">
        <f t="shared" si="477"/>
        <v>-1.8957806727590929E-2</v>
      </c>
      <c r="LF83" s="322">
        <f t="shared" si="478"/>
        <v>2.5305706521739042E-2</v>
      </c>
      <c r="LG83" s="322">
        <f t="shared" si="479"/>
        <v>-1.8833256775378969E-2</v>
      </c>
      <c r="LH83" s="322">
        <f t="shared" si="480"/>
        <v>-9.7271007835720968E-3</v>
      </c>
      <c r="LI83" s="322">
        <f t="shared" si="481"/>
        <v>1.5486725663716878E-2</v>
      </c>
      <c r="LJ83" s="322">
        <f t="shared" si="482"/>
        <v>-7.5499999999999543E-3</v>
      </c>
      <c r="LK83" s="322">
        <f t="shared" si="483"/>
        <v>4.1188912390070165E-2</v>
      </c>
      <c r="LL83" s="322">
        <f t="shared" si="484"/>
        <v>2.1413276231263472E-2</v>
      </c>
      <c r="LM83" s="322">
        <f t="shared" si="485"/>
        <v>3.3610533610533573E-2</v>
      </c>
      <c r="LN83" s="322">
        <f t="shared" si="486"/>
        <v>3.9454806312769063E-2</v>
      </c>
      <c r="LO83" s="322">
        <f t="shared" si="487"/>
        <v>-1.9230769230769232E-2</v>
      </c>
      <c r="LP83" s="322">
        <f t="shared" si="488"/>
        <v>-6.8306010928962718E-3</v>
      </c>
      <c r="LQ83" s="322">
        <f t="shared" si="489"/>
        <v>-8.4033613445379119E-3</v>
      </c>
      <c r="LR83" s="322">
        <f t="shared" si="490"/>
        <v>2.7796308650211252E-2</v>
      </c>
      <c r="LS83" s="322">
        <f t="shared" si="491"/>
        <v>4.359197907584933E-3</v>
      </c>
      <c r="LT83" s="322">
        <f t="shared" si="492"/>
        <v>-3.1868811881188189E-2</v>
      </c>
      <c r="LU83" s="322">
        <f t="shared" si="493"/>
        <v>1.7142857142857092E-2</v>
      </c>
      <c r="LV83" s="327">
        <f t="shared" si="494"/>
        <v>-1.7232736407120686E-2</v>
      </c>
    </row>
    <row r="84" spans="1:334">
      <c r="A84" s="265">
        <v>45362</v>
      </c>
      <c r="B84" s="230">
        <v>3363.03</v>
      </c>
      <c r="C84" s="231">
        <v>102.29</v>
      </c>
      <c r="D84" s="231">
        <v>50.88</v>
      </c>
      <c r="E84" s="231">
        <v>39.51</v>
      </c>
      <c r="F84" s="231">
        <v>3286.08</v>
      </c>
      <c r="G84" s="231">
        <v>23.49</v>
      </c>
      <c r="H84" s="231">
        <v>194.91</v>
      </c>
      <c r="I84" s="231">
        <v>225321.61</v>
      </c>
      <c r="J84" s="231">
        <v>18.149999999999999</v>
      </c>
      <c r="K84" s="231">
        <v>411.83</v>
      </c>
      <c r="L84" s="231">
        <v>94.42</v>
      </c>
      <c r="M84" s="232">
        <v>0.06</v>
      </c>
      <c r="N84" s="231">
        <v>31.54</v>
      </c>
      <c r="O84" s="231">
        <v>3374.06</v>
      </c>
      <c r="P84" s="231">
        <v>2.86</v>
      </c>
      <c r="Q84" s="231">
        <v>1499.51</v>
      </c>
      <c r="R84" s="231">
        <v>14.54</v>
      </c>
      <c r="S84" s="231">
        <v>171.39</v>
      </c>
      <c r="T84" s="231">
        <v>98.74</v>
      </c>
      <c r="U84" s="231">
        <v>69924.100000000006</v>
      </c>
      <c r="V84" s="231">
        <v>16.59</v>
      </c>
      <c r="W84" s="231">
        <v>87.8</v>
      </c>
      <c r="X84" s="231">
        <v>10.23</v>
      </c>
      <c r="Y84" s="231">
        <v>476.68</v>
      </c>
      <c r="Z84" s="231">
        <v>70.66</v>
      </c>
      <c r="AA84" s="231">
        <v>163.57</v>
      </c>
      <c r="AB84" s="231">
        <v>2.4900000000000002</v>
      </c>
      <c r="AC84" s="231">
        <v>11.19</v>
      </c>
      <c r="AD84" s="231">
        <v>17.309999999999999</v>
      </c>
      <c r="AE84" s="231">
        <v>174.42</v>
      </c>
      <c r="AF84" s="231">
        <v>833.57</v>
      </c>
      <c r="AG84" s="231">
        <v>56.84</v>
      </c>
      <c r="AH84" s="231">
        <v>7.48</v>
      </c>
      <c r="AI84" s="231">
        <v>224.26</v>
      </c>
      <c r="AJ84" s="231">
        <v>25.36</v>
      </c>
      <c r="AK84" s="231">
        <v>348.6</v>
      </c>
      <c r="AL84" s="231">
        <v>418.5</v>
      </c>
      <c r="AM84" s="231">
        <v>42.2</v>
      </c>
      <c r="AN84" s="231">
        <v>13.6</v>
      </c>
      <c r="AO84" s="231">
        <v>156.46</v>
      </c>
      <c r="AP84" s="231">
        <v>183.13</v>
      </c>
      <c r="AQ84" s="231">
        <v>12.92</v>
      </c>
      <c r="AR84" s="231">
        <v>11.39</v>
      </c>
      <c r="AS84" s="231">
        <v>89.03</v>
      </c>
      <c r="AT84" s="231">
        <v>69.11</v>
      </c>
      <c r="AU84" s="231">
        <v>146.91999999999999</v>
      </c>
      <c r="AV84" s="231">
        <v>33.770000000000003</v>
      </c>
      <c r="AW84" s="231">
        <v>62.41</v>
      </c>
      <c r="AX84" s="231">
        <v>3.49</v>
      </c>
      <c r="AY84" s="231">
        <v>28.51</v>
      </c>
      <c r="AZ84" s="231">
        <v>34.19</v>
      </c>
      <c r="BA84" s="231">
        <v>8561.11</v>
      </c>
      <c r="BB84" s="231">
        <v>845.6</v>
      </c>
      <c r="BC84" s="231">
        <v>0.55000000000000004</v>
      </c>
      <c r="BD84" s="231">
        <v>12.98</v>
      </c>
      <c r="BE84" s="231">
        <v>492.46</v>
      </c>
      <c r="BF84" s="231">
        <v>605.88</v>
      </c>
      <c r="BG84" s="231">
        <v>180.73</v>
      </c>
      <c r="BH84" s="231">
        <v>61.98</v>
      </c>
      <c r="BI84" s="231">
        <v>338.94</v>
      </c>
      <c r="BJ84" s="231">
        <v>3.88</v>
      </c>
      <c r="BK84" s="231">
        <v>1322.53</v>
      </c>
      <c r="BL84" s="231">
        <v>133.24</v>
      </c>
      <c r="BM84" s="231">
        <v>133.30000000000001</v>
      </c>
      <c r="BN84" s="231">
        <v>424.98</v>
      </c>
      <c r="BO84" s="231">
        <v>4028.79</v>
      </c>
      <c r="BP84" s="231">
        <v>124.79</v>
      </c>
      <c r="BQ84" s="231">
        <v>776.59</v>
      </c>
      <c r="BR84" s="231">
        <v>110.47</v>
      </c>
      <c r="BS84" s="231">
        <v>431.57</v>
      </c>
      <c r="BT84" s="231">
        <v>68.27</v>
      </c>
      <c r="BU84" s="231">
        <v>56.68</v>
      </c>
      <c r="BV84" s="231">
        <v>10.9</v>
      </c>
      <c r="BW84" s="231">
        <v>59.51</v>
      </c>
      <c r="BX84" s="231">
        <v>481.64</v>
      </c>
      <c r="BY84" s="231">
        <v>150.85</v>
      </c>
      <c r="BZ84" s="231">
        <v>77.150000000000006</v>
      </c>
      <c r="CA84" s="231">
        <v>156.1</v>
      </c>
      <c r="CB84" s="231">
        <v>52.11</v>
      </c>
      <c r="CC84" s="231">
        <v>111667.35</v>
      </c>
      <c r="CD84" s="231">
        <v>202.51</v>
      </c>
      <c r="CE84" s="231">
        <v>65.959999999999994</v>
      </c>
      <c r="CF84" s="231">
        <v>8554.4699999999993</v>
      </c>
      <c r="CG84" s="231">
        <v>28.62</v>
      </c>
      <c r="CH84" s="231">
        <v>0.84</v>
      </c>
      <c r="CI84" s="231">
        <v>120.74</v>
      </c>
      <c r="CJ84" s="231">
        <v>191.06</v>
      </c>
      <c r="CK84" s="231">
        <v>128.86000000000001</v>
      </c>
      <c r="CL84" s="231">
        <v>20.100000000000001</v>
      </c>
      <c r="CM84" s="231">
        <v>6.2</v>
      </c>
      <c r="CN84" s="231">
        <v>8.86</v>
      </c>
      <c r="CO84" s="231">
        <v>1.1100000000000001</v>
      </c>
      <c r="CP84" s="231">
        <v>1294.54</v>
      </c>
      <c r="CQ84" s="231">
        <v>167.97</v>
      </c>
      <c r="CR84" s="231">
        <v>268.51</v>
      </c>
      <c r="CS84" s="231">
        <v>184.31</v>
      </c>
      <c r="CT84" s="231">
        <v>279.99</v>
      </c>
      <c r="CU84" s="231">
        <v>932.02</v>
      </c>
      <c r="CV84" s="231">
        <v>123.28</v>
      </c>
      <c r="CW84" s="231">
        <v>471.13</v>
      </c>
      <c r="CX84" s="231">
        <v>13.66</v>
      </c>
      <c r="CY84" s="231">
        <v>278.93</v>
      </c>
      <c r="CZ84" s="231">
        <v>31.39</v>
      </c>
      <c r="DA84" s="231">
        <v>7791.95</v>
      </c>
      <c r="DB84" s="231">
        <v>183.13</v>
      </c>
      <c r="DC84" s="231">
        <v>8.91</v>
      </c>
      <c r="DD84" s="231">
        <v>40.15</v>
      </c>
      <c r="DE84" s="231">
        <v>1475.64</v>
      </c>
      <c r="DF84" s="231">
        <v>198.08</v>
      </c>
      <c r="DG84" s="231">
        <v>150.85</v>
      </c>
      <c r="DH84" s="231">
        <v>10.220000000000001</v>
      </c>
      <c r="DI84" s="231">
        <v>10.18</v>
      </c>
      <c r="DJ84" s="231">
        <v>26.39</v>
      </c>
      <c r="DK84" s="231">
        <v>96.67</v>
      </c>
      <c r="DL84" s="231">
        <v>9999.51</v>
      </c>
      <c r="DM84" s="231">
        <v>30.69</v>
      </c>
      <c r="DN84" s="231">
        <v>46.58</v>
      </c>
      <c r="DO84" s="231">
        <v>81.62</v>
      </c>
      <c r="DP84" s="231">
        <v>86.69</v>
      </c>
      <c r="DQ84" s="231">
        <v>423318.72</v>
      </c>
      <c r="DR84" s="231">
        <v>254.89</v>
      </c>
      <c r="DS84" s="231">
        <v>36.840000000000003</v>
      </c>
      <c r="DT84" s="231">
        <v>106.88</v>
      </c>
      <c r="DU84" s="231">
        <v>23.63</v>
      </c>
      <c r="DV84" s="231">
        <v>12.22</v>
      </c>
      <c r="DW84" s="231">
        <v>2.92</v>
      </c>
      <c r="DX84" s="231">
        <v>22.75</v>
      </c>
      <c r="DY84" s="231">
        <v>10.18</v>
      </c>
      <c r="DZ84" s="231">
        <v>241.26</v>
      </c>
      <c r="EA84" s="231">
        <v>85.03</v>
      </c>
      <c r="EB84" s="231">
        <v>21.11</v>
      </c>
      <c r="EC84" s="231">
        <v>1457</v>
      </c>
      <c r="ED84" s="231">
        <v>25.68</v>
      </c>
      <c r="EE84" s="231">
        <v>23.17</v>
      </c>
      <c r="EF84" s="231">
        <v>18.38</v>
      </c>
      <c r="EG84" s="231">
        <v>42.46</v>
      </c>
      <c r="EH84" s="231">
        <v>1038.82</v>
      </c>
      <c r="EI84" s="231">
        <v>247.12</v>
      </c>
      <c r="EJ84" s="231">
        <v>5.57</v>
      </c>
      <c r="EK84" s="231">
        <v>3849.08</v>
      </c>
      <c r="EL84" s="231">
        <v>28.03</v>
      </c>
      <c r="EM84" s="231">
        <v>214.51</v>
      </c>
      <c r="EN84" s="231">
        <v>155.46</v>
      </c>
      <c r="EO84" s="231">
        <v>272.02999999999997</v>
      </c>
      <c r="EP84" s="231">
        <v>2431.4299999999998</v>
      </c>
      <c r="EQ84" s="231">
        <v>134.05000000000001</v>
      </c>
      <c r="ER84" s="231">
        <v>171.26</v>
      </c>
      <c r="ES84" s="231">
        <v>96.94</v>
      </c>
      <c r="ET84" s="231">
        <v>58.47</v>
      </c>
      <c r="EU84" s="231">
        <v>20.9</v>
      </c>
      <c r="EV84" s="231">
        <v>408.13</v>
      </c>
      <c r="EW84" s="231">
        <v>9.0299999999999994</v>
      </c>
      <c r="EX84" s="231">
        <v>182.53</v>
      </c>
      <c r="EY84" s="231">
        <v>182.4</v>
      </c>
      <c r="EZ84" s="231">
        <v>34.380000000000003</v>
      </c>
      <c r="FA84" s="231">
        <v>58.34</v>
      </c>
      <c r="FB84" s="231">
        <v>28.62</v>
      </c>
      <c r="FC84" s="231">
        <v>119.5</v>
      </c>
      <c r="FD84" s="231">
        <v>14.6</v>
      </c>
      <c r="FE84" s="231">
        <v>31.79</v>
      </c>
      <c r="FF84" s="231">
        <v>407.54</v>
      </c>
      <c r="FG84" s="231">
        <v>81.11</v>
      </c>
      <c r="FH84" s="231">
        <v>719.74</v>
      </c>
      <c r="FI84" s="231">
        <v>53.65</v>
      </c>
      <c r="FJ84" s="233">
        <v>43339.01</v>
      </c>
      <c r="FN84" s="326">
        <f t="shared" si="330"/>
        <v>-5.0619205121680381E-3</v>
      </c>
      <c r="FO84" s="322">
        <f t="shared" si="331"/>
        <v>-5.0055720653789007E-2</v>
      </c>
      <c r="FP84" s="322">
        <f t="shared" si="332"/>
        <v>4.1769041769041747E-2</v>
      </c>
      <c r="FQ84" s="322">
        <f t="shared" si="333"/>
        <v>-1.0518407212622132E-2</v>
      </c>
      <c r="FR84" s="322">
        <f t="shared" si="334"/>
        <v>-3.3795743629852236E-2</v>
      </c>
      <c r="FS84" s="322">
        <f t="shared" si="335"/>
        <v>-9.7926267281106025E-2</v>
      </c>
      <c r="FT84" s="322">
        <f t="shared" si="336"/>
        <v>-3.7433947355425018E-2</v>
      </c>
      <c r="FU84" s="322">
        <f t="shared" si="337"/>
        <v>-3.7549606505318626E-2</v>
      </c>
      <c r="FV84" s="322">
        <f t="shared" si="338"/>
        <v>6.7647058823529324E-2</v>
      </c>
      <c r="FW84" s="322">
        <f t="shared" si="339"/>
        <v>2.5115746502713136E-2</v>
      </c>
      <c r="FX84" s="322">
        <f t="shared" si="340"/>
        <v>-1.3684320484696566E-2</v>
      </c>
      <c r="FY84" s="322">
        <f t="shared" si="341"/>
        <v>-0.14285714285714296</v>
      </c>
      <c r="FZ84" s="322">
        <f t="shared" si="342"/>
        <v>-3.6946564885496212E-2</v>
      </c>
      <c r="GA84" s="322">
        <f t="shared" si="343"/>
        <v>-1.8069641895726362E-2</v>
      </c>
      <c r="GB84" s="322">
        <f t="shared" si="344"/>
        <v>3.9999999999999952E-2</v>
      </c>
      <c r="GC84" s="322">
        <f t="shared" si="345"/>
        <v>-8.588429752066121E-3</v>
      </c>
      <c r="GD84" s="322">
        <f t="shared" si="346"/>
        <v>0.11162079510703357</v>
      </c>
      <c r="GE84" s="322">
        <f t="shared" si="347"/>
        <v>1.1090791103769662E-2</v>
      </c>
      <c r="GF84" s="322">
        <f t="shared" si="348"/>
        <v>-2.3343224530168145E-2</v>
      </c>
      <c r="GG84" s="322">
        <f t="shared" si="349"/>
        <v>-1.3642727416994257E-2</v>
      </c>
      <c r="GH84" s="322">
        <f t="shared" si="350"/>
        <v>-7.7751196172248212E-3</v>
      </c>
      <c r="GI84" s="322">
        <f t="shared" si="351"/>
        <v>3.6579789666208637E-3</v>
      </c>
      <c r="GJ84" s="322">
        <f t="shared" si="352"/>
        <v>5.4639175257732077E-2</v>
      </c>
      <c r="GK84" s="322">
        <f t="shared" si="353"/>
        <v>3.396815756366324E-2</v>
      </c>
      <c r="GL84" s="322">
        <f t="shared" si="354"/>
        <v>-1.836417573103682E-3</v>
      </c>
      <c r="GM84" s="322">
        <f t="shared" si="355"/>
        <v>-6.7126725219573455E-2</v>
      </c>
      <c r="GN84" s="322">
        <f t="shared" si="356"/>
        <v>1.2195121951219613E-2</v>
      </c>
      <c r="GO84" s="322">
        <f t="shared" si="357"/>
        <v>-9.6852300242130832E-2</v>
      </c>
      <c r="GP84" s="322">
        <f t="shared" si="358"/>
        <v>1.7361111111109712E-3</v>
      </c>
      <c r="GQ84" s="322">
        <f t="shared" si="359"/>
        <v>-5.303678357570612E-3</v>
      </c>
      <c r="GR84" s="322">
        <f t="shared" si="360"/>
        <v>2.0593816957453381E-2</v>
      </c>
      <c r="GS84" s="322">
        <f t="shared" si="361"/>
        <v>6.1957868649318709E-3</v>
      </c>
      <c r="GT84" s="322">
        <f t="shared" si="362"/>
        <v>9.0379008746355696E-2</v>
      </c>
      <c r="GU84" s="322">
        <f t="shared" si="363"/>
        <v>-3.3778543731150384E-2</v>
      </c>
      <c r="GV84" s="322">
        <f t="shared" si="364"/>
        <v>2.6305139619587154E-2</v>
      </c>
      <c r="GW84" s="322">
        <f t="shared" si="365"/>
        <v>-6.416107382550329E-2</v>
      </c>
      <c r="GX84" s="322">
        <f t="shared" si="366"/>
        <v>9.0415913200723331E-3</v>
      </c>
      <c r="GY84" s="322">
        <f t="shared" si="367"/>
        <v>-3.0998851894374155E-2</v>
      </c>
      <c r="GZ84" s="322">
        <f t="shared" si="368"/>
        <v>0</v>
      </c>
      <c r="HA84" s="322">
        <f t="shared" si="369"/>
        <v>2.9748584967750496E-2</v>
      </c>
      <c r="HB84" s="322">
        <f t="shared" si="370"/>
        <v>1.1041793187213603E-2</v>
      </c>
      <c r="HC84" s="322">
        <f t="shared" si="371"/>
        <v>8.5870413739265756E-3</v>
      </c>
      <c r="HD84" s="322">
        <f t="shared" si="372"/>
        <v>1.3345195729537398E-2</v>
      </c>
      <c r="HE84" s="322">
        <f t="shared" si="373"/>
        <v>1.5049595257097337E-2</v>
      </c>
      <c r="HF84" s="322">
        <f t="shared" si="374"/>
        <v>-3.0851213013602618E-2</v>
      </c>
      <c r="HG84" s="322">
        <f t="shared" si="375"/>
        <v>7.0601137843580861E-3</v>
      </c>
      <c r="HH84" s="322">
        <f t="shared" si="376"/>
        <v>1.5028554253080853E-2</v>
      </c>
      <c r="HI84" s="322">
        <f t="shared" si="377"/>
        <v>7.5879883758475765E-3</v>
      </c>
      <c r="HJ84" s="322">
        <f t="shared" si="378"/>
        <v>1.7492711370262405E-2</v>
      </c>
      <c r="HK84" s="322">
        <f t="shared" si="379"/>
        <v>-1.041305102394992E-2</v>
      </c>
      <c r="HL84" s="322">
        <f t="shared" si="380"/>
        <v>-2.0343839541547303E-2</v>
      </c>
      <c r="HM84" s="322">
        <f t="shared" si="381"/>
        <v>-5.9048069155396281E-2</v>
      </c>
      <c r="HN84" s="322">
        <f t="shared" si="382"/>
        <v>-7.1157099233287169E-2</v>
      </c>
      <c r="HO84" s="322">
        <f t="shared" si="383"/>
        <v>-0.21428571428571416</v>
      </c>
      <c r="HP84" s="322">
        <f t="shared" si="384"/>
        <v>4.4247787610619524E-2</v>
      </c>
      <c r="HQ84" s="322">
        <f t="shared" si="385"/>
        <v>-0.10736101796298658</v>
      </c>
      <c r="HR84" s="322">
        <f t="shared" si="386"/>
        <v>1.7525875467080212E-3</v>
      </c>
      <c r="HS84" s="322">
        <f t="shared" si="387"/>
        <v>1.6707920792079202E-2</v>
      </c>
      <c r="HT84" s="322">
        <f t="shared" si="388"/>
        <v>2.3955063604823985E-2</v>
      </c>
      <c r="HU84" s="322">
        <f t="shared" si="389"/>
        <v>2.2937164242168236E-2</v>
      </c>
      <c r="HV84" s="322">
        <f t="shared" si="390"/>
        <v>3.1914893617021309E-2</v>
      </c>
      <c r="HW84" s="322">
        <f t="shared" si="391"/>
        <v>-3.2198341785398051E-2</v>
      </c>
      <c r="HX84" s="322">
        <f t="shared" si="392"/>
        <v>-6.4872119901573664E-3</v>
      </c>
      <c r="HY84" s="322">
        <f t="shared" si="393"/>
        <v>5.5823777911889645E-3</v>
      </c>
      <c r="HZ84" s="322">
        <f t="shared" si="394"/>
        <v>6.1017626204623747E-2</v>
      </c>
      <c r="IA84" s="322">
        <f t="shared" si="395"/>
        <v>2.6932576794549211E-2</v>
      </c>
      <c r="IB84" s="322">
        <f t="shared" si="396"/>
        <v>-3.4339562370227809E-3</v>
      </c>
      <c r="IC84" s="322">
        <f t="shared" si="397"/>
        <v>-3.4224173309621797E-2</v>
      </c>
      <c r="ID84" s="322">
        <f t="shared" si="398"/>
        <v>1.4789638067242324E-2</v>
      </c>
      <c r="IE84" s="322">
        <f t="shared" si="399"/>
        <v>-6.3546151543756842E-3</v>
      </c>
      <c r="IF84" s="322">
        <f t="shared" si="400"/>
        <v>0.11808057648214861</v>
      </c>
      <c r="IG84" s="322">
        <f t="shared" si="401"/>
        <v>4.0572792362768513E-2</v>
      </c>
      <c r="IH84" s="322">
        <f t="shared" si="402"/>
        <v>-9.9909173478655248E-3</v>
      </c>
      <c r="II84" s="322">
        <f t="shared" si="403"/>
        <v>9.3283582089551762E-3</v>
      </c>
      <c r="IJ84" s="322">
        <f t="shared" si="404"/>
        <v>-4.3188048790178415E-2</v>
      </c>
      <c r="IK84" s="322">
        <f t="shared" si="405"/>
        <v>-8.4138565700387895E-3</v>
      </c>
      <c r="IL84" s="322">
        <f t="shared" si="406"/>
        <v>1.2998949579832053E-2</v>
      </c>
      <c r="IM84" s="322">
        <f t="shared" si="407"/>
        <v>9.8330961314528516E-3</v>
      </c>
      <c r="IN84" s="322">
        <f t="shared" si="408"/>
        <v>3.8668527008172165E-2</v>
      </c>
      <c r="IO84" s="322">
        <f t="shared" si="409"/>
        <v>-2.6479734483416908E-2</v>
      </c>
      <c r="IP84" s="322">
        <f t="shared" si="410"/>
        <v>8.3868550631556349E-2</v>
      </c>
      <c r="IQ84" s="322">
        <f t="shared" si="411"/>
        <v>-1.7867778439547392E-2</v>
      </c>
      <c r="IR84" s="322">
        <f t="shared" si="412"/>
        <v>-1.3635844768602299E-2</v>
      </c>
      <c r="IS84" s="322">
        <f t="shared" si="413"/>
        <v>-6.7752442996742615E-2</v>
      </c>
      <c r="IT84" s="322">
        <f t="shared" si="414"/>
        <v>1.2048192771084348E-2</v>
      </c>
      <c r="IU84" s="322">
        <f t="shared" si="415"/>
        <v>3.355589796267764E-2</v>
      </c>
      <c r="IV84" s="322">
        <f t="shared" si="416"/>
        <v>-7.8740537152225204E-2</v>
      </c>
      <c r="IW84" s="322">
        <f t="shared" si="417"/>
        <v>-5.2493438320208308E-3</v>
      </c>
      <c r="IX84" s="322">
        <f t="shared" si="418"/>
        <v>-0.16528239202657796</v>
      </c>
      <c r="IY84" s="322">
        <f t="shared" si="419"/>
        <v>0</v>
      </c>
      <c r="IZ84" s="322">
        <f t="shared" si="420"/>
        <v>-1.1160714285714444E-2</v>
      </c>
      <c r="JA84" s="322">
        <f t="shared" si="421"/>
        <v>0.27586206896551735</v>
      </c>
      <c r="JB84" s="322">
        <f t="shared" si="422"/>
        <v>2.9406151595152533E-2</v>
      </c>
      <c r="JC84" s="322">
        <f t="shared" si="423"/>
        <v>-6.3298627543776223E-3</v>
      </c>
      <c r="JD84" s="322">
        <f t="shared" si="424"/>
        <v>4.2473890592848541E-2</v>
      </c>
      <c r="JE84" s="322">
        <f t="shared" si="425"/>
        <v>-2.4246916194610536E-2</v>
      </c>
      <c r="JF84" s="322">
        <f t="shared" si="426"/>
        <v>1.0721247563352927E-2</v>
      </c>
      <c r="JG84" s="322">
        <f t="shared" si="427"/>
        <v>-8.991309442437255E-2</v>
      </c>
      <c r="JH84" s="322">
        <f t="shared" si="428"/>
        <v>0.1167678231723888</v>
      </c>
      <c r="JI84" s="322">
        <f t="shared" si="429"/>
        <v>1.3989626154144157E-2</v>
      </c>
      <c r="JJ84" s="322">
        <f t="shared" si="430"/>
        <v>2.0926756352765273E-2</v>
      </c>
      <c r="JK84" s="322">
        <f t="shared" si="431"/>
        <v>5.1098466292346545E-2</v>
      </c>
      <c r="JL84" s="322">
        <f t="shared" si="432"/>
        <v>1.4216478190630091E-2</v>
      </c>
      <c r="JM84" s="322">
        <f t="shared" si="433"/>
        <v>-4.4524558402462319E-2</v>
      </c>
      <c r="JN84" s="322">
        <f t="shared" si="434"/>
        <v>1.1041793187213603E-2</v>
      </c>
      <c r="JO84" s="322">
        <f t="shared" si="435"/>
        <v>-3.355704697986506E-3</v>
      </c>
      <c r="JP84" s="322">
        <f t="shared" si="436"/>
        <v>4.6117769671703904E-2</v>
      </c>
      <c r="JQ84" s="322">
        <f t="shared" si="437"/>
        <v>-1.6600579787411186E-2</v>
      </c>
      <c r="JR84" s="322">
        <f t="shared" si="438"/>
        <v>3.5333472715868806E-2</v>
      </c>
      <c r="JS84" s="322">
        <f t="shared" si="439"/>
        <v>-8.4138565700387895E-3</v>
      </c>
      <c r="JT84" s="322">
        <f t="shared" si="440"/>
        <v>0</v>
      </c>
      <c r="JU84" s="322">
        <f t="shared" si="441"/>
        <v>1.1928429423459166E-2</v>
      </c>
      <c r="JV84" s="322">
        <f t="shared" si="442"/>
        <v>-3.7563822027717034E-2</v>
      </c>
      <c r="JW84" s="322">
        <f t="shared" si="443"/>
        <v>4.8856548856548738E-3</v>
      </c>
      <c r="JX84" s="322">
        <f t="shared" si="444"/>
        <v>-6.4425422406812309E-3</v>
      </c>
      <c r="JY84" s="322">
        <f t="shared" si="445"/>
        <v>2.4024024024024107E-2</v>
      </c>
      <c r="JZ84" s="322">
        <f t="shared" si="446"/>
        <v>-4.913480025635633E-3</v>
      </c>
      <c r="KA84" s="322">
        <f t="shared" si="447"/>
        <v>-1.4846107423053589E-2</v>
      </c>
      <c r="KB84" s="322">
        <f t="shared" si="448"/>
        <v>-1.038812785388124E-2</v>
      </c>
      <c r="KC84" s="322">
        <f t="shared" si="449"/>
        <v>-2.3473848128070683E-3</v>
      </c>
      <c r="KD84" s="322">
        <f t="shared" si="450"/>
        <v>-1.7386276021588248E-2</v>
      </c>
      <c r="KE84" s="322">
        <f t="shared" si="451"/>
        <v>1.3758943313153549E-2</v>
      </c>
      <c r="KF84" s="322">
        <f t="shared" si="452"/>
        <v>-6.245614035087723E-2</v>
      </c>
      <c r="KG84" s="322">
        <f t="shared" si="453"/>
        <v>-0.13569861009509879</v>
      </c>
      <c r="KH84" s="322">
        <f t="shared" si="454"/>
        <v>-1.5310233682514062E-2</v>
      </c>
      <c r="KI84" s="322">
        <f t="shared" si="455"/>
        <v>-8.4639498432601892E-2</v>
      </c>
      <c r="KJ84" s="322">
        <f t="shared" si="456"/>
        <v>-3.8461538461538471E-2</v>
      </c>
      <c r="KK84" s="322">
        <f t="shared" si="457"/>
        <v>-9.3499554764024995E-2</v>
      </c>
      <c r="KL84" s="322">
        <f t="shared" si="458"/>
        <v>2.4154179224858845E-2</v>
      </c>
      <c r="KM84" s="322">
        <f t="shared" si="459"/>
        <v>0.11822724881641233</v>
      </c>
      <c r="KN84" s="322">
        <f t="shared" si="460"/>
        <v>-5.1235955056179804E-2</v>
      </c>
      <c r="KO84" s="322">
        <f t="shared" si="461"/>
        <v>-1.7266963442600775E-2</v>
      </c>
      <c r="KP84" s="322">
        <f t="shared" si="462"/>
        <v>1.2618296529968466E-2</v>
      </c>
      <c r="KQ84" s="322">
        <f t="shared" si="463"/>
        <v>-4.6894282188399715E-2</v>
      </c>
      <c r="KR84" s="322">
        <f t="shared" si="464"/>
        <v>-1.0869565217391072E-3</v>
      </c>
      <c r="KS84" s="322">
        <f t="shared" si="465"/>
        <v>1.6032543670734666E-2</v>
      </c>
      <c r="KT84" s="322">
        <f t="shared" si="466"/>
        <v>6.1892815977837457E-3</v>
      </c>
      <c r="KU84" s="322">
        <f t="shared" si="467"/>
        <v>-1.6907347734415403E-2</v>
      </c>
      <c r="KV84" s="322">
        <f t="shared" si="468"/>
        <v>3.9179104477611928E-2</v>
      </c>
      <c r="KW84" s="322">
        <f t="shared" si="469"/>
        <v>4.0405990207611616E-3</v>
      </c>
      <c r="KX84" s="322">
        <f t="shared" si="470"/>
        <v>-3.2781228433402324E-2</v>
      </c>
      <c r="KY84" s="322">
        <f t="shared" si="471"/>
        <v>-3.1076381047021075E-2</v>
      </c>
      <c r="KZ84" s="322">
        <f t="shared" si="472"/>
        <v>6.4741680694030811E-3</v>
      </c>
      <c r="LA84" s="322">
        <f t="shared" si="473"/>
        <v>3.3077624183502886E-2</v>
      </c>
      <c r="LB84" s="322">
        <f t="shared" si="474"/>
        <v>-4.155547233774172E-2</v>
      </c>
      <c r="LC84" s="322">
        <f t="shared" si="475"/>
        <v>-6.4158056408824327E-2</v>
      </c>
      <c r="LD84" s="322">
        <f t="shared" si="476"/>
        <v>7.6488585549540061E-3</v>
      </c>
      <c r="LE84" s="322">
        <f t="shared" si="477"/>
        <v>-3.9341987910018819E-2</v>
      </c>
      <c r="LF84" s="322">
        <f t="shared" si="478"/>
        <v>-3.1472585721384769E-2</v>
      </c>
      <c r="LG84" s="322">
        <f t="shared" si="479"/>
        <v>-2.1535580524344611E-2</v>
      </c>
      <c r="LH84" s="322">
        <f t="shared" si="480"/>
        <v>1.2352722311794663E-2</v>
      </c>
      <c r="LI84" s="322">
        <f t="shared" si="481"/>
        <v>-1.6339869281045791E-2</v>
      </c>
      <c r="LJ84" s="322">
        <f t="shared" si="482"/>
        <v>-8.0407073404201765E-2</v>
      </c>
      <c r="LK84" s="322">
        <f t="shared" si="483"/>
        <v>-2.4911793007591127E-2</v>
      </c>
      <c r="LL84" s="322">
        <f t="shared" si="484"/>
        <v>2.9649595687331595E-2</v>
      </c>
      <c r="LM84" s="322">
        <f t="shared" si="485"/>
        <v>-2.2125377137110179E-2</v>
      </c>
      <c r="LN84" s="322">
        <f t="shared" si="486"/>
        <v>-1.2422360248447185E-2</v>
      </c>
      <c r="LO84" s="322">
        <f t="shared" si="487"/>
        <v>-6.2745098039215685E-2</v>
      </c>
      <c r="LP84" s="322">
        <f t="shared" si="488"/>
        <v>4.1265474552957702E-3</v>
      </c>
      <c r="LQ84" s="322">
        <f t="shared" si="489"/>
        <v>-2.1971123666039011E-3</v>
      </c>
      <c r="LR84" s="322">
        <f t="shared" si="490"/>
        <v>-2.0289436992163078E-2</v>
      </c>
      <c r="LS84" s="322">
        <f t="shared" si="491"/>
        <v>5.8283730158730021E-3</v>
      </c>
      <c r="LT84" s="322">
        <f t="shared" si="492"/>
        <v>9.7266802840260161E-5</v>
      </c>
      <c r="LU84" s="322">
        <f t="shared" si="493"/>
        <v>3.932584269662924E-2</v>
      </c>
      <c r="LV84" s="327">
        <f t="shared" si="494"/>
        <v>1.3585252675923963E-2</v>
      </c>
    </row>
    <row r="85" spans="1:334">
      <c r="A85" s="265">
        <v>45369</v>
      </c>
      <c r="B85" s="230">
        <v>3428.12</v>
      </c>
      <c r="C85" s="231">
        <v>111.94</v>
      </c>
      <c r="D85" s="231">
        <v>50.12</v>
      </c>
      <c r="E85" s="231">
        <v>40.799999999999997</v>
      </c>
      <c r="F85" s="231">
        <v>3647.85</v>
      </c>
      <c r="G85" s="231">
        <v>24.18</v>
      </c>
      <c r="H85" s="231">
        <v>195.88</v>
      </c>
      <c r="I85" s="231">
        <v>225321.61</v>
      </c>
      <c r="J85" s="231">
        <v>18.3</v>
      </c>
      <c r="K85" s="231">
        <v>424.01</v>
      </c>
      <c r="L85" s="231">
        <v>93.03</v>
      </c>
      <c r="M85" s="232">
        <v>0.06</v>
      </c>
      <c r="N85" s="231">
        <v>32.42</v>
      </c>
      <c r="O85" s="231">
        <v>3582.34</v>
      </c>
      <c r="P85" s="231">
        <v>2.92</v>
      </c>
      <c r="Q85" s="231">
        <v>1571.99</v>
      </c>
      <c r="R85" s="231">
        <v>14.8</v>
      </c>
      <c r="S85" s="231">
        <v>171.05</v>
      </c>
      <c r="T85" s="231">
        <v>102.47</v>
      </c>
      <c r="U85" s="231">
        <v>76307.210000000006</v>
      </c>
      <c r="V85" s="231">
        <v>16.57</v>
      </c>
      <c r="W85" s="231">
        <v>94.25</v>
      </c>
      <c r="X85" s="231">
        <v>10.59</v>
      </c>
      <c r="Y85" s="231">
        <v>475.95</v>
      </c>
      <c r="Z85" s="231">
        <v>69.42</v>
      </c>
      <c r="AA85" s="231">
        <v>170.83</v>
      </c>
      <c r="AB85" s="231">
        <v>2.46</v>
      </c>
      <c r="AC85" s="231">
        <v>11.4</v>
      </c>
      <c r="AD85" s="231">
        <v>17.559999999999999</v>
      </c>
      <c r="AE85" s="231">
        <v>178.87</v>
      </c>
      <c r="AF85" s="231">
        <v>800.99</v>
      </c>
      <c r="AG85" s="231">
        <v>57.87</v>
      </c>
      <c r="AH85" s="231">
        <v>6.61</v>
      </c>
      <c r="AI85" s="231">
        <v>243.52</v>
      </c>
      <c r="AJ85" s="231">
        <v>24.84</v>
      </c>
      <c r="AK85" s="231">
        <v>380.9</v>
      </c>
      <c r="AL85" s="231">
        <v>427.12</v>
      </c>
      <c r="AM85" s="231">
        <v>42.13</v>
      </c>
      <c r="AN85" s="231">
        <v>13.67</v>
      </c>
      <c r="AO85" s="231">
        <v>163.32</v>
      </c>
      <c r="AP85" s="231">
        <v>189.21</v>
      </c>
      <c r="AQ85" s="231">
        <v>12.96</v>
      </c>
      <c r="AR85" s="231">
        <v>11.06</v>
      </c>
      <c r="AS85" s="231">
        <v>88.22</v>
      </c>
      <c r="AT85" s="231">
        <v>67.239999999999995</v>
      </c>
      <c r="AU85" s="231">
        <v>151.86000000000001</v>
      </c>
      <c r="AV85" s="231">
        <v>35.29</v>
      </c>
      <c r="AW85" s="231">
        <v>62.75</v>
      </c>
      <c r="AX85" s="231">
        <v>3.39</v>
      </c>
      <c r="AY85" s="231">
        <v>28.42</v>
      </c>
      <c r="AZ85" s="231">
        <v>33.89</v>
      </c>
      <c r="BA85" s="231">
        <v>9165.75</v>
      </c>
      <c r="BB85" s="231">
        <v>893.32</v>
      </c>
      <c r="BC85" s="231">
        <v>0.74</v>
      </c>
      <c r="BD85" s="231">
        <v>13.4</v>
      </c>
      <c r="BE85" s="231">
        <v>499.52</v>
      </c>
      <c r="BF85" s="231">
        <v>628.01</v>
      </c>
      <c r="BG85" s="231">
        <v>171.39</v>
      </c>
      <c r="BH85" s="231">
        <v>62.98</v>
      </c>
      <c r="BI85" s="231">
        <v>349.82</v>
      </c>
      <c r="BJ85" s="231">
        <v>4.12</v>
      </c>
      <c r="BK85" s="231">
        <v>1408.65</v>
      </c>
      <c r="BL85" s="231">
        <v>130.69</v>
      </c>
      <c r="BM85" s="231">
        <v>138.24</v>
      </c>
      <c r="BN85" s="231">
        <v>428.63</v>
      </c>
      <c r="BO85" s="231">
        <v>3734.36</v>
      </c>
      <c r="BP85" s="231">
        <v>123.68</v>
      </c>
      <c r="BQ85" s="231">
        <v>798.18</v>
      </c>
      <c r="BR85" s="231">
        <v>114.34</v>
      </c>
      <c r="BS85" s="231">
        <v>418.51</v>
      </c>
      <c r="BT85" s="231">
        <v>69.5</v>
      </c>
      <c r="BU85" s="231">
        <v>57.01</v>
      </c>
      <c r="BV85" s="231">
        <v>11.67</v>
      </c>
      <c r="BW85" s="231">
        <v>59.9</v>
      </c>
      <c r="BX85" s="231">
        <v>507</v>
      </c>
      <c r="BY85" s="231">
        <v>148.04</v>
      </c>
      <c r="BZ85" s="231">
        <v>78.72</v>
      </c>
      <c r="CA85" s="231">
        <v>163.08000000000001</v>
      </c>
      <c r="CB85" s="231">
        <v>53.46</v>
      </c>
      <c r="CC85" s="231">
        <v>100857.95</v>
      </c>
      <c r="CD85" s="231">
        <v>197.82</v>
      </c>
      <c r="CE85" s="231">
        <v>65.959999999999994</v>
      </c>
      <c r="CF85" s="231">
        <v>8722.01</v>
      </c>
      <c r="CG85" s="231">
        <v>30.26</v>
      </c>
      <c r="CH85" s="231">
        <v>0.85</v>
      </c>
      <c r="CI85" s="231">
        <v>123.62</v>
      </c>
      <c r="CJ85" s="231">
        <v>179.65</v>
      </c>
      <c r="CK85" s="231">
        <v>125.34</v>
      </c>
      <c r="CL85" s="231">
        <v>19.149999999999999</v>
      </c>
      <c r="CM85" s="231">
        <v>6.2</v>
      </c>
      <c r="CN85" s="231">
        <v>9.08</v>
      </c>
      <c r="CO85" s="231">
        <v>1.07</v>
      </c>
      <c r="CP85" s="231">
        <v>1363.02</v>
      </c>
      <c r="CQ85" s="231">
        <v>168.01</v>
      </c>
      <c r="CR85" s="231">
        <v>262.83</v>
      </c>
      <c r="CS85" s="231">
        <v>191.2</v>
      </c>
      <c r="CT85" s="231">
        <v>280.2</v>
      </c>
      <c r="CU85" s="231">
        <v>965.47</v>
      </c>
      <c r="CV85" s="231">
        <v>125.49</v>
      </c>
      <c r="CW85" s="231">
        <v>476.91</v>
      </c>
      <c r="CX85" s="231">
        <v>13.98</v>
      </c>
      <c r="CY85" s="231">
        <v>283.85000000000002</v>
      </c>
      <c r="CZ85" s="231">
        <v>29.54</v>
      </c>
      <c r="DA85" s="231">
        <v>8312.61</v>
      </c>
      <c r="DB85" s="231">
        <v>189.21</v>
      </c>
      <c r="DC85" s="231">
        <v>9.31</v>
      </c>
      <c r="DD85" s="231">
        <v>39.42</v>
      </c>
      <c r="DE85" s="231">
        <v>1633.98</v>
      </c>
      <c r="DF85" s="231">
        <v>202.88</v>
      </c>
      <c r="DG85" s="231">
        <v>148.04</v>
      </c>
      <c r="DH85" s="231">
        <v>10.51</v>
      </c>
      <c r="DI85" s="231">
        <v>10.88</v>
      </c>
      <c r="DJ85" s="231">
        <v>26.71</v>
      </c>
      <c r="DK85" s="231">
        <v>91.06</v>
      </c>
      <c r="DL85" s="231">
        <v>10174.07</v>
      </c>
      <c r="DM85" s="231">
        <v>30.83</v>
      </c>
      <c r="DN85" s="231">
        <v>47.58</v>
      </c>
      <c r="DO85" s="231">
        <v>82.56</v>
      </c>
      <c r="DP85" s="231">
        <v>87.26</v>
      </c>
      <c r="DQ85" s="231">
        <v>470630.81</v>
      </c>
      <c r="DR85" s="231">
        <v>264.95</v>
      </c>
      <c r="DS85" s="231">
        <v>35.31</v>
      </c>
      <c r="DT85" s="231">
        <v>97.27</v>
      </c>
      <c r="DU85" s="231">
        <v>26</v>
      </c>
      <c r="DV85" s="231">
        <v>12.03</v>
      </c>
      <c r="DW85" s="231">
        <v>2.39</v>
      </c>
      <c r="DX85" s="231">
        <v>22.97</v>
      </c>
      <c r="DY85" s="231">
        <v>10.83</v>
      </c>
      <c r="DZ85" s="231">
        <v>249.3</v>
      </c>
      <c r="EA85" s="231">
        <v>86.47</v>
      </c>
      <c r="EB85" s="231">
        <v>21.38</v>
      </c>
      <c r="EC85" s="231">
        <v>1500</v>
      </c>
      <c r="ED85" s="231">
        <v>26.15</v>
      </c>
      <c r="EE85" s="231">
        <v>23</v>
      </c>
      <c r="EF85" s="231">
        <v>16.93</v>
      </c>
      <c r="EG85" s="231">
        <v>44.02</v>
      </c>
      <c r="EH85" s="231">
        <v>1091.0999999999999</v>
      </c>
      <c r="EI85" s="231">
        <v>252.47</v>
      </c>
      <c r="EJ85" s="231">
        <v>5.55</v>
      </c>
      <c r="EK85" s="231">
        <v>3974.52</v>
      </c>
      <c r="EL85" s="231">
        <v>28.5</v>
      </c>
      <c r="EM85" s="231">
        <v>218.09</v>
      </c>
      <c r="EN85" s="231">
        <v>155.72999999999999</v>
      </c>
      <c r="EO85" s="231">
        <v>278.3</v>
      </c>
      <c r="EP85" s="231">
        <v>2690.1</v>
      </c>
      <c r="EQ85" s="231">
        <v>137.54</v>
      </c>
      <c r="ER85" s="231">
        <v>167.17</v>
      </c>
      <c r="ES85" s="231">
        <v>95.88</v>
      </c>
      <c r="ET85" s="231">
        <v>57.19</v>
      </c>
      <c r="EU85" s="231">
        <v>22.08</v>
      </c>
      <c r="EV85" s="231">
        <v>411.6</v>
      </c>
      <c r="EW85" s="231">
        <v>9.15</v>
      </c>
      <c r="EX85" s="231">
        <v>188.85</v>
      </c>
      <c r="EY85" s="231">
        <v>182.18</v>
      </c>
      <c r="EZ85" s="231">
        <v>34.67</v>
      </c>
      <c r="FA85" s="231">
        <v>59.26</v>
      </c>
      <c r="FB85" s="231">
        <v>27.99</v>
      </c>
      <c r="FC85" s="231">
        <v>129.5</v>
      </c>
      <c r="FD85" s="231">
        <v>15</v>
      </c>
      <c r="FE85" s="231">
        <v>33.159999999999997</v>
      </c>
      <c r="FF85" s="231">
        <v>416.91</v>
      </c>
      <c r="FG85" s="231">
        <v>81.53</v>
      </c>
      <c r="FH85" s="231">
        <v>728.84</v>
      </c>
      <c r="FI85" s="231">
        <v>56.33</v>
      </c>
      <c r="FJ85" s="233">
        <v>46676.56</v>
      </c>
      <c r="FN85" s="326">
        <f t="shared" si="330"/>
        <v>1.9354570134670131E-2</v>
      </c>
      <c r="FO85" s="322">
        <f t="shared" si="331"/>
        <v>9.4339622641509344E-2</v>
      </c>
      <c r="FP85" s="322">
        <f t="shared" si="332"/>
        <v>-1.4937106918239093E-2</v>
      </c>
      <c r="FQ85" s="322">
        <f t="shared" si="333"/>
        <v>3.2649962034927843E-2</v>
      </c>
      <c r="FR85" s="322">
        <f t="shared" si="334"/>
        <v>0.11009165936313176</v>
      </c>
      <c r="FS85" s="322">
        <f t="shared" si="335"/>
        <v>2.9374201787994946E-2</v>
      </c>
      <c r="FT85" s="322">
        <f t="shared" si="336"/>
        <v>4.9766558924631823E-3</v>
      </c>
      <c r="FU85" s="322">
        <f t="shared" si="337"/>
        <v>0</v>
      </c>
      <c r="FV85" s="322">
        <f t="shared" si="338"/>
        <v>8.2644628099174736E-3</v>
      </c>
      <c r="FW85" s="322">
        <f t="shared" si="339"/>
        <v>2.9575310200811031E-2</v>
      </c>
      <c r="FX85" s="322">
        <f t="shared" si="340"/>
        <v>-1.4721457318364758E-2</v>
      </c>
      <c r="FY85" s="322">
        <f t="shared" si="341"/>
        <v>0</v>
      </c>
      <c r="FZ85" s="322">
        <f t="shared" si="342"/>
        <v>2.790107799619539E-2</v>
      </c>
      <c r="GA85" s="322">
        <f t="shared" si="343"/>
        <v>6.1729785480993282E-2</v>
      </c>
      <c r="GB85" s="322">
        <f t="shared" si="344"/>
        <v>2.0979020979020997E-2</v>
      </c>
      <c r="GC85" s="322">
        <f t="shared" si="345"/>
        <v>4.8335789691299168E-2</v>
      </c>
      <c r="GD85" s="322">
        <f t="shared" si="346"/>
        <v>1.7881705639614963E-2</v>
      </c>
      <c r="GE85" s="322">
        <f t="shared" si="347"/>
        <v>-1.9837796837620342E-3</v>
      </c>
      <c r="GF85" s="322">
        <f t="shared" si="348"/>
        <v>3.7775977314158438E-2</v>
      </c>
      <c r="GG85" s="322">
        <f t="shared" si="349"/>
        <v>9.1286266108537684E-2</v>
      </c>
      <c r="GH85" s="322">
        <f t="shared" si="350"/>
        <v>-1.2055455093429521E-3</v>
      </c>
      <c r="GI85" s="322">
        <f t="shared" si="351"/>
        <v>7.3462414578587737E-2</v>
      </c>
      <c r="GJ85" s="322">
        <f t="shared" si="352"/>
        <v>3.5190615835777067E-2</v>
      </c>
      <c r="GK85" s="322">
        <f t="shared" si="353"/>
        <v>-1.5314256943862092E-3</v>
      </c>
      <c r="GL85" s="322">
        <f t="shared" si="354"/>
        <v>-1.7548825360883032E-2</v>
      </c>
      <c r="GM85" s="322">
        <f t="shared" si="355"/>
        <v>4.4384667114996758E-2</v>
      </c>
      <c r="GN85" s="322">
        <f t="shared" si="356"/>
        <v>-1.2048192771084437E-2</v>
      </c>
      <c r="GO85" s="322">
        <f t="shared" si="357"/>
        <v>1.876675603217166E-2</v>
      </c>
      <c r="GP85" s="322">
        <f t="shared" si="358"/>
        <v>1.4442518775274409E-2</v>
      </c>
      <c r="GQ85" s="322">
        <f t="shared" si="359"/>
        <v>2.5513129228299607E-2</v>
      </c>
      <c r="GR85" s="322">
        <f t="shared" si="360"/>
        <v>-3.908489988843173E-2</v>
      </c>
      <c r="GS85" s="322">
        <f t="shared" si="361"/>
        <v>1.8121041520056193E-2</v>
      </c>
      <c r="GT85" s="322">
        <f t="shared" si="362"/>
        <v>-0.11631016042780749</v>
      </c>
      <c r="GU85" s="322">
        <f t="shared" si="363"/>
        <v>8.5882457861410952E-2</v>
      </c>
      <c r="GV85" s="322">
        <f t="shared" si="364"/>
        <v>-2.0504731861198722E-2</v>
      </c>
      <c r="GW85" s="322">
        <f t="shared" si="365"/>
        <v>9.2656339644291319E-2</v>
      </c>
      <c r="GX85" s="322">
        <f t="shared" si="366"/>
        <v>2.0597371565113511E-2</v>
      </c>
      <c r="GY85" s="322">
        <f t="shared" si="367"/>
        <v>-1.6587677725118551E-3</v>
      </c>
      <c r="GZ85" s="322">
        <f t="shared" si="368"/>
        <v>5.1470588235294325E-3</v>
      </c>
      <c r="HA85" s="322">
        <f t="shared" si="369"/>
        <v>4.3845072222932283E-2</v>
      </c>
      <c r="HB85" s="322">
        <f t="shared" si="370"/>
        <v>3.3200458690547767E-2</v>
      </c>
      <c r="HC85" s="322">
        <f t="shared" si="371"/>
        <v>3.0959752321982137E-3</v>
      </c>
      <c r="HD85" s="322">
        <f t="shared" si="372"/>
        <v>-2.8972783143107993E-2</v>
      </c>
      <c r="HE85" s="322">
        <f t="shared" si="373"/>
        <v>-9.0980568347748206E-3</v>
      </c>
      <c r="HF85" s="322">
        <f t="shared" si="374"/>
        <v>-2.7058312834611555E-2</v>
      </c>
      <c r="HG85" s="322">
        <f t="shared" si="375"/>
        <v>3.3623740811326075E-2</v>
      </c>
      <c r="HH85" s="322">
        <f t="shared" si="376"/>
        <v>4.5010364228605146E-2</v>
      </c>
      <c r="HI85" s="322">
        <f t="shared" si="377"/>
        <v>5.4478448966512327E-3</v>
      </c>
      <c r="HJ85" s="322">
        <f t="shared" si="378"/>
        <v>-2.8653295128939851E-2</v>
      </c>
      <c r="HK85" s="322">
        <f t="shared" si="379"/>
        <v>-3.1567870922483286E-3</v>
      </c>
      <c r="HL85" s="322">
        <f t="shared" si="380"/>
        <v>-8.7744954665105925E-3</v>
      </c>
      <c r="HM85" s="322">
        <f t="shared" si="381"/>
        <v>7.0626355694530199E-2</v>
      </c>
      <c r="HN85" s="322">
        <f t="shared" si="382"/>
        <v>5.643330179754024E-2</v>
      </c>
      <c r="HO85" s="322">
        <f t="shared" si="383"/>
        <v>0.34545454545454535</v>
      </c>
      <c r="HP85" s="322">
        <f t="shared" si="384"/>
        <v>3.2357473035439129E-2</v>
      </c>
      <c r="HQ85" s="322">
        <f t="shared" si="385"/>
        <v>1.4336189741298791E-2</v>
      </c>
      <c r="HR85" s="322">
        <f t="shared" si="386"/>
        <v>3.6525384564600243E-2</v>
      </c>
      <c r="HS85" s="322">
        <f t="shared" si="387"/>
        <v>-5.1679300614175867E-2</v>
      </c>
      <c r="HT85" s="322">
        <f t="shared" si="388"/>
        <v>1.6134236850596968E-2</v>
      </c>
      <c r="HU85" s="322">
        <f t="shared" si="389"/>
        <v>3.2100076709742124E-2</v>
      </c>
      <c r="HV85" s="322">
        <f t="shared" si="390"/>
        <v>6.1855670103092841E-2</v>
      </c>
      <c r="HW85" s="322">
        <f t="shared" si="391"/>
        <v>6.5117615479422103E-2</v>
      </c>
      <c r="HX85" s="322">
        <f t="shared" si="392"/>
        <v>-1.9138396877814556E-2</v>
      </c>
      <c r="HY85" s="322">
        <f t="shared" si="393"/>
        <v>3.7059264816204029E-2</v>
      </c>
      <c r="HZ85" s="322">
        <f t="shared" si="394"/>
        <v>8.5886394653865526E-3</v>
      </c>
      <c r="IA85" s="322">
        <f t="shared" si="395"/>
        <v>-7.3081495933022031E-2</v>
      </c>
      <c r="IB85" s="322">
        <f t="shared" si="396"/>
        <v>-8.8949435050885445E-3</v>
      </c>
      <c r="IC85" s="322">
        <f t="shared" si="397"/>
        <v>2.7801027569244928E-2</v>
      </c>
      <c r="ID85" s="322">
        <f t="shared" si="398"/>
        <v>3.5032135421381415E-2</v>
      </c>
      <c r="IE85" s="322">
        <f t="shared" si="399"/>
        <v>-3.0261602984452123E-2</v>
      </c>
      <c r="IF85" s="322">
        <f t="shared" si="400"/>
        <v>1.801669840339833E-2</v>
      </c>
      <c r="IG85" s="322">
        <f t="shared" si="401"/>
        <v>5.8221594918842325E-3</v>
      </c>
      <c r="IH85" s="322">
        <f t="shared" si="402"/>
        <v>7.0642201834862348E-2</v>
      </c>
      <c r="II85" s="322">
        <f t="shared" si="403"/>
        <v>6.5535204167366931E-3</v>
      </c>
      <c r="IJ85" s="322">
        <f t="shared" si="404"/>
        <v>5.2653434100157825E-2</v>
      </c>
      <c r="IK85" s="322">
        <f t="shared" si="405"/>
        <v>-1.8627775936360638E-2</v>
      </c>
      <c r="IL85" s="322">
        <f t="shared" si="406"/>
        <v>2.0349967595592912E-2</v>
      </c>
      <c r="IM85" s="322">
        <f t="shared" si="407"/>
        <v>4.4714926329276226E-2</v>
      </c>
      <c r="IN85" s="322">
        <f t="shared" si="408"/>
        <v>2.5906735751295363E-2</v>
      </c>
      <c r="IO85" s="322">
        <f t="shared" si="409"/>
        <v>-9.6800004656687991E-2</v>
      </c>
      <c r="IP85" s="322">
        <f t="shared" si="410"/>
        <v>-2.3159350155547865E-2</v>
      </c>
      <c r="IQ85" s="322">
        <f t="shared" si="411"/>
        <v>0</v>
      </c>
      <c r="IR85" s="322">
        <f t="shared" si="412"/>
        <v>1.9585082418899228E-2</v>
      </c>
      <c r="IS85" s="322">
        <f t="shared" si="413"/>
        <v>5.7302585604472413E-2</v>
      </c>
      <c r="IT85" s="322">
        <f t="shared" si="414"/>
        <v>1.1904761904761916E-2</v>
      </c>
      <c r="IU85" s="322">
        <f t="shared" si="415"/>
        <v>2.3852907073049608E-2</v>
      </c>
      <c r="IV85" s="322">
        <f t="shared" si="416"/>
        <v>-5.9719459855542743E-2</v>
      </c>
      <c r="IW85" s="322">
        <f t="shared" si="417"/>
        <v>-2.7316467484091337E-2</v>
      </c>
      <c r="IX85" s="322">
        <f t="shared" si="418"/>
        <v>-4.726368159203994E-2</v>
      </c>
      <c r="IY85" s="322">
        <f t="shared" si="419"/>
        <v>0</v>
      </c>
      <c r="IZ85" s="322">
        <f t="shared" si="420"/>
        <v>2.483069977426644E-2</v>
      </c>
      <c r="JA85" s="322">
        <f t="shared" si="421"/>
        <v>-3.6036036036036063E-2</v>
      </c>
      <c r="JB85" s="322">
        <f t="shared" si="422"/>
        <v>5.2899099293957717E-2</v>
      </c>
      <c r="JC85" s="322">
        <f t="shared" si="423"/>
        <v>2.3813776269567211E-4</v>
      </c>
      <c r="JD85" s="322">
        <f t="shared" si="424"/>
        <v>-2.1153774533536951E-2</v>
      </c>
      <c r="JE85" s="322">
        <f t="shared" si="425"/>
        <v>3.7382670500786641E-2</v>
      </c>
      <c r="JF85" s="322">
        <f t="shared" si="426"/>
        <v>7.5002678667087947E-4</v>
      </c>
      <c r="JG85" s="322">
        <f t="shared" si="427"/>
        <v>3.5889787772794626E-2</v>
      </c>
      <c r="JH85" s="322">
        <f t="shared" si="428"/>
        <v>1.7926670992861726E-2</v>
      </c>
      <c r="JI85" s="322">
        <f t="shared" si="429"/>
        <v>1.2268376032093116E-2</v>
      </c>
      <c r="JJ85" s="322">
        <f t="shared" si="430"/>
        <v>2.3426061493411442E-2</v>
      </c>
      <c r="JK85" s="322">
        <f t="shared" si="431"/>
        <v>1.7638834116086528E-2</v>
      </c>
      <c r="JL85" s="322">
        <f t="shared" si="432"/>
        <v>-5.893596686842948E-2</v>
      </c>
      <c r="JM85" s="322">
        <f t="shared" si="433"/>
        <v>6.6820243969738097E-2</v>
      </c>
      <c r="JN85" s="322">
        <f t="shared" si="434"/>
        <v>3.3200458690547767E-2</v>
      </c>
      <c r="JO85" s="322">
        <f t="shared" si="435"/>
        <v>4.4893378226711599E-2</v>
      </c>
      <c r="JP85" s="322">
        <f t="shared" si="436"/>
        <v>-1.8181818181818105E-2</v>
      </c>
      <c r="JQ85" s="322">
        <f t="shared" si="437"/>
        <v>0.1073025941286492</v>
      </c>
      <c r="JR85" s="322">
        <f t="shared" si="438"/>
        <v>2.4232633279482951E-2</v>
      </c>
      <c r="JS85" s="322">
        <f t="shared" si="439"/>
        <v>-1.8627775936360638E-2</v>
      </c>
      <c r="JT85" s="322">
        <f t="shared" si="440"/>
        <v>2.8375733855185825E-2</v>
      </c>
      <c r="JU85" s="322">
        <f t="shared" si="441"/>
        <v>6.8762278978389102E-2</v>
      </c>
      <c r="JV85" s="322">
        <f t="shared" si="442"/>
        <v>1.2125805229253515E-2</v>
      </c>
      <c r="JW85" s="322">
        <f t="shared" si="443"/>
        <v>-5.8032481638564178E-2</v>
      </c>
      <c r="JX85" s="322">
        <f t="shared" si="444"/>
        <v>1.745685538591386E-2</v>
      </c>
      <c r="JY85" s="322">
        <f t="shared" si="445"/>
        <v>4.561746497230271E-3</v>
      </c>
      <c r="JZ85" s="322">
        <f t="shared" si="446"/>
        <v>2.1468441391155002E-2</v>
      </c>
      <c r="KA85" s="322">
        <f t="shared" si="447"/>
        <v>1.1516785101690734E-2</v>
      </c>
      <c r="KB85" s="322">
        <f t="shared" si="448"/>
        <v>6.5751528434653062E-3</v>
      </c>
      <c r="KC85" s="322">
        <f t="shared" si="449"/>
        <v>0.1117647006019484</v>
      </c>
      <c r="KD85" s="322">
        <f t="shared" si="450"/>
        <v>3.9468005806426315E-2</v>
      </c>
      <c r="KE85" s="322">
        <f t="shared" si="451"/>
        <v>-4.1530944625407192E-2</v>
      </c>
      <c r="KF85" s="322">
        <f t="shared" si="452"/>
        <v>-8.9913922155688622E-2</v>
      </c>
      <c r="KG85" s="322">
        <f t="shared" si="453"/>
        <v>0.10029623360135426</v>
      </c>
      <c r="KH85" s="322">
        <f t="shared" si="454"/>
        <v>-1.5548281505728418E-2</v>
      </c>
      <c r="KI85" s="322">
        <f t="shared" si="455"/>
        <v>-0.18150684931506844</v>
      </c>
      <c r="KJ85" s="322">
        <f t="shared" si="456"/>
        <v>9.67032967032962E-3</v>
      </c>
      <c r="KK85" s="322">
        <f t="shared" si="457"/>
        <v>6.3850687622789823E-2</v>
      </c>
      <c r="KL85" s="322">
        <f t="shared" si="458"/>
        <v>3.3325043521512145E-2</v>
      </c>
      <c r="KM85" s="322">
        <f t="shared" si="459"/>
        <v>1.6935199341408889E-2</v>
      </c>
      <c r="KN85" s="322">
        <f t="shared" si="460"/>
        <v>1.2790146849834183E-2</v>
      </c>
      <c r="KO85" s="322">
        <f t="shared" si="461"/>
        <v>2.9512697323266987E-2</v>
      </c>
      <c r="KP85" s="322">
        <f t="shared" si="462"/>
        <v>1.8302180685358212E-2</v>
      </c>
      <c r="KQ85" s="322">
        <f t="shared" si="463"/>
        <v>-7.3370738023306728E-3</v>
      </c>
      <c r="KR85" s="322">
        <f t="shared" si="464"/>
        <v>-7.8890097932535333E-2</v>
      </c>
      <c r="KS85" s="322">
        <f t="shared" si="465"/>
        <v>3.6740461610927984E-2</v>
      </c>
      <c r="KT85" s="322">
        <f t="shared" si="466"/>
        <v>5.0326331799541768E-2</v>
      </c>
      <c r="KU85" s="322">
        <f t="shared" si="467"/>
        <v>2.1649401100679807E-2</v>
      </c>
      <c r="KV85" s="322">
        <f t="shared" si="468"/>
        <v>-3.5906642728905673E-3</v>
      </c>
      <c r="KW85" s="322">
        <f t="shared" si="469"/>
        <v>3.2589605827886156E-2</v>
      </c>
      <c r="KX85" s="322">
        <f t="shared" si="470"/>
        <v>1.6767748840527966E-2</v>
      </c>
      <c r="KY85" s="322">
        <f t="shared" si="471"/>
        <v>1.668919863875816E-2</v>
      </c>
      <c r="KZ85" s="322">
        <f t="shared" si="472"/>
        <v>1.7367811655730207E-3</v>
      </c>
      <c r="LA85" s="322">
        <f t="shared" si="473"/>
        <v>2.304892842701187E-2</v>
      </c>
      <c r="LB85" s="322">
        <f t="shared" si="474"/>
        <v>0.10638595394479795</v>
      </c>
      <c r="LC85" s="322">
        <f t="shared" si="475"/>
        <v>2.6035061544199781E-2</v>
      </c>
      <c r="LD85" s="322">
        <f t="shared" si="476"/>
        <v>-2.3881817120168188E-2</v>
      </c>
      <c r="LE85" s="322">
        <f t="shared" si="477"/>
        <v>-1.0934598720858286E-2</v>
      </c>
      <c r="LF85" s="322">
        <f t="shared" si="478"/>
        <v>-2.1891568325637097E-2</v>
      </c>
      <c r="LG85" s="322">
        <f t="shared" si="479"/>
        <v>5.6459330143540661E-2</v>
      </c>
      <c r="LH85" s="322">
        <f t="shared" si="480"/>
        <v>8.5021929287237581E-3</v>
      </c>
      <c r="LI85" s="322">
        <f t="shared" si="481"/>
        <v>1.328903654485061E-2</v>
      </c>
      <c r="LJ85" s="322">
        <f t="shared" si="482"/>
        <v>3.4624445296663524E-2</v>
      </c>
      <c r="LK85" s="322">
        <f t="shared" si="483"/>
        <v>-1.2061403508771868E-3</v>
      </c>
      <c r="LL85" s="322">
        <f t="shared" si="484"/>
        <v>8.4351367073879913E-3</v>
      </c>
      <c r="LM85" s="322">
        <f t="shared" si="485"/>
        <v>1.5769626328419516E-2</v>
      </c>
      <c r="LN85" s="322">
        <f t="shared" si="486"/>
        <v>-2.201257861635229E-2</v>
      </c>
      <c r="LO85" s="322">
        <f t="shared" si="487"/>
        <v>8.3682008368200833E-2</v>
      </c>
      <c r="LP85" s="322">
        <f t="shared" si="488"/>
        <v>2.7397260273972629E-2</v>
      </c>
      <c r="LQ85" s="322">
        <f t="shared" si="489"/>
        <v>4.3095312991506686E-2</v>
      </c>
      <c r="LR85" s="322">
        <f t="shared" si="490"/>
        <v>2.2991608185699574E-2</v>
      </c>
      <c r="LS85" s="322">
        <f t="shared" si="491"/>
        <v>5.1781531253853007E-3</v>
      </c>
      <c r="LT85" s="322">
        <f t="shared" si="492"/>
        <v>1.2643454580820883E-2</v>
      </c>
      <c r="LU85" s="322">
        <f t="shared" si="493"/>
        <v>4.9953401677539602E-2</v>
      </c>
      <c r="LV85" s="327">
        <f t="shared" si="494"/>
        <v>7.7010296266573589E-2</v>
      </c>
    </row>
    <row r="86" spans="1:334">
      <c r="A86" s="265">
        <v>45376</v>
      </c>
      <c r="B86" s="230">
        <v>3437.76</v>
      </c>
      <c r="C86" s="231">
        <v>112.09</v>
      </c>
      <c r="D86" s="231">
        <v>51.45</v>
      </c>
      <c r="E86" s="231">
        <v>41.24</v>
      </c>
      <c r="F86" s="231">
        <v>3579.08</v>
      </c>
      <c r="G86" s="231">
        <v>23.01</v>
      </c>
      <c r="H86" s="231">
        <v>202.1</v>
      </c>
      <c r="I86" s="231">
        <v>215605.5</v>
      </c>
      <c r="J86" s="231">
        <v>20.13</v>
      </c>
      <c r="K86" s="231">
        <v>416.08</v>
      </c>
      <c r="L86" s="231">
        <v>95.57</v>
      </c>
      <c r="M86" s="232">
        <v>0.06</v>
      </c>
      <c r="N86" s="231">
        <v>32.31</v>
      </c>
      <c r="O86" s="231">
        <v>3585.46</v>
      </c>
      <c r="P86" s="231">
        <v>2.98</v>
      </c>
      <c r="Q86" s="231">
        <v>1511.96</v>
      </c>
      <c r="R86" s="231">
        <v>14.94</v>
      </c>
      <c r="S86" s="231">
        <v>170.26</v>
      </c>
      <c r="T86" s="231">
        <v>106.6</v>
      </c>
      <c r="U86" s="231">
        <v>79692.2</v>
      </c>
      <c r="V86" s="231">
        <v>16.62</v>
      </c>
      <c r="W86" s="231">
        <v>90.31</v>
      </c>
      <c r="X86" s="231">
        <v>10.64</v>
      </c>
      <c r="Y86" s="231">
        <v>480.45</v>
      </c>
      <c r="Z86" s="231">
        <v>69.64</v>
      </c>
      <c r="AA86" s="231">
        <v>175.79</v>
      </c>
      <c r="AB86" s="231">
        <v>2.52</v>
      </c>
      <c r="AC86" s="231">
        <v>11.48</v>
      </c>
      <c r="AD86" s="231">
        <v>16.98</v>
      </c>
      <c r="AE86" s="231">
        <v>180.38</v>
      </c>
      <c r="AF86" s="231">
        <v>805.92</v>
      </c>
      <c r="AG86" s="231">
        <v>58.54</v>
      </c>
      <c r="AH86" s="231">
        <v>6.59</v>
      </c>
      <c r="AI86" s="231">
        <v>240.57</v>
      </c>
      <c r="AJ86" s="231">
        <v>25.19</v>
      </c>
      <c r="AK86" s="231">
        <v>384.4</v>
      </c>
      <c r="AL86" s="231">
        <v>429.74</v>
      </c>
      <c r="AM86" s="231">
        <v>43.71</v>
      </c>
      <c r="AN86" s="231">
        <v>13.42</v>
      </c>
      <c r="AO86" s="231">
        <v>164.11</v>
      </c>
      <c r="AP86" s="231">
        <v>192.75</v>
      </c>
      <c r="AQ86" s="231">
        <v>13.03</v>
      </c>
      <c r="AR86" s="231">
        <v>10.62</v>
      </c>
      <c r="AS86" s="231">
        <v>89.52</v>
      </c>
      <c r="AT86" s="231">
        <v>65.599999999999994</v>
      </c>
      <c r="AU86" s="231">
        <v>155.25</v>
      </c>
      <c r="AV86" s="231">
        <v>34.869999999999997</v>
      </c>
      <c r="AW86" s="231">
        <v>63.02</v>
      </c>
      <c r="AX86" s="231">
        <v>3.35</v>
      </c>
      <c r="AY86" s="231">
        <v>28.58</v>
      </c>
      <c r="AZ86" s="231">
        <v>34.67</v>
      </c>
      <c r="BA86" s="231">
        <v>8863.43</v>
      </c>
      <c r="BB86" s="231">
        <v>879.62</v>
      </c>
      <c r="BC86" s="231">
        <v>0.84</v>
      </c>
      <c r="BD86" s="231">
        <v>13.37</v>
      </c>
      <c r="BE86" s="231">
        <v>504.6</v>
      </c>
      <c r="BF86" s="231">
        <v>607.33000000000004</v>
      </c>
      <c r="BG86" s="231">
        <v>172.91</v>
      </c>
      <c r="BH86" s="231">
        <v>63.09</v>
      </c>
      <c r="BI86" s="231">
        <v>357.95</v>
      </c>
      <c r="BJ86" s="231">
        <v>4.26</v>
      </c>
      <c r="BK86" s="231">
        <v>1368.9</v>
      </c>
      <c r="BL86" s="231">
        <v>131.65</v>
      </c>
      <c r="BM86" s="231">
        <v>138.54</v>
      </c>
      <c r="BN86" s="231">
        <v>435.08</v>
      </c>
      <c r="BO86" s="231">
        <v>3701.32</v>
      </c>
      <c r="BP86" s="231">
        <v>125.06</v>
      </c>
      <c r="BQ86" s="231">
        <v>806.76</v>
      </c>
      <c r="BR86" s="231">
        <v>120.75</v>
      </c>
      <c r="BS86" s="231">
        <v>424.32</v>
      </c>
      <c r="BT86" s="231">
        <v>65.47</v>
      </c>
      <c r="BU86" s="231">
        <v>58.25</v>
      </c>
      <c r="BV86" s="231">
        <v>12</v>
      </c>
      <c r="BW86" s="231">
        <v>59.21</v>
      </c>
      <c r="BX86" s="231">
        <v>483.12</v>
      </c>
      <c r="BY86" s="231">
        <v>150.86000000000001</v>
      </c>
      <c r="BZ86" s="231">
        <v>77.17</v>
      </c>
      <c r="CA86" s="231">
        <v>165.91</v>
      </c>
      <c r="CB86" s="231">
        <v>56.07</v>
      </c>
      <c r="CC86" s="231">
        <v>102950</v>
      </c>
      <c r="CD86" s="231">
        <v>204.49</v>
      </c>
      <c r="CE86" s="231">
        <v>65.37</v>
      </c>
      <c r="CF86" s="231">
        <v>8820.57</v>
      </c>
      <c r="CG86" s="231">
        <v>35.409999999999997</v>
      </c>
      <c r="CH86" s="231">
        <v>0.88</v>
      </c>
      <c r="CI86" s="231">
        <v>125.82</v>
      </c>
      <c r="CJ86" s="231">
        <v>180.49</v>
      </c>
      <c r="CK86" s="231">
        <v>125.89</v>
      </c>
      <c r="CL86" s="231">
        <v>19.91</v>
      </c>
      <c r="CM86" s="231">
        <v>6.2</v>
      </c>
      <c r="CN86" s="231">
        <v>8.4600000000000009</v>
      </c>
      <c r="CO86" s="231">
        <v>0.99</v>
      </c>
      <c r="CP86" s="231">
        <v>1349.02</v>
      </c>
      <c r="CQ86" s="231">
        <v>170.1</v>
      </c>
      <c r="CR86" s="231">
        <v>270.82</v>
      </c>
      <c r="CS86" s="231">
        <v>190.89</v>
      </c>
      <c r="CT86" s="231">
        <v>276.07</v>
      </c>
      <c r="CU86" s="231">
        <v>978.28</v>
      </c>
      <c r="CV86" s="231">
        <v>123.35</v>
      </c>
      <c r="CW86" s="231">
        <v>476.82</v>
      </c>
      <c r="CX86" s="231">
        <v>13.81</v>
      </c>
      <c r="CY86" s="231">
        <v>298.58999999999997</v>
      </c>
      <c r="CZ86" s="231">
        <v>29.19</v>
      </c>
      <c r="DA86" s="231">
        <v>8188.78</v>
      </c>
      <c r="DB86" s="231">
        <v>192.75</v>
      </c>
      <c r="DC86" s="231">
        <v>9.56</v>
      </c>
      <c r="DD86" s="231">
        <v>39.81</v>
      </c>
      <c r="DE86" s="231">
        <v>1660.57</v>
      </c>
      <c r="DF86" s="231">
        <v>205.62</v>
      </c>
      <c r="DG86" s="231">
        <v>150.86000000000001</v>
      </c>
      <c r="DH86" s="231">
        <v>10.7</v>
      </c>
      <c r="DI86" s="231">
        <v>10.81</v>
      </c>
      <c r="DJ86" s="231">
        <v>27.04</v>
      </c>
      <c r="DK86" s="231">
        <v>91.18</v>
      </c>
      <c r="DL86" s="231">
        <v>9748.15</v>
      </c>
      <c r="DM86" s="231">
        <v>31.13</v>
      </c>
      <c r="DN86" s="231">
        <v>47.77</v>
      </c>
      <c r="DO86" s="231">
        <v>85.39</v>
      </c>
      <c r="DP86" s="231">
        <v>87.92</v>
      </c>
      <c r="DQ86" s="231">
        <v>469136.75</v>
      </c>
      <c r="DR86" s="231">
        <v>263.89999999999998</v>
      </c>
      <c r="DS86" s="231">
        <v>33.92</v>
      </c>
      <c r="DT86" s="231">
        <v>101</v>
      </c>
      <c r="DU86" s="231">
        <v>26.89</v>
      </c>
      <c r="DV86" s="231">
        <v>12.34</v>
      </c>
      <c r="DW86" s="231">
        <v>3.01</v>
      </c>
      <c r="DX86" s="231">
        <v>22.67</v>
      </c>
      <c r="DY86" s="231">
        <v>10.84</v>
      </c>
      <c r="DZ86" s="231">
        <v>248.95</v>
      </c>
      <c r="EA86" s="231">
        <v>85.89</v>
      </c>
      <c r="EB86" s="231">
        <v>21.59</v>
      </c>
      <c r="EC86" s="231">
        <v>1568</v>
      </c>
      <c r="ED86" s="231">
        <v>26.81</v>
      </c>
      <c r="EE86" s="231">
        <v>22.71</v>
      </c>
      <c r="EF86" s="231">
        <v>17.13</v>
      </c>
      <c r="EG86" s="231">
        <v>44.13</v>
      </c>
      <c r="EH86" s="231">
        <v>1091.46</v>
      </c>
      <c r="EI86" s="231">
        <v>247.44</v>
      </c>
      <c r="EJ86" s="231">
        <v>5.79</v>
      </c>
      <c r="EK86" s="231">
        <v>3973.52</v>
      </c>
      <c r="EL86" s="231">
        <v>28.19</v>
      </c>
      <c r="EM86" s="231">
        <v>222.35</v>
      </c>
      <c r="EN86" s="231">
        <v>156.29</v>
      </c>
      <c r="EO86" s="231">
        <v>256.33999999999997</v>
      </c>
      <c r="EP86" s="231">
        <v>2720.35</v>
      </c>
      <c r="EQ86" s="231">
        <v>133.68</v>
      </c>
      <c r="ER86" s="231">
        <v>169.24</v>
      </c>
      <c r="ES86" s="231">
        <v>103.4</v>
      </c>
      <c r="ET86" s="231">
        <v>58.65</v>
      </c>
      <c r="EU86" s="231">
        <v>22.76</v>
      </c>
      <c r="EV86" s="231">
        <v>420.52</v>
      </c>
      <c r="EW86" s="231">
        <v>9.15</v>
      </c>
      <c r="EX86" s="231">
        <v>192.99</v>
      </c>
      <c r="EY86" s="231">
        <v>182.29</v>
      </c>
      <c r="EZ86" s="231">
        <v>34.56</v>
      </c>
      <c r="FA86" s="231">
        <v>58.95</v>
      </c>
      <c r="FB86" s="231">
        <v>29.08</v>
      </c>
      <c r="FC86" s="231">
        <v>133</v>
      </c>
      <c r="FD86" s="231">
        <v>15.32</v>
      </c>
      <c r="FE86" s="231">
        <v>34.130000000000003</v>
      </c>
      <c r="FF86" s="231">
        <v>400.99</v>
      </c>
      <c r="FG86" s="231">
        <v>83.65</v>
      </c>
      <c r="FH86" s="231">
        <v>726.69</v>
      </c>
      <c r="FI86" s="231">
        <v>54.95</v>
      </c>
      <c r="FJ86" s="233">
        <v>46213.84</v>
      </c>
      <c r="FN86" s="326">
        <f t="shared" si="330"/>
        <v>2.8120369181943244E-3</v>
      </c>
      <c r="FO86" s="322">
        <f t="shared" si="331"/>
        <v>1.3400035733429131E-3</v>
      </c>
      <c r="FP86" s="322">
        <f t="shared" si="332"/>
        <v>2.6536312849162122E-2</v>
      </c>
      <c r="FQ86" s="322">
        <f t="shared" si="333"/>
        <v>1.0784313725490316E-2</v>
      </c>
      <c r="FR86" s="322">
        <f t="shared" si="334"/>
        <v>-1.8852200611318991E-2</v>
      </c>
      <c r="FS86" s="322">
        <f t="shared" si="335"/>
        <v>-4.8387096774193471E-2</v>
      </c>
      <c r="FT86" s="322">
        <f t="shared" si="336"/>
        <v>3.175413518480702E-2</v>
      </c>
      <c r="FU86" s="322">
        <f t="shared" si="337"/>
        <v>-4.312107480503085E-2</v>
      </c>
      <c r="FV86" s="322">
        <f t="shared" si="338"/>
        <v>9.9999999999999908E-2</v>
      </c>
      <c r="FW86" s="322">
        <f t="shared" si="339"/>
        <v>-1.8702389094596841E-2</v>
      </c>
      <c r="FX86" s="322">
        <f t="shared" si="340"/>
        <v>2.7303020531011416E-2</v>
      </c>
      <c r="FY86" s="322">
        <f t="shared" si="341"/>
        <v>0</v>
      </c>
      <c r="FZ86" s="322">
        <f t="shared" si="342"/>
        <v>-3.3929673041332336E-3</v>
      </c>
      <c r="GA86" s="322">
        <f t="shared" si="343"/>
        <v>8.7093910684074951E-4</v>
      </c>
      <c r="GB86" s="322">
        <f t="shared" si="344"/>
        <v>2.0547945205479472E-2</v>
      </c>
      <c r="GC86" s="322">
        <f t="shared" si="345"/>
        <v>-3.8187265822301648E-2</v>
      </c>
      <c r="GD86" s="322">
        <f t="shared" si="346"/>
        <v>9.4594594594593767E-3</v>
      </c>
      <c r="GE86" s="322">
        <f t="shared" si="347"/>
        <v>-4.618532592809239E-3</v>
      </c>
      <c r="GF86" s="322">
        <f t="shared" si="348"/>
        <v>4.0304479359812587E-2</v>
      </c>
      <c r="GG86" s="322">
        <f t="shared" si="349"/>
        <v>4.4360028364292058E-2</v>
      </c>
      <c r="GH86" s="322">
        <f t="shared" si="350"/>
        <v>3.0175015087507973E-3</v>
      </c>
      <c r="GI86" s="322">
        <f t="shared" si="351"/>
        <v>-4.1803713527851435E-2</v>
      </c>
      <c r="GJ86" s="322">
        <f t="shared" si="352"/>
        <v>4.7214353163362336E-3</v>
      </c>
      <c r="GK86" s="322">
        <f t="shared" si="353"/>
        <v>9.4547746612039085E-3</v>
      </c>
      <c r="GL86" s="322">
        <f t="shared" si="354"/>
        <v>3.1691155286660742E-3</v>
      </c>
      <c r="GM86" s="322">
        <f t="shared" si="355"/>
        <v>2.9034712872446168E-2</v>
      </c>
      <c r="GN86" s="322">
        <f t="shared" si="356"/>
        <v>2.4390243902439046E-2</v>
      </c>
      <c r="GO86" s="322">
        <f t="shared" si="357"/>
        <v>7.017543859649129E-3</v>
      </c>
      <c r="GP86" s="322">
        <f t="shared" si="358"/>
        <v>-3.3029612756264141E-2</v>
      </c>
      <c r="GQ86" s="322">
        <f t="shared" si="359"/>
        <v>8.4418851679990536E-3</v>
      </c>
      <c r="GR86" s="322">
        <f t="shared" si="360"/>
        <v>6.1548833318767395E-3</v>
      </c>
      <c r="GS86" s="322">
        <f t="shared" si="361"/>
        <v>1.1577674097114252E-2</v>
      </c>
      <c r="GT86" s="322">
        <f t="shared" si="362"/>
        <v>-3.0257186081695101E-3</v>
      </c>
      <c r="GU86" s="322">
        <f t="shared" si="363"/>
        <v>-1.2113994743758282E-2</v>
      </c>
      <c r="GV86" s="322">
        <f t="shared" si="364"/>
        <v>1.4090177133655452E-2</v>
      </c>
      <c r="GW86" s="322">
        <f t="shared" si="365"/>
        <v>9.1887634549750602E-3</v>
      </c>
      <c r="GX86" s="322">
        <f t="shared" si="366"/>
        <v>6.1341075107698177E-3</v>
      </c>
      <c r="GY86" s="322">
        <f t="shared" si="367"/>
        <v>3.7502967006883416E-2</v>
      </c>
      <c r="GZ86" s="322">
        <f t="shared" si="368"/>
        <v>-1.8288222384784197E-2</v>
      </c>
      <c r="HA86" s="322">
        <f t="shared" si="369"/>
        <v>4.8371295615969902E-3</v>
      </c>
      <c r="HB86" s="322">
        <f t="shared" si="370"/>
        <v>1.8709370540669054E-2</v>
      </c>
      <c r="HC86" s="322">
        <f t="shared" si="371"/>
        <v>5.4012345679011189E-3</v>
      </c>
      <c r="HD86" s="322">
        <f t="shared" si="372"/>
        <v>-3.9783001808318376E-2</v>
      </c>
      <c r="HE86" s="322">
        <f t="shared" si="373"/>
        <v>1.4735887553842635E-2</v>
      </c>
      <c r="HF86" s="322">
        <f t="shared" si="374"/>
        <v>-2.4390243902439036E-2</v>
      </c>
      <c r="HG86" s="322">
        <f t="shared" si="375"/>
        <v>2.2323192414065496E-2</v>
      </c>
      <c r="HH86" s="322">
        <f t="shared" si="376"/>
        <v>-1.1901388495324502E-2</v>
      </c>
      <c r="HI86" s="322">
        <f t="shared" si="377"/>
        <v>4.3027888446215638E-3</v>
      </c>
      <c r="HJ86" s="322">
        <f t="shared" si="378"/>
        <v>-1.1799410029498535E-2</v>
      </c>
      <c r="HK86" s="322">
        <f t="shared" si="379"/>
        <v>5.6298381421532925E-3</v>
      </c>
      <c r="HL86" s="322">
        <f t="shared" si="380"/>
        <v>2.3015638831513755E-2</v>
      </c>
      <c r="HM86" s="322">
        <f t="shared" si="381"/>
        <v>-3.2983662002563863E-2</v>
      </c>
      <c r="HN86" s="322">
        <f t="shared" si="382"/>
        <v>-1.5336049791787987E-2</v>
      </c>
      <c r="HO86" s="322">
        <f t="shared" si="383"/>
        <v>0.13513513513513511</v>
      </c>
      <c r="HP86" s="322">
        <f t="shared" si="384"/>
        <v>-2.2388059701493384E-3</v>
      </c>
      <c r="HQ86" s="322">
        <f t="shared" si="385"/>
        <v>1.0169762972453637E-2</v>
      </c>
      <c r="HR86" s="322">
        <f t="shared" si="386"/>
        <v>-3.2929411952038898E-2</v>
      </c>
      <c r="HS86" s="322">
        <f t="shared" si="387"/>
        <v>8.8686621156427465E-3</v>
      </c>
      <c r="HT86" s="322">
        <f t="shared" si="388"/>
        <v>1.7465862178470395E-3</v>
      </c>
      <c r="HU86" s="322">
        <f t="shared" si="389"/>
        <v>2.3240523697901767E-2</v>
      </c>
      <c r="HV86" s="322">
        <f t="shared" si="390"/>
        <v>3.3980582524271767E-2</v>
      </c>
      <c r="HW86" s="322">
        <f t="shared" si="391"/>
        <v>-2.8218507081248002E-2</v>
      </c>
      <c r="HX86" s="322">
        <f t="shared" si="392"/>
        <v>7.3456270563930521E-3</v>
      </c>
      <c r="HY86" s="322">
        <f t="shared" si="393"/>
        <v>2.1701388888887654E-3</v>
      </c>
      <c r="HZ86" s="322">
        <f t="shared" si="394"/>
        <v>1.5047943447728784E-2</v>
      </c>
      <c r="IA86" s="322">
        <f t="shared" si="395"/>
        <v>-8.8475669190972387E-3</v>
      </c>
      <c r="IB86" s="322">
        <f t="shared" si="396"/>
        <v>1.1157826649417816E-2</v>
      </c>
      <c r="IC86" s="322">
        <f t="shared" si="397"/>
        <v>1.0749455010148139E-2</v>
      </c>
      <c r="ID86" s="322">
        <f t="shared" si="398"/>
        <v>5.6060871086234004E-2</v>
      </c>
      <c r="IE86" s="322">
        <f t="shared" si="399"/>
        <v>1.3882583450813606E-2</v>
      </c>
      <c r="IF86" s="322">
        <f t="shared" si="400"/>
        <v>-5.7985611510791381E-2</v>
      </c>
      <c r="IG86" s="322">
        <f t="shared" si="401"/>
        <v>2.1750570075425399E-2</v>
      </c>
      <c r="IH86" s="322">
        <f t="shared" si="402"/>
        <v>2.8277634961439594E-2</v>
      </c>
      <c r="II86" s="322">
        <f t="shared" si="403"/>
        <v>-1.1519198664440696E-2</v>
      </c>
      <c r="IJ86" s="322">
        <f t="shared" si="404"/>
        <v>-4.7100591715976324E-2</v>
      </c>
      <c r="IK86" s="322">
        <f t="shared" si="405"/>
        <v>1.9048905701161994E-2</v>
      </c>
      <c r="IL86" s="322">
        <f t="shared" si="406"/>
        <v>-1.9690040650406467E-2</v>
      </c>
      <c r="IM86" s="322">
        <f t="shared" si="407"/>
        <v>1.7353446161393081E-2</v>
      </c>
      <c r="IN86" s="322">
        <f t="shared" si="408"/>
        <v>4.8821548821548807E-2</v>
      </c>
      <c r="IO86" s="322">
        <f t="shared" si="409"/>
        <v>2.074253938336049E-2</v>
      </c>
      <c r="IP86" s="322">
        <f t="shared" si="410"/>
        <v>3.3717520978667558E-2</v>
      </c>
      <c r="IQ86" s="322">
        <f t="shared" si="411"/>
        <v>-8.9448150394176654E-3</v>
      </c>
      <c r="IR86" s="322">
        <f t="shared" si="412"/>
        <v>1.1300147557730327E-2</v>
      </c>
      <c r="IS86" s="322">
        <f t="shared" si="413"/>
        <v>0.17019167217448761</v>
      </c>
      <c r="IT86" s="322">
        <f t="shared" si="414"/>
        <v>3.5294117647058858E-2</v>
      </c>
      <c r="IU86" s="322">
        <f t="shared" si="415"/>
        <v>1.7796473062611135E-2</v>
      </c>
      <c r="IV86" s="322">
        <f t="shared" si="416"/>
        <v>4.6757584191483631E-3</v>
      </c>
      <c r="IW86" s="322">
        <f t="shared" si="417"/>
        <v>4.3880644646561127E-3</v>
      </c>
      <c r="IX86" s="322">
        <f t="shared" si="418"/>
        <v>3.9686684073107131E-2</v>
      </c>
      <c r="IY86" s="322">
        <f t="shared" si="419"/>
        <v>0</v>
      </c>
      <c r="IZ86" s="322">
        <f t="shared" si="420"/>
        <v>-6.8281938325991109E-2</v>
      </c>
      <c r="JA86" s="322">
        <f t="shared" si="421"/>
        <v>-7.476635514018698E-2</v>
      </c>
      <c r="JB86" s="322">
        <f t="shared" si="422"/>
        <v>-1.0271309298469575E-2</v>
      </c>
      <c r="JC86" s="322">
        <f t="shared" si="423"/>
        <v>1.2439735730016091E-2</v>
      </c>
      <c r="JD86" s="322">
        <f t="shared" si="424"/>
        <v>3.0399878248297416E-2</v>
      </c>
      <c r="JE86" s="322">
        <f t="shared" si="425"/>
        <v>-1.6213389121339033E-3</v>
      </c>
      <c r="JF86" s="322">
        <f t="shared" si="426"/>
        <v>-1.4739471805852947E-2</v>
      </c>
      <c r="JG86" s="322">
        <f t="shared" si="427"/>
        <v>1.3268149191585388E-2</v>
      </c>
      <c r="JH86" s="322">
        <f t="shared" si="428"/>
        <v>-1.705315164554945E-2</v>
      </c>
      <c r="JI86" s="322">
        <f t="shared" si="429"/>
        <v>-1.8871485185890802E-4</v>
      </c>
      <c r="JJ86" s="322">
        <f t="shared" si="430"/>
        <v>-1.2160228898426318E-2</v>
      </c>
      <c r="JK86" s="322">
        <f t="shared" si="431"/>
        <v>5.192883565263326E-2</v>
      </c>
      <c r="JL86" s="322">
        <f t="shared" si="432"/>
        <v>-1.1848341232227416E-2</v>
      </c>
      <c r="JM86" s="322">
        <f t="shared" si="433"/>
        <v>-1.4896644976728227E-2</v>
      </c>
      <c r="JN86" s="322">
        <f t="shared" si="434"/>
        <v>1.8709370540669054E-2</v>
      </c>
      <c r="JO86" s="322">
        <f t="shared" si="435"/>
        <v>2.6852846401718582E-2</v>
      </c>
      <c r="JP86" s="322">
        <f t="shared" si="436"/>
        <v>9.8934550989345643E-3</v>
      </c>
      <c r="JQ86" s="322">
        <f t="shared" si="437"/>
        <v>1.6273148998151701E-2</v>
      </c>
      <c r="JR86" s="322">
        <f t="shared" si="438"/>
        <v>1.3505520504731906E-2</v>
      </c>
      <c r="JS86" s="322">
        <f t="shared" si="439"/>
        <v>1.9048905701161994E-2</v>
      </c>
      <c r="JT86" s="322">
        <f t="shared" si="440"/>
        <v>1.8078020932445243E-2</v>
      </c>
      <c r="JU86" s="322">
        <f t="shared" si="441"/>
        <v>-6.4338235294117904E-3</v>
      </c>
      <c r="JV86" s="322">
        <f t="shared" si="442"/>
        <v>1.2354923249719141E-2</v>
      </c>
      <c r="JW86" s="322">
        <f t="shared" si="443"/>
        <v>1.3178124313639858E-3</v>
      </c>
      <c r="JX86" s="322">
        <f t="shared" si="444"/>
        <v>-4.1863285784351799E-2</v>
      </c>
      <c r="JY86" s="322">
        <f t="shared" si="445"/>
        <v>9.7307817061304154E-3</v>
      </c>
      <c r="JZ86" s="322">
        <f t="shared" si="446"/>
        <v>3.9932744850778657E-3</v>
      </c>
      <c r="KA86" s="322">
        <f t="shared" si="447"/>
        <v>3.4278100775193776E-2</v>
      </c>
      <c r="KB86" s="322">
        <f t="shared" si="448"/>
        <v>7.5636030254411703E-3</v>
      </c>
      <c r="KC86" s="322">
        <f t="shared" si="449"/>
        <v>-3.1745902908481443E-3</v>
      </c>
      <c r="KD86" s="322">
        <f t="shared" si="450"/>
        <v>-3.9630118890357103E-3</v>
      </c>
      <c r="KE86" s="322">
        <f t="shared" si="451"/>
        <v>-3.9365618804871154E-2</v>
      </c>
      <c r="KF86" s="322">
        <f t="shared" si="452"/>
        <v>3.8346869538398318E-2</v>
      </c>
      <c r="KG86" s="322">
        <f t="shared" si="453"/>
        <v>3.4230769230769252E-2</v>
      </c>
      <c r="KH86" s="322">
        <f t="shared" si="454"/>
        <v>2.5768911055694142E-2</v>
      </c>
      <c r="KI86" s="322">
        <f t="shared" si="455"/>
        <v>0.25941422594142244</v>
      </c>
      <c r="KJ86" s="322">
        <f t="shared" si="456"/>
        <v>-1.3060513713539276E-2</v>
      </c>
      <c r="KK86" s="322">
        <f t="shared" si="457"/>
        <v>9.2336103416433861E-4</v>
      </c>
      <c r="KL86" s="322">
        <f t="shared" si="458"/>
        <v>-1.4039310068191845E-3</v>
      </c>
      <c r="KM86" s="322">
        <f t="shared" si="459"/>
        <v>-6.7075286226436718E-3</v>
      </c>
      <c r="KN86" s="322">
        <f t="shared" si="460"/>
        <v>9.8222637979420418E-3</v>
      </c>
      <c r="KO86" s="322">
        <f t="shared" si="461"/>
        <v>4.5333333333333337E-2</v>
      </c>
      <c r="KP86" s="322">
        <f t="shared" si="462"/>
        <v>2.5239005736137674E-2</v>
      </c>
      <c r="KQ86" s="322">
        <f t="shared" si="463"/>
        <v>-1.2608695652173875E-2</v>
      </c>
      <c r="KR86" s="322">
        <f t="shared" si="464"/>
        <v>1.1813349084465404E-2</v>
      </c>
      <c r="KS86" s="322">
        <f t="shared" si="465"/>
        <v>2.4988641526578698E-3</v>
      </c>
      <c r="KT86" s="322">
        <f t="shared" si="466"/>
        <v>3.2994226010459846E-4</v>
      </c>
      <c r="KU86" s="322">
        <f t="shared" si="467"/>
        <v>-1.9923159187230172E-2</v>
      </c>
      <c r="KV86" s="322">
        <f t="shared" si="468"/>
        <v>4.324324324324328E-2</v>
      </c>
      <c r="KW86" s="322">
        <f t="shared" si="469"/>
        <v>-2.5160270925797328E-4</v>
      </c>
      <c r="KX86" s="322">
        <f t="shared" si="470"/>
        <v>-1.0877192982456095E-2</v>
      </c>
      <c r="KY86" s="322">
        <f t="shared" si="471"/>
        <v>1.953322023018016E-2</v>
      </c>
      <c r="KZ86" s="322">
        <f t="shared" si="472"/>
        <v>3.5959673794387871E-3</v>
      </c>
      <c r="LA86" s="322">
        <f t="shared" si="473"/>
        <v>-7.8907653611211048E-2</v>
      </c>
      <c r="LB86" s="322">
        <f t="shared" si="474"/>
        <v>1.1244935132522955E-2</v>
      </c>
      <c r="LC86" s="322">
        <f t="shared" si="475"/>
        <v>-2.8064563036207541E-2</v>
      </c>
      <c r="LD86" s="322">
        <f t="shared" si="476"/>
        <v>1.2382604534306525E-2</v>
      </c>
      <c r="LE86" s="322">
        <f t="shared" si="477"/>
        <v>7.8431372549019718E-2</v>
      </c>
      <c r="LF86" s="322">
        <f t="shared" si="478"/>
        <v>2.5528938625633869E-2</v>
      </c>
      <c r="LG86" s="322">
        <f t="shared" si="479"/>
        <v>3.0797101449275513E-2</v>
      </c>
      <c r="LH86" s="322">
        <f t="shared" si="480"/>
        <v>2.1671525753158307E-2</v>
      </c>
      <c r="LI86" s="322">
        <f t="shared" si="481"/>
        <v>0</v>
      </c>
      <c r="LJ86" s="322">
        <f t="shared" si="482"/>
        <v>2.1922160444797539E-2</v>
      </c>
      <c r="LK86" s="322">
        <f t="shared" si="483"/>
        <v>6.0379844110212543E-4</v>
      </c>
      <c r="LL86" s="322">
        <f t="shared" si="484"/>
        <v>-3.1727718488606701E-3</v>
      </c>
      <c r="LM86" s="322">
        <f t="shared" si="485"/>
        <v>-5.2311846101922915E-3</v>
      </c>
      <c r="LN86" s="322">
        <f t="shared" si="486"/>
        <v>3.8942479456948904E-2</v>
      </c>
      <c r="LO86" s="322">
        <f t="shared" si="487"/>
        <v>2.7027027027027029E-2</v>
      </c>
      <c r="LP86" s="322">
        <f t="shared" si="488"/>
        <v>2.1333333333333353E-2</v>
      </c>
      <c r="LQ86" s="322">
        <f t="shared" si="489"/>
        <v>2.9252110977081004E-2</v>
      </c>
      <c r="LR86" s="322">
        <f t="shared" si="490"/>
        <v>-3.8185699551461984E-2</v>
      </c>
      <c r="LS86" s="322">
        <f t="shared" si="491"/>
        <v>2.600269839322954E-2</v>
      </c>
      <c r="LT86" s="322">
        <f t="shared" si="492"/>
        <v>-2.9498929806267178E-3</v>
      </c>
      <c r="LU86" s="322">
        <f t="shared" si="493"/>
        <v>-2.4498491034972404E-2</v>
      </c>
      <c r="LV86" s="327">
        <f t="shared" si="494"/>
        <v>-9.9133269461160207E-3</v>
      </c>
    </row>
    <row r="87" spans="1:334">
      <c r="A87" s="265">
        <v>45383</v>
      </c>
      <c r="B87" s="230">
        <v>3402.36</v>
      </c>
      <c r="C87" s="231">
        <v>112.04</v>
      </c>
      <c r="D87" s="231">
        <v>50.75</v>
      </c>
      <c r="E87" s="231">
        <v>41.32</v>
      </c>
      <c r="F87" s="231">
        <v>3449.79</v>
      </c>
      <c r="G87" s="231">
        <v>22.96</v>
      </c>
      <c r="H87" s="231">
        <v>205.99</v>
      </c>
      <c r="I87" s="231">
        <v>210389.92</v>
      </c>
      <c r="J87" s="231">
        <v>18.399999999999999</v>
      </c>
      <c r="K87" s="231">
        <v>420.83</v>
      </c>
      <c r="L87" s="231">
        <v>100.52</v>
      </c>
      <c r="M87" s="232">
        <v>0.06</v>
      </c>
      <c r="N87" s="231">
        <v>32.020000000000003</v>
      </c>
      <c r="O87" s="231">
        <v>3559.78</v>
      </c>
      <c r="P87" s="231">
        <v>2.95</v>
      </c>
      <c r="Q87" s="231">
        <v>1501.72</v>
      </c>
      <c r="R87" s="231">
        <v>15.54</v>
      </c>
      <c r="S87" s="231">
        <v>168.37</v>
      </c>
      <c r="T87" s="231">
        <v>109.69</v>
      </c>
      <c r="U87" s="231">
        <v>82094.58</v>
      </c>
      <c r="V87" s="231">
        <v>17</v>
      </c>
      <c r="W87" s="231">
        <v>87.97</v>
      </c>
      <c r="X87" s="231">
        <v>10.6</v>
      </c>
      <c r="Y87" s="231">
        <v>442.61</v>
      </c>
      <c r="Z87" s="231">
        <v>68.97</v>
      </c>
      <c r="AA87" s="231">
        <v>164.9</v>
      </c>
      <c r="AB87" s="231">
        <v>2.52</v>
      </c>
      <c r="AC87" s="231">
        <v>11</v>
      </c>
      <c r="AD87" s="231">
        <v>16.86</v>
      </c>
      <c r="AE87" s="231">
        <v>185.07</v>
      </c>
      <c r="AF87" s="231">
        <v>773.15</v>
      </c>
      <c r="AG87" s="231">
        <v>56.94</v>
      </c>
      <c r="AH87" s="231">
        <v>6.18</v>
      </c>
      <c r="AI87" s="231">
        <v>232.73</v>
      </c>
      <c r="AJ87" s="231">
        <v>24.2</v>
      </c>
      <c r="AK87" s="231">
        <v>383.3</v>
      </c>
      <c r="AL87" s="231">
        <v>412.9</v>
      </c>
      <c r="AM87" s="231">
        <v>38.31</v>
      </c>
      <c r="AN87" s="231">
        <v>12.61</v>
      </c>
      <c r="AO87" s="231">
        <v>161.51</v>
      </c>
      <c r="AP87" s="231">
        <v>190.01</v>
      </c>
      <c r="AQ87" s="231">
        <v>12.94</v>
      </c>
      <c r="AR87" s="231">
        <v>11.51</v>
      </c>
      <c r="AS87" s="231">
        <v>86.87</v>
      </c>
      <c r="AT87" s="231">
        <v>68.489999999999995</v>
      </c>
      <c r="AU87" s="231">
        <v>146.97999999999999</v>
      </c>
      <c r="AV87" s="231">
        <v>35.08</v>
      </c>
      <c r="AW87" s="231">
        <v>63.79</v>
      </c>
      <c r="AX87" s="231">
        <v>3.3</v>
      </c>
      <c r="AY87" s="231">
        <v>27.53</v>
      </c>
      <c r="AZ87" s="231">
        <v>34.28</v>
      </c>
      <c r="BA87" s="231">
        <v>8482.61</v>
      </c>
      <c r="BB87" s="231">
        <v>892.93</v>
      </c>
      <c r="BC87" s="231">
        <v>0.49</v>
      </c>
      <c r="BD87" s="231">
        <v>13.8</v>
      </c>
      <c r="BE87" s="231">
        <v>485.12</v>
      </c>
      <c r="BF87" s="231">
        <v>636.17999999999995</v>
      </c>
      <c r="BG87" s="231">
        <v>168.42</v>
      </c>
      <c r="BH87" s="231">
        <v>67.09</v>
      </c>
      <c r="BI87" s="231">
        <v>370.52</v>
      </c>
      <c r="BJ87" s="231">
        <v>4.32</v>
      </c>
      <c r="BK87" s="231">
        <v>1323.69</v>
      </c>
      <c r="BL87" s="231">
        <v>129.29</v>
      </c>
      <c r="BM87" s="231">
        <v>154.57</v>
      </c>
      <c r="BN87" s="231">
        <v>457.86</v>
      </c>
      <c r="BO87" s="231">
        <v>3799.62</v>
      </c>
      <c r="BP87" s="231">
        <v>122.44</v>
      </c>
      <c r="BQ87" s="231">
        <v>771.79</v>
      </c>
      <c r="BR87" s="231">
        <v>116.82</v>
      </c>
      <c r="BS87" s="231">
        <v>399.22</v>
      </c>
      <c r="BT87" s="231">
        <v>64.27</v>
      </c>
      <c r="BU87" s="231">
        <v>61.3</v>
      </c>
      <c r="BV87" s="231">
        <v>12</v>
      </c>
      <c r="BW87" s="231">
        <v>58.9</v>
      </c>
      <c r="BX87" s="231">
        <v>524.66999999999996</v>
      </c>
      <c r="BY87" s="231">
        <v>145.33000000000001</v>
      </c>
      <c r="BZ87" s="231">
        <v>75.28</v>
      </c>
      <c r="CA87" s="231">
        <v>160.35</v>
      </c>
      <c r="CB87" s="231">
        <v>56.65</v>
      </c>
      <c r="CC87" s="231">
        <v>98092.11</v>
      </c>
      <c r="CD87" s="231">
        <v>199.15</v>
      </c>
      <c r="CE87" s="231">
        <v>62.94</v>
      </c>
      <c r="CF87" s="231">
        <v>8859.99</v>
      </c>
      <c r="CG87" s="231">
        <v>33.659999999999997</v>
      </c>
      <c r="CH87" s="231">
        <v>0.88</v>
      </c>
      <c r="CI87" s="231">
        <v>127.9</v>
      </c>
      <c r="CJ87" s="231">
        <v>170.42</v>
      </c>
      <c r="CK87" s="231">
        <v>123.4</v>
      </c>
      <c r="CL87" s="231">
        <v>21.28</v>
      </c>
      <c r="CM87" s="231">
        <v>6.2</v>
      </c>
      <c r="CN87" s="231">
        <v>8.08</v>
      </c>
      <c r="CO87" s="231">
        <v>0.95</v>
      </c>
      <c r="CP87" s="231">
        <v>1325.53</v>
      </c>
      <c r="CQ87" s="231">
        <v>159.79</v>
      </c>
      <c r="CR87" s="231">
        <v>260.27</v>
      </c>
      <c r="CS87" s="231">
        <v>187.75</v>
      </c>
      <c r="CT87" s="231">
        <v>274.14999999999998</v>
      </c>
      <c r="CU87" s="231">
        <v>992.37</v>
      </c>
      <c r="CV87" s="231">
        <v>122.65</v>
      </c>
      <c r="CW87" s="231">
        <v>472.44</v>
      </c>
      <c r="CX87" s="231">
        <v>13.61</v>
      </c>
      <c r="CY87" s="231">
        <v>304.69</v>
      </c>
      <c r="CZ87" s="231">
        <v>29.05</v>
      </c>
      <c r="DA87" s="231">
        <v>8771.48</v>
      </c>
      <c r="DB87" s="231">
        <v>190.01</v>
      </c>
      <c r="DC87" s="231">
        <v>9.5500000000000007</v>
      </c>
      <c r="DD87" s="231">
        <v>38.799999999999997</v>
      </c>
      <c r="DE87" s="231">
        <v>1701.13</v>
      </c>
      <c r="DF87" s="231">
        <v>201.16</v>
      </c>
      <c r="DG87" s="231">
        <v>145.33000000000001</v>
      </c>
      <c r="DH87" s="231">
        <v>10.47</v>
      </c>
      <c r="DI87" s="231">
        <v>10.87</v>
      </c>
      <c r="DJ87" s="231">
        <v>26.8</v>
      </c>
      <c r="DK87" s="231">
        <v>86.19</v>
      </c>
      <c r="DL87" s="231">
        <v>9755.14</v>
      </c>
      <c r="DM87" s="231">
        <v>30.53</v>
      </c>
      <c r="DN87" s="231">
        <v>46.1</v>
      </c>
      <c r="DO87" s="231">
        <v>83.27</v>
      </c>
      <c r="DP87" s="231">
        <v>83.55</v>
      </c>
      <c r="DQ87" s="231">
        <v>418836.53</v>
      </c>
      <c r="DR87" s="231">
        <v>310.31</v>
      </c>
      <c r="DS87" s="231">
        <v>34.32</v>
      </c>
      <c r="DT87" s="231">
        <v>94.8</v>
      </c>
      <c r="DU87" s="231">
        <v>24.66</v>
      </c>
      <c r="DV87" s="231">
        <v>11.84</v>
      </c>
      <c r="DW87" s="231">
        <v>2.7</v>
      </c>
      <c r="DX87" s="231">
        <v>21.21</v>
      </c>
      <c r="DY87" s="231">
        <v>10.49</v>
      </c>
      <c r="DZ87" s="231">
        <v>260.69</v>
      </c>
      <c r="EA87" s="231">
        <v>88.16</v>
      </c>
      <c r="EB87" s="231">
        <v>20.81</v>
      </c>
      <c r="EC87" s="231">
        <v>1487.6</v>
      </c>
      <c r="ED87" s="231">
        <v>26.51</v>
      </c>
      <c r="EE87" s="231">
        <v>22.32</v>
      </c>
      <c r="EF87" s="231">
        <v>17.04</v>
      </c>
      <c r="EG87" s="231">
        <v>45.58</v>
      </c>
      <c r="EH87" s="231">
        <v>1094.72</v>
      </c>
      <c r="EI87" s="231">
        <v>242.31</v>
      </c>
      <c r="EJ87" s="231">
        <v>6.16</v>
      </c>
      <c r="EK87" s="231">
        <v>3835.09</v>
      </c>
      <c r="EL87" s="231">
        <v>27.68</v>
      </c>
      <c r="EM87" s="231">
        <v>212.47</v>
      </c>
      <c r="EN87" s="231">
        <v>150.37</v>
      </c>
      <c r="EO87" s="231">
        <v>272.2</v>
      </c>
      <c r="EP87" s="231">
        <v>2726.13</v>
      </c>
      <c r="EQ87" s="231">
        <v>138.9</v>
      </c>
      <c r="ER87" s="231">
        <v>164.55</v>
      </c>
      <c r="ES87" s="231">
        <v>104.63</v>
      </c>
      <c r="ET87" s="231">
        <v>60.94</v>
      </c>
      <c r="EU87" s="231">
        <v>24.6</v>
      </c>
      <c r="EV87" s="231">
        <v>418.62</v>
      </c>
      <c r="EW87" s="231">
        <v>9.43</v>
      </c>
      <c r="EX87" s="231">
        <v>183.14</v>
      </c>
      <c r="EY87" s="231">
        <v>180.56</v>
      </c>
      <c r="EZ87" s="231">
        <v>35.450000000000003</v>
      </c>
      <c r="FA87" s="231">
        <v>59.17</v>
      </c>
      <c r="FB87" s="231">
        <v>30.94</v>
      </c>
      <c r="FC87" s="231">
        <v>138.19999999999999</v>
      </c>
      <c r="FD87" s="231">
        <v>14.44</v>
      </c>
      <c r="FE87" s="231">
        <v>34.28</v>
      </c>
      <c r="FF87" s="231">
        <v>404.58</v>
      </c>
      <c r="FG87" s="231">
        <v>80.319999999999993</v>
      </c>
      <c r="FH87" s="231">
        <v>707.93</v>
      </c>
      <c r="FI87" s="231">
        <v>61.92</v>
      </c>
      <c r="FJ87" s="233">
        <v>43476.84</v>
      </c>
      <c r="FN87" s="326">
        <f t="shared" si="330"/>
        <v>-1.0297402960067046E-2</v>
      </c>
      <c r="FO87" s="322">
        <f t="shared" si="331"/>
        <v>-4.4607012222318813E-4</v>
      </c>
      <c r="FP87" s="322">
        <f t="shared" si="332"/>
        <v>-1.3605442176870803E-2</v>
      </c>
      <c r="FQ87" s="322">
        <f t="shared" si="333"/>
        <v>1.9398642095052932E-3</v>
      </c>
      <c r="FR87" s="322">
        <f t="shared" si="334"/>
        <v>-3.6123808352984559E-2</v>
      </c>
      <c r="FS87" s="322">
        <f t="shared" si="335"/>
        <v>-2.1729682746632205E-3</v>
      </c>
      <c r="FT87" s="322">
        <f t="shared" si="336"/>
        <v>1.9247897080653217E-2</v>
      </c>
      <c r="FU87" s="322">
        <f t="shared" si="337"/>
        <v>-2.4190384753635632E-2</v>
      </c>
      <c r="FV87" s="322">
        <f t="shared" si="338"/>
        <v>-8.5941381023348265E-2</v>
      </c>
      <c r="FW87" s="322">
        <f t="shared" si="339"/>
        <v>1.1416073831955394E-2</v>
      </c>
      <c r="FX87" s="322">
        <f t="shared" si="340"/>
        <v>5.1794496180809911E-2</v>
      </c>
      <c r="FY87" s="322">
        <f t="shared" si="341"/>
        <v>0</v>
      </c>
      <c r="FZ87" s="322">
        <f t="shared" si="342"/>
        <v>-8.9755493655214839E-3</v>
      </c>
      <c r="GA87" s="322">
        <f t="shared" si="343"/>
        <v>-7.1622609093393418E-3</v>
      </c>
      <c r="GB87" s="322">
        <f t="shared" si="344"/>
        <v>-1.0067114093959667E-2</v>
      </c>
      <c r="GC87" s="322">
        <f t="shared" si="345"/>
        <v>-6.7726659435434862E-3</v>
      </c>
      <c r="GD87" s="322">
        <f t="shared" si="346"/>
        <v>4.0160642570281103E-2</v>
      </c>
      <c r="GE87" s="322">
        <f t="shared" si="347"/>
        <v>-1.1100669564195855E-2</v>
      </c>
      <c r="GF87" s="322">
        <f t="shared" si="348"/>
        <v>2.8986866791744875E-2</v>
      </c>
      <c r="GG87" s="322">
        <f t="shared" si="349"/>
        <v>3.0145735718175741E-2</v>
      </c>
      <c r="GH87" s="322">
        <f t="shared" si="350"/>
        <v>2.2864019253910888E-2</v>
      </c>
      <c r="GI87" s="322">
        <f t="shared" si="351"/>
        <v>-2.591075185472266E-2</v>
      </c>
      <c r="GJ87" s="322">
        <f t="shared" si="352"/>
        <v>-3.759398496240688E-3</v>
      </c>
      <c r="GK87" s="322">
        <f t="shared" si="353"/>
        <v>-7.8759496305546836E-2</v>
      </c>
      <c r="GL87" s="322">
        <f t="shared" si="354"/>
        <v>-9.6209075244112815E-3</v>
      </c>
      <c r="GM87" s="322">
        <f t="shared" si="355"/>
        <v>-6.1948916320609747E-2</v>
      </c>
      <c r="GN87" s="322">
        <f t="shared" si="356"/>
        <v>0</v>
      </c>
      <c r="GO87" s="322">
        <f t="shared" si="357"/>
        <v>-4.1811846689895509E-2</v>
      </c>
      <c r="GP87" s="322">
        <f t="shared" si="358"/>
        <v>-7.0671378091873372E-3</v>
      </c>
      <c r="GQ87" s="322">
        <f t="shared" si="359"/>
        <v>2.6000665262224183E-2</v>
      </c>
      <c r="GR87" s="322">
        <f t="shared" si="360"/>
        <v>-4.0661604129442107E-2</v>
      </c>
      <c r="GS87" s="322">
        <f t="shared" si="361"/>
        <v>-2.7331738981892749E-2</v>
      </c>
      <c r="GT87" s="322">
        <f t="shared" si="362"/>
        <v>-6.221547799696512E-2</v>
      </c>
      <c r="GU87" s="322">
        <f t="shared" si="363"/>
        <v>-3.2589267157168408E-2</v>
      </c>
      <c r="GV87" s="322">
        <f t="shared" si="364"/>
        <v>-3.93013100436682E-2</v>
      </c>
      <c r="GW87" s="322">
        <f t="shared" si="365"/>
        <v>-2.8616024973984544E-3</v>
      </c>
      <c r="GX87" s="322">
        <f t="shared" si="366"/>
        <v>-3.9186484851305513E-2</v>
      </c>
      <c r="GY87" s="322">
        <f t="shared" si="367"/>
        <v>-0.12354152367879201</v>
      </c>
      <c r="GZ87" s="322">
        <f t="shared" si="368"/>
        <v>-6.0357675111773507E-2</v>
      </c>
      <c r="HA87" s="322">
        <f t="shared" si="369"/>
        <v>-1.5843032112607534E-2</v>
      </c>
      <c r="HB87" s="322">
        <f t="shared" si="370"/>
        <v>-1.4215304798962434E-2</v>
      </c>
      <c r="HC87" s="322">
        <f t="shared" si="371"/>
        <v>-6.9071373752877868E-3</v>
      </c>
      <c r="HD87" s="322">
        <f t="shared" si="372"/>
        <v>8.380414312617708E-2</v>
      </c>
      <c r="HE87" s="322">
        <f t="shared" si="373"/>
        <v>-2.9602323503127699E-2</v>
      </c>
      <c r="HF87" s="322">
        <f t="shared" si="374"/>
        <v>4.4054878048780499E-2</v>
      </c>
      <c r="HG87" s="322">
        <f t="shared" si="375"/>
        <v>-5.3268921095008116E-2</v>
      </c>
      <c r="HH87" s="322">
        <f t="shared" si="376"/>
        <v>6.0223687983940602E-3</v>
      </c>
      <c r="HI87" s="322">
        <f t="shared" si="377"/>
        <v>1.2218343383052936E-2</v>
      </c>
      <c r="HJ87" s="322">
        <f t="shared" si="378"/>
        <v>-1.4925373134328438E-2</v>
      </c>
      <c r="HK87" s="322">
        <f t="shared" si="379"/>
        <v>-3.6738978306507949E-2</v>
      </c>
      <c r="HL87" s="322">
        <f t="shared" si="380"/>
        <v>-1.1248918373233359E-2</v>
      </c>
      <c r="HM87" s="322">
        <f t="shared" si="381"/>
        <v>-4.2965308012812162E-2</v>
      </c>
      <c r="HN87" s="322">
        <f t="shared" si="382"/>
        <v>1.5131534071530827E-2</v>
      </c>
      <c r="HO87" s="322">
        <f t="shared" si="383"/>
        <v>-0.41666666666666663</v>
      </c>
      <c r="HP87" s="322">
        <f t="shared" si="384"/>
        <v>3.216155572176526E-2</v>
      </c>
      <c r="HQ87" s="322">
        <f t="shared" si="385"/>
        <v>-3.8604835513277876E-2</v>
      </c>
      <c r="HR87" s="322">
        <f t="shared" si="386"/>
        <v>4.7503004956119255E-2</v>
      </c>
      <c r="HS87" s="322">
        <f t="shared" si="387"/>
        <v>-2.5967266207853851E-2</v>
      </c>
      <c r="HT87" s="322">
        <f t="shared" si="388"/>
        <v>6.3401489935013475E-2</v>
      </c>
      <c r="HU87" s="322">
        <f t="shared" si="389"/>
        <v>3.5116636401732071E-2</v>
      </c>
      <c r="HV87" s="322">
        <f t="shared" si="390"/>
        <v>1.4084507042253639E-2</v>
      </c>
      <c r="HW87" s="322">
        <f t="shared" si="391"/>
        <v>-3.302651764190228E-2</v>
      </c>
      <c r="HX87" s="322">
        <f t="shared" si="392"/>
        <v>-1.7926319787314952E-2</v>
      </c>
      <c r="HY87" s="322">
        <f t="shared" si="393"/>
        <v>0.11570665511765557</v>
      </c>
      <c r="HZ87" s="322">
        <f t="shared" si="394"/>
        <v>5.235818700009201E-2</v>
      </c>
      <c r="IA87" s="322">
        <f t="shared" si="395"/>
        <v>2.6558092788518617E-2</v>
      </c>
      <c r="IB87" s="322">
        <f t="shared" si="396"/>
        <v>-2.0949944026867139E-2</v>
      </c>
      <c r="IC87" s="322">
        <f t="shared" si="397"/>
        <v>-4.3346224403788026E-2</v>
      </c>
      <c r="ID87" s="322">
        <f t="shared" si="398"/>
        <v>-3.2546583850931732E-2</v>
      </c>
      <c r="IE87" s="322">
        <f t="shared" si="399"/>
        <v>-5.915346907993959E-2</v>
      </c>
      <c r="IF87" s="322">
        <f t="shared" si="400"/>
        <v>-1.8329005651443454E-2</v>
      </c>
      <c r="IG87" s="322">
        <f t="shared" si="401"/>
        <v>5.2360515021459178E-2</v>
      </c>
      <c r="IH87" s="322">
        <f t="shared" si="402"/>
        <v>0</v>
      </c>
      <c r="II87" s="322">
        <f t="shared" si="403"/>
        <v>-5.2356020942408762E-3</v>
      </c>
      <c r="IJ87" s="322">
        <f t="shared" si="404"/>
        <v>8.6003477396919922E-2</v>
      </c>
      <c r="IK87" s="322">
        <f t="shared" si="405"/>
        <v>-3.665650271775156E-2</v>
      </c>
      <c r="IL87" s="322">
        <f t="shared" si="406"/>
        <v>-2.449138266165609E-2</v>
      </c>
      <c r="IM87" s="322">
        <f t="shared" si="407"/>
        <v>-3.3512145138930763E-2</v>
      </c>
      <c r="IN87" s="322">
        <f t="shared" si="408"/>
        <v>1.0344212591403572E-2</v>
      </c>
      <c r="IO87" s="322">
        <f t="shared" si="409"/>
        <v>-4.7186886838270999E-2</v>
      </c>
      <c r="IP87" s="322">
        <f t="shared" si="410"/>
        <v>-2.611374639346669E-2</v>
      </c>
      <c r="IQ87" s="322">
        <f t="shared" si="411"/>
        <v>-3.7173015144561825E-2</v>
      </c>
      <c r="IR87" s="322">
        <f t="shared" si="412"/>
        <v>4.4690989357830703E-3</v>
      </c>
      <c r="IS87" s="322">
        <f t="shared" si="413"/>
        <v>-4.9421067495057897E-2</v>
      </c>
      <c r="IT87" s="322">
        <f t="shared" si="414"/>
        <v>0</v>
      </c>
      <c r="IU87" s="322">
        <f t="shared" si="415"/>
        <v>1.6531553012239807E-2</v>
      </c>
      <c r="IV87" s="322">
        <f t="shared" si="416"/>
        <v>-5.5792564685024221E-2</v>
      </c>
      <c r="IW87" s="322">
        <f t="shared" si="417"/>
        <v>-1.9779172293271863E-2</v>
      </c>
      <c r="IX87" s="322">
        <f t="shared" si="418"/>
        <v>6.8809643395278799E-2</v>
      </c>
      <c r="IY87" s="322">
        <f t="shared" si="419"/>
        <v>0</v>
      </c>
      <c r="IZ87" s="322">
        <f t="shared" si="420"/>
        <v>-4.4917257683215216E-2</v>
      </c>
      <c r="JA87" s="322">
        <f t="shared" si="421"/>
        <v>-4.0404040404040442E-2</v>
      </c>
      <c r="JB87" s="322">
        <f t="shared" si="422"/>
        <v>-1.741264028702318E-2</v>
      </c>
      <c r="JC87" s="322">
        <f t="shared" si="423"/>
        <v>-6.0611405055849513E-2</v>
      </c>
      <c r="JD87" s="322">
        <f t="shared" si="424"/>
        <v>-3.8955763976072713E-2</v>
      </c>
      <c r="JE87" s="322">
        <f t="shared" si="425"/>
        <v>-1.644926397401638E-2</v>
      </c>
      <c r="JF87" s="322">
        <f t="shared" si="426"/>
        <v>-6.954757851269663E-3</v>
      </c>
      <c r="JG87" s="322">
        <f t="shared" si="427"/>
        <v>1.4402829455779564E-2</v>
      </c>
      <c r="JH87" s="322">
        <f t="shared" si="428"/>
        <v>-5.6749087961085421E-3</v>
      </c>
      <c r="JI87" s="322">
        <f t="shared" si="429"/>
        <v>-9.1858562979740682E-3</v>
      </c>
      <c r="JJ87" s="322">
        <f t="shared" si="430"/>
        <v>-1.4482259232440337E-2</v>
      </c>
      <c r="JK87" s="322">
        <f t="shared" si="431"/>
        <v>2.042935128436995E-2</v>
      </c>
      <c r="JL87" s="322">
        <f t="shared" si="432"/>
        <v>-4.7961630695443841E-3</v>
      </c>
      <c r="JM87" s="322">
        <f t="shared" si="433"/>
        <v>7.1158341047140097E-2</v>
      </c>
      <c r="JN87" s="322">
        <f t="shared" si="434"/>
        <v>-1.4215304798962434E-2</v>
      </c>
      <c r="JO87" s="322">
        <f t="shared" si="435"/>
        <v>-1.046025104602488E-3</v>
      </c>
      <c r="JP87" s="322">
        <f t="shared" si="436"/>
        <v>-2.5370509922130247E-2</v>
      </c>
      <c r="JQ87" s="322">
        <f t="shared" si="437"/>
        <v>2.4425347922701346E-2</v>
      </c>
      <c r="JR87" s="322">
        <f t="shared" si="438"/>
        <v>-2.1690497033362552E-2</v>
      </c>
      <c r="JS87" s="322">
        <f t="shared" si="439"/>
        <v>-3.665650271775156E-2</v>
      </c>
      <c r="JT87" s="322">
        <f t="shared" si="440"/>
        <v>-2.1495327102803614E-2</v>
      </c>
      <c r="JU87" s="322">
        <f t="shared" si="441"/>
        <v>5.5504162812209726E-3</v>
      </c>
      <c r="JV87" s="322">
        <f t="shared" si="442"/>
        <v>-8.8757396449703572E-3</v>
      </c>
      <c r="JW87" s="322">
        <f t="shared" si="443"/>
        <v>-5.4726913796885379E-2</v>
      </c>
      <c r="JX87" s="322">
        <f t="shared" si="444"/>
        <v>7.1705913429725456E-4</v>
      </c>
      <c r="JY87" s="322">
        <f t="shared" si="445"/>
        <v>-1.927401220687433E-2</v>
      </c>
      <c r="JZ87" s="322">
        <f t="shared" si="446"/>
        <v>-3.4959179401297918E-2</v>
      </c>
      <c r="KA87" s="322">
        <f t="shared" si="447"/>
        <v>-2.4827263145567449E-2</v>
      </c>
      <c r="KB87" s="322">
        <f t="shared" si="448"/>
        <v>-4.9704276615104688E-2</v>
      </c>
      <c r="KC87" s="322">
        <f t="shared" si="449"/>
        <v>-0.10721867344649502</v>
      </c>
      <c r="KD87" s="322">
        <f t="shared" si="450"/>
        <v>0.17586206896551734</v>
      </c>
      <c r="KE87" s="322">
        <f t="shared" si="451"/>
        <v>1.1792452830188637E-2</v>
      </c>
      <c r="KF87" s="322">
        <f t="shared" si="452"/>
        <v>-6.1386138613861413E-2</v>
      </c>
      <c r="KG87" s="322">
        <f t="shared" si="453"/>
        <v>-8.2930457419114922E-2</v>
      </c>
      <c r="KH87" s="322">
        <f t="shared" si="454"/>
        <v>-4.0518638573743923E-2</v>
      </c>
      <c r="KI87" s="322">
        <f t="shared" si="455"/>
        <v>-0.10299003322259125</v>
      </c>
      <c r="KJ87" s="322">
        <f t="shared" si="456"/>
        <v>-6.4402293780326456E-2</v>
      </c>
      <c r="KK87" s="322">
        <f t="shared" si="457"/>
        <v>-3.2287822878228747E-2</v>
      </c>
      <c r="KL87" s="322">
        <f t="shared" si="458"/>
        <v>4.7158063868246676E-2</v>
      </c>
      <c r="KM87" s="322">
        <f t="shared" si="459"/>
        <v>2.6429153568517823E-2</v>
      </c>
      <c r="KN87" s="322">
        <f t="shared" si="460"/>
        <v>-3.6127836961556331E-2</v>
      </c>
      <c r="KO87" s="322">
        <f t="shared" si="461"/>
        <v>-5.1275510204081692E-2</v>
      </c>
      <c r="KP87" s="322">
        <f t="shared" si="462"/>
        <v>-1.118985453189098E-2</v>
      </c>
      <c r="KQ87" s="322">
        <f t="shared" si="463"/>
        <v>-1.7173051519154582E-2</v>
      </c>
      <c r="KR87" s="322">
        <f t="shared" si="464"/>
        <v>-5.2539404553414984E-3</v>
      </c>
      <c r="KS87" s="322">
        <f t="shared" si="465"/>
        <v>3.2857466576025278E-2</v>
      </c>
      <c r="KT87" s="322">
        <f t="shared" si="466"/>
        <v>2.9868249867150338E-3</v>
      </c>
      <c r="KU87" s="322">
        <f t="shared" si="467"/>
        <v>-2.0732298739088245E-2</v>
      </c>
      <c r="KV87" s="322">
        <f t="shared" si="468"/>
        <v>6.3903281519861854E-2</v>
      </c>
      <c r="KW87" s="322">
        <f t="shared" si="469"/>
        <v>-3.4838128410074651E-2</v>
      </c>
      <c r="KX87" s="322">
        <f t="shared" si="470"/>
        <v>-1.8091521816246951E-2</v>
      </c>
      <c r="KY87" s="322">
        <f t="shared" si="471"/>
        <v>-4.4434450191140076E-2</v>
      </c>
      <c r="KZ87" s="322">
        <f t="shared" si="472"/>
        <v>-3.7878303154392397E-2</v>
      </c>
      <c r="LA87" s="322">
        <f t="shared" si="473"/>
        <v>6.1870952641023699E-2</v>
      </c>
      <c r="LB87" s="322">
        <f t="shared" si="474"/>
        <v>2.1247265976805192E-3</v>
      </c>
      <c r="LC87" s="322">
        <f t="shared" si="475"/>
        <v>3.904847396768401E-2</v>
      </c>
      <c r="LD87" s="322">
        <f t="shared" si="476"/>
        <v>-2.7712124793193085E-2</v>
      </c>
      <c r="LE87" s="322">
        <f t="shared" si="477"/>
        <v>1.1895551257253285E-2</v>
      </c>
      <c r="LF87" s="322">
        <f t="shared" si="478"/>
        <v>3.9045183290707573E-2</v>
      </c>
      <c r="LG87" s="322">
        <f t="shared" si="479"/>
        <v>8.0843585237258334E-2</v>
      </c>
      <c r="LH87" s="322">
        <f t="shared" si="480"/>
        <v>-4.5182155426614131E-3</v>
      </c>
      <c r="LI87" s="322">
        <f t="shared" si="481"/>
        <v>3.0601092896174794E-2</v>
      </c>
      <c r="LJ87" s="322">
        <f t="shared" si="482"/>
        <v>-5.1038913933364537E-2</v>
      </c>
      <c r="LK87" s="322">
        <f t="shared" si="483"/>
        <v>-9.490372483405507E-3</v>
      </c>
      <c r="LL87" s="322">
        <f t="shared" si="484"/>
        <v>2.5752314814814829E-2</v>
      </c>
      <c r="LM87" s="322">
        <f t="shared" si="485"/>
        <v>3.731976251060201E-3</v>
      </c>
      <c r="LN87" s="322">
        <f t="shared" si="486"/>
        <v>6.3961485557084016E-2</v>
      </c>
      <c r="LO87" s="322">
        <f t="shared" si="487"/>
        <v>3.9097744360902173E-2</v>
      </c>
      <c r="LP87" s="322">
        <f t="shared" si="488"/>
        <v>-5.7441253263707623E-2</v>
      </c>
      <c r="LQ87" s="322">
        <f t="shared" si="489"/>
        <v>4.3949604453559499E-3</v>
      </c>
      <c r="LR87" s="322">
        <f t="shared" si="490"/>
        <v>8.9528417167509793E-3</v>
      </c>
      <c r="LS87" s="322">
        <f t="shared" si="491"/>
        <v>-3.9808726838015687E-2</v>
      </c>
      <c r="LT87" s="322">
        <f t="shared" si="492"/>
        <v>-2.5815684817460133E-2</v>
      </c>
      <c r="LU87" s="322">
        <f t="shared" si="493"/>
        <v>0.12684258416742492</v>
      </c>
      <c r="LV87" s="327">
        <f t="shared" si="494"/>
        <v>-5.9224682476072106E-2</v>
      </c>
    </row>
    <row r="88" spans="1:334">
      <c r="A88" s="265">
        <v>45390</v>
      </c>
      <c r="B88" s="230">
        <v>3351.01</v>
      </c>
      <c r="C88" s="231">
        <v>118.21</v>
      </c>
      <c r="D88" s="231">
        <v>50.02</v>
      </c>
      <c r="E88" s="231">
        <v>42.41</v>
      </c>
      <c r="F88" s="231">
        <v>3590.87</v>
      </c>
      <c r="G88" s="231">
        <v>22.67</v>
      </c>
      <c r="H88" s="231">
        <v>209.87</v>
      </c>
      <c r="I88" s="231">
        <v>222052.33</v>
      </c>
      <c r="J88" s="231">
        <v>17.97</v>
      </c>
      <c r="K88" s="231">
        <v>417.25</v>
      </c>
      <c r="L88" s="231">
        <v>97.84</v>
      </c>
      <c r="M88" s="232">
        <v>0.06</v>
      </c>
      <c r="N88" s="231">
        <v>31.86</v>
      </c>
      <c r="O88" s="231">
        <v>3490.5</v>
      </c>
      <c r="P88" s="231">
        <v>2.92</v>
      </c>
      <c r="Q88" s="231">
        <v>1444.14</v>
      </c>
      <c r="R88" s="231">
        <v>16.5</v>
      </c>
      <c r="S88" s="231">
        <v>175.29</v>
      </c>
      <c r="T88" s="231">
        <v>107.35</v>
      </c>
      <c r="U88" s="231">
        <v>81317.350000000006</v>
      </c>
      <c r="V88" s="231">
        <v>17</v>
      </c>
      <c r="W88" s="231">
        <v>88.15</v>
      </c>
      <c r="X88" s="231">
        <v>9.48</v>
      </c>
      <c r="Y88" s="231">
        <v>426.55</v>
      </c>
      <c r="Z88" s="231">
        <v>68.61</v>
      </c>
      <c r="AA88" s="231">
        <v>171.05</v>
      </c>
      <c r="AB88" s="231">
        <v>2.4500000000000002</v>
      </c>
      <c r="AC88" s="231">
        <v>10.85</v>
      </c>
      <c r="AD88" s="231">
        <v>16.690000000000001</v>
      </c>
      <c r="AE88" s="231">
        <v>186.13</v>
      </c>
      <c r="AF88" s="231">
        <v>755.17</v>
      </c>
      <c r="AG88" s="231">
        <v>55.76</v>
      </c>
      <c r="AH88" s="231">
        <v>6.57</v>
      </c>
      <c r="AI88" s="231">
        <v>234.89</v>
      </c>
      <c r="AJ88" s="231">
        <v>23.47</v>
      </c>
      <c r="AK88" s="231">
        <v>405</v>
      </c>
      <c r="AL88" s="231">
        <v>404.56</v>
      </c>
      <c r="AM88" s="231">
        <v>35.32</v>
      </c>
      <c r="AN88" s="231">
        <v>12.26</v>
      </c>
      <c r="AO88" s="231">
        <v>156.59</v>
      </c>
      <c r="AP88" s="231">
        <v>176.93</v>
      </c>
      <c r="AQ88" s="231">
        <v>13.34</v>
      </c>
      <c r="AR88" s="231">
        <v>10.91</v>
      </c>
      <c r="AS88" s="231">
        <v>86.99</v>
      </c>
      <c r="AT88" s="231">
        <v>67.23</v>
      </c>
      <c r="AU88" s="231">
        <v>143.76</v>
      </c>
      <c r="AV88" s="231">
        <v>34.5</v>
      </c>
      <c r="AW88" s="231">
        <v>64.349999999999994</v>
      </c>
      <c r="AX88" s="231">
        <v>3.15</v>
      </c>
      <c r="AY88" s="231">
        <v>26.98</v>
      </c>
      <c r="AZ88" s="231">
        <v>33.54</v>
      </c>
      <c r="BA88" s="231">
        <v>8430.94</v>
      </c>
      <c r="BB88" s="231">
        <v>894.7</v>
      </c>
      <c r="BC88" s="231">
        <v>0.51</v>
      </c>
      <c r="BD88" s="231">
        <v>13.61</v>
      </c>
      <c r="BE88" s="231">
        <v>474.09</v>
      </c>
      <c r="BF88" s="231">
        <v>622.83000000000004</v>
      </c>
      <c r="BG88" s="231">
        <v>168.71</v>
      </c>
      <c r="BH88" s="231">
        <v>68.180000000000007</v>
      </c>
      <c r="BI88" s="231">
        <v>357.17</v>
      </c>
      <c r="BJ88" s="231">
        <v>4.1900000000000004</v>
      </c>
      <c r="BK88" s="231">
        <v>1353.86</v>
      </c>
      <c r="BL88" s="231">
        <v>126.91</v>
      </c>
      <c r="BM88" s="231">
        <v>152.91999999999999</v>
      </c>
      <c r="BN88" s="231">
        <v>485.45</v>
      </c>
      <c r="BO88" s="231">
        <v>3820.77</v>
      </c>
      <c r="BP88" s="231">
        <v>115.85</v>
      </c>
      <c r="BQ88" s="231">
        <v>738.73</v>
      </c>
      <c r="BR88" s="231">
        <v>112.51</v>
      </c>
      <c r="BS88" s="231">
        <v>400.96</v>
      </c>
      <c r="BT88" s="231">
        <v>68.27</v>
      </c>
      <c r="BU88" s="231">
        <v>63.4</v>
      </c>
      <c r="BV88" s="231">
        <v>11.4</v>
      </c>
      <c r="BW88" s="231">
        <v>59.19</v>
      </c>
      <c r="BX88" s="231">
        <v>509.3</v>
      </c>
      <c r="BY88" s="231">
        <v>140.69</v>
      </c>
      <c r="BZ88" s="231">
        <v>70</v>
      </c>
      <c r="CA88" s="231">
        <v>159.36000000000001</v>
      </c>
      <c r="CB88" s="231">
        <v>55.64</v>
      </c>
      <c r="CC88" s="231">
        <v>102576.32000000001</v>
      </c>
      <c r="CD88" s="231">
        <v>194.01</v>
      </c>
      <c r="CE88" s="231">
        <v>61.63</v>
      </c>
      <c r="CF88" s="231">
        <v>8702.2999999999993</v>
      </c>
      <c r="CG88" s="231">
        <v>33.5</v>
      </c>
      <c r="CH88" s="231">
        <v>0.87</v>
      </c>
      <c r="CI88" s="231">
        <v>125.57</v>
      </c>
      <c r="CJ88" s="231">
        <v>163.28</v>
      </c>
      <c r="CK88" s="231">
        <v>122.08</v>
      </c>
      <c r="CL88" s="231">
        <v>21.34</v>
      </c>
      <c r="CM88" s="231">
        <v>6.2</v>
      </c>
      <c r="CN88" s="231">
        <v>7.78</v>
      </c>
      <c r="CO88" s="231">
        <v>0.81</v>
      </c>
      <c r="CP88" s="231">
        <v>1318.04</v>
      </c>
      <c r="CQ88" s="231">
        <v>152.13999999999999</v>
      </c>
      <c r="CR88" s="231">
        <v>254.86</v>
      </c>
      <c r="CS88" s="231">
        <v>176.94</v>
      </c>
      <c r="CT88" s="231">
        <v>272.98</v>
      </c>
      <c r="CU88" s="231">
        <v>1003.6</v>
      </c>
      <c r="CV88" s="231">
        <v>118.93</v>
      </c>
      <c r="CW88" s="231">
        <v>460.79</v>
      </c>
      <c r="CX88" s="231">
        <v>13.8</v>
      </c>
      <c r="CY88" s="231">
        <v>304.29000000000002</v>
      </c>
      <c r="CZ88" s="231">
        <v>27.07</v>
      </c>
      <c r="DA88" s="231">
        <v>8782.41</v>
      </c>
      <c r="DB88" s="231">
        <v>176.93</v>
      </c>
      <c r="DC88" s="231">
        <v>9.0500000000000007</v>
      </c>
      <c r="DD88" s="231">
        <v>37.32</v>
      </c>
      <c r="DE88" s="231">
        <v>1778.52</v>
      </c>
      <c r="DF88" s="231">
        <v>201.46</v>
      </c>
      <c r="DG88" s="231">
        <v>140.69</v>
      </c>
      <c r="DH88" s="231">
        <v>10.47</v>
      </c>
      <c r="DI88" s="231">
        <v>10.96</v>
      </c>
      <c r="DJ88" s="231">
        <v>26.63</v>
      </c>
      <c r="DK88" s="231">
        <v>89.25</v>
      </c>
      <c r="DL88" s="231">
        <v>9674.34</v>
      </c>
      <c r="DM88" s="231">
        <v>30.1</v>
      </c>
      <c r="DN88" s="231">
        <v>44.5</v>
      </c>
      <c r="DO88" s="231">
        <v>84.11</v>
      </c>
      <c r="DP88" s="231">
        <v>81.69</v>
      </c>
      <c r="DQ88" s="231">
        <v>399413.66</v>
      </c>
      <c r="DR88" s="231">
        <v>300.45</v>
      </c>
      <c r="DS88" s="231">
        <v>33.43</v>
      </c>
      <c r="DT88" s="231">
        <v>89.85</v>
      </c>
      <c r="DU88" s="231">
        <v>23.82</v>
      </c>
      <c r="DV88" s="231">
        <v>11.54</v>
      </c>
      <c r="DW88" s="231">
        <v>2.48</v>
      </c>
      <c r="DX88" s="231">
        <v>20.71</v>
      </c>
      <c r="DY88" s="231">
        <v>10.69</v>
      </c>
      <c r="DZ88" s="231">
        <v>272.86</v>
      </c>
      <c r="EA88" s="231">
        <v>88.43</v>
      </c>
      <c r="EB88" s="231">
        <v>19.559999999999999</v>
      </c>
      <c r="EC88" s="231">
        <v>1421.6</v>
      </c>
      <c r="ED88" s="231">
        <v>26.17</v>
      </c>
      <c r="EE88" s="231">
        <v>21.14</v>
      </c>
      <c r="EF88" s="231">
        <v>16.93</v>
      </c>
      <c r="EG88" s="231">
        <v>45.47</v>
      </c>
      <c r="EH88" s="231">
        <v>1081.52</v>
      </c>
      <c r="EI88" s="231">
        <v>238.02</v>
      </c>
      <c r="EJ88" s="231">
        <v>6.33</v>
      </c>
      <c r="EK88" s="231">
        <v>3793.11</v>
      </c>
      <c r="EL88" s="231">
        <v>27.68</v>
      </c>
      <c r="EM88" s="231">
        <v>217.8</v>
      </c>
      <c r="EN88" s="231">
        <v>149.63</v>
      </c>
      <c r="EO88" s="231">
        <v>266.39</v>
      </c>
      <c r="EP88" s="231">
        <v>2871.63</v>
      </c>
      <c r="EQ88" s="231">
        <v>140.04</v>
      </c>
      <c r="ER88" s="231">
        <v>164.45</v>
      </c>
      <c r="ES88" s="231">
        <v>107.13</v>
      </c>
      <c r="ET88" s="231">
        <v>59.26</v>
      </c>
      <c r="EU88" s="231">
        <v>26.54</v>
      </c>
      <c r="EV88" s="231">
        <v>403.26</v>
      </c>
      <c r="EW88" s="231">
        <v>9.15</v>
      </c>
      <c r="EX88" s="231">
        <v>169.55</v>
      </c>
      <c r="EY88" s="231">
        <v>174</v>
      </c>
      <c r="EZ88" s="231">
        <v>36.17</v>
      </c>
      <c r="FA88" s="231">
        <v>59.83</v>
      </c>
      <c r="FB88" s="231">
        <v>30.37</v>
      </c>
      <c r="FC88" s="231">
        <v>141.6</v>
      </c>
      <c r="FD88" s="231">
        <v>14.32</v>
      </c>
      <c r="FE88" s="231">
        <v>33.24</v>
      </c>
      <c r="FF88" s="231">
        <v>399.74</v>
      </c>
      <c r="FG88" s="231">
        <v>79.52</v>
      </c>
      <c r="FH88" s="231">
        <v>725.38</v>
      </c>
      <c r="FI88" s="231">
        <v>66.23</v>
      </c>
      <c r="FJ88" s="233">
        <v>41507.78</v>
      </c>
      <c r="FN88" s="326">
        <f t="shared" si="330"/>
        <v>-1.5092465230016784E-2</v>
      </c>
      <c r="FO88" s="322">
        <f t="shared" si="331"/>
        <v>5.5069617993573607E-2</v>
      </c>
      <c r="FP88" s="322">
        <f t="shared" si="332"/>
        <v>-1.4384236453201908E-2</v>
      </c>
      <c r="FQ88" s="322">
        <f t="shared" si="333"/>
        <v>2.6379477250725952E-2</v>
      </c>
      <c r="FR88" s="322">
        <f t="shared" si="334"/>
        <v>4.0895242898843095E-2</v>
      </c>
      <c r="FS88" s="322">
        <f t="shared" si="335"/>
        <v>-1.2630662020905885E-2</v>
      </c>
      <c r="FT88" s="322">
        <f t="shared" si="336"/>
        <v>1.8835865818729043E-2</v>
      </c>
      <c r="FU88" s="322">
        <f t="shared" si="337"/>
        <v>5.543236101805625E-2</v>
      </c>
      <c r="FV88" s="322">
        <f t="shared" si="338"/>
        <v>-2.3369565217391291E-2</v>
      </c>
      <c r="FW88" s="322">
        <f t="shared" si="339"/>
        <v>-8.5069980752322423E-3</v>
      </c>
      <c r="FX88" s="322">
        <f t="shared" si="340"/>
        <v>-2.666136092319929E-2</v>
      </c>
      <c r="FY88" s="322">
        <f t="shared" si="341"/>
        <v>0</v>
      </c>
      <c r="FZ88" s="322">
        <f t="shared" si="342"/>
        <v>-4.9968769519051744E-3</v>
      </c>
      <c r="GA88" s="322">
        <f t="shared" si="343"/>
        <v>-1.9461876857558669E-2</v>
      </c>
      <c r="GB88" s="322">
        <f t="shared" si="344"/>
        <v>-1.0169491525423813E-2</v>
      </c>
      <c r="GC88" s="322">
        <f t="shared" si="345"/>
        <v>-3.8342700370242074E-2</v>
      </c>
      <c r="GD88" s="322">
        <f t="shared" si="346"/>
        <v>6.1776061776061833E-2</v>
      </c>
      <c r="GE88" s="322">
        <f t="shared" si="347"/>
        <v>4.109995842489747E-2</v>
      </c>
      <c r="GF88" s="322">
        <f t="shared" si="348"/>
        <v>-2.133284711459571E-2</v>
      </c>
      <c r="GG88" s="322">
        <f t="shared" si="349"/>
        <v>-9.4674946872253425E-3</v>
      </c>
      <c r="GH88" s="322">
        <f t="shared" si="350"/>
        <v>0</v>
      </c>
      <c r="GI88" s="322">
        <f t="shared" si="351"/>
        <v>2.0461520973059774E-3</v>
      </c>
      <c r="GJ88" s="322">
        <f t="shared" si="352"/>
        <v>-0.1056603773584905</v>
      </c>
      <c r="GK88" s="322">
        <f t="shared" si="353"/>
        <v>-3.6284765369060799E-2</v>
      </c>
      <c r="GL88" s="322">
        <f t="shared" si="354"/>
        <v>-5.2196607220530581E-3</v>
      </c>
      <c r="GM88" s="322">
        <f t="shared" si="355"/>
        <v>3.7295330503335389E-2</v>
      </c>
      <c r="GN88" s="322">
        <f t="shared" si="356"/>
        <v>-2.7777777777777714E-2</v>
      </c>
      <c r="GO88" s="322">
        <f t="shared" si="357"/>
        <v>-1.3636363636363669E-2</v>
      </c>
      <c r="GP88" s="322">
        <f t="shared" si="358"/>
        <v>-1.0083036773428124E-2</v>
      </c>
      <c r="GQ88" s="322">
        <f t="shared" si="359"/>
        <v>5.7275625439023202E-3</v>
      </c>
      <c r="GR88" s="322">
        <f t="shared" si="360"/>
        <v>-2.3255513160447543E-2</v>
      </c>
      <c r="GS88" s="322">
        <f t="shared" si="361"/>
        <v>-2.0723568668774145E-2</v>
      </c>
      <c r="GT88" s="322">
        <f t="shared" si="362"/>
        <v>6.3106796116504951E-2</v>
      </c>
      <c r="GU88" s="322">
        <f t="shared" si="363"/>
        <v>9.2811412366261194E-3</v>
      </c>
      <c r="GV88" s="322">
        <f t="shared" si="364"/>
        <v>-3.0165289256198366E-2</v>
      </c>
      <c r="GW88" s="322">
        <f t="shared" si="365"/>
        <v>5.6613618575528275E-2</v>
      </c>
      <c r="GX88" s="322">
        <f t="shared" si="366"/>
        <v>-2.0198595301525735E-2</v>
      </c>
      <c r="GY88" s="322">
        <f t="shared" si="367"/>
        <v>-7.8047507178282474E-2</v>
      </c>
      <c r="GZ88" s="322">
        <f t="shared" si="368"/>
        <v>-2.7755749405233916E-2</v>
      </c>
      <c r="HA88" s="322">
        <f t="shared" si="369"/>
        <v>-3.0462510061296438E-2</v>
      </c>
      <c r="HB88" s="322">
        <f t="shared" si="370"/>
        <v>-6.883848218514807E-2</v>
      </c>
      <c r="HC88" s="322">
        <f t="shared" si="371"/>
        <v>3.0911901081916566E-2</v>
      </c>
      <c r="HD88" s="322">
        <f t="shared" si="372"/>
        <v>-5.2128583840138978E-2</v>
      </c>
      <c r="HE88" s="322">
        <f t="shared" si="373"/>
        <v>1.3813744675951459E-3</v>
      </c>
      <c r="HF88" s="322">
        <f t="shared" si="374"/>
        <v>-1.8396846254927594E-2</v>
      </c>
      <c r="HG88" s="322">
        <f t="shared" si="375"/>
        <v>-2.1907742550006798E-2</v>
      </c>
      <c r="HH88" s="322">
        <f t="shared" si="376"/>
        <v>-1.6533637400228004E-2</v>
      </c>
      <c r="HI88" s="322">
        <f t="shared" si="377"/>
        <v>8.7788054554004576E-3</v>
      </c>
      <c r="HJ88" s="322">
        <f t="shared" si="378"/>
        <v>-4.5454545454545428E-2</v>
      </c>
      <c r="HK88" s="322">
        <f t="shared" si="379"/>
        <v>-1.997820559389759E-2</v>
      </c>
      <c r="HL88" s="322">
        <f t="shared" si="380"/>
        <v>-2.1586931155192588E-2</v>
      </c>
      <c r="HM88" s="322">
        <f t="shared" si="381"/>
        <v>-6.0912855830929473E-3</v>
      </c>
      <c r="HN88" s="322">
        <f t="shared" si="382"/>
        <v>1.9822382493589596E-3</v>
      </c>
      <c r="HO88" s="322">
        <f t="shared" si="383"/>
        <v>4.0816326530612283E-2</v>
      </c>
      <c r="HP88" s="322">
        <f t="shared" si="384"/>
        <v>-1.3768115942029077E-2</v>
      </c>
      <c r="HQ88" s="322">
        <f t="shared" si="385"/>
        <v>-2.2736642480211143E-2</v>
      </c>
      <c r="HR88" s="322">
        <f t="shared" si="386"/>
        <v>-2.0984626992360512E-2</v>
      </c>
      <c r="HS88" s="322">
        <f t="shared" si="387"/>
        <v>1.7218857617861327E-3</v>
      </c>
      <c r="HT88" s="322">
        <f t="shared" si="388"/>
        <v>1.6246832612908085E-2</v>
      </c>
      <c r="HU88" s="322">
        <f t="shared" si="389"/>
        <v>-3.6030443700744812E-2</v>
      </c>
      <c r="HV88" s="322">
        <f t="shared" si="390"/>
        <v>-3.0092592592592567E-2</v>
      </c>
      <c r="HW88" s="322">
        <f t="shared" si="391"/>
        <v>2.2792345639840027E-2</v>
      </c>
      <c r="HX88" s="322">
        <f t="shared" si="392"/>
        <v>-1.8408229561450967E-2</v>
      </c>
      <c r="HY88" s="322">
        <f t="shared" si="393"/>
        <v>-1.0674775182765127E-2</v>
      </c>
      <c r="HZ88" s="322">
        <f t="shared" si="394"/>
        <v>6.0258594330144528E-2</v>
      </c>
      <c r="IA88" s="322">
        <f t="shared" si="395"/>
        <v>5.5663461082950646E-3</v>
      </c>
      <c r="IB88" s="322">
        <f t="shared" si="396"/>
        <v>-5.38222803005554E-2</v>
      </c>
      <c r="IC88" s="322">
        <f t="shared" si="397"/>
        <v>-4.2835486336956878E-2</v>
      </c>
      <c r="ID88" s="322">
        <f t="shared" si="398"/>
        <v>-3.6894367402841882E-2</v>
      </c>
      <c r="IE88" s="322">
        <f t="shared" si="399"/>
        <v>4.3584990731926057E-3</v>
      </c>
      <c r="IF88" s="322">
        <f t="shared" si="400"/>
        <v>6.2237435817644314E-2</v>
      </c>
      <c r="IG88" s="322">
        <f t="shared" si="401"/>
        <v>3.4257748776508994E-2</v>
      </c>
      <c r="IH88" s="322">
        <f t="shared" si="402"/>
        <v>-4.9999999999999968E-2</v>
      </c>
      <c r="II88" s="322">
        <f t="shared" si="403"/>
        <v>4.9235993208828375E-3</v>
      </c>
      <c r="IJ88" s="322">
        <f t="shared" si="404"/>
        <v>-2.9294604227419044E-2</v>
      </c>
      <c r="IK88" s="322">
        <f t="shared" si="405"/>
        <v>-3.1927337782976774E-2</v>
      </c>
      <c r="IL88" s="322">
        <f t="shared" si="406"/>
        <v>-7.013815090329438E-2</v>
      </c>
      <c r="IM88" s="322">
        <f t="shared" si="407"/>
        <v>-6.1739943872777094E-3</v>
      </c>
      <c r="IN88" s="322">
        <f t="shared" si="408"/>
        <v>-1.7828773168578959E-2</v>
      </c>
      <c r="IO88" s="322">
        <f t="shared" si="409"/>
        <v>4.5714278141228755E-2</v>
      </c>
      <c r="IP88" s="322">
        <f t="shared" si="410"/>
        <v>-2.5809691187547147E-2</v>
      </c>
      <c r="IQ88" s="322">
        <f t="shared" si="411"/>
        <v>-2.0813473149030749E-2</v>
      </c>
      <c r="IR88" s="322">
        <f t="shared" si="412"/>
        <v>-1.7797988485314376E-2</v>
      </c>
      <c r="IS88" s="322">
        <f t="shared" si="413"/>
        <v>-4.7534165181222993E-3</v>
      </c>
      <c r="IT88" s="322">
        <f t="shared" si="414"/>
        <v>-1.1363636363636374E-2</v>
      </c>
      <c r="IU88" s="322">
        <f t="shared" si="415"/>
        <v>-1.8217357310398846E-2</v>
      </c>
      <c r="IV88" s="322">
        <f t="shared" si="416"/>
        <v>-4.1896491022180418E-2</v>
      </c>
      <c r="IW88" s="322">
        <f t="shared" si="417"/>
        <v>-1.0696920583468454E-2</v>
      </c>
      <c r="IX88" s="322">
        <f t="shared" si="418"/>
        <v>2.8195488721803907E-3</v>
      </c>
      <c r="IY88" s="322">
        <f t="shared" si="419"/>
        <v>0</v>
      </c>
      <c r="IZ88" s="322">
        <f t="shared" si="420"/>
        <v>-3.7128712871287106E-2</v>
      </c>
      <c r="JA88" s="322">
        <f t="shared" si="421"/>
        <v>-0.14736842105263148</v>
      </c>
      <c r="JB88" s="322">
        <f t="shared" si="422"/>
        <v>-5.6505699606949743E-3</v>
      </c>
      <c r="JC88" s="322">
        <f t="shared" si="423"/>
        <v>-4.787533637899747E-2</v>
      </c>
      <c r="JD88" s="322">
        <f t="shared" si="424"/>
        <v>-2.0786106735313208E-2</v>
      </c>
      <c r="JE88" s="322">
        <f t="shared" si="425"/>
        <v>-5.7576564580559264E-2</v>
      </c>
      <c r="JF88" s="322">
        <f t="shared" si="426"/>
        <v>-4.2677366405251107E-3</v>
      </c>
      <c r="JG88" s="322">
        <f t="shared" si="427"/>
        <v>1.1316343702449709E-2</v>
      </c>
      <c r="JH88" s="322">
        <f t="shared" si="428"/>
        <v>-3.0330207908683234E-2</v>
      </c>
      <c r="JI88" s="322">
        <f t="shared" si="429"/>
        <v>-2.4659215985098588E-2</v>
      </c>
      <c r="JJ88" s="322">
        <f t="shared" si="430"/>
        <v>1.3960323291697376E-2</v>
      </c>
      <c r="JK88" s="322">
        <f t="shared" si="431"/>
        <v>-1.312809741048204E-3</v>
      </c>
      <c r="JL88" s="322">
        <f t="shared" si="432"/>
        <v>-6.8158347676419984E-2</v>
      </c>
      <c r="JM88" s="322">
        <f t="shared" si="433"/>
        <v>1.2460838991823833E-3</v>
      </c>
      <c r="JN88" s="322">
        <f t="shared" si="434"/>
        <v>-6.883848218514807E-2</v>
      </c>
      <c r="JO88" s="322">
        <f t="shared" si="435"/>
        <v>-5.235602094240837E-2</v>
      </c>
      <c r="JP88" s="322">
        <f t="shared" si="436"/>
        <v>-3.8144329896907136E-2</v>
      </c>
      <c r="JQ88" s="322">
        <f t="shared" si="437"/>
        <v>4.5493289754457253E-2</v>
      </c>
      <c r="JR88" s="322">
        <f t="shared" si="438"/>
        <v>1.4913501690197424E-3</v>
      </c>
      <c r="JS88" s="322">
        <f t="shared" si="439"/>
        <v>-3.1927337782976774E-2</v>
      </c>
      <c r="JT88" s="322">
        <f t="shared" si="440"/>
        <v>0</v>
      </c>
      <c r="JU88" s="322">
        <f t="shared" si="441"/>
        <v>8.2796688132476207E-3</v>
      </c>
      <c r="JV88" s="322">
        <f t="shared" si="442"/>
        <v>-6.343283582089616E-3</v>
      </c>
      <c r="JW88" s="322">
        <f t="shared" si="443"/>
        <v>3.5502958579881685E-2</v>
      </c>
      <c r="JX88" s="322">
        <f t="shared" si="444"/>
        <v>-8.2828129580917627E-3</v>
      </c>
      <c r="JY88" s="322">
        <f t="shared" si="445"/>
        <v>-1.4084507042253511E-2</v>
      </c>
      <c r="JZ88" s="322">
        <f t="shared" si="446"/>
        <v>-3.4707158351410007E-2</v>
      </c>
      <c r="KA88" s="322">
        <f t="shared" si="447"/>
        <v>1.0087666626636285E-2</v>
      </c>
      <c r="KB88" s="322">
        <f t="shared" si="448"/>
        <v>-2.2262118491920998E-2</v>
      </c>
      <c r="KC88" s="322">
        <f t="shared" si="449"/>
        <v>-4.6373390592267708E-2</v>
      </c>
      <c r="KD88" s="322">
        <f t="shared" si="450"/>
        <v>-3.1774676935967305E-2</v>
      </c>
      <c r="KE88" s="322">
        <f t="shared" si="451"/>
        <v>-2.5932400932400949E-2</v>
      </c>
      <c r="KF88" s="322">
        <f t="shared" si="452"/>
        <v>-5.221518987341775E-2</v>
      </c>
      <c r="KG88" s="322">
        <f t="shared" si="453"/>
        <v>-3.4063260340632597E-2</v>
      </c>
      <c r="KH88" s="322">
        <f t="shared" si="454"/>
        <v>-2.5337837837837898E-2</v>
      </c>
      <c r="KI88" s="322">
        <f t="shared" si="455"/>
        <v>-8.1481481481481544E-2</v>
      </c>
      <c r="KJ88" s="322">
        <f t="shared" si="456"/>
        <v>-2.3573785950023574E-2</v>
      </c>
      <c r="KK88" s="322">
        <f t="shared" si="457"/>
        <v>1.9065776930409846E-2</v>
      </c>
      <c r="KL88" s="322">
        <f t="shared" si="458"/>
        <v>4.6683800682803388E-2</v>
      </c>
      <c r="KM88" s="322">
        <f t="shared" si="459"/>
        <v>3.0626134301271579E-3</v>
      </c>
      <c r="KN88" s="322">
        <f t="shared" si="460"/>
        <v>-6.0067275348390202E-2</v>
      </c>
      <c r="KO88" s="322">
        <f t="shared" si="461"/>
        <v>-4.4366765259478358E-2</v>
      </c>
      <c r="KP88" s="322">
        <f t="shared" si="462"/>
        <v>-1.282534892493398E-2</v>
      </c>
      <c r="KQ88" s="322">
        <f t="shared" si="463"/>
        <v>-5.2867383512544788E-2</v>
      </c>
      <c r="KR88" s="322">
        <f t="shared" si="464"/>
        <v>-6.4553990610328304E-3</v>
      </c>
      <c r="KS88" s="322">
        <f t="shared" si="465"/>
        <v>-2.4133391838525547E-3</v>
      </c>
      <c r="KT88" s="322">
        <f t="shared" si="466"/>
        <v>-1.2057877813504864E-2</v>
      </c>
      <c r="KU88" s="322">
        <f t="shared" si="467"/>
        <v>-1.7704593289587685E-2</v>
      </c>
      <c r="KV88" s="322">
        <f t="shared" si="468"/>
        <v>2.7597402597402586E-2</v>
      </c>
      <c r="KW88" s="322">
        <f t="shared" si="469"/>
        <v>-1.094628809232639E-2</v>
      </c>
      <c r="KX88" s="322">
        <f t="shared" si="470"/>
        <v>0</v>
      </c>
      <c r="KY88" s="322">
        <f t="shared" si="471"/>
        <v>2.5085894479220654E-2</v>
      </c>
      <c r="KZ88" s="322">
        <f t="shared" si="472"/>
        <v>-4.9211943871783539E-3</v>
      </c>
      <c r="LA88" s="322">
        <f t="shared" si="473"/>
        <v>-2.1344599559147696E-2</v>
      </c>
      <c r="LB88" s="322">
        <f t="shared" si="474"/>
        <v>5.3372363020105423E-2</v>
      </c>
      <c r="LC88" s="322">
        <f t="shared" si="475"/>
        <v>8.2073434125268987E-3</v>
      </c>
      <c r="LD88" s="322">
        <f t="shared" si="476"/>
        <v>-6.0771801883939677E-4</v>
      </c>
      <c r="LE88" s="322">
        <f t="shared" si="477"/>
        <v>2.3893720730192105E-2</v>
      </c>
      <c r="LF88" s="322">
        <f t="shared" si="478"/>
        <v>-2.7568099770265832E-2</v>
      </c>
      <c r="LG88" s="322">
        <f t="shared" si="479"/>
        <v>7.8861788617886078E-2</v>
      </c>
      <c r="LH88" s="322">
        <f t="shared" si="480"/>
        <v>-3.6691987960441486E-2</v>
      </c>
      <c r="LI88" s="322">
        <f t="shared" si="481"/>
        <v>-2.969247083775179E-2</v>
      </c>
      <c r="LJ88" s="322">
        <f t="shared" si="482"/>
        <v>-7.4205525827235858E-2</v>
      </c>
      <c r="LK88" s="322">
        <f t="shared" si="483"/>
        <v>-3.6331413380593723E-2</v>
      </c>
      <c r="LL88" s="322">
        <f t="shared" si="484"/>
        <v>2.031029619181943E-2</v>
      </c>
      <c r="LM88" s="322">
        <f t="shared" si="485"/>
        <v>1.1154301166131428E-2</v>
      </c>
      <c r="LN88" s="322">
        <f t="shared" si="486"/>
        <v>-1.8422753716871371E-2</v>
      </c>
      <c r="LO88" s="322">
        <f t="shared" si="487"/>
        <v>2.4602026049204095E-2</v>
      </c>
      <c r="LP88" s="322">
        <f t="shared" si="488"/>
        <v>-8.3102493074791711E-3</v>
      </c>
      <c r="LQ88" s="322">
        <f t="shared" si="489"/>
        <v>-3.0338389731621913E-2</v>
      </c>
      <c r="LR88" s="322">
        <f t="shared" si="490"/>
        <v>-1.1963023382272913E-2</v>
      </c>
      <c r="LS88" s="322">
        <f t="shared" si="491"/>
        <v>-9.9601593625497659E-3</v>
      </c>
      <c r="LT88" s="322">
        <f t="shared" si="492"/>
        <v>2.4649329735990912E-2</v>
      </c>
      <c r="LU88" s="322">
        <f t="shared" si="493"/>
        <v>6.9605943152454816E-2</v>
      </c>
      <c r="LV88" s="327">
        <f t="shared" si="494"/>
        <v>-4.5289860072627121E-2</v>
      </c>
    </row>
    <row r="89" spans="1:334">
      <c r="A89" s="265">
        <v>45397</v>
      </c>
      <c r="B89" s="230">
        <v>3255.62</v>
      </c>
      <c r="C89" s="231">
        <v>118.75</v>
      </c>
      <c r="D89" s="231">
        <v>49.12</v>
      </c>
      <c r="E89" s="231">
        <v>41.58</v>
      </c>
      <c r="F89" s="231">
        <v>3357.32</v>
      </c>
      <c r="G89" s="231">
        <v>20.47</v>
      </c>
      <c r="H89" s="231">
        <v>205.79</v>
      </c>
      <c r="I89" s="231">
        <v>219253.33</v>
      </c>
      <c r="J89" s="231">
        <v>16.63</v>
      </c>
      <c r="K89" s="231">
        <v>394.72</v>
      </c>
      <c r="L89" s="231">
        <v>94.57</v>
      </c>
      <c r="M89" s="232">
        <v>0.06</v>
      </c>
      <c r="N89" s="231">
        <v>30.84</v>
      </c>
      <c r="O89" s="231">
        <v>3374.89</v>
      </c>
      <c r="P89" s="231">
        <v>2.99</v>
      </c>
      <c r="Q89" s="231">
        <v>1356.43</v>
      </c>
      <c r="R89" s="231">
        <v>15.8</v>
      </c>
      <c r="S89" s="231">
        <v>163.82</v>
      </c>
      <c r="T89" s="231">
        <v>105.18</v>
      </c>
      <c r="U89" s="231">
        <v>75390.990000000005</v>
      </c>
      <c r="V89" s="231">
        <v>17.079999999999998</v>
      </c>
      <c r="W89" s="231">
        <v>76.17</v>
      </c>
      <c r="X89" s="231">
        <v>10.06</v>
      </c>
      <c r="Y89" s="231">
        <v>486.69</v>
      </c>
      <c r="Z89" s="231">
        <v>66.48</v>
      </c>
      <c r="AA89" s="231">
        <v>147.05000000000001</v>
      </c>
      <c r="AB89" s="231">
        <v>2.33</v>
      </c>
      <c r="AC89" s="231">
        <v>11.16</v>
      </c>
      <c r="AD89" s="231">
        <v>16.16</v>
      </c>
      <c r="AE89" s="231">
        <v>174.63</v>
      </c>
      <c r="AF89" s="231">
        <v>770.06</v>
      </c>
      <c r="AG89" s="231">
        <v>57.57</v>
      </c>
      <c r="AH89" s="231">
        <v>6.83</v>
      </c>
      <c r="AI89" s="231">
        <v>221.11</v>
      </c>
      <c r="AJ89" s="231">
        <v>23.6</v>
      </c>
      <c r="AK89" s="231">
        <v>385.1</v>
      </c>
      <c r="AL89" s="231">
        <v>402.84</v>
      </c>
      <c r="AM89" s="231">
        <v>33.85</v>
      </c>
      <c r="AN89" s="231">
        <v>11.83</v>
      </c>
      <c r="AO89" s="231">
        <v>153.84</v>
      </c>
      <c r="AP89" s="231">
        <v>179.84</v>
      </c>
      <c r="AQ89" s="231">
        <v>13.38</v>
      </c>
      <c r="AR89" s="231">
        <v>12.6</v>
      </c>
      <c r="AS89" s="231">
        <v>89.04</v>
      </c>
      <c r="AT89" s="231">
        <v>68.099999999999994</v>
      </c>
      <c r="AU89" s="231">
        <v>141.78</v>
      </c>
      <c r="AV89" s="231">
        <v>32.630000000000003</v>
      </c>
      <c r="AW89" s="231">
        <v>63.3</v>
      </c>
      <c r="AX89" s="231">
        <v>3.33</v>
      </c>
      <c r="AY89" s="231">
        <v>26.3</v>
      </c>
      <c r="AZ89" s="231">
        <v>32.4</v>
      </c>
      <c r="BA89" s="231">
        <v>7599.27</v>
      </c>
      <c r="BB89" s="231">
        <v>809.42</v>
      </c>
      <c r="BC89" s="231">
        <v>0.5</v>
      </c>
      <c r="BD89" s="231">
        <v>12.96</v>
      </c>
      <c r="BE89" s="231">
        <v>465.02</v>
      </c>
      <c r="BF89" s="231">
        <v>555.04</v>
      </c>
      <c r="BG89" s="231">
        <v>169.01</v>
      </c>
      <c r="BH89" s="231">
        <v>67.83</v>
      </c>
      <c r="BI89" s="231">
        <v>346.45</v>
      </c>
      <c r="BJ89" s="231">
        <v>4.25</v>
      </c>
      <c r="BK89" s="231">
        <v>1301.6600000000001</v>
      </c>
      <c r="BL89" s="231">
        <v>126.29</v>
      </c>
      <c r="BM89" s="231">
        <v>146.68</v>
      </c>
      <c r="BN89" s="231">
        <v>474.06</v>
      </c>
      <c r="BO89" s="231">
        <v>3653.48</v>
      </c>
      <c r="BP89" s="231">
        <v>112.78</v>
      </c>
      <c r="BQ89" s="231">
        <v>725.74</v>
      </c>
      <c r="BR89" s="231">
        <v>111.12</v>
      </c>
      <c r="BS89" s="231">
        <v>430.41</v>
      </c>
      <c r="BT89" s="231">
        <v>65.34</v>
      </c>
      <c r="BU89" s="231">
        <v>61.74</v>
      </c>
      <c r="BV89" s="231">
        <v>10.97</v>
      </c>
      <c r="BW89" s="231">
        <v>58.58</v>
      </c>
      <c r="BX89" s="231">
        <v>478.63</v>
      </c>
      <c r="BY89" s="231">
        <v>141.06</v>
      </c>
      <c r="BZ89" s="231">
        <v>69.67</v>
      </c>
      <c r="CA89" s="231">
        <v>165.08</v>
      </c>
      <c r="CB89" s="231">
        <v>55.7</v>
      </c>
      <c r="CC89" s="231">
        <v>103136.84</v>
      </c>
      <c r="CD89" s="231">
        <v>221.87</v>
      </c>
      <c r="CE89" s="231">
        <v>59.45</v>
      </c>
      <c r="CF89" s="231">
        <v>8909.26</v>
      </c>
      <c r="CG89" s="231">
        <v>30.43</v>
      </c>
      <c r="CH89" s="231">
        <v>0.86</v>
      </c>
      <c r="CI89" s="231">
        <v>124.72</v>
      </c>
      <c r="CJ89" s="231">
        <v>146.63999999999999</v>
      </c>
      <c r="CK89" s="231">
        <v>120.31</v>
      </c>
      <c r="CL89" s="231">
        <v>20.64</v>
      </c>
      <c r="CM89" s="231">
        <v>6.2</v>
      </c>
      <c r="CN89" s="231">
        <v>7.65</v>
      </c>
      <c r="CO89" s="231">
        <v>0.72</v>
      </c>
      <c r="CP89" s="231">
        <v>1295.54</v>
      </c>
      <c r="CQ89" s="231">
        <v>159.47</v>
      </c>
      <c r="CR89" s="231">
        <v>252.58</v>
      </c>
      <c r="CS89" s="231">
        <v>172.04</v>
      </c>
      <c r="CT89" s="231">
        <v>266.87</v>
      </c>
      <c r="CU89" s="231">
        <v>949.11</v>
      </c>
      <c r="CV89" s="231">
        <v>113.17</v>
      </c>
      <c r="CW89" s="231">
        <v>451.52</v>
      </c>
      <c r="CX89" s="231">
        <v>13.71</v>
      </c>
      <c r="CY89" s="231">
        <v>298.58999999999997</v>
      </c>
      <c r="CZ89" s="231">
        <v>27.51</v>
      </c>
      <c r="DA89" s="231">
        <v>8711.39</v>
      </c>
      <c r="DB89" s="231">
        <v>179.84</v>
      </c>
      <c r="DC89" s="231">
        <v>9.08</v>
      </c>
      <c r="DD89" s="231">
        <v>38.47</v>
      </c>
      <c r="DE89" s="231">
        <v>1655.66</v>
      </c>
      <c r="DF89" s="231">
        <v>201.56</v>
      </c>
      <c r="DG89" s="231">
        <v>141.06</v>
      </c>
      <c r="DH89" s="231">
        <v>10.55</v>
      </c>
      <c r="DI89" s="231">
        <v>10.28</v>
      </c>
      <c r="DJ89" s="231">
        <v>25.98</v>
      </c>
      <c r="DK89" s="231">
        <v>91.71</v>
      </c>
      <c r="DL89" s="231">
        <v>9130.73</v>
      </c>
      <c r="DM89" s="231">
        <v>30.31</v>
      </c>
      <c r="DN89" s="231">
        <v>45.03</v>
      </c>
      <c r="DO89" s="231">
        <v>85.68</v>
      </c>
      <c r="DP89" s="231">
        <v>84.28</v>
      </c>
      <c r="DQ89" s="231">
        <v>399413.66</v>
      </c>
      <c r="DR89" s="231">
        <v>275.83</v>
      </c>
      <c r="DS89" s="231">
        <v>32.17</v>
      </c>
      <c r="DT89" s="231">
        <v>71.36</v>
      </c>
      <c r="DU89" s="231">
        <v>21.87</v>
      </c>
      <c r="DV89" s="231">
        <v>10.72</v>
      </c>
      <c r="DW89" s="231">
        <v>2.29</v>
      </c>
      <c r="DX89" s="231">
        <v>18.75</v>
      </c>
      <c r="DY89" s="231">
        <v>10.83</v>
      </c>
      <c r="DZ89" s="231">
        <v>259.89999999999998</v>
      </c>
      <c r="EA89" s="231">
        <v>89.36</v>
      </c>
      <c r="EB89" s="231">
        <v>19.309999999999999</v>
      </c>
      <c r="EC89" s="231">
        <v>1399.2</v>
      </c>
      <c r="ED89" s="231">
        <v>24.68</v>
      </c>
      <c r="EE89" s="231">
        <v>18.66</v>
      </c>
      <c r="EF89" s="231">
        <v>16.059999999999999</v>
      </c>
      <c r="EG89" s="231">
        <v>43.99</v>
      </c>
      <c r="EH89" s="231">
        <v>1052.55</v>
      </c>
      <c r="EI89" s="231">
        <v>233.61</v>
      </c>
      <c r="EJ89" s="231">
        <v>6.48</v>
      </c>
      <c r="EK89" s="231">
        <v>3809.1</v>
      </c>
      <c r="EL89" s="231">
        <v>27.45</v>
      </c>
      <c r="EM89" s="231">
        <v>214.99</v>
      </c>
      <c r="EN89" s="231">
        <v>152.33000000000001</v>
      </c>
      <c r="EO89" s="231">
        <v>262.45</v>
      </c>
      <c r="EP89" s="231">
        <v>2620.94</v>
      </c>
      <c r="EQ89" s="231">
        <v>125.48</v>
      </c>
      <c r="ER89" s="231">
        <v>164.78</v>
      </c>
      <c r="ES89" s="231">
        <v>102.61</v>
      </c>
      <c r="ET89" s="231">
        <v>63.93</v>
      </c>
      <c r="EU89" s="231">
        <v>27.66</v>
      </c>
      <c r="EV89" s="231">
        <v>405.08</v>
      </c>
      <c r="EW89" s="231">
        <v>9.81</v>
      </c>
      <c r="EX89" s="231">
        <v>169.82</v>
      </c>
      <c r="EY89" s="231">
        <v>173.34</v>
      </c>
      <c r="EZ89" s="231">
        <v>35.33</v>
      </c>
      <c r="FA89" s="231">
        <v>60.8</v>
      </c>
      <c r="FB89" s="231">
        <v>29.81</v>
      </c>
      <c r="FC89" s="231">
        <v>138.4</v>
      </c>
      <c r="FD89" s="231">
        <v>14.6</v>
      </c>
      <c r="FE89" s="231">
        <v>34.950000000000003</v>
      </c>
      <c r="FF89" s="231">
        <v>386.19</v>
      </c>
      <c r="FG89" s="231">
        <v>79.91</v>
      </c>
      <c r="FH89" s="231">
        <v>703.75</v>
      </c>
      <c r="FI89" s="231">
        <v>65.42</v>
      </c>
      <c r="FJ89" s="233">
        <v>39893.15</v>
      </c>
      <c r="FN89" s="326">
        <f t="shared" si="330"/>
        <v>-2.8466044565668359E-2</v>
      </c>
      <c r="FO89" s="322">
        <f t="shared" si="331"/>
        <v>4.5681414431943687E-3</v>
      </c>
      <c r="FP89" s="322">
        <f t="shared" si="332"/>
        <v>-1.7992802878848572E-2</v>
      </c>
      <c r="FQ89" s="322">
        <f t="shared" si="333"/>
        <v>-1.9570855930205102E-2</v>
      </c>
      <c r="FR89" s="322">
        <f t="shared" si="334"/>
        <v>-6.5039948536148542E-2</v>
      </c>
      <c r="FS89" s="322">
        <f t="shared" si="335"/>
        <v>-9.7044552271724871E-2</v>
      </c>
      <c r="FT89" s="322">
        <f t="shared" si="336"/>
        <v>-1.9440606089484027E-2</v>
      </c>
      <c r="FU89" s="322">
        <f t="shared" si="337"/>
        <v>-1.2605136816173017E-2</v>
      </c>
      <c r="FV89" s="322">
        <f t="shared" si="338"/>
        <v>-7.456872565386756E-2</v>
      </c>
      <c r="FW89" s="322">
        <f t="shared" si="339"/>
        <v>-5.3996405032953797E-2</v>
      </c>
      <c r="FX89" s="322">
        <f t="shared" si="340"/>
        <v>-3.3421913327882358E-2</v>
      </c>
      <c r="FY89" s="322">
        <f t="shared" si="341"/>
        <v>0</v>
      </c>
      <c r="FZ89" s="322">
        <f t="shared" si="342"/>
        <v>-3.2015065913370985E-2</v>
      </c>
      <c r="GA89" s="322">
        <f t="shared" si="343"/>
        <v>-3.3121329322446678E-2</v>
      </c>
      <c r="GB89" s="322">
        <f t="shared" si="344"/>
        <v>2.3972602739726127E-2</v>
      </c>
      <c r="GC89" s="322">
        <f t="shared" si="345"/>
        <v>-6.0735108784466904E-2</v>
      </c>
      <c r="GD89" s="322">
        <f t="shared" si="346"/>
        <v>-4.2424242424242378E-2</v>
      </c>
      <c r="GE89" s="322">
        <f t="shared" si="347"/>
        <v>-6.5434422956243937E-2</v>
      </c>
      <c r="GF89" s="322">
        <f t="shared" si="348"/>
        <v>-2.0214252445272359E-2</v>
      </c>
      <c r="GG89" s="322">
        <f t="shared" si="349"/>
        <v>-7.2879403964836539E-2</v>
      </c>
      <c r="GH89" s="322">
        <f t="shared" si="350"/>
        <v>4.7058823529410763E-3</v>
      </c>
      <c r="GI89" s="322">
        <f t="shared" si="351"/>
        <v>-0.13590470788428818</v>
      </c>
      <c r="GJ89" s="322">
        <f t="shared" si="352"/>
        <v>6.118143459915612E-2</v>
      </c>
      <c r="GK89" s="322">
        <f t="shared" si="353"/>
        <v>0.14099167741179225</v>
      </c>
      <c r="GL89" s="322">
        <f t="shared" si="354"/>
        <v>-3.1045037166593726E-2</v>
      </c>
      <c r="GM89" s="322">
        <f t="shared" si="355"/>
        <v>-0.14030985092078338</v>
      </c>
      <c r="GN89" s="322">
        <f t="shared" si="356"/>
        <v>-4.8979591836734733E-2</v>
      </c>
      <c r="GO89" s="322">
        <f t="shared" si="357"/>
        <v>2.8571428571428619E-2</v>
      </c>
      <c r="GP89" s="322">
        <f t="shared" si="358"/>
        <v>-3.1755542240862855E-2</v>
      </c>
      <c r="GQ89" s="322">
        <f t="shared" si="359"/>
        <v>-6.1784774082630424E-2</v>
      </c>
      <c r="GR89" s="322">
        <f t="shared" si="360"/>
        <v>1.9717414621873205E-2</v>
      </c>
      <c r="GS89" s="322">
        <f t="shared" si="361"/>
        <v>3.2460545193687275E-2</v>
      </c>
      <c r="GT89" s="322">
        <f t="shared" si="362"/>
        <v>3.9573820395738167E-2</v>
      </c>
      <c r="GU89" s="322">
        <f t="shared" si="363"/>
        <v>-5.8665758440120792E-2</v>
      </c>
      <c r="GV89" s="322">
        <f t="shared" si="364"/>
        <v>5.5389859394973399E-3</v>
      </c>
      <c r="GW89" s="322">
        <f t="shared" si="365"/>
        <v>-4.9135802469135743E-2</v>
      </c>
      <c r="GX89" s="322">
        <f t="shared" si="366"/>
        <v>-4.2515325291675584E-3</v>
      </c>
      <c r="GY89" s="322">
        <f t="shared" si="367"/>
        <v>-4.1619479048697589E-2</v>
      </c>
      <c r="GZ89" s="322">
        <f t="shared" si="368"/>
        <v>-3.5073409461663922E-2</v>
      </c>
      <c r="HA89" s="322">
        <f t="shared" si="369"/>
        <v>-1.7561785554633117E-2</v>
      </c>
      <c r="HB89" s="322">
        <f t="shared" si="370"/>
        <v>1.6447182501554268E-2</v>
      </c>
      <c r="HC89" s="322">
        <f t="shared" si="371"/>
        <v>2.9985007496252567E-3</v>
      </c>
      <c r="HD89" s="322">
        <f t="shared" si="372"/>
        <v>0.15490375802016493</v>
      </c>
      <c r="HE89" s="322">
        <f t="shared" si="373"/>
        <v>2.356592711805968E-2</v>
      </c>
      <c r="HF89" s="322">
        <f t="shared" si="374"/>
        <v>1.2940651494868219E-2</v>
      </c>
      <c r="HG89" s="322">
        <f t="shared" si="375"/>
        <v>-1.3772954924874721E-2</v>
      </c>
      <c r="HH89" s="322">
        <f t="shared" si="376"/>
        <v>-5.4202898550724563E-2</v>
      </c>
      <c r="HI89" s="322">
        <f t="shared" si="377"/>
        <v>-1.6317016317016275E-2</v>
      </c>
      <c r="HJ89" s="322">
        <f t="shared" si="378"/>
        <v>5.7142857142857197E-2</v>
      </c>
      <c r="HK89" s="322">
        <f t="shared" si="379"/>
        <v>-2.5203854707190502E-2</v>
      </c>
      <c r="HL89" s="322">
        <f t="shared" si="380"/>
        <v>-3.3989266547406097E-2</v>
      </c>
      <c r="HM89" s="322">
        <f t="shared" si="381"/>
        <v>-9.864499095000083E-2</v>
      </c>
      <c r="HN89" s="322">
        <f t="shared" si="382"/>
        <v>-9.5316865988599619E-2</v>
      </c>
      <c r="HO89" s="322">
        <f t="shared" si="383"/>
        <v>-1.9607843137254919E-2</v>
      </c>
      <c r="HP89" s="322">
        <f t="shared" si="384"/>
        <v>-4.7759000734753754E-2</v>
      </c>
      <c r="HQ89" s="322">
        <f t="shared" si="385"/>
        <v>-1.913138855491572E-2</v>
      </c>
      <c r="HR89" s="322">
        <f t="shared" si="386"/>
        <v>-0.1088418990735836</v>
      </c>
      <c r="HS89" s="322">
        <f t="shared" si="387"/>
        <v>1.7781992768655262E-3</v>
      </c>
      <c r="HT89" s="322">
        <f t="shared" si="388"/>
        <v>-5.1334702258728146E-3</v>
      </c>
      <c r="HU89" s="322">
        <f t="shared" si="389"/>
        <v>-3.0013718957359315E-2</v>
      </c>
      <c r="HV89" s="322">
        <f t="shared" si="390"/>
        <v>1.4319809069212316E-2</v>
      </c>
      <c r="HW89" s="322">
        <f t="shared" si="391"/>
        <v>-3.8556423854755897E-2</v>
      </c>
      <c r="HX89" s="322">
        <f t="shared" si="392"/>
        <v>-4.8853518241272582E-3</v>
      </c>
      <c r="HY89" s="322">
        <f t="shared" si="393"/>
        <v>-4.0805650013078613E-2</v>
      </c>
      <c r="HZ89" s="322">
        <f t="shared" si="394"/>
        <v>-2.3462766505304329E-2</v>
      </c>
      <c r="IA89" s="322">
        <f t="shared" si="395"/>
        <v>-4.3784368072404246E-2</v>
      </c>
      <c r="IB89" s="322">
        <f t="shared" si="396"/>
        <v>-2.649978420371164E-2</v>
      </c>
      <c r="IC89" s="322">
        <f t="shared" si="397"/>
        <v>-1.758423239884668E-2</v>
      </c>
      <c r="ID89" s="322">
        <f t="shared" si="398"/>
        <v>-1.2354457381566087E-2</v>
      </c>
      <c r="IE89" s="322">
        <f t="shared" si="399"/>
        <v>7.3448723064644963E-2</v>
      </c>
      <c r="IF89" s="322">
        <f t="shared" si="400"/>
        <v>-4.291782627801366E-2</v>
      </c>
      <c r="IG89" s="322">
        <f t="shared" si="401"/>
        <v>-2.6182965299684488E-2</v>
      </c>
      <c r="IH89" s="322">
        <f t="shared" si="402"/>
        <v>-3.7719298245614007E-2</v>
      </c>
      <c r="II89" s="322">
        <f t="shared" si="403"/>
        <v>-1.0305794897786779E-2</v>
      </c>
      <c r="IJ89" s="322">
        <f t="shared" si="404"/>
        <v>-6.0219909679952908E-2</v>
      </c>
      <c r="IK89" s="322">
        <f t="shared" si="405"/>
        <v>2.6298955149620055E-3</v>
      </c>
      <c r="IL89" s="322">
        <f t="shared" si="406"/>
        <v>-4.71428571428569E-3</v>
      </c>
      <c r="IM89" s="322">
        <f t="shared" si="407"/>
        <v>3.5893574297188743E-2</v>
      </c>
      <c r="IN89" s="322">
        <f t="shared" si="408"/>
        <v>1.0783608914450445E-3</v>
      </c>
      <c r="IO89" s="322">
        <f t="shared" si="409"/>
        <v>5.4644190783992783E-3</v>
      </c>
      <c r="IP89" s="322">
        <f t="shared" si="410"/>
        <v>0.14360084531725176</v>
      </c>
      <c r="IQ89" s="322">
        <f t="shared" si="411"/>
        <v>-3.5372383579425598E-2</v>
      </c>
      <c r="IR89" s="322">
        <f t="shared" si="412"/>
        <v>2.3782218493961477E-2</v>
      </c>
      <c r="IS89" s="322">
        <f t="shared" si="413"/>
        <v>-9.1641791044776127E-2</v>
      </c>
      <c r="IT89" s="322">
        <f t="shared" si="414"/>
        <v>-1.1494252873563229E-2</v>
      </c>
      <c r="IU89" s="322">
        <f t="shared" si="415"/>
        <v>-6.7691327546388017E-3</v>
      </c>
      <c r="IV89" s="322">
        <f t="shared" si="416"/>
        <v>-0.1019108280254778</v>
      </c>
      <c r="IW89" s="322">
        <f t="shared" si="417"/>
        <v>-1.4498689384010452E-2</v>
      </c>
      <c r="IX89" s="322">
        <f t="shared" si="418"/>
        <v>-3.2802249297094625E-2</v>
      </c>
      <c r="IY89" s="322">
        <f t="shared" si="419"/>
        <v>0</v>
      </c>
      <c r="IZ89" s="322">
        <f t="shared" si="420"/>
        <v>-1.6709511568123378E-2</v>
      </c>
      <c r="JA89" s="322">
        <f t="shared" si="421"/>
        <v>-0.1111111111111112</v>
      </c>
      <c r="JB89" s="322">
        <f t="shared" si="422"/>
        <v>-1.707080210008801E-2</v>
      </c>
      <c r="JC89" s="322">
        <f t="shared" si="423"/>
        <v>4.8179308531615707E-2</v>
      </c>
      <c r="JD89" s="322">
        <f t="shared" si="424"/>
        <v>-8.9460880483402689E-3</v>
      </c>
      <c r="JE89" s="322">
        <f t="shared" si="425"/>
        <v>-2.769300327794736E-2</v>
      </c>
      <c r="JF89" s="322">
        <f t="shared" si="426"/>
        <v>-2.2382592131291717E-2</v>
      </c>
      <c r="JG89" s="322">
        <f t="shared" si="427"/>
        <v>-5.4294539657233964E-2</v>
      </c>
      <c r="JH89" s="322">
        <f t="shared" si="428"/>
        <v>-4.843185066846048E-2</v>
      </c>
      <c r="JI89" s="322">
        <f t="shared" si="429"/>
        <v>-2.0117624080383773E-2</v>
      </c>
      <c r="JJ89" s="322">
        <f t="shared" si="430"/>
        <v>-6.5217391304347718E-3</v>
      </c>
      <c r="JK89" s="322">
        <f t="shared" si="431"/>
        <v>-1.8732130533372918E-2</v>
      </c>
      <c r="JL89" s="322">
        <f t="shared" si="432"/>
        <v>1.6254155892131559E-2</v>
      </c>
      <c r="JM89" s="322">
        <f t="shared" si="433"/>
        <v>-8.0866185933018888E-3</v>
      </c>
      <c r="JN89" s="322">
        <f t="shared" si="434"/>
        <v>1.6447182501554268E-2</v>
      </c>
      <c r="JO89" s="322">
        <f t="shared" si="435"/>
        <v>3.3149171270717521E-3</v>
      </c>
      <c r="JP89" s="322">
        <f t="shared" si="436"/>
        <v>3.0814576634512286E-2</v>
      </c>
      <c r="JQ89" s="322">
        <f t="shared" si="437"/>
        <v>-6.9079909137934853E-2</v>
      </c>
      <c r="JR89" s="322">
        <f t="shared" si="438"/>
        <v>4.9637645190109356E-4</v>
      </c>
      <c r="JS89" s="322">
        <f t="shared" si="439"/>
        <v>2.6298955149620055E-3</v>
      </c>
      <c r="JT89" s="322">
        <f t="shared" si="440"/>
        <v>7.6408787010506275E-3</v>
      </c>
      <c r="JU89" s="322">
        <f t="shared" si="441"/>
        <v>-6.2043795620438089E-2</v>
      </c>
      <c r="JV89" s="322">
        <f t="shared" si="442"/>
        <v>-2.4408561772437047E-2</v>
      </c>
      <c r="JW89" s="322">
        <f t="shared" si="443"/>
        <v>2.7563025210083962E-2</v>
      </c>
      <c r="JX89" s="322">
        <f t="shared" si="444"/>
        <v>-5.6190913281939703E-2</v>
      </c>
      <c r="JY89" s="322">
        <f t="shared" si="445"/>
        <v>6.9767441860464213E-3</v>
      </c>
      <c r="JZ89" s="322">
        <f t="shared" si="446"/>
        <v>1.1910112359550588E-2</v>
      </c>
      <c r="KA89" s="322">
        <f t="shared" si="447"/>
        <v>1.8666032576388152E-2</v>
      </c>
      <c r="KB89" s="322">
        <f t="shared" si="448"/>
        <v>3.1705227077977766E-2</v>
      </c>
      <c r="KC89" s="322">
        <f t="shared" si="449"/>
        <v>0</v>
      </c>
      <c r="KD89" s="322">
        <f t="shared" si="450"/>
        <v>-8.1943751040106524E-2</v>
      </c>
      <c r="KE89" s="322">
        <f t="shared" si="451"/>
        <v>-3.7690696978761533E-2</v>
      </c>
      <c r="KF89" s="322">
        <f t="shared" si="452"/>
        <v>-0.2057874234835837</v>
      </c>
      <c r="KG89" s="322">
        <f t="shared" si="453"/>
        <v>-8.1863979848866467E-2</v>
      </c>
      <c r="KH89" s="322">
        <f t="shared" si="454"/>
        <v>-7.1057192374349959E-2</v>
      </c>
      <c r="KI89" s="322">
        <f t="shared" si="455"/>
        <v>-7.6612903225806425E-2</v>
      </c>
      <c r="KJ89" s="322">
        <f t="shared" si="456"/>
        <v>-9.4640270400772608E-2</v>
      </c>
      <c r="KK89" s="322">
        <f t="shared" si="457"/>
        <v>1.309635173058939E-2</v>
      </c>
      <c r="KL89" s="322">
        <f t="shared" si="458"/>
        <v>-4.7496884849373436E-2</v>
      </c>
      <c r="KM89" s="322">
        <f t="shared" si="459"/>
        <v>1.0516792943571102E-2</v>
      </c>
      <c r="KN89" s="322">
        <f t="shared" si="460"/>
        <v>-1.278118609406953E-2</v>
      </c>
      <c r="KO89" s="322">
        <f t="shared" si="461"/>
        <v>-1.5756893640967828E-2</v>
      </c>
      <c r="KP89" s="322">
        <f t="shared" si="462"/>
        <v>-5.6935422239205266E-2</v>
      </c>
      <c r="KQ89" s="322">
        <f t="shared" si="463"/>
        <v>-0.11731315042573322</v>
      </c>
      <c r="KR89" s="322">
        <f t="shared" si="464"/>
        <v>-5.1388068517424751E-2</v>
      </c>
      <c r="KS89" s="322">
        <f t="shared" si="465"/>
        <v>-3.2548933362656629E-2</v>
      </c>
      <c r="KT89" s="322">
        <f t="shared" si="466"/>
        <v>-2.6786374731858891E-2</v>
      </c>
      <c r="KU89" s="322">
        <f t="shared" si="467"/>
        <v>-1.8527854802117456E-2</v>
      </c>
      <c r="KV89" s="322">
        <f t="shared" si="468"/>
        <v>2.3696682464455034E-2</v>
      </c>
      <c r="KW89" s="322">
        <f t="shared" si="469"/>
        <v>4.2155381731612792E-3</v>
      </c>
      <c r="KX89" s="322">
        <f t="shared" si="470"/>
        <v>-8.3092485549133097E-3</v>
      </c>
      <c r="KY89" s="322">
        <f t="shared" si="471"/>
        <v>-1.2901744719926549E-2</v>
      </c>
      <c r="KZ89" s="322">
        <f t="shared" si="472"/>
        <v>1.8044509790817464E-2</v>
      </c>
      <c r="LA89" s="322">
        <f t="shared" si="473"/>
        <v>-1.4790344982919772E-2</v>
      </c>
      <c r="LB89" s="322">
        <f t="shared" si="474"/>
        <v>-8.7298851175116585E-2</v>
      </c>
      <c r="LC89" s="322">
        <f t="shared" si="475"/>
        <v>-0.10397029420165659</v>
      </c>
      <c r="LD89" s="322">
        <f t="shared" si="476"/>
        <v>2.0066889632107785E-3</v>
      </c>
      <c r="LE89" s="322">
        <f t="shared" si="477"/>
        <v>-4.2191729674227539E-2</v>
      </c>
      <c r="LF89" s="322">
        <f t="shared" si="478"/>
        <v>7.8805264934188352E-2</v>
      </c>
      <c r="LG89" s="322">
        <f t="shared" si="479"/>
        <v>4.2200452147701621E-2</v>
      </c>
      <c r="LH89" s="322">
        <f t="shared" si="480"/>
        <v>4.5132172791747093E-3</v>
      </c>
      <c r="LI89" s="322">
        <f t="shared" si="481"/>
        <v>7.2131147540983626E-2</v>
      </c>
      <c r="LJ89" s="322">
        <f t="shared" si="482"/>
        <v>1.5924506045413259E-3</v>
      </c>
      <c r="LK89" s="322">
        <f t="shared" si="483"/>
        <v>-3.7931034482758426E-3</v>
      </c>
      <c r="LL89" s="322">
        <f t="shared" si="484"/>
        <v>-2.3223666021564927E-2</v>
      </c>
      <c r="LM89" s="322">
        <f t="shared" si="485"/>
        <v>1.6212602373391258E-2</v>
      </c>
      <c r="LN89" s="322">
        <f t="shared" si="486"/>
        <v>-1.843924925913738E-2</v>
      </c>
      <c r="LO89" s="322">
        <f t="shared" si="487"/>
        <v>-2.2598870056497095E-2</v>
      </c>
      <c r="LP89" s="322">
        <f t="shared" si="488"/>
        <v>1.9553072625698279E-2</v>
      </c>
      <c r="LQ89" s="322">
        <f t="shared" si="489"/>
        <v>5.1444043321299662E-2</v>
      </c>
      <c r="LR89" s="322">
        <f t="shared" si="490"/>
        <v>-3.3897033071496503E-2</v>
      </c>
      <c r="LS89" s="322">
        <f t="shared" si="491"/>
        <v>4.9044265593561438E-3</v>
      </c>
      <c r="LT89" s="322">
        <f t="shared" si="492"/>
        <v>-2.9818853566406567E-2</v>
      </c>
      <c r="LU89" s="322">
        <f t="shared" si="493"/>
        <v>-1.2230107202174274E-2</v>
      </c>
      <c r="LV89" s="327">
        <f t="shared" si="494"/>
        <v>-3.8899454511901077E-2</v>
      </c>
    </row>
    <row r="90" spans="1:334">
      <c r="A90" s="265">
        <v>45404</v>
      </c>
      <c r="B90" s="230">
        <v>3335.08</v>
      </c>
      <c r="C90" s="231">
        <v>122.03</v>
      </c>
      <c r="D90" s="231">
        <v>50.71</v>
      </c>
      <c r="E90" s="231">
        <v>40.200000000000003</v>
      </c>
      <c r="F90" s="231">
        <v>3345.88</v>
      </c>
      <c r="G90" s="231">
        <v>22.52</v>
      </c>
      <c r="H90" s="231">
        <v>213.18</v>
      </c>
      <c r="I90" s="231">
        <v>232781.73</v>
      </c>
      <c r="J90" s="231">
        <v>17.88</v>
      </c>
      <c r="K90" s="231">
        <v>401.84</v>
      </c>
      <c r="L90" s="231">
        <v>95.07</v>
      </c>
      <c r="M90" s="232">
        <v>0.06</v>
      </c>
      <c r="N90" s="231">
        <v>31.26</v>
      </c>
      <c r="O90" s="231">
        <v>3479.9</v>
      </c>
      <c r="P90" s="231">
        <v>3.15</v>
      </c>
      <c r="Q90" s="231">
        <v>1406</v>
      </c>
      <c r="R90" s="231">
        <v>17.36</v>
      </c>
      <c r="S90" s="231">
        <v>168.09</v>
      </c>
      <c r="T90" s="231">
        <v>104.22</v>
      </c>
      <c r="U90" s="231">
        <v>74516.62</v>
      </c>
      <c r="V90" s="231">
        <v>17</v>
      </c>
      <c r="W90" s="231">
        <v>87.7</v>
      </c>
      <c r="X90" s="231">
        <v>10.79</v>
      </c>
      <c r="Y90" s="231">
        <v>481.08</v>
      </c>
      <c r="Z90" s="231">
        <v>72.709999999999994</v>
      </c>
      <c r="AA90" s="231">
        <v>168.29</v>
      </c>
      <c r="AB90" s="231">
        <v>2.4</v>
      </c>
      <c r="AC90" s="231">
        <v>14.55</v>
      </c>
      <c r="AD90" s="231">
        <v>16.36</v>
      </c>
      <c r="AE90" s="231">
        <v>179.62</v>
      </c>
      <c r="AF90" s="231">
        <v>765.8</v>
      </c>
      <c r="AG90" s="231">
        <v>59.07</v>
      </c>
      <c r="AH90" s="231">
        <v>6.74</v>
      </c>
      <c r="AI90" s="231">
        <v>219.17</v>
      </c>
      <c r="AJ90" s="231">
        <v>23.06</v>
      </c>
      <c r="AK90" s="231">
        <v>388.9</v>
      </c>
      <c r="AL90" s="231">
        <v>416.45</v>
      </c>
      <c r="AM90" s="231">
        <v>31.55</v>
      </c>
      <c r="AN90" s="231">
        <v>12.1</v>
      </c>
      <c r="AO90" s="231">
        <v>153.61000000000001</v>
      </c>
      <c r="AP90" s="231">
        <v>187.29</v>
      </c>
      <c r="AQ90" s="231">
        <v>13.52</v>
      </c>
      <c r="AR90" s="231">
        <v>12.11</v>
      </c>
      <c r="AS90" s="231">
        <v>86.67</v>
      </c>
      <c r="AT90" s="231">
        <v>69.430000000000007</v>
      </c>
      <c r="AU90" s="231">
        <v>149.15</v>
      </c>
      <c r="AV90" s="231">
        <v>32.35</v>
      </c>
      <c r="AW90" s="231">
        <v>63.49</v>
      </c>
      <c r="AX90" s="231">
        <v>3.46</v>
      </c>
      <c r="AY90" s="231">
        <v>26.48</v>
      </c>
      <c r="AZ90" s="231">
        <v>33.96</v>
      </c>
      <c r="BA90" s="231">
        <v>7732.42</v>
      </c>
      <c r="BB90" s="231">
        <v>846.69</v>
      </c>
      <c r="BC90" s="231">
        <v>0.41</v>
      </c>
      <c r="BD90" s="231">
        <v>13.59</v>
      </c>
      <c r="BE90" s="231">
        <v>477.56</v>
      </c>
      <c r="BF90" s="231">
        <v>561.23</v>
      </c>
      <c r="BG90" s="231">
        <v>173.56</v>
      </c>
      <c r="BH90" s="231">
        <v>68.959999999999994</v>
      </c>
      <c r="BI90" s="231">
        <v>336.66</v>
      </c>
      <c r="BJ90" s="231">
        <v>4.57</v>
      </c>
      <c r="BK90" s="231">
        <v>1281.55</v>
      </c>
      <c r="BL90" s="231">
        <v>126.92</v>
      </c>
      <c r="BM90" s="231">
        <v>160.84</v>
      </c>
      <c r="BN90" s="231">
        <v>469.26</v>
      </c>
      <c r="BO90" s="231">
        <v>3648.85</v>
      </c>
      <c r="BP90" s="231">
        <v>115.87</v>
      </c>
      <c r="BQ90" s="231">
        <v>738.23</v>
      </c>
      <c r="BR90" s="231">
        <v>111.24</v>
      </c>
      <c r="BS90" s="231">
        <v>421.42</v>
      </c>
      <c r="BT90" s="231">
        <v>69.11</v>
      </c>
      <c r="BU90" s="231">
        <v>63.76</v>
      </c>
      <c r="BV90" s="231">
        <v>11.56</v>
      </c>
      <c r="BW90" s="231">
        <v>59.2</v>
      </c>
      <c r="BX90" s="231">
        <v>441.04</v>
      </c>
      <c r="BY90" s="231">
        <v>139.37</v>
      </c>
      <c r="BZ90" s="231">
        <v>71.33</v>
      </c>
      <c r="CA90" s="231">
        <v>166.46</v>
      </c>
      <c r="CB90" s="231">
        <v>57.05</v>
      </c>
      <c r="CC90" s="231">
        <v>110423.69</v>
      </c>
      <c r="CD90" s="231">
        <v>228.1</v>
      </c>
      <c r="CE90" s="231">
        <v>62</v>
      </c>
      <c r="CF90" s="231">
        <v>9283.77</v>
      </c>
      <c r="CG90" s="231">
        <v>35.24</v>
      </c>
      <c r="CH90" s="231">
        <v>0.86</v>
      </c>
      <c r="CI90" s="231">
        <v>124.47</v>
      </c>
      <c r="CJ90" s="231">
        <v>157.4</v>
      </c>
      <c r="CK90" s="231">
        <v>124.37</v>
      </c>
      <c r="CL90" s="231">
        <v>20.86</v>
      </c>
      <c r="CM90" s="231">
        <v>6.2</v>
      </c>
      <c r="CN90" s="231">
        <v>8.43</v>
      </c>
      <c r="CO90" s="231">
        <v>0.75</v>
      </c>
      <c r="CP90" s="231">
        <v>1339.72</v>
      </c>
      <c r="CQ90" s="231">
        <v>153.41999999999999</v>
      </c>
      <c r="CR90" s="231">
        <v>268.24</v>
      </c>
      <c r="CS90" s="231">
        <v>182.22</v>
      </c>
      <c r="CT90" s="231">
        <v>271.56</v>
      </c>
      <c r="CU90" s="231">
        <v>984.88</v>
      </c>
      <c r="CV90" s="231">
        <v>115.47</v>
      </c>
      <c r="CW90" s="231">
        <v>458.49</v>
      </c>
      <c r="CX90" s="231">
        <v>13.85</v>
      </c>
      <c r="CY90" s="231">
        <v>342.43</v>
      </c>
      <c r="CZ90" s="231">
        <v>31.62</v>
      </c>
      <c r="DA90" s="231">
        <v>9050.09</v>
      </c>
      <c r="DB90" s="231">
        <v>187.29</v>
      </c>
      <c r="DC90" s="231">
        <v>8.9499999999999993</v>
      </c>
      <c r="DD90" s="231">
        <v>40.33</v>
      </c>
      <c r="DE90" s="231">
        <v>1755.3</v>
      </c>
      <c r="DF90" s="231">
        <v>204.2</v>
      </c>
      <c r="DG90" s="231">
        <v>139.37</v>
      </c>
      <c r="DH90" s="231">
        <v>10.8</v>
      </c>
      <c r="DI90" s="231">
        <v>10.33</v>
      </c>
      <c r="DJ90" s="231">
        <v>25.75</v>
      </c>
      <c r="DK90" s="231">
        <v>91.31</v>
      </c>
      <c r="DL90" s="231">
        <v>9408.02</v>
      </c>
      <c r="DM90" s="231">
        <v>30.27</v>
      </c>
      <c r="DN90" s="231">
        <v>48.77</v>
      </c>
      <c r="DO90" s="231">
        <v>87.36</v>
      </c>
      <c r="DP90" s="231">
        <v>84.9</v>
      </c>
      <c r="DQ90" s="231">
        <v>406884</v>
      </c>
      <c r="DR90" s="231">
        <v>289.58999999999997</v>
      </c>
      <c r="DS90" s="231">
        <v>34.32</v>
      </c>
      <c r="DT90" s="231">
        <v>85.74</v>
      </c>
      <c r="DU90" s="231">
        <v>23.46</v>
      </c>
      <c r="DV90" s="231">
        <v>11.3</v>
      </c>
      <c r="DW90" s="231">
        <v>2.42</v>
      </c>
      <c r="DX90" s="231">
        <v>19.46</v>
      </c>
      <c r="DY90" s="231">
        <v>10.92</v>
      </c>
      <c r="DZ90" s="231">
        <v>263.95</v>
      </c>
      <c r="EA90" s="231">
        <v>88.94</v>
      </c>
      <c r="EB90" s="231">
        <v>19.84</v>
      </c>
      <c r="EC90" s="231">
        <v>1179.5999999999999</v>
      </c>
      <c r="ED90" s="231">
        <v>24.66</v>
      </c>
      <c r="EE90" s="231">
        <v>19.98</v>
      </c>
      <c r="EF90" s="231">
        <v>16.190000000000001</v>
      </c>
      <c r="EG90" s="231">
        <v>44.33</v>
      </c>
      <c r="EH90" s="231">
        <v>1115.8699999999999</v>
      </c>
      <c r="EI90" s="231">
        <v>244.59</v>
      </c>
      <c r="EJ90" s="231">
        <v>6.52</v>
      </c>
      <c r="EK90" s="231">
        <v>4130.9399999999996</v>
      </c>
      <c r="EL90" s="231">
        <v>27.5</v>
      </c>
      <c r="EM90" s="231">
        <v>213.93</v>
      </c>
      <c r="EN90" s="231">
        <v>156.37</v>
      </c>
      <c r="EO90" s="231">
        <v>263.48</v>
      </c>
      <c r="EP90" s="231">
        <v>2649.45</v>
      </c>
      <c r="EQ90" s="231">
        <v>135.88999999999999</v>
      </c>
      <c r="ER90" s="231">
        <v>162.52000000000001</v>
      </c>
      <c r="ES90" s="231">
        <v>109.01</v>
      </c>
      <c r="ET90" s="231">
        <v>62.44</v>
      </c>
      <c r="EU90" s="231">
        <v>27.15</v>
      </c>
      <c r="EV90" s="231">
        <v>402.1</v>
      </c>
      <c r="EW90" s="231">
        <v>9.9700000000000006</v>
      </c>
      <c r="EX90" s="231">
        <v>167.22</v>
      </c>
      <c r="EY90" s="231">
        <v>159.54</v>
      </c>
      <c r="EZ90" s="231">
        <v>36.200000000000003</v>
      </c>
      <c r="FA90" s="231">
        <v>62.61</v>
      </c>
      <c r="FB90" s="231">
        <v>30.07</v>
      </c>
      <c r="FC90" s="231">
        <v>144</v>
      </c>
      <c r="FD90" s="231">
        <v>15.96</v>
      </c>
      <c r="FE90" s="231">
        <v>35.299999999999997</v>
      </c>
      <c r="FF90" s="231">
        <v>393.93</v>
      </c>
      <c r="FG90" s="231">
        <v>83.9</v>
      </c>
      <c r="FH90" s="231">
        <v>723.26</v>
      </c>
      <c r="FI90" s="231">
        <v>64.7</v>
      </c>
      <c r="FJ90" s="233">
        <v>40749.699999999997</v>
      </c>
      <c r="FN90" s="326">
        <f t="shared" si="330"/>
        <v>2.4407025389941099E-2</v>
      </c>
      <c r="FO90" s="322">
        <f t="shared" si="331"/>
        <v>2.7621052631578956E-2</v>
      </c>
      <c r="FP90" s="322">
        <f t="shared" si="332"/>
        <v>3.2369706840390949E-2</v>
      </c>
      <c r="FQ90" s="322">
        <f t="shared" si="333"/>
        <v>-3.3189033189033081E-2</v>
      </c>
      <c r="FR90" s="322">
        <f t="shared" si="334"/>
        <v>-3.4074797755352646E-3</v>
      </c>
      <c r="FS90" s="322">
        <f t="shared" si="335"/>
        <v>0.10014655593551543</v>
      </c>
      <c r="FT90" s="322">
        <f t="shared" si="336"/>
        <v>3.591039409106378E-2</v>
      </c>
      <c r="FU90" s="322">
        <f t="shared" si="337"/>
        <v>6.170214153645933E-2</v>
      </c>
      <c r="FV90" s="322">
        <f t="shared" si="338"/>
        <v>7.5165363800360804E-2</v>
      </c>
      <c r="FW90" s="322">
        <f t="shared" si="339"/>
        <v>1.8038102959059454E-2</v>
      </c>
      <c r="FX90" s="322">
        <f t="shared" si="340"/>
        <v>5.2870889288357831E-3</v>
      </c>
      <c r="FY90" s="322">
        <f t="shared" si="341"/>
        <v>0</v>
      </c>
      <c r="FZ90" s="322">
        <f t="shared" si="342"/>
        <v>1.3618677042801612E-2</v>
      </c>
      <c r="GA90" s="322">
        <f t="shared" si="343"/>
        <v>3.1115088195467176E-2</v>
      </c>
      <c r="GB90" s="322">
        <f t="shared" si="344"/>
        <v>5.3511705685618624E-2</v>
      </c>
      <c r="GC90" s="322">
        <f t="shared" si="345"/>
        <v>3.6544458615630687E-2</v>
      </c>
      <c r="GD90" s="322">
        <f t="shared" si="346"/>
        <v>9.8734177215189789E-2</v>
      </c>
      <c r="GE90" s="322">
        <f t="shared" si="347"/>
        <v>2.60651935050666E-2</v>
      </c>
      <c r="GF90" s="322">
        <f t="shared" si="348"/>
        <v>-9.1272104962921465E-3</v>
      </c>
      <c r="GG90" s="322">
        <f t="shared" si="349"/>
        <v>-1.1597804989694522E-2</v>
      </c>
      <c r="GH90" s="322">
        <f t="shared" si="350"/>
        <v>-4.6838407494144202E-3</v>
      </c>
      <c r="GI90" s="322">
        <f t="shared" si="351"/>
        <v>0.15137193120651177</v>
      </c>
      <c r="GJ90" s="322">
        <f t="shared" si="352"/>
        <v>7.2564612326043595E-2</v>
      </c>
      <c r="GK90" s="322">
        <f t="shared" si="353"/>
        <v>-1.1526844603340964E-2</v>
      </c>
      <c r="GL90" s="322">
        <f t="shared" si="354"/>
        <v>9.3712394705174326E-2</v>
      </c>
      <c r="GM90" s="322">
        <f t="shared" si="355"/>
        <v>0.14444066643998626</v>
      </c>
      <c r="GN90" s="322">
        <f t="shared" si="356"/>
        <v>3.0042918454935553E-2</v>
      </c>
      <c r="GO90" s="322">
        <f t="shared" si="357"/>
        <v>0.30376344086021512</v>
      </c>
      <c r="GP90" s="322">
        <f t="shared" si="358"/>
        <v>1.2376237623762332E-2</v>
      </c>
      <c r="GQ90" s="322">
        <f t="shared" si="359"/>
        <v>2.8574700795968671E-2</v>
      </c>
      <c r="GR90" s="322">
        <f t="shared" si="360"/>
        <v>-5.5320364646910519E-3</v>
      </c>
      <c r="GS90" s="322">
        <f t="shared" si="361"/>
        <v>2.6055237102657634E-2</v>
      </c>
      <c r="GT90" s="322">
        <f t="shared" si="362"/>
        <v>-1.3177159590043903E-2</v>
      </c>
      <c r="GU90" s="322">
        <f t="shared" si="363"/>
        <v>-8.7739134367510567E-3</v>
      </c>
      <c r="GV90" s="322">
        <f t="shared" si="364"/>
        <v>-2.2881355932203504E-2</v>
      </c>
      <c r="GW90" s="322">
        <f t="shared" si="365"/>
        <v>9.8675668657490379E-3</v>
      </c>
      <c r="GX90" s="322">
        <f t="shared" si="366"/>
        <v>3.3785125608181941E-2</v>
      </c>
      <c r="GY90" s="322">
        <f t="shared" si="367"/>
        <v>-6.7946824224519961E-2</v>
      </c>
      <c r="GZ90" s="322">
        <f t="shared" si="368"/>
        <v>2.282333051563817E-2</v>
      </c>
      <c r="HA90" s="322">
        <f t="shared" si="369"/>
        <v>-1.4950598023920291E-3</v>
      </c>
      <c r="HB90" s="322">
        <f t="shared" si="370"/>
        <v>4.142571174377218E-2</v>
      </c>
      <c r="HC90" s="322">
        <f t="shared" si="371"/>
        <v>1.0463378176382571E-2</v>
      </c>
      <c r="HD90" s="322">
        <f t="shared" si="372"/>
        <v>-3.888888888888891E-2</v>
      </c>
      <c r="HE90" s="322">
        <f t="shared" si="373"/>
        <v>-2.6617250673854495E-2</v>
      </c>
      <c r="HF90" s="322">
        <f t="shared" si="374"/>
        <v>1.953010279001487E-2</v>
      </c>
      <c r="HG90" s="322">
        <f t="shared" si="375"/>
        <v>5.1981943856679397E-2</v>
      </c>
      <c r="HH90" s="322">
        <f t="shared" si="376"/>
        <v>-8.581060373889093E-3</v>
      </c>
      <c r="HI90" s="322">
        <f t="shared" si="377"/>
        <v>3.0015797788310403E-3</v>
      </c>
      <c r="HJ90" s="322">
        <f t="shared" si="378"/>
        <v>3.9039039039039006E-2</v>
      </c>
      <c r="HK90" s="322">
        <f t="shared" si="379"/>
        <v>6.8441064638783159E-3</v>
      </c>
      <c r="HL90" s="322">
        <f t="shared" si="380"/>
        <v>4.8148148148148218E-2</v>
      </c>
      <c r="HM90" s="322">
        <f t="shared" si="381"/>
        <v>1.7521419820587983E-2</v>
      </c>
      <c r="HN90" s="322">
        <f t="shared" si="382"/>
        <v>4.6045316399397219E-2</v>
      </c>
      <c r="HO90" s="322">
        <f t="shared" si="383"/>
        <v>-0.18000000000000005</v>
      </c>
      <c r="HP90" s="322">
        <f t="shared" si="384"/>
        <v>4.8611111111111029E-2</v>
      </c>
      <c r="HQ90" s="322">
        <f t="shared" si="385"/>
        <v>2.6966582082491121E-2</v>
      </c>
      <c r="HR90" s="322">
        <f t="shared" si="386"/>
        <v>1.1152349380224948E-2</v>
      </c>
      <c r="HS90" s="322">
        <f t="shared" si="387"/>
        <v>2.6921483935861853E-2</v>
      </c>
      <c r="HT90" s="322">
        <f t="shared" si="388"/>
        <v>1.665929529706613E-2</v>
      </c>
      <c r="HU90" s="322">
        <f t="shared" si="389"/>
        <v>-2.8258045894068304E-2</v>
      </c>
      <c r="HV90" s="322">
        <f t="shared" si="390"/>
        <v>7.5294117647058886E-2</v>
      </c>
      <c r="HW90" s="322">
        <f t="shared" si="391"/>
        <v>-1.5449502942396729E-2</v>
      </c>
      <c r="HX90" s="322">
        <f t="shared" si="392"/>
        <v>4.9885184891915067E-3</v>
      </c>
      <c r="HY90" s="322">
        <f t="shared" si="393"/>
        <v>9.6536678483774174E-2</v>
      </c>
      <c r="HZ90" s="322">
        <f t="shared" si="394"/>
        <v>-1.0125300594861435E-2</v>
      </c>
      <c r="IA90" s="322">
        <f t="shared" si="395"/>
        <v>-1.2672848900226932E-3</v>
      </c>
      <c r="IB90" s="322">
        <f t="shared" si="396"/>
        <v>2.7398474906898417E-2</v>
      </c>
      <c r="IC90" s="322">
        <f t="shared" si="397"/>
        <v>1.7210020117397428E-2</v>
      </c>
      <c r="ID90" s="322">
        <f t="shared" si="398"/>
        <v>1.07991360691136E-3</v>
      </c>
      <c r="IE90" s="322">
        <f t="shared" si="399"/>
        <v>-2.0887061174229244E-2</v>
      </c>
      <c r="IF90" s="322">
        <f t="shared" si="400"/>
        <v>5.7698194061830362E-2</v>
      </c>
      <c r="IG90" s="322">
        <f t="shared" si="401"/>
        <v>3.2717849044379591E-2</v>
      </c>
      <c r="IH90" s="322">
        <f t="shared" si="402"/>
        <v>5.378304466727437E-2</v>
      </c>
      <c r="II90" s="322">
        <f t="shared" si="403"/>
        <v>1.0583817002389972E-2</v>
      </c>
      <c r="IJ90" s="322">
        <f t="shared" si="404"/>
        <v>-7.8536656707686475E-2</v>
      </c>
      <c r="IK90" s="322">
        <f t="shared" si="405"/>
        <v>-1.1980717425209115E-2</v>
      </c>
      <c r="IL90" s="322">
        <f t="shared" si="406"/>
        <v>2.3826611166929763E-2</v>
      </c>
      <c r="IM90" s="322">
        <f t="shared" si="407"/>
        <v>8.3595832323721548E-3</v>
      </c>
      <c r="IN90" s="322">
        <f t="shared" si="408"/>
        <v>2.423698384201067E-2</v>
      </c>
      <c r="IO90" s="322">
        <f t="shared" si="409"/>
        <v>7.065225190145448E-2</v>
      </c>
      <c r="IP90" s="322">
        <f t="shared" si="410"/>
        <v>2.8079506017036956E-2</v>
      </c>
      <c r="IQ90" s="322">
        <f t="shared" si="411"/>
        <v>4.2893187552565132E-2</v>
      </c>
      <c r="IR90" s="322">
        <f t="shared" si="412"/>
        <v>4.2036038907832994E-2</v>
      </c>
      <c r="IS90" s="322">
        <f t="shared" si="413"/>
        <v>0.15806769635228402</v>
      </c>
      <c r="IT90" s="322">
        <f t="shared" si="414"/>
        <v>0</v>
      </c>
      <c r="IU90" s="322">
        <f t="shared" si="415"/>
        <v>-2.0044900577293138E-3</v>
      </c>
      <c r="IV90" s="322">
        <f t="shared" si="416"/>
        <v>7.3376977632296919E-2</v>
      </c>
      <c r="IW90" s="322">
        <f t="shared" si="417"/>
        <v>3.3746155764275643E-2</v>
      </c>
      <c r="IX90" s="322">
        <f t="shared" si="418"/>
        <v>1.0658914728682115E-2</v>
      </c>
      <c r="IY90" s="322">
        <f t="shared" si="419"/>
        <v>0</v>
      </c>
      <c r="IZ90" s="322">
        <f t="shared" si="420"/>
        <v>0.10196078431372541</v>
      </c>
      <c r="JA90" s="322">
        <f t="shared" si="421"/>
        <v>4.1666666666666706E-2</v>
      </c>
      <c r="JB90" s="322">
        <f t="shared" si="422"/>
        <v>3.4101610139401384E-2</v>
      </c>
      <c r="JC90" s="322">
        <f t="shared" si="423"/>
        <v>-3.7938170188750307E-2</v>
      </c>
      <c r="JD90" s="322">
        <f t="shared" si="424"/>
        <v>6.2000158365666309E-2</v>
      </c>
      <c r="JE90" s="322">
        <f t="shared" si="425"/>
        <v>5.9172285514996557E-2</v>
      </c>
      <c r="JF90" s="322">
        <f t="shared" si="426"/>
        <v>1.7574099748941422E-2</v>
      </c>
      <c r="JG90" s="322">
        <f t="shared" si="427"/>
        <v>3.7687939227276063E-2</v>
      </c>
      <c r="JH90" s="322">
        <f t="shared" si="428"/>
        <v>2.0323407263409005E-2</v>
      </c>
      <c r="JI90" s="322">
        <f t="shared" si="429"/>
        <v>1.5436746987951869E-2</v>
      </c>
      <c r="JJ90" s="322">
        <f t="shared" si="430"/>
        <v>1.0211524434719094E-2</v>
      </c>
      <c r="JK90" s="322">
        <f t="shared" si="431"/>
        <v>0.14682340332897967</v>
      </c>
      <c r="JL90" s="322">
        <f t="shared" si="432"/>
        <v>0.14940021810250814</v>
      </c>
      <c r="JM90" s="322">
        <f t="shared" si="433"/>
        <v>3.8880132791667091E-2</v>
      </c>
      <c r="JN90" s="322">
        <f t="shared" si="434"/>
        <v>4.142571174377218E-2</v>
      </c>
      <c r="JO90" s="322">
        <f t="shared" si="435"/>
        <v>-1.4317180616740173E-2</v>
      </c>
      <c r="JP90" s="322">
        <f t="shared" si="436"/>
        <v>4.834936314010916E-2</v>
      </c>
      <c r="JQ90" s="322">
        <f t="shared" si="437"/>
        <v>6.0181438217991538E-2</v>
      </c>
      <c r="JR90" s="322">
        <f t="shared" si="438"/>
        <v>1.3097836872395248E-2</v>
      </c>
      <c r="JS90" s="322">
        <f t="shared" si="439"/>
        <v>-1.1980717425209115E-2</v>
      </c>
      <c r="JT90" s="322">
        <f t="shared" si="440"/>
        <v>2.3696682464454975E-2</v>
      </c>
      <c r="JU90" s="322">
        <f t="shared" si="441"/>
        <v>4.8638132295720539E-3</v>
      </c>
      <c r="JV90" s="322">
        <f t="shared" si="442"/>
        <v>-8.8529638183218028E-3</v>
      </c>
      <c r="JW90" s="322">
        <f t="shared" si="443"/>
        <v>-4.3615745284046612E-3</v>
      </c>
      <c r="JX90" s="322">
        <f t="shared" si="444"/>
        <v>3.0368875215891926E-2</v>
      </c>
      <c r="JY90" s="322">
        <f t="shared" si="445"/>
        <v>-1.3196964698119153E-3</v>
      </c>
      <c r="JZ90" s="322">
        <f t="shared" si="446"/>
        <v>8.3055740617366244E-2</v>
      </c>
      <c r="KA90" s="322">
        <f t="shared" si="447"/>
        <v>1.9607843137254815E-2</v>
      </c>
      <c r="KB90" s="322">
        <f t="shared" si="448"/>
        <v>7.3564309444708658E-3</v>
      </c>
      <c r="KC90" s="322">
        <f t="shared" si="449"/>
        <v>1.8703266182734025E-2</v>
      </c>
      <c r="KD90" s="322">
        <f t="shared" si="450"/>
        <v>4.9885799224159776E-2</v>
      </c>
      <c r="KE90" s="322">
        <f t="shared" si="451"/>
        <v>6.6832452595585901E-2</v>
      </c>
      <c r="KF90" s="322">
        <f t="shared" si="452"/>
        <v>0.20151345291479814</v>
      </c>
      <c r="KG90" s="322">
        <f t="shared" si="453"/>
        <v>7.2702331961591204E-2</v>
      </c>
      <c r="KH90" s="322">
        <f t="shared" si="454"/>
        <v>5.4104477611940302E-2</v>
      </c>
      <c r="KI90" s="322">
        <f t="shared" si="455"/>
        <v>5.6768558951965017E-2</v>
      </c>
      <c r="KJ90" s="322">
        <f t="shared" si="456"/>
        <v>3.7866666666666715E-2</v>
      </c>
      <c r="KK90" s="322">
        <f t="shared" si="457"/>
        <v>8.310249307479211E-3</v>
      </c>
      <c r="KL90" s="322">
        <f t="shared" si="458"/>
        <v>1.5582916506348641E-2</v>
      </c>
      <c r="KM90" s="322">
        <f t="shared" si="459"/>
        <v>-4.7000895255147907E-3</v>
      </c>
      <c r="KN90" s="322">
        <f t="shared" si="460"/>
        <v>2.7446918694976757E-2</v>
      </c>
      <c r="KO90" s="322">
        <f t="shared" si="461"/>
        <v>-0.15694682675814761</v>
      </c>
      <c r="KP90" s="322">
        <f t="shared" si="462"/>
        <v>-8.1037277147486117E-4</v>
      </c>
      <c r="KQ90" s="322">
        <f t="shared" si="463"/>
        <v>7.0739549839228311E-2</v>
      </c>
      <c r="KR90" s="322">
        <f t="shared" si="464"/>
        <v>8.0946450809466115E-3</v>
      </c>
      <c r="KS90" s="322">
        <f t="shared" si="465"/>
        <v>7.7290293248464719E-3</v>
      </c>
      <c r="KT90" s="322">
        <f t="shared" si="466"/>
        <v>6.0158662296327908E-2</v>
      </c>
      <c r="KU90" s="322">
        <f t="shared" si="467"/>
        <v>4.7001412610761482E-2</v>
      </c>
      <c r="KV90" s="322">
        <f t="shared" si="468"/>
        <v>6.1728395061727073E-3</v>
      </c>
      <c r="KW90" s="322">
        <f t="shared" si="469"/>
        <v>8.4492399779475383E-2</v>
      </c>
      <c r="KX90" s="322">
        <f t="shared" si="470"/>
        <v>1.8214936247723393E-3</v>
      </c>
      <c r="KY90" s="322">
        <f t="shared" si="471"/>
        <v>-4.9304618819480082E-3</v>
      </c>
      <c r="KZ90" s="322">
        <f t="shared" si="472"/>
        <v>2.6521368082452517E-2</v>
      </c>
      <c r="LA90" s="322">
        <f t="shared" si="473"/>
        <v>3.9245570584874436E-3</v>
      </c>
      <c r="LB90" s="322">
        <f t="shared" si="474"/>
        <v>1.0877776675543798E-2</v>
      </c>
      <c r="LC90" s="322">
        <f t="shared" si="475"/>
        <v>8.2961428116034283E-2</v>
      </c>
      <c r="LD90" s="322">
        <f t="shared" si="476"/>
        <v>-1.3715256705910856E-2</v>
      </c>
      <c r="LE90" s="322">
        <f t="shared" si="477"/>
        <v>6.2372088490400601E-2</v>
      </c>
      <c r="LF90" s="322">
        <f t="shared" si="478"/>
        <v>-2.3306741748787767E-2</v>
      </c>
      <c r="LG90" s="322">
        <f t="shared" si="479"/>
        <v>-1.8438177874186609E-2</v>
      </c>
      <c r="LH90" s="322">
        <f t="shared" si="480"/>
        <v>-7.3565715414238208E-3</v>
      </c>
      <c r="LI90" s="322">
        <f t="shared" si="481"/>
        <v>1.6309887869520912E-2</v>
      </c>
      <c r="LJ90" s="322">
        <f t="shared" si="482"/>
        <v>-1.5310328583205714E-2</v>
      </c>
      <c r="LK90" s="322">
        <f t="shared" si="483"/>
        <v>-7.9612322602976876E-2</v>
      </c>
      <c r="LL90" s="322">
        <f t="shared" si="484"/>
        <v>2.4624964619303837E-2</v>
      </c>
      <c r="LM90" s="322">
        <f t="shared" si="485"/>
        <v>2.9769736842105304E-2</v>
      </c>
      <c r="LN90" s="322">
        <f t="shared" si="486"/>
        <v>8.7219054008722437E-3</v>
      </c>
      <c r="LO90" s="322">
        <f t="shared" si="487"/>
        <v>4.0462427745664699E-2</v>
      </c>
      <c r="LP90" s="322">
        <f t="shared" si="488"/>
        <v>9.3150684931506939E-2</v>
      </c>
      <c r="LQ90" s="322">
        <f t="shared" si="489"/>
        <v>1.0014306151645044E-2</v>
      </c>
      <c r="LR90" s="322">
        <f t="shared" si="490"/>
        <v>2.0041948263807993E-2</v>
      </c>
      <c r="LS90" s="322">
        <f t="shared" si="491"/>
        <v>4.9931172569140397E-2</v>
      </c>
      <c r="LT90" s="322">
        <f t="shared" si="492"/>
        <v>2.7722912966252209E-2</v>
      </c>
      <c r="LU90" s="322">
        <f t="shared" si="493"/>
        <v>-1.1005808621216735E-2</v>
      </c>
      <c r="LV90" s="327">
        <f t="shared" si="494"/>
        <v>2.1471104688398777E-2</v>
      </c>
    </row>
    <row r="91" spans="1:334">
      <c r="A91" s="265">
        <v>45411</v>
      </c>
      <c r="B91" s="230">
        <v>3361.41</v>
      </c>
      <c r="C91" s="231">
        <v>119.31</v>
      </c>
      <c r="D91" s="231">
        <v>48.4</v>
      </c>
      <c r="E91" s="231">
        <v>39.51</v>
      </c>
      <c r="F91" s="231">
        <v>3413.56</v>
      </c>
      <c r="G91" s="231">
        <v>23.33</v>
      </c>
      <c r="H91" s="231">
        <v>215.7</v>
      </c>
      <c r="I91" s="231">
        <v>224851.3</v>
      </c>
      <c r="J91" s="231">
        <v>17.95</v>
      </c>
      <c r="K91" s="231">
        <v>402.18</v>
      </c>
      <c r="L91" s="231">
        <v>91.58</v>
      </c>
      <c r="M91" s="232">
        <v>0.06</v>
      </c>
      <c r="N91" s="231">
        <v>32.090000000000003</v>
      </c>
      <c r="O91" s="231">
        <v>3535.55</v>
      </c>
      <c r="P91" s="231">
        <v>3.07</v>
      </c>
      <c r="Q91" s="231">
        <v>1630.56</v>
      </c>
      <c r="R91" s="231">
        <v>18.18</v>
      </c>
      <c r="S91" s="231">
        <v>182.07</v>
      </c>
      <c r="T91" s="231">
        <v>100.23</v>
      </c>
      <c r="U91" s="231">
        <v>75390.990000000005</v>
      </c>
      <c r="V91" s="231">
        <v>17.079999999999998</v>
      </c>
      <c r="W91" s="231">
        <v>88.75</v>
      </c>
      <c r="X91" s="231">
        <v>9.8699999999999992</v>
      </c>
      <c r="Y91" s="231">
        <v>478.26</v>
      </c>
      <c r="Z91" s="231">
        <v>78.28</v>
      </c>
      <c r="AA91" s="231">
        <v>181.19</v>
      </c>
      <c r="AB91" s="231">
        <v>2.4</v>
      </c>
      <c r="AC91" s="231">
        <v>16.25</v>
      </c>
      <c r="AD91" s="231">
        <v>16.8</v>
      </c>
      <c r="AE91" s="231">
        <v>186.21</v>
      </c>
      <c r="AF91" s="231">
        <v>763.13</v>
      </c>
      <c r="AG91" s="231">
        <v>59.48</v>
      </c>
      <c r="AH91" s="231">
        <v>6.11</v>
      </c>
      <c r="AI91" s="231">
        <v>225.13</v>
      </c>
      <c r="AJ91" s="231">
        <v>25.24</v>
      </c>
      <c r="AK91" s="231">
        <v>406.4</v>
      </c>
      <c r="AL91" s="231">
        <v>426.89</v>
      </c>
      <c r="AM91" s="231">
        <v>30.58</v>
      </c>
      <c r="AN91" s="231">
        <v>12.23</v>
      </c>
      <c r="AO91" s="231">
        <v>150.94999999999999</v>
      </c>
      <c r="AP91" s="231">
        <v>184.4</v>
      </c>
      <c r="AQ91" s="231">
        <v>12.76</v>
      </c>
      <c r="AR91" s="231">
        <v>11.81</v>
      </c>
      <c r="AS91" s="231">
        <v>88.54</v>
      </c>
      <c r="AT91" s="231">
        <v>70.55</v>
      </c>
      <c r="AU91" s="231">
        <v>147.05000000000001</v>
      </c>
      <c r="AV91" s="231">
        <v>33.06</v>
      </c>
      <c r="AW91" s="231">
        <v>61.12</v>
      </c>
      <c r="AX91" s="231">
        <v>3.54</v>
      </c>
      <c r="AY91" s="231">
        <v>26.65</v>
      </c>
      <c r="AZ91" s="231">
        <v>40.409999999999997</v>
      </c>
      <c r="BA91" s="231">
        <v>7743.35</v>
      </c>
      <c r="BB91" s="231">
        <v>825.84</v>
      </c>
      <c r="BC91" s="231">
        <v>0.38</v>
      </c>
      <c r="BD91" s="231">
        <v>13.88</v>
      </c>
      <c r="BE91" s="231">
        <v>486.18</v>
      </c>
      <c r="BF91" s="231">
        <v>579.34</v>
      </c>
      <c r="BG91" s="231">
        <v>173.56</v>
      </c>
      <c r="BH91" s="231">
        <v>68.11</v>
      </c>
      <c r="BI91" s="231">
        <v>330.16</v>
      </c>
      <c r="BJ91" s="231">
        <v>4.2699999999999996</v>
      </c>
      <c r="BK91" s="231">
        <v>1328.96</v>
      </c>
      <c r="BL91" s="231">
        <v>128.57</v>
      </c>
      <c r="BM91" s="231">
        <v>162.58000000000001</v>
      </c>
      <c r="BN91" s="231">
        <v>454.77</v>
      </c>
      <c r="BO91" s="231">
        <v>3669.91</v>
      </c>
      <c r="BP91" s="231">
        <v>115.5</v>
      </c>
      <c r="BQ91" s="231">
        <v>739.22</v>
      </c>
      <c r="BR91" s="231">
        <v>112.16</v>
      </c>
      <c r="BS91" s="231">
        <v>433.05</v>
      </c>
      <c r="BT91" s="231">
        <v>73.53</v>
      </c>
      <c r="BU91" s="231">
        <v>60.9</v>
      </c>
      <c r="BV91" s="231">
        <v>11.24</v>
      </c>
      <c r="BW91" s="231">
        <v>58.87</v>
      </c>
      <c r="BX91" s="231">
        <v>449.67</v>
      </c>
      <c r="BY91" s="231">
        <v>142.36000000000001</v>
      </c>
      <c r="BZ91" s="231">
        <v>74.459999999999994</v>
      </c>
      <c r="CA91" s="231">
        <v>167</v>
      </c>
      <c r="CB91" s="231">
        <v>57.58</v>
      </c>
      <c r="CC91" s="231">
        <v>106406.58</v>
      </c>
      <c r="CD91" s="231">
        <v>222.27</v>
      </c>
      <c r="CE91" s="231">
        <v>61.82</v>
      </c>
      <c r="CF91" s="231">
        <v>9214.7800000000007</v>
      </c>
      <c r="CG91" s="231">
        <v>44.72</v>
      </c>
      <c r="CH91" s="231">
        <v>0.86</v>
      </c>
      <c r="CI91" s="231">
        <v>127.17</v>
      </c>
      <c r="CJ91" s="231">
        <v>150.6</v>
      </c>
      <c r="CK91" s="231">
        <v>120.65</v>
      </c>
      <c r="CL91" s="231">
        <v>21.22</v>
      </c>
      <c r="CM91" s="231">
        <v>6.2</v>
      </c>
      <c r="CN91" s="231">
        <v>8.56</v>
      </c>
      <c r="CO91" s="231">
        <v>0.77</v>
      </c>
      <c r="CP91" s="231">
        <v>1361.21</v>
      </c>
      <c r="CQ91" s="231">
        <v>154.57</v>
      </c>
      <c r="CR91" s="231">
        <v>256.86</v>
      </c>
      <c r="CS91" s="231">
        <v>179.55</v>
      </c>
      <c r="CT91" s="231">
        <v>265.58999999999997</v>
      </c>
      <c r="CU91" s="231">
        <v>998.58</v>
      </c>
      <c r="CV91" s="231">
        <v>114.08</v>
      </c>
      <c r="CW91" s="231">
        <v>439.81</v>
      </c>
      <c r="CX91" s="231">
        <v>13.59</v>
      </c>
      <c r="CY91" s="231">
        <v>358.15</v>
      </c>
      <c r="CZ91" s="231">
        <v>34.93</v>
      </c>
      <c r="DA91" s="231">
        <v>8705.93</v>
      </c>
      <c r="DB91" s="231">
        <v>184.4</v>
      </c>
      <c r="DC91" s="231">
        <v>9.4499999999999993</v>
      </c>
      <c r="DD91" s="231">
        <v>40.29</v>
      </c>
      <c r="DE91" s="231">
        <v>1747.08</v>
      </c>
      <c r="DF91" s="231">
        <v>202.04</v>
      </c>
      <c r="DG91" s="231">
        <v>142.36000000000001</v>
      </c>
      <c r="DH91" s="231">
        <v>10.77</v>
      </c>
      <c r="DI91" s="231">
        <v>10.61</v>
      </c>
      <c r="DJ91" s="231">
        <v>26.2</v>
      </c>
      <c r="DK91" s="231">
        <v>89.4</v>
      </c>
      <c r="DL91" s="231">
        <v>9455.9</v>
      </c>
      <c r="DM91" s="231">
        <v>28.11</v>
      </c>
      <c r="DN91" s="231">
        <v>49.61</v>
      </c>
      <c r="DO91" s="231">
        <v>86.38</v>
      </c>
      <c r="DP91" s="231">
        <v>70.33</v>
      </c>
      <c r="DQ91" s="231">
        <v>436267.28</v>
      </c>
      <c r="DR91" s="231">
        <v>296.07</v>
      </c>
      <c r="DS91" s="231">
        <v>35.270000000000003</v>
      </c>
      <c r="DT91" s="231">
        <v>78.27</v>
      </c>
      <c r="DU91" s="231">
        <v>24.15</v>
      </c>
      <c r="DV91" s="231">
        <v>11.61</v>
      </c>
      <c r="DW91" s="231">
        <v>3.04</v>
      </c>
      <c r="DX91" s="231">
        <v>19.48</v>
      </c>
      <c r="DY91" s="231">
        <v>11.21</v>
      </c>
      <c r="DZ91" s="231">
        <v>259.12</v>
      </c>
      <c r="EA91" s="231">
        <v>94.09</v>
      </c>
      <c r="EB91" s="231">
        <v>23.96</v>
      </c>
      <c r="EC91" s="231">
        <v>1154.8</v>
      </c>
      <c r="ED91" s="231">
        <v>25.49</v>
      </c>
      <c r="EE91" s="231">
        <v>20.53</v>
      </c>
      <c r="EF91" s="231">
        <v>16.18</v>
      </c>
      <c r="EG91" s="231">
        <v>43.78</v>
      </c>
      <c r="EH91" s="231">
        <v>1146.58</v>
      </c>
      <c r="EI91" s="231">
        <v>246.38</v>
      </c>
      <c r="EJ91" s="231">
        <v>6.15</v>
      </c>
      <c r="EK91" s="231">
        <v>4185.92</v>
      </c>
      <c r="EL91" s="231">
        <v>27.41</v>
      </c>
      <c r="EM91" s="231">
        <v>210.34</v>
      </c>
      <c r="EN91" s="231">
        <v>159.44999999999999</v>
      </c>
      <c r="EO91" s="231">
        <v>254.3</v>
      </c>
      <c r="EP91" s="231">
        <v>2842.14</v>
      </c>
      <c r="EQ91" s="231">
        <v>139.1</v>
      </c>
      <c r="ER91" s="231">
        <v>158.52000000000001</v>
      </c>
      <c r="ES91" s="231">
        <v>113.14</v>
      </c>
      <c r="ET91" s="231">
        <v>63.73</v>
      </c>
      <c r="EU91" s="231">
        <v>27.11</v>
      </c>
      <c r="EV91" s="231">
        <v>400.87</v>
      </c>
      <c r="EW91" s="231">
        <v>9.6300000000000008</v>
      </c>
      <c r="EX91" s="231">
        <v>179.79</v>
      </c>
      <c r="EY91" s="231">
        <v>158.19</v>
      </c>
      <c r="EZ91" s="231">
        <v>35.49</v>
      </c>
      <c r="FA91" s="231">
        <v>61.38</v>
      </c>
      <c r="FB91" s="231">
        <v>29.07</v>
      </c>
      <c r="FC91" s="231">
        <v>140</v>
      </c>
      <c r="FD91" s="231">
        <v>15.64</v>
      </c>
      <c r="FE91" s="231">
        <v>33.619999999999997</v>
      </c>
      <c r="FF91" s="231">
        <v>390.06</v>
      </c>
      <c r="FG91" s="231">
        <v>83.96</v>
      </c>
      <c r="FH91" s="231">
        <v>739.05</v>
      </c>
      <c r="FI91" s="231">
        <v>64.14</v>
      </c>
      <c r="FJ91" s="233">
        <v>40188.519999999997</v>
      </c>
      <c r="FN91" s="326">
        <f t="shared" si="330"/>
        <v>7.8948630917399058E-3</v>
      </c>
      <c r="FO91" s="322">
        <f t="shared" si="331"/>
        <v>-2.2289600917807087E-2</v>
      </c>
      <c r="FP91" s="322">
        <f t="shared" si="332"/>
        <v>-4.5553145336225641E-2</v>
      </c>
      <c r="FQ91" s="322">
        <f t="shared" si="333"/>
        <v>-1.716417910447773E-2</v>
      </c>
      <c r="FR91" s="322">
        <f t="shared" si="334"/>
        <v>2.0227862326204119E-2</v>
      </c>
      <c r="FS91" s="322">
        <f t="shared" si="335"/>
        <v>3.5968028419182896E-2</v>
      </c>
      <c r="FT91" s="322">
        <f t="shared" si="336"/>
        <v>1.1820996341120094E-2</v>
      </c>
      <c r="FU91" s="322">
        <f t="shared" si="337"/>
        <v>-3.4068094605190974E-2</v>
      </c>
      <c r="FV91" s="322">
        <f t="shared" si="338"/>
        <v>3.9149888143176891E-3</v>
      </c>
      <c r="FW91" s="322">
        <f t="shared" si="339"/>
        <v>8.4610790364332035E-4</v>
      </c>
      <c r="FX91" s="322">
        <f t="shared" si="340"/>
        <v>-3.6709792784264172E-2</v>
      </c>
      <c r="FY91" s="322">
        <f t="shared" si="341"/>
        <v>0</v>
      </c>
      <c r="FZ91" s="322">
        <f t="shared" si="342"/>
        <v>2.6551503518874017E-2</v>
      </c>
      <c r="GA91" s="322">
        <f t="shared" si="343"/>
        <v>1.5991838845943875E-2</v>
      </c>
      <c r="GB91" s="322">
        <f t="shared" si="344"/>
        <v>-2.5396825396825421E-2</v>
      </c>
      <c r="GC91" s="322">
        <f t="shared" si="345"/>
        <v>0.15971550497866283</v>
      </c>
      <c r="GD91" s="322">
        <f t="shared" si="346"/>
        <v>4.7235023041474672E-2</v>
      </c>
      <c r="GE91" s="322">
        <f t="shared" si="347"/>
        <v>8.3169730501516978E-2</v>
      </c>
      <c r="GF91" s="322">
        <f t="shared" si="348"/>
        <v>-3.8284398388025283E-2</v>
      </c>
      <c r="GG91" s="322">
        <f t="shared" si="349"/>
        <v>1.1733892385349871E-2</v>
      </c>
      <c r="GH91" s="322">
        <f t="shared" si="350"/>
        <v>4.7058823529410763E-3</v>
      </c>
      <c r="GI91" s="322">
        <f t="shared" si="351"/>
        <v>1.1972633979475452E-2</v>
      </c>
      <c r="GJ91" s="322">
        <f t="shared" si="352"/>
        <v>-8.5264133456904548E-2</v>
      </c>
      <c r="GK91" s="322">
        <f t="shared" si="353"/>
        <v>-5.8618109254177956E-3</v>
      </c>
      <c r="GL91" s="322">
        <f t="shared" si="354"/>
        <v>7.6605693852290033E-2</v>
      </c>
      <c r="GM91" s="322">
        <f t="shared" si="355"/>
        <v>7.6653395923703169E-2</v>
      </c>
      <c r="GN91" s="322">
        <f t="shared" si="356"/>
        <v>0</v>
      </c>
      <c r="GO91" s="322">
        <f t="shared" si="357"/>
        <v>0.11683848797250854</v>
      </c>
      <c r="GP91" s="322">
        <f t="shared" si="358"/>
        <v>2.689486552567245E-2</v>
      </c>
      <c r="GQ91" s="322">
        <f t="shared" si="359"/>
        <v>3.6688564747800932E-2</v>
      </c>
      <c r="GR91" s="322">
        <f t="shared" si="360"/>
        <v>-3.4865500130581866E-3</v>
      </c>
      <c r="GS91" s="322">
        <f t="shared" si="361"/>
        <v>6.9409175554426376E-3</v>
      </c>
      <c r="GT91" s="322">
        <f t="shared" si="362"/>
        <v>-9.3471810089020751E-2</v>
      </c>
      <c r="GU91" s="322">
        <f t="shared" si="363"/>
        <v>2.7193502760414327E-2</v>
      </c>
      <c r="GV91" s="322">
        <f t="shared" si="364"/>
        <v>9.4535993061578477E-2</v>
      </c>
      <c r="GW91" s="322">
        <f t="shared" si="365"/>
        <v>4.4998714322447932E-2</v>
      </c>
      <c r="GX91" s="322">
        <f t="shared" si="366"/>
        <v>2.5069035898667304E-2</v>
      </c>
      <c r="GY91" s="322">
        <f t="shared" si="367"/>
        <v>-3.0744849445324959E-2</v>
      </c>
      <c r="GZ91" s="322">
        <f t="shared" si="368"/>
        <v>1.0743801652892626E-2</v>
      </c>
      <c r="HA91" s="322">
        <f t="shared" si="369"/>
        <v>-1.7316580951761116E-2</v>
      </c>
      <c r="HB91" s="322">
        <f t="shared" si="370"/>
        <v>-1.5430615622830832E-2</v>
      </c>
      <c r="HC91" s="322">
        <f t="shared" si="371"/>
        <v>-5.6213017751479279E-2</v>
      </c>
      <c r="HD91" s="322">
        <f t="shared" si="372"/>
        <v>-2.4772914946325265E-2</v>
      </c>
      <c r="HE91" s="322">
        <f t="shared" si="373"/>
        <v>2.157609322718362E-2</v>
      </c>
      <c r="HF91" s="322">
        <f t="shared" si="374"/>
        <v>1.6131355321906817E-2</v>
      </c>
      <c r="HG91" s="322">
        <f t="shared" si="375"/>
        <v>-1.4079785450888329E-2</v>
      </c>
      <c r="HH91" s="322">
        <f t="shared" si="376"/>
        <v>2.1947449768160768E-2</v>
      </c>
      <c r="HI91" s="322">
        <f t="shared" si="377"/>
        <v>-3.732871318317852E-2</v>
      </c>
      <c r="HJ91" s="322">
        <f t="shared" si="378"/>
        <v>2.3121387283237014E-2</v>
      </c>
      <c r="HK91" s="322">
        <f t="shared" si="379"/>
        <v>6.419939577039205E-3</v>
      </c>
      <c r="HL91" s="322">
        <f t="shared" si="380"/>
        <v>0.18992932862190801</v>
      </c>
      <c r="HM91" s="322">
        <f t="shared" si="381"/>
        <v>1.4135290116160646E-3</v>
      </c>
      <c r="HN91" s="322">
        <f t="shared" si="382"/>
        <v>-2.4625305601814147E-2</v>
      </c>
      <c r="HO91" s="322">
        <f t="shared" si="383"/>
        <v>-7.3170731707317013E-2</v>
      </c>
      <c r="HP91" s="322">
        <f t="shared" si="384"/>
        <v>2.1339220014716772E-2</v>
      </c>
      <c r="HQ91" s="322">
        <f t="shared" si="385"/>
        <v>1.8050087947064253E-2</v>
      </c>
      <c r="HR91" s="322">
        <f t="shared" si="386"/>
        <v>3.226841045560646E-2</v>
      </c>
      <c r="HS91" s="322">
        <f t="shared" si="387"/>
        <v>0</v>
      </c>
      <c r="HT91" s="322">
        <f t="shared" si="388"/>
        <v>-1.232598607888623E-2</v>
      </c>
      <c r="HU91" s="322">
        <f t="shared" si="389"/>
        <v>-1.9307313016099326E-2</v>
      </c>
      <c r="HV91" s="322">
        <f t="shared" si="390"/>
        <v>-6.5645514223194895E-2</v>
      </c>
      <c r="HW91" s="322">
        <f t="shared" si="391"/>
        <v>3.6994264757520254E-2</v>
      </c>
      <c r="HX91" s="322">
        <f t="shared" si="392"/>
        <v>1.3000315159155305E-2</v>
      </c>
      <c r="HY91" s="322">
        <f t="shared" si="393"/>
        <v>1.0818204426759568E-2</v>
      </c>
      <c r="HZ91" s="322">
        <f t="shared" si="394"/>
        <v>-3.0878404296125834E-2</v>
      </c>
      <c r="IA91" s="322">
        <f t="shared" si="395"/>
        <v>5.7716814886882017E-3</v>
      </c>
      <c r="IB91" s="322">
        <f t="shared" si="396"/>
        <v>-3.1932337964961123E-3</v>
      </c>
      <c r="IC91" s="322">
        <f t="shared" si="397"/>
        <v>1.3410454736328908E-3</v>
      </c>
      <c r="ID91" s="322">
        <f t="shared" si="398"/>
        <v>8.2704063286587713E-3</v>
      </c>
      <c r="IE91" s="322">
        <f t="shared" si="399"/>
        <v>2.7597171467894251E-2</v>
      </c>
      <c r="IF91" s="322">
        <f t="shared" si="400"/>
        <v>6.3956012154536265E-2</v>
      </c>
      <c r="IG91" s="322">
        <f t="shared" si="401"/>
        <v>-4.4855708908406518E-2</v>
      </c>
      <c r="IH91" s="322">
        <f t="shared" si="402"/>
        <v>-2.7681660899654004E-2</v>
      </c>
      <c r="II91" s="322">
        <f t="shared" si="403"/>
        <v>-5.5743243243244157E-3</v>
      </c>
      <c r="IJ91" s="322">
        <f t="shared" si="404"/>
        <v>1.9567386178124421E-2</v>
      </c>
      <c r="IK91" s="322">
        <f t="shared" si="405"/>
        <v>2.1453684437109915E-2</v>
      </c>
      <c r="IL91" s="322">
        <f t="shared" si="406"/>
        <v>4.3880555166129195E-2</v>
      </c>
      <c r="IM91" s="322">
        <f t="shared" si="407"/>
        <v>3.2440225880090833E-3</v>
      </c>
      <c r="IN91" s="322">
        <f t="shared" si="408"/>
        <v>9.290096406660845E-3</v>
      </c>
      <c r="IO91" s="322">
        <f t="shared" si="409"/>
        <v>-3.6379059602156025E-2</v>
      </c>
      <c r="IP91" s="322">
        <f t="shared" si="410"/>
        <v>-2.5558965366067447E-2</v>
      </c>
      <c r="IQ91" s="322">
        <f t="shared" si="411"/>
        <v>-2.9032258064516083E-3</v>
      </c>
      <c r="IR91" s="322">
        <f t="shared" si="412"/>
        <v>-7.4312482967587284E-3</v>
      </c>
      <c r="IS91" s="322">
        <f t="shared" si="413"/>
        <v>0.26901248581157766</v>
      </c>
      <c r="IT91" s="322">
        <f t="shared" si="414"/>
        <v>0</v>
      </c>
      <c r="IU91" s="322">
        <f t="shared" si="415"/>
        <v>2.1691973969631261E-2</v>
      </c>
      <c r="IV91" s="322">
        <f t="shared" si="416"/>
        <v>-4.3202033036848865E-2</v>
      </c>
      <c r="IW91" s="322">
        <f t="shared" si="417"/>
        <v>-2.9910750180911785E-2</v>
      </c>
      <c r="IX91" s="322">
        <f t="shared" si="418"/>
        <v>1.7257909875359512E-2</v>
      </c>
      <c r="IY91" s="322">
        <f t="shared" si="419"/>
        <v>0</v>
      </c>
      <c r="IZ91" s="322">
        <f t="shared" si="420"/>
        <v>1.5421115065243272E-2</v>
      </c>
      <c r="JA91" s="322">
        <f t="shared" si="421"/>
        <v>2.6666666666666689E-2</v>
      </c>
      <c r="JB91" s="322">
        <f t="shared" si="422"/>
        <v>1.6040665213626733E-2</v>
      </c>
      <c r="JC91" s="322">
        <f t="shared" si="423"/>
        <v>7.4957632642419876E-3</v>
      </c>
      <c r="JD91" s="322">
        <f t="shared" si="424"/>
        <v>-4.2424694303608693E-2</v>
      </c>
      <c r="JE91" s="322">
        <f t="shared" si="425"/>
        <v>-1.4652617714850113E-2</v>
      </c>
      <c r="JF91" s="322">
        <f t="shared" si="426"/>
        <v>-2.1984091913389407E-2</v>
      </c>
      <c r="JG91" s="322">
        <f t="shared" si="427"/>
        <v>1.3910324100398065E-2</v>
      </c>
      <c r="JH91" s="322">
        <f t="shared" si="428"/>
        <v>-1.2037758725210016E-2</v>
      </c>
      <c r="JI91" s="322">
        <f t="shared" si="429"/>
        <v>-4.074243713058083E-2</v>
      </c>
      <c r="JJ91" s="322">
        <f t="shared" si="430"/>
        <v>-1.8772563176895293E-2</v>
      </c>
      <c r="JK91" s="322">
        <f t="shared" si="431"/>
        <v>4.5907192710918934E-2</v>
      </c>
      <c r="JL91" s="322">
        <f t="shared" si="432"/>
        <v>0.10468058191018338</v>
      </c>
      <c r="JM91" s="322">
        <f t="shared" si="433"/>
        <v>-3.8028351099270823E-2</v>
      </c>
      <c r="JN91" s="322">
        <f t="shared" si="434"/>
        <v>-1.5430615622830832E-2</v>
      </c>
      <c r="JO91" s="322">
        <f t="shared" si="435"/>
        <v>5.5865921787709501E-2</v>
      </c>
      <c r="JP91" s="322">
        <f t="shared" si="436"/>
        <v>-9.9181750557895227E-4</v>
      </c>
      <c r="JQ91" s="322">
        <f t="shared" si="437"/>
        <v>-4.6829601777474096E-3</v>
      </c>
      <c r="JR91" s="322">
        <f t="shared" si="438"/>
        <v>-1.0577864838393715E-2</v>
      </c>
      <c r="JS91" s="322">
        <f t="shared" si="439"/>
        <v>2.1453684437109915E-2</v>
      </c>
      <c r="JT91" s="322">
        <f t="shared" si="440"/>
        <v>-2.7777777777778828E-3</v>
      </c>
      <c r="JU91" s="322">
        <f t="shared" si="441"/>
        <v>2.7105517909002841E-2</v>
      </c>
      <c r="JV91" s="322">
        <f t="shared" si="442"/>
        <v>1.7475728155339779E-2</v>
      </c>
      <c r="JW91" s="322">
        <f t="shared" si="443"/>
        <v>-2.0917752710546453E-2</v>
      </c>
      <c r="JX91" s="322">
        <f t="shared" si="444"/>
        <v>5.0892748952488616E-3</v>
      </c>
      <c r="JY91" s="322">
        <f t="shared" si="445"/>
        <v>-7.1357779980178407E-2</v>
      </c>
      <c r="JZ91" s="322">
        <f t="shared" si="446"/>
        <v>1.72237030961656E-2</v>
      </c>
      <c r="KA91" s="322">
        <f t="shared" si="447"/>
        <v>-1.1217948717948763E-2</v>
      </c>
      <c r="KB91" s="322">
        <f t="shared" si="448"/>
        <v>-0.17161366313309784</v>
      </c>
      <c r="KC91" s="322">
        <f t="shared" si="449"/>
        <v>7.2215373423383633E-2</v>
      </c>
      <c r="KD91" s="322">
        <f t="shared" si="450"/>
        <v>2.237646327566566E-2</v>
      </c>
      <c r="KE91" s="322">
        <f t="shared" si="451"/>
        <v>2.7680652680652763E-2</v>
      </c>
      <c r="KF91" s="322">
        <f t="shared" si="452"/>
        <v>-8.7123862841147648E-2</v>
      </c>
      <c r="KG91" s="322">
        <f t="shared" si="453"/>
        <v>2.9411764705882255E-2</v>
      </c>
      <c r="KH91" s="322">
        <f t="shared" si="454"/>
        <v>2.7433628318583956E-2</v>
      </c>
      <c r="KI91" s="322">
        <f t="shared" si="455"/>
        <v>0.25619834710743805</v>
      </c>
      <c r="KJ91" s="322">
        <f t="shared" si="456"/>
        <v>1.0277492291880562E-3</v>
      </c>
      <c r="KK91" s="322">
        <f t="shared" si="457"/>
        <v>2.6556776556776643E-2</v>
      </c>
      <c r="KL91" s="322">
        <f t="shared" si="458"/>
        <v>-1.8298920250047299E-2</v>
      </c>
      <c r="KM91" s="322">
        <f t="shared" si="459"/>
        <v>5.7904205082077873E-2</v>
      </c>
      <c r="KN91" s="322">
        <f t="shared" si="460"/>
        <v>0.20766129032258071</v>
      </c>
      <c r="KO91" s="322">
        <f t="shared" si="461"/>
        <v>-2.1024075957951811E-2</v>
      </c>
      <c r="KP91" s="322">
        <f t="shared" si="462"/>
        <v>3.3657745336577387E-2</v>
      </c>
      <c r="KQ91" s="322">
        <f t="shared" si="463"/>
        <v>2.7527527527527563E-2</v>
      </c>
      <c r="KR91" s="322">
        <f t="shared" si="464"/>
        <v>-6.1766522544790382E-4</v>
      </c>
      <c r="KS91" s="322">
        <f t="shared" si="465"/>
        <v>-1.2406947890818795E-2</v>
      </c>
      <c r="KT91" s="322">
        <f t="shared" si="466"/>
        <v>2.7521127013003341E-2</v>
      </c>
      <c r="KU91" s="322">
        <f t="shared" si="467"/>
        <v>7.318369516333423E-3</v>
      </c>
      <c r="KV91" s="322">
        <f t="shared" si="468"/>
        <v>-5.6748466257668592E-2</v>
      </c>
      <c r="KW91" s="322">
        <f t="shared" si="469"/>
        <v>1.3309319428507913E-2</v>
      </c>
      <c r="KX91" s="322">
        <f t="shared" si="470"/>
        <v>-3.2727272727272674E-3</v>
      </c>
      <c r="KY91" s="322">
        <f t="shared" si="471"/>
        <v>-1.6781190108914146E-2</v>
      </c>
      <c r="KZ91" s="322">
        <f t="shared" si="472"/>
        <v>1.9696872801688203E-2</v>
      </c>
      <c r="LA91" s="322">
        <f t="shared" si="473"/>
        <v>-3.4841354182480667E-2</v>
      </c>
      <c r="LB91" s="322">
        <f t="shared" si="474"/>
        <v>7.272830210043596E-2</v>
      </c>
      <c r="LC91" s="322">
        <f t="shared" si="475"/>
        <v>2.362204724409455E-2</v>
      </c>
      <c r="LD91" s="322">
        <f t="shared" si="476"/>
        <v>-2.4612355402412009E-2</v>
      </c>
      <c r="LE91" s="322">
        <f t="shared" si="477"/>
        <v>3.7886432437391024E-2</v>
      </c>
      <c r="LF91" s="322">
        <f t="shared" si="478"/>
        <v>2.0659833440102485E-2</v>
      </c>
      <c r="LG91" s="322">
        <f t="shared" si="479"/>
        <v>-1.4732965009207791E-3</v>
      </c>
      <c r="LH91" s="322">
        <f t="shared" si="480"/>
        <v>-3.0589405620492865E-3</v>
      </c>
      <c r="LI91" s="322">
        <f t="shared" si="481"/>
        <v>-3.4102306920762271E-2</v>
      </c>
      <c r="LJ91" s="322">
        <f t="shared" si="482"/>
        <v>7.5170434158593424E-2</v>
      </c>
      <c r="LK91" s="322">
        <f t="shared" si="483"/>
        <v>-8.4618277547950007E-3</v>
      </c>
      <c r="LL91" s="322">
        <f t="shared" si="484"/>
        <v>-1.9613259668508309E-2</v>
      </c>
      <c r="LM91" s="322">
        <f t="shared" si="485"/>
        <v>-1.9645424053665497E-2</v>
      </c>
      <c r="LN91" s="322">
        <f t="shared" si="486"/>
        <v>-3.325573661456601E-2</v>
      </c>
      <c r="LO91" s="322">
        <f t="shared" si="487"/>
        <v>-2.7777777777777776E-2</v>
      </c>
      <c r="LP91" s="322">
        <f t="shared" si="488"/>
        <v>-2.0050125313283224E-2</v>
      </c>
      <c r="LQ91" s="322">
        <f t="shared" si="489"/>
        <v>-4.7592067988668552E-2</v>
      </c>
      <c r="LR91" s="322">
        <f t="shared" si="490"/>
        <v>-9.8240804203792668E-3</v>
      </c>
      <c r="LS91" s="322">
        <f t="shared" si="491"/>
        <v>7.1513706793787908E-4</v>
      </c>
      <c r="LT91" s="322">
        <f t="shared" si="492"/>
        <v>2.1831706440284218E-2</v>
      </c>
      <c r="LU91" s="322">
        <f t="shared" si="493"/>
        <v>-8.6553323029366653E-3</v>
      </c>
      <c r="LV91" s="327">
        <f t="shared" si="494"/>
        <v>-1.3771389728022545E-2</v>
      </c>
    </row>
    <row r="92" spans="1:334">
      <c r="A92" s="265">
        <v>45418</v>
      </c>
      <c r="B92" s="230">
        <v>3419.92</v>
      </c>
      <c r="C92" s="231">
        <v>121.84</v>
      </c>
      <c r="D92" s="231">
        <v>49.71</v>
      </c>
      <c r="E92" s="231">
        <v>39.979999999999997</v>
      </c>
      <c r="F92" s="231">
        <v>3264.86</v>
      </c>
      <c r="G92" s="231">
        <v>20.6</v>
      </c>
      <c r="H92" s="231">
        <v>216.48</v>
      </c>
      <c r="I92" s="231">
        <v>225317.8</v>
      </c>
      <c r="J92" s="231">
        <v>16.23</v>
      </c>
      <c r="K92" s="231">
        <v>410.17</v>
      </c>
      <c r="L92" s="231">
        <v>90.78</v>
      </c>
      <c r="M92" s="232">
        <v>0.06</v>
      </c>
      <c r="N92" s="231">
        <v>31.54</v>
      </c>
      <c r="O92" s="231">
        <v>3761.25</v>
      </c>
      <c r="P92" s="231">
        <v>3.19</v>
      </c>
      <c r="Q92" s="231">
        <v>1693.97</v>
      </c>
      <c r="R92" s="231">
        <v>19.399999999999999</v>
      </c>
      <c r="S92" s="231">
        <v>181.74</v>
      </c>
      <c r="T92" s="231">
        <v>101.49</v>
      </c>
      <c r="U92" s="231">
        <v>76945.45</v>
      </c>
      <c r="V92" s="231">
        <v>17.04</v>
      </c>
      <c r="W92" s="231">
        <v>89.84</v>
      </c>
      <c r="X92" s="231">
        <v>9.69</v>
      </c>
      <c r="Y92" s="231">
        <v>498.04</v>
      </c>
      <c r="Z92" s="231">
        <v>77.040000000000006</v>
      </c>
      <c r="AA92" s="231">
        <v>168.47</v>
      </c>
      <c r="AB92" s="231">
        <v>2.2799999999999998</v>
      </c>
      <c r="AC92" s="231">
        <v>16.010000000000002</v>
      </c>
      <c r="AD92" s="231">
        <v>14.98</v>
      </c>
      <c r="AE92" s="231">
        <v>187.48</v>
      </c>
      <c r="AF92" s="231">
        <v>769.37</v>
      </c>
      <c r="AG92" s="231">
        <v>60.53</v>
      </c>
      <c r="AH92" s="231">
        <v>5.71</v>
      </c>
      <c r="AI92" s="231">
        <v>211.5</v>
      </c>
      <c r="AJ92" s="231">
        <v>25.43</v>
      </c>
      <c r="AK92" s="231">
        <v>431.1</v>
      </c>
      <c r="AL92" s="231">
        <v>401.8</v>
      </c>
      <c r="AM92" s="231">
        <v>29.54</v>
      </c>
      <c r="AN92" s="231">
        <v>12.46</v>
      </c>
      <c r="AO92" s="231">
        <v>156.33000000000001</v>
      </c>
      <c r="AP92" s="231">
        <v>192.4</v>
      </c>
      <c r="AQ92" s="231">
        <v>14.59</v>
      </c>
      <c r="AR92" s="231">
        <v>12.34</v>
      </c>
      <c r="AS92" s="231">
        <v>91.88</v>
      </c>
      <c r="AT92" s="231">
        <v>70.010000000000005</v>
      </c>
      <c r="AU92" s="231">
        <v>148.91999999999999</v>
      </c>
      <c r="AV92" s="231">
        <v>32.28</v>
      </c>
      <c r="AW92" s="231">
        <v>58.22</v>
      </c>
      <c r="AX92" s="231">
        <v>3.57</v>
      </c>
      <c r="AY92" s="231">
        <v>28.11</v>
      </c>
      <c r="AZ92" s="231">
        <v>42</v>
      </c>
      <c r="BA92" s="231">
        <v>7826.81</v>
      </c>
      <c r="BB92" s="231">
        <v>854.1</v>
      </c>
      <c r="BC92" s="231">
        <v>0.43</v>
      </c>
      <c r="BD92" s="231">
        <v>14.17</v>
      </c>
      <c r="BE92" s="231">
        <v>482.29</v>
      </c>
      <c r="BF92" s="231">
        <v>610.87</v>
      </c>
      <c r="BG92" s="231">
        <v>184.09</v>
      </c>
      <c r="BH92" s="231">
        <v>69.73</v>
      </c>
      <c r="BI92" s="231">
        <v>347.84</v>
      </c>
      <c r="BJ92" s="231">
        <v>4.55</v>
      </c>
      <c r="BK92" s="231">
        <v>1266.22</v>
      </c>
      <c r="BL92" s="231">
        <v>126.16</v>
      </c>
      <c r="BM92" s="231">
        <v>161.86000000000001</v>
      </c>
      <c r="BN92" s="231">
        <v>475.81</v>
      </c>
      <c r="BO92" s="231">
        <v>3718.13</v>
      </c>
      <c r="BP92" s="231">
        <v>122.68</v>
      </c>
      <c r="BQ92" s="231">
        <v>770.93</v>
      </c>
      <c r="BR92" s="231">
        <v>104.39</v>
      </c>
      <c r="BS92" s="231">
        <v>445.38</v>
      </c>
      <c r="BT92" s="231">
        <v>72.55</v>
      </c>
      <c r="BU92" s="231">
        <v>63.03</v>
      </c>
      <c r="BV92" s="231">
        <v>10.84</v>
      </c>
      <c r="BW92" s="231">
        <v>59.52</v>
      </c>
      <c r="BX92" s="231">
        <v>473.78</v>
      </c>
      <c r="BY92" s="231">
        <v>142.97</v>
      </c>
      <c r="BZ92" s="231">
        <v>58.94</v>
      </c>
      <c r="CA92" s="231">
        <v>170.45</v>
      </c>
      <c r="CB92" s="231">
        <v>60.61</v>
      </c>
      <c r="CC92" s="231">
        <v>106593.42</v>
      </c>
      <c r="CD92" s="231">
        <v>221.67</v>
      </c>
      <c r="CE92" s="231">
        <v>61.97</v>
      </c>
      <c r="CF92" s="231">
        <v>9727.26</v>
      </c>
      <c r="CG92" s="231">
        <v>44.36</v>
      </c>
      <c r="CH92" s="231">
        <v>0.87</v>
      </c>
      <c r="CI92" s="231">
        <v>132.66999999999999</v>
      </c>
      <c r="CJ92" s="231">
        <v>151.91999999999999</v>
      </c>
      <c r="CK92" s="231">
        <v>125.91</v>
      </c>
      <c r="CL92" s="231">
        <v>21.32</v>
      </c>
      <c r="CM92" s="231">
        <v>6.2</v>
      </c>
      <c r="CN92" s="231">
        <v>9.44</v>
      </c>
      <c r="CO92" s="231">
        <v>0.75</v>
      </c>
      <c r="CP92" s="231">
        <v>1393.7</v>
      </c>
      <c r="CQ92" s="231">
        <v>153.19</v>
      </c>
      <c r="CR92" s="231">
        <v>258.54000000000002</v>
      </c>
      <c r="CS92" s="231">
        <v>186.01</v>
      </c>
      <c r="CT92" s="231">
        <v>277.70999999999998</v>
      </c>
      <c r="CU92" s="231">
        <v>1031.3399999999999</v>
      </c>
      <c r="CV92" s="231">
        <v>114.94</v>
      </c>
      <c r="CW92" s="231">
        <v>453.09</v>
      </c>
      <c r="CX92" s="231">
        <v>14.35</v>
      </c>
      <c r="CY92" s="231">
        <v>364.64</v>
      </c>
      <c r="CZ92" s="231">
        <v>36.43</v>
      </c>
      <c r="DA92" s="231">
        <v>9500.77</v>
      </c>
      <c r="DB92" s="231">
        <v>192.4</v>
      </c>
      <c r="DC92" s="231">
        <v>9.15</v>
      </c>
      <c r="DD92" s="231">
        <v>39.700000000000003</v>
      </c>
      <c r="DE92" s="231">
        <v>1728.7</v>
      </c>
      <c r="DF92" s="231">
        <v>208.02</v>
      </c>
      <c r="DG92" s="231">
        <v>142.97</v>
      </c>
      <c r="DH92" s="231">
        <v>11.36</v>
      </c>
      <c r="DI92" s="231">
        <v>10.17</v>
      </c>
      <c r="DJ92" s="231">
        <v>26.76</v>
      </c>
      <c r="DK92" s="231">
        <v>88.23</v>
      </c>
      <c r="DL92" s="231">
        <v>9281.34</v>
      </c>
      <c r="DM92" s="231">
        <v>32.01</v>
      </c>
      <c r="DN92" s="231">
        <v>50.93</v>
      </c>
      <c r="DO92" s="231">
        <v>90.65</v>
      </c>
      <c r="DP92" s="231">
        <v>73.22</v>
      </c>
      <c r="DQ92" s="231">
        <v>427302.91</v>
      </c>
      <c r="DR92" s="231">
        <v>294.60000000000002</v>
      </c>
      <c r="DS92" s="231">
        <v>36.93</v>
      </c>
      <c r="DT92" s="231">
        <v>79.849999999999994</v>
      </c>
      <c r="DU92" s="231">
        <v>25.4</v>
      </c>
      <c r="DV92" s="231">
        <v>10.83</v>
      </c>
      <c r="DW92" s="231">
        <v>2.82</v>
      </c>
      <c r="DX92" s="231">
        <v>19.22</v>
      </c>
      <c r="DY92" s="231">
        <v>11.06</v>
      </c>
      <c r="DZ92" s="231">
        <v>271.86</v>
      </c>
      <c r="EA92" s="231">
        <v>95.81</v>
      </c>
      <c r="EB92" s="231">
        <v>25.96</v>
      </c>
      <c r="EC92" s="231">
        <v>1246.5999999999999</v>
      </c>
      <c r="ED92" s="231">
        <v>24.81</v>
      </c>
      <c r="EE92" s="231">
        <v>19.61</v>
      </c>
      <c r="EF92" s="231">
        <v>16.12</v>
      </c>
      <c r="EG92" s="231">
        <v>44.31</v>
      </c>
      <c r="EH92" s="231">
        <v>1161.3699999999999</v>
      </c>
      <c r="EI92" s="231">
        <v>251.34</v>
      </c>
      <c r="EJ92" s="231">
        <v>6.64</v>
      </c>
      <c r="EK92" s="231">
        <v>4285.87</v>
      </c>
      <c r="EL92" s="231">
        <v>27.36</v>
      </c>
      <c r="EM92" s="231">
        <v>217.89</v>
      </c>
      <c r="EN92" s="231">
        <v>161.76</v>
      </c>
      <c r="EO92" s="231">
        <v>264.7</v>
      </c>
      <c r="EP92" s="231">
        <v>2841.16</v>
      </c>
      <c r="EQ92" s="231">
        <v>146.66</v>
      </c>
      <c r="ER92" s="231">
        <v>163.80000000000001</v>
      </c>
      <c r="ES92" s="231">
        <v>114.76</v>
      </c>
      <c r="ET92" s="231">
        <v>65.64</v>
      </c>
      <c r="EU92" s="231">
        <v>30.27</v>
      </c>
      <c r="EV92" s="231">
        <v>412.05</v>
      </c>
      <c r="EW92" s="231">
        <v>10.5</v>
      </c>
      <c r="EX92" s="231">
        <v>178.51</v>
      </c>
      <c r="EY92" s="231">
        <v>159.56</v>
      </c>
      <c r="EZ92" s="231">
        <v>34.700000000000003</v>
      </c>
      <c r="FA92" s="231">
        <v>65.209999999999994</v>
      </c>
      <c r="FB92" s="231">
        <v>29.93</v>
      </c>
      <c r="FC92" s="231">
        <v>132.6</v>
      </c>
      <c r="FD92" s="231">
        <v>15.7</v>
      </c>
      <c r="FE92" s="231">
        <v>33.520000000000003</v>
      </c>
      <c r="FF92" s="231">
        <v>384.25</v>
      </c>
      <c r="FG92" s="231">
        <v>86.75</v>
      </c>
      <c r="FH92" s="231">
        <v>782.06</v>
      </c>
      <c r="FI92" s="231">
        <v>61.61</v>
      </c>
      <c r="FJ92" s="233">
        <v>40090.06</v>
      </c>
      <c r="FN92" s="326">
        <f t="shared" si="330"/>
        <v>1.7406386010632508E-2</v>
      </c>
      <c r="FO92" s="322">
        <f t="shared" si="331"/>
        <v>2.1205263599027753E-2</v>
      </c>
      <c r="FP92" s="322">
        <f t="shared" si="332"/>
        <v>2.7066115702479385E-2</v>
      </c>
      <c r="FQ92" s="322">
        <f t="shared" si="333"/>
        <v>1.1895722601872915E-2</v>
      </c>
      <c r="FR92" s="322">
        <f t="shared" si="334"/>
        <v>-4.3561560365131952E-2</v>
      </c>
      <c r="FS92" s="322">
        <f t="shared" si="335"/>
        <v>-0.11701671667381042</v>
      </c>
      <c r="FT92" s="322">
        <f t="shared" si="336"/>
        <v>3.6161335187760834E-3</v>
      </c>
      <c r="FU92" s="322">
        <f t="shared" si="337"/>
        <v>2.0747044824735283E-3</v>
      </c>
      <c r="FV92" s="322">
        <f t="shared" si="338"/>
        <v>-9.5821727019498551E-2</v>
      </c>
      <c r="FW92" s="322">
        <f t="shared" si="339"/>
        <v>1.986672634143918E-2</v>
      </c>
      <c r="FX92" s="322">
        <f t="shared" si="340"/>
        <v>-8.7355317754968017E-3</v>
      </c>
      <c r="FY92" s="322">
        <f t="shared" si="341"/>
        <v>0</v>
      </c>
      <c r="FZ92" s="322">
        <f t="shared" si="342"/>
        <v>-1.7139295730757377E-2</v>
      </c>
      <c r="GA92" s="322">
        <f t="shared" si="343"/>
        <v>6.3837309612365778E-2</v>
      </c>
      <c r="GB92" s="322">
        <f t="shared" si="344"/>
        <v>3.9087947882736195E-2</v>
      </c>
      <c r="GC92" s="322">
        <f t="shared" si="345"/>
        <v>3.8888480031400309E-2</v>
      </c>
      <c r="GD92" s="322">
        <f t="shared" si="346"/>
        <v>6.7106710671067049E-2</v>
      </c>
      <c r="GE92" s="322">
        <f t="shared" si="347"/>
        <v>-1.8124897017629709E-3</v>
      </c>
      <c r="GF92" s="322">
        <f t="shared" si="348"/>
        <v>1.2571086501047499E-2</v>
      </c>
      <c r="GG92" s="322">
        <f t="shared" si="349"/>
        <v>2.0618644217299597E-2</v>
      </c>
      <c r="GH92" s="322">
        <f t="shared" si="350"/>
        <v>-2.3419203747072101E-3</v>
      </c>
      <c r="GI92" s="322">
        <f t="shared" si="351"/>
        <v>1.228169014084511E-2</v>
      </c>
      <c r="GJ92" s="322">
        <f t="shared" si="352"/>
        <v>-1.8237082066869272E-2</v>
      </c>
      <c r="GK92" s="322">
        <f t="shared" si="353"/>
        <v>4.135825701501282E-2</v>
      </c>
      <c r="GL92" s="322">
        <f t="shared" si="354"/>
        <v>-1.5840572304547711E-2</v>
      </c>
      <c r="GM92" s="322">
        <f t="shared" si="355"/>
        <v>-7.0202549809592132E-2</v>
      </c>
      <c r="GN92" s="322">
        <f t="shared" si="356"/>
        <v>-5.0000000000000044E-2</v>
      </c>
      <c r="GO92" s="322">
        <f t="shared" si="357"/>
        <v>-1.4769230769230673E-2</v>
      </c>
      <c r="GP92" s="322">
        <f t="shared" si="358"/>
        <v>-0.10833333333333335</v>
      </c>
      <c r="GQ92" s="322">
        <f t="shared" si="359"/>
        <v>6.8202566994252818E-3</v>
      </c>
      <c r="GR92" s="322">
        <f t="shared" si="360"/>
        <v>8.1768506021254687E-3</v>
      </c>
      <c r="GS92" s="322">
        <f t="shared" si="361"/>
        <v>1.7652992602555553E-2</v>
      </c>
      <c r="GT92" s="322">
        <f t="shared" si="362"/>
        <v>-6.546644844517191E-2</v>
      </c>
      <c r="GU92" s="322">
        <f t="shared" si="363"/>
        <v>-6.0542797494780774E-2</v>
      </c>
      <c r="GV92" s="322">
        <f t="shared" si="364"/>
        <v>7.5277337559429992E-3</v>
      </c>
      <c r="GW92" s="322">
        <f t="shared" si="365"/>
        <v>6.0777559055118224E-2</v>
      </c>
      <c r="GX92" s="322">
        <f t="shared" si="366"/>
        <v>-5.8773923024666719E-2</v>
      </c>
      <c r="GY92" s="322">
        <f t="shared" si="367"/>
        <v>-3.4009156311314556E-2</v>
      </c>
      <c r="GZ92" s="322">
        <f t="shared" si="368"/>
        <v>1.8806214227309929E-2</v>
      </c>
      <c r="HA92" s="322">
        <f t="shared" si="369"/>
        <v>3.5640940708844146E-2</v>
      </c>
      <c r="HB92" s="322">
        <f t="shared" si="370"/>
        <v>4.3383947939262472E-2</v>
      </c>
      <c r="HC92" s="322">
        <f t="shared" si="371"/>
        <v>0.14341692789968652</v>
      </c>
      <c r="HD92" s="322">
        <f t="shared" si="372"/>
        <v>4.4877222692633306E-2</v>
      </c>
      <c r="HE92" s="322">
        <f t="shared" si="373"/>
        <v>3.7723063022362648E-2</v>
      </c>
      <c r="HF92" s="322">
        <f t="shared" si="374"/>
        <v>-7.6541459957475844E-3</v>
      </c>
      <c r="HG92" s="322">
        <f t="shared" si="375"/>
        <v>1.2716763005780184E-2</v>
      </c>
      <c r="HH92" s="322">
        <f t="shared" si="376"/>
        <v>-2.3593466424682429E-2</v>
      </c>
      <c r="HI92" s="322">
        <f t="shared" si="377"/>
        <v>-4.7447643979057569E-2</v>
      </c>
      <c r="HJ92" s="322">
        <f t="shared" si="378"/>
        <v>8.4745762711863851E-3</v>
      </c>
      <c r="HK92" s="322">
        <f t="shared" si="379"/>
        <v>5.4784240150093845E-2</v>
      </c>
      <c r="HL92" s="322">
        <f t="shared" si="380"/>
        <v>3.9346696362286653E-2</v>
      </c>
      <c r="HM92" s="322">
        <f t="shared" si="381"/>
        <v>1.0778280718293766E-2</v>
      </c>
      <c r="HN92" s="322">
        <f t="shared" si="382"/>
        <v>3.4219703574542272E-2</v>
      </c>
      <c r="HO92" s="322">
        <f t="shared" si="383"/>
        <v>0.13157894736842102</v>
      </c>
      <c r="HP92" s="322">
        <f t="shared" si="384"/>
        <v>2.0893371757925008E-2</v>
      </c>
      <c r="HQ92" s="322">
        <f t="shared" si="385"/>
        <v>-8.0011518367682465E-3</v>
      </c>
      <c r="HR92" s="322">
        <f t="shared" si="386"/>
        <v>5.4423999723823613E-2</v>
      </c>
      <c r="HS92" s="322">
        <f t="shared" si="387"/>
        <v>6.0670661442728743E-2</v>
      </c>
      <c r="HT92" s="322">
        <f t="shared" si="388"/>
        <v>2.3785053589781304E-2</v>
      </c>
      <c r="HU92" s="322">
        <f t="shared" si="389"/>
        <v>5.3549794039253543E-2</v>
      </c>
      <c r="HV92" s="322">
        <f t="shared" si="390"/>
        <v>6.5573770491803338E-2</v>
      </c>
      <c r="HW92" s="322">
        <f t="shared" si="391"/>
        <v>-4.7209848302431981E-2</v>
      </c>
      <c r="HX92" s="322">
        <f t="shared" si="392"/>
        <v>-1.8744652718363512E-2</v>
      </c>
      <c r="HY92" s="322">
        <f t="shared" si="393"/>
        <v>-4.4285890023373032E-3</v>
      </c>
      <c r="HZ92" s="322">
        <f t="shared" si="394"/>
        <v>4.626514501836098E-2</v>
      </c>
      <c r="IA92" s="322">
        <f t="shared" si="395"/>
        <v>1.3139286794499118E-2</v>
      </c>
      <c r="IB92" s="322">
        <f t="shared" si="396"/>
        <v>6.2164502164502221E-2</v>
      </c>
      <c r="IC92" s="322">
        <f t="shared" si="397"/>
        <v>4.2896566651335087E-2</v>
      </c>
      <c r="ID92" s="322">
        <f t="shared" si="398"/>
        <v>-6.9276034236804535E-2</v>
      </c>
      <c r="IE92" s="322">
        <f t="shared" si="399"/>
        <v>2.8472462764114959E-2</v>
      </c>
      <c r="IF92" s="322">
        <f t="shared" si="400"/>
        <v>-1.3327893376853039E-2</v>
      </c>
      <c r="IG92" s="322">
        <f t="shared" si="401"/>
        <v>3.4975369458128125E-2</v>
      </c>
      <c r="IH92" s="322">
        <f t="shared" si="402"/>
        <v>-3.5587188612099675E-2</v>
      </c>
      <c r="II92" s="322">
        <f t="shared" si="403"/>
        <v>1.1041277390861316E-2</v>
      </c>
      <c r="IJ92" s="322">
        <f t="shared" si="404"/>
        <v>5.3617096982231313E-2</v>
      </c>
      <c r="IK92" s="322">
        <f t="shared" si="405"/>
        <v>4.2849114919920285E-3</v>
      </c>
      <c r="IL92" s="322">
        <f t="shared" si="406"/>
        <v>-0.20843405855492877</v>
      </c>
      <c r="IM92" s="322">
        <f t="shared" si="407"/>
        <v>2.0658682634730471E-2</v>
      </c>
      <c r="IN92" s="322">
        <f t="shared" si="408"/>
        <v>5.2622438346648162E-2</v>
      </c>
      <c r="IO92" s="322">
        <f t="shared" si="409"/>
        <v>1.7559064486425229E-3</v>
      </c>
      <c r="IP92" s="322">
        <f t="shared" si="410"/>
        <v>-2.6994196247807742E-3</v>
      </c>
      <c r="IQ92" s="322">
        <f t="shared" si="411"/>
        <v>2.4263992235522254E-3</v>
      </c>
      <c r="IR92" s="322">
        <f t="shared" si="412"/>
        <v>5.5615001117769444E-2</v>
      </c>
      <c r="IS92" s="322">
        <f t="shared" si="413"/>
        <v>-8.0500894454382695E-3</v>
      </c>
      <c r="IT92" s="322">
        <f t="shared" si="414"/>
        <v>1.1627906976744196E-2</v>
      </c>
      <c r="IU92" s="322">
        <f t="shared" si="415"/>
        <v>4.3249193992293669E-2</v>
      </c>
      <c r="IV92" s="322">
        <f t="shared" si="416"/>
        <v>8.7649402390437801E-3</v>
      </c>
      <c r="IW92" s="322">
        <f t="shared" si="417"/>
        <v>4.3597181931205889E-2</v>
      </c>
      <c r="IX92" s="322">
        <f t="shared" si="418"/>
        <v>4.7125353440151474E-3</v>
      </c>
      <c r="IY92" s="322">
        <f t="shared" si="419"/>
        <v>0</v>
      </c>
      <c r="IZ92" s="322">
        <f t="shared" si="420"/>
        <v>0.10280373831775688</v>
      </c>
      <c r="JA92" s="322">
        <f t="shared" si="421"/>
        <v>-2.5974025974025997E-2</v>
      </c>
      <c r="JB92" s="322">
        <f t="shared" si="422"/>
        <v>2.3868469964223014E-2</v>
      </c>
      <c r="JC92" s="322">
        <f t="shared" si="423"/>
        <v>-8.9279937892216832E-3</v>
      </c>
      <c r="JD92" s="322">
        <f t="shared" si="424"/>
        <v>6.5405279140388021E-3</v>
      </c>
      <c r="JE92" s="322">
        <f t="shared" si="425"/>
        <v>3.597883597883586E-2</v>
      </c>
      <c r="JF92" s="322">
        <f t="shared" si="426"/>
        <v>4.5634248277420103E-2</v>
      </c>
      <c r="JG92" s="322">
        <f t="shared" si="427"/>
        <v>3.2806585351198576E-2</v>
      </c>
      <c r="JH92" s="322">
        <f t="shared" si="428"/>
        <v>7.5385694249649323E-3</v>
      </c>
      <c r="JI92" s="322">
        <f t="shared" si="429"/>
        <v>3.0194856870011989E-2</v>
      </c>
      <c r="JJ92" s="322">
        <f t="shared" si="430"/>
        <v>5.5923473142016171E-2</v>
      </c>
      <c r="JK92" s="322">
        <f t="shared" si="431"/>
        <v>1.8120899064637749E-2</v>
      </c>
      <c r="JL92" s="322">
        <f t="shared" si="432"/>
        <v>4.29430289149728E-2</v>
      </c>
      <c r="JM92" s="322">
        <f t="shared" si="433"/>
        <v>9.1298689513929027E-2</v>
      </c>
      <c r="JN92" s="322">
        <f t="shared" si="434"/>
        <v>4.3383947939262472E-2</v>
      </c>
      <c r="JO92" s="322">
        <f t="shared" si="435"/>
        <v>-3.1746031746031633E-2</v>
      </c>
      <c r="JP92" s="322">
        <f t="shared" si="436"/>
        <v>-1.4643832216430785E-2</v>
      </c>
      <c r="JQ92" s="322">
        <f t="shared" si="437"/>
        <v>-1.0520411200402891E-2</v>
      </c>
      <c r="JR92" s="322">
        <f t="shared" si="438"/>
        <v>2.9598099386260238E-2</v>
      </c>
      <c r="JS92" s="322">
        <f t="shared" si="439"/>
        <v>4.2849114919920285E-3</v>
      </c>
      <c r="JT92" s="322">
        <f t="shared" si="440"/>
        <v>5.4781801299907139E-2</v>
      </c>
      <c r="JU92" s="322">
        <f t="shared" si="441"/>
        <v>-4.147031102733266E-2</v>
      </c>
      <c r="JV92" s="322">
        <f t="shared" si="442"/>
        <v>2.1374045801526805E-2</v>
      </c>
      <c r="JW92" s="322">
        <f t="shared" si="443"/>
        <v>-1.3087248322147669E-2</v>
      </c>
      <c r="JX92" s="322">
        <f t="shared" si="444"/>
        <v>-1.8460432111168636E-2</v>
      </c>
      <c r="JY92" s="322">
        <f t="shared" si="445"/>
        <v>0.13874066168623261</v>
      </c>
      <c r="JZ92" s="322">
        <f t="shared" si="446"/>
        <v>2.6607538802660761E-2</v>
      </c>
      <c r="KA92" s="322">
        <f t="shared" si="447"/>
        <v>4.9432739059967708E-2</v>
      </c>
      <c r="KB92" s="322">
        <f t="shared" si="448"/>
        <v>4.1091994881274005E-2</v>
      </c>
      <c r="KC92" s="322">
        <f t="shared" si="449"/>
        <v>-2.054788523219081E-2</v>
      </c>
      <c r="KD92" s="322">
        <f t="shared" si="450"/>
        <v>-4.9650420508662498E-3</v>
      </c>
      <c r="KE92" s="322">
        <f t="shared" si="451"/>
        <v>4.7065494754748978E-2</v>
      </c>
      <c r="KF92" s="322">
        <f t="shared" si="452"/>
        <v>2.0186533793279653E-2</v>
      </c>
      <c r="KG92" s="322">
        <f t="shared" si="453"/>
        <v>5.1759834368530024E-2</v>
      </c>
      <c r="KH92" s="322">
        <f t="shared" si="454"/>
        <v>-6.718346253229969E-2</v>
      </c>
      <c r="KI92" s="322">
        <f t="shared" si="455"/>
        <v>-7.2368421052631637E-2</v>
      </c>
      <c r="KJ92" s="322">
        <f t="shared" si="456"/>
        <v>-1.3347022587269074E-2</v>
      </c>
      <c r="KK92" s="322">
        <f t="shared" si="457"/>
        <v>-1.3380909901873359E-2</v>
      </c>
      <c r="KL92" s="322">
        <f t="shared" si="458"/>
        <v>4.9166409385612876E-2</v>
      </c>
      <c r="KM92" s="322">
        <f t="shared" si="459"/>
        <v>1.8280369858645965E-2</v>
      </c>
      <c r="KN92" s="322">
        <f t="shared" si="460"/>
        <v>8.347245409015025E-2</v>
      </c>
      <c r="KO92" s="322">
        <f t="shared" si="461"/>
        <v>7.9494284724627606E-2</v>
      </c>
      <c r="KP92" s="322">
        <f t="shared" si="462"/>
        <v>-2.6677128285602189E-2</v>
      </c>
      <c r="KQ92" s="322">
        <f t="shared" si="463"/>
        <v>-4.4812469556746302E-2</v>
      </c>
      <c r="KR92" s="322">
        <f t="shared" si="464"/>
        <v>-3.708281829418957E-3</v>
      </c>
      <c r="KS92" s="322">
        <f t="shared" si="465"/>
        <v>1.2105984467793538E-2</v>
      </c>
      <c r="KT92" s="322">
        <f t="shared" si="466"/>
        <v>1.2899230755812908E-2</v>
      </c>
      <c r="KU92" s="322">
        <f t="shared" si="467"/>
        <v>2.0131504180534165E-2</v>
      </c>
      <c r="KV92" s="322">
        <f t="shared" si="468"/>
        <v>7.9674796747967361E-2</v>
      </c>
      <c r="KW92" s="322">
        <f t="shared" si="469"/>
        <v>2.3877666080574837E-2</v>
      </c>
      <c r="KX92" s="322">
        <f t="shared" si="470"/>
        <v>-1.8241517694272422E-3</v>
      </c>
      <c r="KY92" s="322">
        <f t="shared" si="471"/>
        <v>3.589426642578674E-2</v>
      </c>
      <c r="KZ92" s="322">
        <f t="shared" si="472"/>
        <v>1.4487300094073393E-2</v>
      </c>
      <c r="LA92" s="322">
        <f t="shared" si="473"/>
        <v>4.0896578843885083E-2</v>
      </c>
      <c r="LB92" s="322">
        <f t="shared" si="474"/>
        <v>-3.4481060046303777E-4</v>
      </c>
      <c r="LC92" s="322">
        <f t="shared" si="475"/>
        <v>5.43493889288282E-2</v>
      </c>
      <c r="LD92" s="322">
        <f t="shared" si="476"/>
        <v>3.3308099924299776E-2</v>
      </c>
      <c r="LE92" s="322">
        <f t="shared" si="477"/>
        <v>1.4318543397560585E-2</v>
      </c>
      <c r="LF92" s="322">
        <f t="shared" si="478"/>
        <v>2.9970186725247195E-2</v>
      </c>
      <c r="LG92" s="322">
        <f t="shared" si="479"/>
        <v>0.116562154186647</v>
      </c>
      <c r="LH92" s="322">
        <f t="shared" si="480"/>
        <v>2.788934068401229E-2</v>
      </c>
      <c r="LI92" s="322">
        <f t="shared" si="481"/>
        <v>9.034267912772577E-2</v>
      </c>
      <c r="LJ92" s="322">
        <f t="shared" si="482"/>
        <v>-7.1194170977251304E-3</v>
      </c>
      <c r="LK92" s="322">
        <f t="shared" si="483"/>
        <v>8.6604715848031134E-3</v>
      </c>
      <c r="LL92" s="322">
        <f t="shared" si="484"/>
        <v>-2.2259791490560697E-2</v>
      </c>
      <c r="LM92" s="322">
        <f t="shared" si="485"/>
        <v>6.239817530140096E-2</v>
      </c>
      <c r="LN92" s="322">
        <f t="shared" si="486"/>
        <v>2.9583763329893341E-2</v>
      </c>
      <c r="LO92" s="322">
        <f t="shared" si="487"/>
        <v>-5.2857142857142901E-2</v>
      </c>
      <c r="LP92" s="322">
        <f t="shared" si="488"/>
        <v>3.8363171355497903E-3</v>
      </c>
      <c r="LQ92" s="322">
        <f t="shared" si="489"/>
        <v>-2.9744199881021512E-3</v>
      </c>
      <c r="LR92" s="322">
        <f t="shared" si="490"/>
        <v>-1.4895144336768707E-2</v>
      </c>
      <c r="LS92" s="322">
        <f t="shared" si="491"/>
        <v>3.3230109575988646E-2</v>
      </c>
      <c r="LT92" s="322">
        <f t="shared" si="492"/>
        <v>5.8196333130370058E-2</v>
      </c>
      <c r="LU92" s="322">
        <f t="shared" si="493"/>
        <v>-3.9444964140941709E-2</v>
      </c>
      <c r="LV92" s="327">
        <f t="shared" si="494"/>
        <v>-2.4499533697682607E-3</v>
      </c>
    </row>
    <row r="93" spans="1:334">
      <c r="A93" s="265">
        <v>45425</v>
      </c>
      <c r="B93" s="230">
        <v>3472.52</v>
      </c>
      <c r="C93" s="231">
        <v>123.52</v>
      </c>
      <c r="D93" s="231">
        <v>50.18</v>
      </c>
      <c r="E93" s="231">
        <v>41.82</v>
      </c>
      <c r="F93" s="231">
        <v>3275.34</v>
      </c>
      <c r="G93" s="231">
        <v>21.76</v>
      </c>
      <c r="H93" s="231">
        <v>220.56</v>
      </c>
      <c r="I93" s="231">
        <v>227650.28</v>
      </c>
      <c r="J93" s="231">
        <v>20.09</v>
      </c>
      <c r="K93" s="231">
        <v>415.58</v>
      </c>
      <c r="L93" s="231">
        <v>85.79</v>
      </c>
      <c r="M93" s="232">
        <v>0.06</v>
      </c>
      <c r="N93" s="231">
        <v>33.01</v>
      </c>
      <c r="O93" s="231">
        <v>3664.98</v>
      </c>
      <c r="P93" s="231">
        <v>3.34</v>
      </c>
      <c r="Q93" s="231">
        <v>1749.17</v>
      </c>
      <c r="R93" s="231">
        <v>19.940000000000001</v>
      </c>
      <c r="S93" s="231">
        <v>188.77</v>
      </c>
      <c r="T93" s="231">
        <v>104.48</v>
      </c>
      <c r="U93" s="231">
        <v>75196.679999999993</v>
      </c>
      <c r="V93" s="231">
        <v>17.170000000000002</v>
      </c>
      <c r="W93" s="231">
        <v>92.44</v>
      </c>
      <c r="X93" s="231">
        <v>10.17</v>
      </c>
      <c r="Y93" s="231">
        <v>509.52</v>
      </c>
      <c r="Z93" s="231">
        <v>85.22</v>
      </c>
      <c r="AA93" s="231">
        <v>177.46</v>
      </c>
      <c r="AB93" s="231">
        <v>2.33</v>
      </c>
      <c r="AC93" s="231">
        <v>16.05</v>
      </c>
      <c r="AD93" s="231">
        <v>16.649999999999999</v>
      </c>
      <c r="AE93" s="231">
        <v>184.7</v>
      </c>
      <c r="AF93" s="231">
        <v>764.3</v>
      </c>
      <c r="AG93" s="231">
        <v>60.31</v>
      </c>
      <c r="AH93" s="231">
        <v>5.67</v>
      </c>
      <c r="AI93" s="231">
        <v>212.45</v>
      </c>
      <c r="AJ93" s="231">
        <v>26.39</v>
      </c>
      <c r="AK93" s="231">
        <v>419.5</v>
      </c>
      <c r="AL93" s="231">
        <v>418.96</v>
      </c>
      <c r="AM93" s="231">
        <v>31.63</v>
      </c>
      <c r="AN93" s="231">
        <v>13.47</v>
      </c>
      <c r="AO93" s="231">
        <v>155.47</v>
      </c>
      <c r="AP93" s="231">
        <v>198.22</v>
      </c>
      <c r="AQ93" s="231">
        <v>14.52</v>
      </c>
      <c r="AR93" s="231">
        <v>12.15</v>
      </c>
      <c r="AS93" s="231">
        <v>93.27</v>
      </c>
      <c r="AT93" s="231">
        <v>71.86</v>
      </c>
      <c r="AU93" s="231">
        <v>149.74</v>
      </c>
      <c r="AV93" s="231">
        <v>31.77</v>
      </c>
      <c r="AW93" s="231">
        <v>62.64</v>
      </c>
      <c r="AX93" s="231">
        <v>3.75</v>
      </c>
      <c r="AY93" s="231">
        <v>29.5</v>
      </c>
      <c r="AZ93" s="231">
        <v>42.78</v>
      </c>
      <c r="BA93" s="231">
        <v>8495.5300000000007</v>
      </c>
      <c r="BB93" s="231">
        <v>842.74</v>
      </c>
      <c r="BC93" s="231">
        <v>0.41</v>
      </c>
      <c r="BD93" s="231">
        <v>14.08</v>
      </c>
      <c r="BE93" s="231">
        <v>483.43</v>
      </c>
      <c r="BF93" s="231">
        <v>621.1</v>
      </c>
      <c r="BG93" s="231">
        <v>168.61</v>
      </c>
      <c r="BH93" s="231">
        <v>67.69</v>
      </c>
      <c r="BI93" s="231">
        <v>349.3</v>
      </c>
      <c r="BJ93" s="231">
        <v>4.67</v>
      </c>
      <c r="BK93" s="231">
        <v>1268.6199999999999</v>
      </c>
      <c r="BL93" s="231">
        <v>126.77</v>
      </c>
      <c r="BM93" s="231">
        <v>158.4</v>
      </c>
      <c r="BN93" s="231">
        <v>496.8</v>
      </c>
      <c r="BO93" s="231">
        <v>3677.59</v>
      </c>
      <c r="BP93" s="231">
        <v>121.97</v>
      </c>
      <c r="BQ93" s="231">
        <v>785.97</v>
      </c>
      <c r="BR93" s="231">
        <v>101.89</v>
      </c>
      <c r="BS93" s="231">
        <v>439.63</v>
      </c>
      <c r="BT93" s="231">
        <v>72.290000000000006</v>
      </c>
      <c r="BU93" s="231">
        <v>61.44</v>
      </c>
      <c r="BV93" s="231">
        <v>11.24</v>
      </c>
      <c r="BW93" s="231">
        <v>63.84</v>
      </c>
      <c r="BX93" s="231">
        <v>469.52</v>
      </c>
      <c r="BY93" s="231">
        <v>147.47999999999999</v>
      </c>
      <c r="BZ93" s="231">
        <v>58.53</v>
      </c>
      <c r="CA93" s="231">
        <v>172.72</v>
      </c>
      <c r="CB93" s="231">
        <v>61.56</v>
      </c>
      <c r="CC93" s="231">
        <v>105285.53</v>
      </c>
      <c r="CD93" s="231">
        <v>226.12</v>
      </c>
      <c r="CE93" s="231">
        <v>64.16</v>
      </c>
      <c r="CF93" s="231">
        <v>9628.7099999999991</v>
      </c>
      <c r="CG93" s="231">
        <v>47.3</v>
      </c>
      <c r="CH93" s="231">
        <v>0.87</v>
      </c>
      <c r="CI93" s="231">
        <v>121.72</v>
      </c>
      <c r="CJ93" s="231">
        <v>164.47</v>
      </c>
      <c r="CK93" s="231">
        <v>129.31</v>
      </c>
      <c r="CL93" s="231">
        <v>22.16</v>
      </c>
      <c r="CM93" s="231">
        <v>6.2</v>
      </c>
      <c r="CN93" s="231">
        <v>9.5399999999999991</v>
      </c>
      <c r="CO93" s="231">
        <v>0.79</v>
      </c>
      <c r="CP93" s="231">
        <v>1361.21</v>
      </c>
      <c r="CQ93" s="231">
        <v>156.30000000000001</v>
      </c>
      <c r="CR93" s="231">
        <v>282.5</v>
      </c>
      <c r="CS93" s="231">
        <v>188.7</v>
      </c>
      <c r="CT93" s="231">
        <v>277.08</v>
      </c>
      <c r="CU93" s="231">
        <v>940</v>
      </c>
      <c r="CV93" s="231">
        <v>121.67</v>
      </c>
      <c r="CW93" s="231">
        <v>456.36</v>
      </c>
      <c r="CX93" s="231">
        <v>14.36</v>
      </c>
      <c r="CY93" s="231">
        <v>388.23</v>
      </c>
      <c r="CZ93" s="231">
        <v>40.14</v>
      </c>
      <c r="DA93" s="231">
        <v>10406.69</v>
      </c>
      <c r="DB93" s="231">
        <v>198.22</v>
      </c>
      <c r="DC93" s="231">
        <v>8.3800000000000008</v>
      </c>
      <c r="DD93" s="231">
        <v>40.42</v>
      </c>
      <c r="DE93" s="231">
        <v>1727.73</v>
      </c>
      <c r="DF93" s="231">
        <v>204.1</v>
      </c>
      <c r="DG93" s="231">
        <v>147.47999999999999</v>
      </c>
      <c r="DH93" s="231">
        <v>11.46</v>
      </c>
      <c r="DI93" s="231">
        <v>9.8699999999999992</v>
      </c>
      <c r="DJ93" s="231">
        <v>25.87</v>
      </c>
      <c r="DK93" s="231">
        <v>89.43</v>
      </c>
      <c r="DL93" s="231">
        <v>9199.5499999999993</v>
      </c>
      <c r="DM93" s="231">
        <v>31.98</v>
      </c>
      <c r="DN93" s="231">
        <v>52.11</v>
      </c>
      <c r="DO93" s="231">
        <v>93.31</v>
      </c>
      <c r="DP93" s="231">
        <v>74.89</v>
      </c>
      <c r="DQ93" s="231">
        <v>429294.97</v>
      </c>
      <c r="DR93" s="231">
        <v>302.82</v>
      </c>
      <c r="DS93" s="231">
        <v>37.909999999999997</v>
      </c>
      <c r="DT93" s="231">
        <v>88.79</v>
      </c>
      <c r="DU93" s="231">
        <v>25.41</v>
      </c>
      <c r="DV93" s="231">
        <v>11.26</v>
      </c>
      <c r="DW93" s="231">
        <v>3.29</v>
      </c>
      <c r="DX93" s="231">
        <v>20.41</v>
      </c>
      <c r="DY93" s="231">
        <v>11.55</v>
      </c>
      <c r="DZ93" s="231">
        <v>259.73</v>
      </c>
      <c r="EA93" s="231">
        <v>101.94</v>
      </c>
      <c r="EB93" s="231">
        <v>25.9</v>
      </c>
      <c r="EC93" s="231">
        <v>1241.2</v>
      </c>
      <c r="ED93" s="231">
        <v>25.7</v>
      </c>
      <c r="EE93" s="231">
        <v>20.16</v>
      </c>
      <c r="EF93" s="231">
        <v>16.37</v>
      </c>
      <c r="EG93" s="231">
        <v>44.59</v>
      </c>
      <c r="EH93" s="231">
        <v>1144.94</v>
      </c>
      <c r="EI93" s="231">
        <v>263.66000000000003</v>
      </c>
      <c r="EJ93" s="231">
        <v>6.55</v>
      </c>
      <c r="EK93" s="231">
        <v>4313.8500000000004</v>
      </c>
      <c r="EL93" s="231">
        <v>27.18</v>
      </c>
      <c r="EM93" s="231">
        <v>229.51</v>
      </c>
      <c r="EN93" s="231">
        <v>162.53</v>
      </c>
      <c r="EO93" s="231">
        <v>266.2</v>
      </c>
      <c r="EP93" s="231">
        <v>2840.17</v>
      </c>
      <c r="EQ93" s="231">
        <v>149.04</v>
      </c>
      <c r="ER93" s="231">
        <v>162.91999999999999</v>
      </c>
      <c r="ES93" s="231">
        <v>116.51</v>
      </c>
      <c r="ET93" s="231">
        <v>62.13</v>
      </c>
      <c r="EU93" s="231">
        <v>30.65</v>
      </c>
      <c r="EV93" s="231">
        <v>416.94</v>
      </c>
      <c r="EW93" s="231">
        <v>10.72</v>
      </c>
      <c r="EX93" s="231">
        <v>184.95</v>
      </c>
      <c r="EY93" s="231">
        <v>162.96</v>
      </c>
      <c r="EZ93" s="231">
        <v>34.380000000000003</v>
      </c>
      <c r="FA93" s="231">
        <v>65.52</v>
      </c>
      <c r="FB93" s="231">
        <v>29.96</v>
      </c>
      <c r="FC93" s="231">
        <v>130.6</v>
      </c>
      <c r="FD93" s="231">
        <v>16.32</v>
      </c>
      <c r="FE93" s="231">
        <v>33.299999999999997</v>
      </c>
      <c r="FF93" s="231">
        <v>380.38</v>
      </c>
      <c r="FG93" s="231">
        <v>82</v>
      </c>
      <c r="FH93" s="231">
        <v>790.62</v>
      </c>
      <c r="FI93" s="231">
        <v>64.510000000000005</v>
      </c>
      <c r="FJ93" s="233">
        <v>40375.57</v>
      </c>
      <c r="FN93" s="326">
        <f t="shared" si="330"/>
        <v>1.5380476736297898E-2</v>
      </c>
      <c r="FO93" s="322">
        <f t="shared" si="331"/>
        <v>1.3788575180564614E-2</v>
      </c>
      <c r="FP93" s="322">
        <f t="shared" si="332"/>
        <v>9.4548380607523408E-3</v>
      </c>
      <c r="FQ93" s="322">
        <f t="shared" si="333"/>
        <v>4.6023011505752963E-2</v>
      </c>
      <c r="FR93" s="322">
        <f t="shared" si="334"/>
        <v>3.2099385578554726E-3</v>
      </c>
      <c r="FS93" s="322">
        <f t="shared" si="335"/>
        <v>5.631067961165049E-2</v>
      </c>
      <c r="FT93" s="322">
        <f t="shared" si="336"/>
        <v>1.8847006651884761E-2</v>
      </c>
      <c r="FU93" s="322">
        <f t="shared" si="337"/>
        <v>1.0351956214733192E-2</v>
      </c>
      <c r="FV93" s="322">
        <f t="shared" si="338"/>
        <v>0.23783117683302521</v>
      </c>
      <c r="FW93" s="322">
        <f t="shared" si="339"/>
        <v>1.3189653070677933E-2</v>
      </c>
      <c r="FX93" s="322">
        <f t="shared" si="340"/>
        <v>-5.4968054637585313E-2</v>
      </c>
      <c r="FY93" s="322">
        <f t="shared" si="341"/>
        <v>0</v>
      </c>
      <c r="FZ93" s="322">
        <f t="shared" si="342"/>
        <v>4.6607482561826216E-2</v>
      </c>
      <c r="GA93" s="322">
        <f t="shared" si="343"/>
        <v>-2.5595214356929206E-2</v>
      </c>
      <c r="GB93" s="322">
        <f t="shared" si="344"/>
        <v>4.7021943573667686E-2</v>
      </c>
      <c r="GC93" s="322">
        <f t="shared" si="345"/>
        <v>3.2586173308854376E-2</v>
      </c>
      <c r="GD93" s="322">
        <f t="shared" si="346"/>
        <v>2.7835051546391893E-2</v>
      </c>
      <c r="GE93" s="322">
        <f t="shared" si="347"/>
        <v>3.8681633102233964E-2</v>
      </c>
      <c r="GF93" s="322">
        <f t="shared" si="348"/>
        <v>2.9461030643413235E-2</v>
      </c>
      <c r="GG93" s="322">
        <f t="shared" si="349"/>
        <v>-2.2727399735786899E-2</v>
      </c>
      <c r="GH93" s="322">
        <f t="shared" si="350"/>
        <v>7.6291079812208082E-3</v>
      </c>
      <c r="GI93" s="322">
        <f t="shared" si="351"/>
        <v>2.8940338379340985E-2</v>
      </c>
      <c r="GJ93" s="322">
        <f t="shared" si="352"/>
        <v>4.9535603715170323E-2</v>
      </c>
      <c r="GK93" s="322">
        <f t="shared" si="353"/>
        <v>2.3050357401011887E-2</v>
      </c>
      <c r="GL93" s="322">
        <f t="shared" si="354"/>
        <v>0.106178608515057</v>
      </c>
      <c r="GM93" s="322">
        <f t="shared" si="355"/>
        <v>5.3362616489582772E-2</v>
      </c>
      <c r="GN93" s="322">
        <f t="shared" si="356"/>
        <v>2.1929824561403629E-2</v>
      </c>
      <c r="GO93" s="322">
        <f t="shared" si="357"/>
        <v>2.4984384759524762E-3</v>
      </c>
      <c r="GP93" s="322">
        <f t="shared" si="358"/>
        <v>0.11148197596795716</v>
      </c>
      <c r="GQ93" s="322">
        <f t="shared" si="359"/>
        <v>-1.4828248346490299E-2</v>
      </c>
      <c r="GR93" s="322">
        <f t="shared" si="360"/>
        <v>-6.58980724488874E-3</v>
      </c>
      <c r="GS93" s="322">
        <f t="shared" si="361"/>
        <v>-3.6345613745250101E-3</v>
      </c>
      <c r="GT93" s="322">
        <f t="shared" si="362"/>
        <v>-7.0052539404553476E-3</v>
      </c>
      <c r="GU93" s="322">
        <f t="shared" si="363"/>
        <v>4.4917257683214596E-3</v>
      </c>
      <c r="GV93" s="322">
        <f t="shared" si="364"/>
        <v>3.775068816358635E-2</v>
      </c>
      <c r="GW93" s="322">
        <f t="shared" si="365"/>
        <v>-2.6907909997680404E-2</v>
      </c>
      <c r="GX93" s="322">
        <f t="shared" si="366"/>
        <v>4.2707814833250292E-2</v>
      </c>
      <c r="GY93" s="322">
        <f t="shared" si="367"/>
        <v>7.075152335815843E-2</v>
      </c>
      <c r="GZ93" s="322">
        <f t="shared" si="368"/>
        <v>8.1059390048154073E-2</v>
      </c>
      <c r="HA93" s="322">
        <f t="shared" si="369"/>
        <v>-5.5011833941023061E-3</v>
      </c>
      <c r="HB93" s="322">
        <f t="shared" si="370"/>
        <v>3.0249480249480213E-2</v>
      </c>
      <c r="HC93" s="322">
        <f t="shared" si="371"/>
        <v>-4.7978067169294229E-3</v>
      </c>
      <c r="HD93" s="322">
        <f t="shared" si="372"/>
        <v>-1.539708265802265E-2</v>
      </c>
      <c r="HE93" s="322">
        <f t="shared" si="373"/>
        <v>1.5128428384849811E-2</v>
      </c>
      <c r="HF93" s="322">
        <f t="shared" si="374"/>
        <v>2.6424796457648825E-2</v>
      </c>
      <c r="HG93" s="322">
        <f t="shared" si="375"/>
        <v>5.506312113886796E-3</v>
      </c>
      <c r="HH93" s="322">
        <f t="shared" si="376"/>
        <v>-1.5799256505576256E-2</v>
      </c>
      <c r="HI93" s="322">
        <f t="shared" si="377"/>
        <v>7.591892820336657E-2</v>
      </c>
      <c r="HJ93" s="322">
        <f t="shared" si="378"/>
        <v>5.0420168067226941E-2</v>
      </c>
      <c r="HK93" s="322">
        <f t="shared" si="379"/>
        <v>4.9448594806118837E-2</v>
      </c>
      <c r="HL93" s="322">
        <f t="shared" si="380"/>
        <v>1.85714285714286E-2</v>
      </c>
      <c r="HM93" s="322">
        <f t="shared" si="381"/>
        <v>8.5439661880127443E-2</v>
      </c>
      <c r="HN93" s="322">
        <f t="shared" si="382"/>
        <v>-1.3300550286851672E-2</v>
      </c>
      <c r="HO93" s="322">
        <f t="shared" si="383"/>
        <v>-4.6511627906976785E-2</v>
      </c>
      <c r="HP93" s="322">
        <f t="shared" si="384"/>
        <v>-6.3514467184191854E-3</v>
      </c>
      <c r="HQ93" s="322">
        <f t="shared" si="385"/>
        <v>2.363723071181211E-3</v>
      </c>
      <c r="HR93" s="322">
        <f t="shared" si="386"/>
        <v>1.6746607297788429E-2</v>
      </c>
      <c r="HS93" s="322">
        <f t="shared" si="387"/>
        <v>-8.4089304144711774E-2</v>
      </c>
      <c r="HT93" s="322">
        <f t="shared" si="388"/>
        <v>-2.9255700559300244E-2</v>
      </c>
      <c r="HU93" s="322">
        <f t="shared" si="389"/>
        <v>4.1973321067158365E-3</v>
      </c>
      <c r="HV93" s="322">
        <f t="shared" si="390"/>
        <v>2.6373626373626398E-2</v>
      </c>
      <c r="HW93" s="322">
        <f t="shared" si="391"/>
        <v>1.8954052218412784E-3</v>
      </c>
      <c r="HX93" s="322">
        <f t="shared" si="392"/>
        <v>4.8351299936588415E-3</v>
      </c>
      <c r="HY93" s="322">
        <f t="shared" si="393"/>
        <v>-2.1376498208328234E-2</v>
      </c>
      <c r="HZ93" s="322">
        <f t="shared" si="394"/>
        <v>4.41142472835796E-2</v>
      </c>
      <c r="IA93" s="322">
        <f t="shared" si="395"/>
        <v>-1.0903330437612446E-2</v>
      </c>
      <c r="IB93" s="322">
        <f t="shared" si="396"/>
        <v>-5.7874144114770775E-3</v>
      </c>
      <c r="IC93" s="322">
        <f t="shared" si="397"/>
        <v>1.9508904829232329E-2</v>
      </c>
      <c r="ID93" s="322">
        <f t="shared" si="398"/>
        <v>-2.3948654085640387E-2</v>
      </c>
      <c r="IE93" s="322">
        <f t="shared" si="399"/>
        <v>-1.2910323768467376E-2</v>
      </c>
      <c r="IF93" s="322">
        <f t="shared" si="400"/>
        <v>-3.5837353549275108E-3</v>
      </c>
      <c r="IG93" s="322">
        <f t="shared" si="401"/>
        <v>-2.5226082817705907E-2</v>
      </c>
      <c r="IH93" s="322">
        <f t="shared" si="402"/>
        <v>3.6900369003690071E-2</v>
      </c>
      <c r="II93" s="322">
        <f t="shared" si="403"/>
        <v>7.2580645161290328E-2</v>
      </c>
      <c r="IJ93" s="322">
        <f t="shared" si="404"/>
        <v>-8.9915150491789251E-3</v>
      </c>
      <c r="IK93" s="322">
        <f t="shared" si="405"/>
        <v>3.1545079387283979E-2</v>
      </c>
      <c r="IL93" s="322">
        <f t="shared" si="406"/>
        <v>-6.9562266711909841E-3</v>
      </c>
      <c r="IM93" s="322">
        <f t="shared" si="407"/>
        <v>1.3317688471692639E-2</v>
      </c>
      <c r="IN93" s="322">
        <f t="shared" si="408"/>
        <v>1.5673981191222618E-2</v>
      </c>
      <c r="IO93" s="322">
        <f t="shared" si="409"/>
        <v>-1.2269894333064831E-2</v>
      </c>
      <c r="IP93" s="322">
        <f t="shared" si="410"/>
        <v>2.0074886091938544E-2</v>
      </c>
      <c r="IQ93" s="322">
        <f t="shared" si="411"/>
        <v>3.533968049055991E-2</v>
      </c>
      <c r="IR93" s="322">
        <f t="shared" si="412"/>
        <v>-1.0131321667149957E-2</v>
      </c>
      <c r="IS93" s="322">
        <f t="shared" si="413"/>
        <v>6.6275924256086513E-2</v>
      </c>
      <c r="IT93" s="322">
        <f t="shared" si="414"/>
        <v>0</v>
      </c>
      <c r="IU93" s="322">
        <f t="shared" si="415"/>
        <v>-8.2535614683048084E-2</v>
      </c>
      <c r="IV93" s="322">
        <f t="shared" si="416"/>
        <v>8.2609268035808398E-2</v>
      </c>
      <c r="IW93" s="322">
        <f t="shared" si="417"/>
        <v>2.7003415137796884E-2</v>
      </c>
      <c r="IX93" s="322">
        <f t="shared" si="418"/>
        <v>3.9399624765478418E-2</v>
      </c>
      <c r="IY93" s="322">
        <f t="shared" si="419"/>
        <v>0</v>
      </c>
      <c r="IZ93" s="322">
        <f t="shared" si="420"/>
        <v>1.0593220338983014E-2</v>
      </c>
      <c r="JA93" s="322">
        <f t="shared" si="421"/>
        <v>5.3333333333333378E-2</v>
      </c>
      <c r="JB93" s="322">
        <f t="shared" si="422"/>
        <v>-2.3312047068953151E-2</v>
      </c>
      <c r="JC93" s="322">
        <f t="shared" si="423"/>
        <v>2.0301586265422115E-2</v>
      </c>
      <c r="JD93" s="322">
        <f t="shared" si="424"/>
        <v>9.2674247698615209E-2</v>
      </c>
      <c r="JE93" s="322">
        <f t="shared" si="425"/>
        <v>1.4461588086661996E-2</v>
      </c>
      <c r="JF93" s="322">
        <f t="shared" si="426"/>
        <v>-2.2685535270605866E-3</v>
      </c>
      <c r="JG93" s="322">
        <f t="shared" si="427"/>
        <v>-8.8564391956095875E-2</v>
      </c>
      <c r="JH93" s="322">
        <f t="shared" si="428"/>
        <v>5.8552288150339346E-2</v>
      </c>
      <c r="JI93" s="322">
        <f t="shared" si="429"/>
        <v>7.2171091836059917E-3</v>
      </c>
      <c r="JJ93" s="322">
        <f t="shared" si="430"/>
        <v>6.9686411149824299E-4</v>
      </c>
      <c r="JK93" s="322">
        <f t="shared" si="431"/>
        <v>6.4693944712593335E-2</v>
      </c>
      <c r="JL93" s="322">
        <f t="shared" si="432"/>
        <v>0.10183914356299756</v>
      </c>
      <c r="JM93" s="322">
        <f t="shared" si="433"/>
        <v>9.5352271447472159E-2</v>
      </c>
      <c r="JN93" s="322">
        <f t="shared" si="434"/>
        <v>3.0249480249480213E-2</v>
      </c>
      <c r="JO93" s="322">
        <f t="shared" si="435"/>
        <v>-8.4153005464480818E-2</v>
      </c>
      <c r="JP93" s="322">
        <f t="shared" si="436"/>
        <v>1.8136020151133473E-2</v>
      </c>
      <c r="JQ93" s="322">
        <f t="shared" si="437"/>
        <v>-5.6111528894546613E-4</v>
      </c>
      <c r="JR93" s="322">
        <f t="shared" si="438"/>
        <v>-1.884434189020294E-2</v>
      </c>
      <c r="JS93" s="322">
        <f t="shared" si="439"/>
        <v>3.1545079387283979E-2</v>
      </c>
      <c r="JT93" s="322">
        <f t="shared" si="440"/>
        <v>8.802816901408576E-3</v>
      </c>
      <c r="JU93" s="322">
        <f t="shared" si="441"/>
        <v>-2.9498525073746382E-2</v>
      </c>
      <c r="JV93" s="322">
        <f t="shared" si="442"/>
        <v>-3.3258594917787765E-2</v>
      </c>
      <c r="JW93" s="322">
        <f t="shared" si="443"/>
        <v>1.3600816048962969E-2</v>
      </c>
      <c r="JX93" s="322">
        <f t="shared" si="444"/>
        <v>-8.8123051197349592E-3</v>
      </c>
      <c r="JY93" s="322">
        <f t="shared" si="445"/>
        <v>-9.3720712277405764E-4</v>
      </c>
      <c r="JZ93" s="322">
        <f t="shared" si="446"/>
        <v>2.3169055566463769E-2</v>
      </c>
      <c r="KA93" s="322">
        <f t="shared" si="447"/>
        <v>2.9343629343629305E-2</v>
      </c>
      <c r="KB93" s="322">
        <f t="shared" si="448"/>
        <v>2.2807975962851702E-2</v>
      </c>
      <c r="KC93" s="322">
        <f t="shared" si="449"/>
        <v>4.6619387637683012E-3</v>
      </c>
      <c r="KD93" s="322">
        <f t="shared" si="450"/>
        <v>2.7902240325865479E-2</v>
      </c>
      <c r="KE93" s="322">
        <f t="shared" si="451"/>
        <v>2.6536691037097125E-2</v>
      </c>
      <c r="KF93" s="322">
        <f t="shared" si="452"/>
        <v>0.11195992485911099</v>
      </c>
      <c r="KG93" s="322">
        <f t="shared" si="453"/>
        <v>3.9370078740163638E-4</v>
      </c>
      <c r="KH93" s="322">
        <f t="shared" si="454"/>
        <v>3.970452446906738E-2</v>
      </c>
      <c r="KI93" s="322">
        <f t="shared" si="455"/>
        <v>0.16666666666666674</v>
      </c>
      <c r="KJ93" s="322">
        <f t="shared" si="456"/>
        <v>6.1914672216441279E-2</v>
      </c>
      <c r="KK93" s="322">
        <f t="shared" si="457"/>
        <v>4.4303797468354444E-2</v>
      </c>
      <c r="KL93" s="322">
        <f t="shared" si="458"/>
        <v>-4.4618553667328753E-2</v>
      </c>
      <c r="KM93" s="322">
        <f t="shared" si="459"/>
        <v>6.3980795324078854E-2</v>
      </c>
      <c r="KN93" s="322">
        <f t="shared" si="460"/>
        <v>-2.3112480739600257E-3</v>
      </c>
      <c r="KO93" s="322">
        <f t="shared" si="461"/>
        <v>-4.3317824482591557E-3</v>
      </c>
      <c r="KP93" s="322">
        <f t="shared" si="462"/>
        <v>3.5872632003224533E-2</v>
      </c>
      <c r="KQ93" s="322">
        <f t="shared" si="463"/>
        <v>2.8046914839367706E-2</v>
      </c>
      <c r="KR93" s="322">
        <f t="shared" si="464"/>
        <v>1.5508684863523572E-2</v>
      </c>
      <c r="KS93" s="322">
        <f t="shared" si="465"/>
        <v>6.3191153238546854E-3</v>
      </c>
      <c r="KT93" s="322">
        <f t="shared" si="466"/>
        <v>-1.4147084908340872E-2</v>
      </c>
      <c r="KU93" s="322">
        <f t="shared" si="467"/>
        <v>4.9017267446486913E-2</v>
      </c>
      <c r="KV93" s="322">
        <f t="shared" si="468"/>
        <v>-1.3554216867469859E-2</v>
      </c>
      <c r="KW93" s="322">
        <f t="shared" si="469"/>
        <v>6.5284294670628074E-3</v>
      </c>
      <c r="KX93" s="322">
        <f t="shared" si="470"/>
        <v>-6.5789473684210427E-3</v>
      </c>
      <c r="KY93" s="322">
        <f t="shared" si="471"/>
        <v>5.3329661755931915E-2</v>
      </c>
      <c r="KZ93" s="322">
        <f t="shared" si="472"/>
        <v>4.7601384767557509E-3</v>
      </c>
      <c r="LA93" s="322">
        <f t="shared" si="473"/>
        <v>5.6667925953910086E-3</v>
      </c>
      <c r="LB93" s="322">
        <f t="shared" si="474"/>
        <v>-3.4844922496437436E-4</v>
      </c>
      <c r="LC93" s="322">
        <f t="shared" si="475"/>
        <v>1.6228010364107429E-2</v>
      </c>
      <c r="LD93" s="322">
        <f t="shared" si="476"/>
        <v>-5.3724053724055181E-3</v>
      </c>
      <c r="LE93" s="322">
        <f t="shared" si="477"/>
        <v>1.5249215754618333E-2</v>
      </c>
      <c r="LF93" s="322">
        <f t="shared" si="478"/>
        <v>-5.3473491773308929E-2</v>
      </c>
      <c r="LG93" s="322">
        <f t="shared" si="479"/>
        <v>1.2553683515031352E-2</v>
      </c>
      <c r="LH93" s="322">
        <f t="shared" si="480"/>
        <v>1.1867491809246417E-2</v>
      </c>
      <c r="LI93" s="322">
        <f t="shared" si="481"/>
        <v>2.0952380952381014E-2</v>
      </c>
      <c r="LJ93" s="322">
        <f t="shared" si="482"/>
        <v>3.6076410285138076E-2</v>
      </c>
      <c r="LK93" s="322">
        <f t="shared" si="483"/>
        <v>2.1308598646277297E-2</v>
      </c>
      <c r="LL93" s="322">
        <f t="shared" si="484"/>
        <v>-9.2219020172910737E-3</v>
      </c>
      <c r="LM93" s="322">
        <f t="shared" si="485"/>
        <v>4.753872105505326E-3</v>
      </c>
      <c r="LN93" s="322">
        <f t="shared" si="486"/>
        <v>1.0023387905112309E-3</v>
      </c>
      <c r="LO93" s="322">
        <f t="shared" si="487"/>
        <v>-1.5082956259426848E-2</v>
      </c>
      <c r="LP93" s="322">
        <f t="shared" si="488"/>
        <v>3.9490445859872679E-2</v>
      </c>
      <c r="LQ93" s="322">
        <f t="shared" si="489"/>
        <v>-6.5632458233891985E-3</v>
      </c>
      <c r="LR93" s="322">
        <f t="shared" si="490"/>
        <v>-1.0071567989590122E-2</v>
      </c>
      <c r="LS93" s="322">
        <f t="shared" si="491"/>
        <v>-5.4755043227665709E-2</v>
      </c>
      <c r="LT93" s="322">
        <f t="shared" si="492"/>
        <v>1.094545175561985E-2</v>
      </c>
      <c r="LU93" s="322">
        <f t="shared" si="493"/>
        <v>4.7070280798571756E-2</v>
      </c>
      <c r="LV93" s="327">
        <f t="shared" si="494"/>
        <v>7.1217154576471587E-3</v>
      </c>
    </row>
    <row r="94" spans="1:334">
      <c r="A94" s="265">
        <v>45432</v>
      </c>
      <c r="B94" s="230">
        <v>3462.13</v>
      </c>
      <c r="C94" s="231">
        <v>127.29</v>
      </c>
      <c r="D94" s="231">
        <v>53.04</v>
      </c>
      <c r="E94" s="231">
        <v>41.59</v>
      </c>
      <c r="F94" s="231">
        <v>3234.36</v>
      </c>
      <c r="G94" s="231">
        <v>21.01</v>
      </c>
      <c r="H94" s="231">
        <v>215.7</v>
      </c>
      <c r="I94" s="231">
        <v>249575.61</v>
      </c>
      <c r="J94" s="231">
        <v>20.51</v>
      </c>
      <c r="K94" s="231">
        <v>426.19</v>
      </c>
      <c r="L94" s="231">
        <v>88.09</v>
      </c>
      <c r="M94" s="232">
        <v>0.06</v>
      </c>
      <c r="N94" s="231">
        <v>32.46</v>
      </c>
      <c r="O94" s="231">
        <v>3750.97</v>
      </c>
      <c r="P94" s="231">
        <v>3.15</v>
      </c>
      <c r="Q94" s="231">
        <v>1693.57</v>
      </c>
      <c r="R94" s="231">
        <v>18.3</v>
      </c>
      <c r="S94" s="231">
        <v>188.88</v>
      </c>
      <c r="T94" s="231">
        <v>102.79</v>
      </c>
      <c r="U94" s="231">
        <v>73739.39</v>
      </c>
      <c r="V94" s="231">
        <v>17.3</v>
      </c>
      <c r="W94" s="231">
        <v>106.42</v>
      </c>
      <c r="X94" s="231">
        <v>10.11</v>
      </c>
      <c r="Y94" s="231">
        <v>493.53</v>
      </c>
      <c r="Z94" s="231">
        <v>78.209999999999994</v>
      </c>
      <c r="AA94" s="231">
        <v>179.24</v>
      </c>
      <c r="AB94" s="231">
        <v>2.2200000000000002</v>
      </c>
      <c r="AC94" s="231">
        <v>15.22</v>
      </c>
      <c r="AD94" s="231">
        <v>15.96</v>
      </c>
      <c r="AE94" s="231">
        <v>180.75</v>
      </c>
      <c r="AF94" s="231">
        <v>731.9</v>
      </c>
      <c r="AG94" s="231">
        <v>59.32</v>
      </c>
      <c r="AH94" s="231">
        <v>5.87</v>
      </c>
      <c r="AI94" s="231">
        <v>209.63</v>
      </c>
      <c r="AJ94" s="231">
        <v>26.61</v>
      </c>
      <c r="AK94" s="231">
        <v>401.8</v>
      </c>
      <c r="AL94" s="231">
        <v>412.87</v>
      </c>
      <c r="AM94" s="231">
        <v>30.53</v>
      </c>
      <c r="AN94" s="231">
        <v>13</v>
      </c>
      <c r="AO94" s="231">
        <v>155.62</v>
      </c>
      <c r="AP94" s="231">
        <v>194.28</v>
      </c>
      <c r="AQ94" s="231">
        <v>14.24</v>
      </c>
      <c r="AR94" s="231">
        <v>11.24</v>
      </c>
      <c r="AS94" s="231">
        <v>89.22</v>
      </c>
      <c r="AT94" s="231">
        <v>71.2</v>
      </c>
      <c r="AU94" s="231">
        <v>147.22</v>
      </c>
      <c r="AV94" s="231">
        <v>31.77</v>
      </c>
      <c r="AW94" s="231">
        <v>60.77</v>
      </c>
      <c r="AX94" s="231">
        <v>3.69</v>
      </c>
      <c r="AY94" s="231">
        <v>30.97</v>
      </c>
      <c r="AZ94" s="231">
        <v>41.44</v>
      </c>
      <c r="BA94" s="231">
        <v>8460.75</v>
      </c>
      <c r="BB94" s="231">
        <v>869.91</v>
      </c>
      <c r="BC94" s="231">
        <v>0.35</v>
      </c>
      <c r="BD94" s="231">
        <v>13.86</v>
      </c>
      <c r="BE94" s="231">
        <v>475.43</v>
      </c>
      <c r="BF94" s="231">
        <v>646.75</v>
      </c>
      <c r="BG94" s="231">
        <v>173.25</v>
      </c>
      <c r="BH94" s="231">
        <v>67.28</v>
      </c>
      <c r="BI94" s="231">
        <v>342.07</v>
      </c>
      <c r="BJ94" s="231">
        <v>4.57</v>
      </c>
      <c r="BK94" s="231">
        <v>1279.1500000000001</v>
      </c>
      <c r="BL94" s="231">
        <v>134.02000000000001</v>
      </c>
      <c r="BM94" s="231">
        <v>165.77</v>
      </c>
      <c r="BN94" s="231">
        <v>483.76</v>
      </c>
      <c r="BO94" s="231">
        <v>3702.45</v>
      </c>
      <c r="BP94" s="231">
        <v>124.64</v>
      </c>
      <c r="BQ94" s="231">
        <v>756.63</v>
      </c>
      <c r="BR94" s="231">
        <v>100.42</v>
      </c>
      <c r="BS94" s="231">
        <v>439.39</v>
      </c>
      <c r="BT94" s="231">
        <v>67.55</v>
      </c>
      <c r="BU94" s="231">
        <v>60.56</v>
      </c>
      <c r="BV94" s="231">
        <v>11.13</v>
      </c>
      <c r="BW94" s="231">
        <v>64.56</v>
      </c>
      <c r="BX94" s="231">
        <v>475.79</v>
      </c>
      <c r="BY94" s="231">
        <v>140.16</v>
      </c>
      <c r="BZ94" s="231">
        <v>56.97</v>
      </c>
      <c r="CA94" s="231">
        <v>168.74</v>
      </c>
      <c r="CB94" s="231">
        <v>57.22</v>
      </c>
      <c r="CC94" s="231">
        <v>112105.27</v>
      </c>
      <c r="CD94" s="231">
        <v>221.86</v>
      </c>
      <c r="CE94" s="231">
        <v>63.01</v>
      </c>
      <c r="CF94" s="231">
        <v>9953.2900000000009</v>
      </c>
      <c r="CG94" s="231">
        <v>51.73</v>
      </c>
      <c r="CH94" s="231">
        <v>0.89</v>
      </c>
      <c r="CI94" s="231">
        <v>124.11</v>
      </c>
      <c r="CJ94" s="231">
        <v>166.36</v>
      </c>
      <c r="CK94" s="231">
        <v>133.38</v>
      </c>
      <c r="CL94" s="231">
        <v>21.24</v>
      </c>
      <c r="CM94" s="231">
        <v>6.2</v>
      </c>
      <c r="CN94" s="231">
        <v>10.32</v>
      </c>
      <c r="CO94" s="231">
        <v>0.72</v>
      </c>
      <c r="CP94" s="231">
        <v>1385.71</v>
      </c>
      <c r="CQ94" s="231">
        <v>149.18</v>
      </c>
      <c r="CR94" s="231">
        <v>275.52</v>
      </c>
      <c r="CS94" s="231">
        <v>193.63</v>
      </c>
      <c r="CT94" s="231">
        <v>272.02999999999997</v>
      </c>
      <c r="CU94" s="231">
        <v>946.5</v>
      </c>
      <c r="CV94" s="231">
        <v>121.08</v>
      </c>
      <c r="CW94" s="231">
        <v>447.34</v>
      </c>
      <c r="CX94" s="231">
        <v>14.18</v>
      </c>
      <c r="CY94" s="231">
        <v>373.74</v>
      </c>
      <c r="CZ94" s="231">
        <v>37.130000000000003</v>
      </c>
      <c r="DA94" s="231">
        <v>11016.71</v>
      </c>
      <c r="DB94" s="231">
        <v>194.28</v>
      </c>
      <c r="DC94" s="231">
        <v>8.61</v>
      </c>
      <c r="DD94" s="231">
        <v>42.95</v>
      </c>
      <c r="DE94" s="231">
        <v>1802.22</v>
      </c>
      <c r="DF94" s="231">
        <v>211.93</v>
      </c>
      <c r="DG94" s="231">
        <v>140.16</v>
      </c>
      <c r="DH94" s="231">
        <v>11.19</v>
      </c>
      <c r="DI94" s="231">
        <v>10.1</v>
      </c>
      <c r="DJ94" s="231">
        <v>26.62</v>
      </c>
      <c r="DK94" s="231">
        <v>89.01</v>
      </c>
      <c r="DL94" s="231">
        <v>9335.2099999999991</v>
      </c>
      <c r="DM94" s="231">
        <v>31.89</v>
      </c>
      <c r="DN94" s="231">
        <v>52.36</v>
      </c>
      <c r="DO94" s="231">
        <v>91.46</v>
      </c>
      <c r="DP94" s="231">
        <v>76.45</v>
      </c>
      <c r="DQ94" s="231">
        <v>399413.66</v>
      </c>
      <c r="DR94" s="231">
        <v>308.16000000000003</v>
      </c>
      <c r="DS94" s="231">
        <v>37.020000000000003</v>
      </c>
      <c r="DT94" s="231">
        <v>88.39</v>
      </c>
      <c r="DU94" s="231">
        <v>23.35</v>
      </c>
      <c r="DV94" s="231">
        <v>11.3</v>
      </c>
      <c r="DW94" s="231">
        <v>3.19</v>
      </c>
      <c r="DX94" s="231">
        <v>18.98</v>
      </c>
      <c r="DY94" s="231">
        <v>11.2</v>
      </c>
      <c r="DZ94" s="231">
        <v>269.22000000000003</v>
      </c>
      <c r="EA94" s="231">
        <v>96.53</v>
      </c>
      <c r="EB94" s="231">
        <v>26.59</v>
      </c>
      <c r="EC94" s="231">
        <v>1216.4000000000001</v>
      </c>
      <c r="ED94" s="231">
        <v>25.29</v>
      </c>
      <c r="EE94" s="231">
        <v>19.670000000000002</v>
      </c>
      <c r="EF94" s="231">
        <v>16.59</v>
      </c>
      <c r="EG94" s="231">
        <v>43.63</v>
      </c>
      <c r="EH94" s="231">
        <v>1196.6600000000001</v>
      </c>
      <c r="EI94" s="231">
        <v>260.66000000000003</v>
      </c>
      <c r="EJ94" s="231">
        <v>6.64</v>
      </c>
      <c r="EK94" s="231">
        <v>4294.2299999999996</v>
      </c>
      <c r="EL94" s="231">
        <v>27.35</v>
      </c>
      <c r="EM94" s="231">
        <v>223.02</v>
      </c>
      <c r="EN94" s="231">
        <v>160.29</v>
      </c>
      <c r="EO94" s="231">
        <v>268.26</v>
      </c>
      <c r="EP94" s="231">
        <v>3063.34</v>
      </c>
      <c r="EQ94" s="231">
        <v>157.22</v>
      </c>
      <c r="ER94" s="231">
        <v>159.94</v>
      </c>
      <c r="ES94" s="231">
        <v>115.31</v>
      </c>
      <c r="ET94" s="231">
        <v>63.53</v>
      </c>
      <c r="EU94" s="231">
        <v>31.06</v>
      </c>
      <c r="EV94" s="231">
        <v>407.41</v>
      </c>
      <c r="EW94" s="231">
        <v>10.72</v>
      </c>
      <c r="EX94" s="231">
        <v>174.52</v>
      </c>
      <c r="EY94" s="231">
        <v>164.75</v>
      </c>
      <c r="EZ94" s="231">
        <v>34.07</v>
      </c>
      <c r="FA94" s="231">
        <v>64.5</v>
      </c>
      <c r="FB94" s="231">
        <v>28.56</v>
      </c>
      <c r="FC94" s="231">
        <v>134</v>
      </c>
      <c r="FD94" s="231">
        <v>14.12</v>
      </c>
      <c r="FE94" s="231">
        <v>33.159999999999997</v>
      </c>
      <c r="FF94" s="231">
        <v>376.51</v>
      </c>
      <c r="FG94" s="231">
        <v>85.74</v>
      </c>
      <c r="FH94" s="231">
        <v>804.45</v>
      </c>
      <c r="FI94" s="231">
        <v>66.150000000000006</v>
      </c>
      <c r="FJ94" s="233">
        <v>39686.400000000001</v>
      </c>
      <c r="FN94" s="326">
        <f t="shared" si="330"/>
        <v>-2.9920634006427244E-3</v>
      </c>
      <c r="FO94" s="322">
        <f t="shared" si="331"/>
        <v>3.0521373056994903E-2</v>
      </c>
      <c r="FP94" s="322">
        <f t="shared" si="332"/>
        <v>5.6994818652849728E-2</v>
      </c>
      <c r="FQ94" s="322">
        <f t="shared" si="333"/>
        <v>-5.4997608799616663E-3</v>
      </c>
      <c r="FR94" s="322">
        <f t="shared" si="334"/>
        <v>-1.2511678176922095E-2</v>
      </c>
      <c r="FS94" s="322">
        <f t="shared" si="335"/>
        <v>-3.4466911764705878E-2</v>
      </c>
      <c r="FT94" s="322">
        <f t="shared" si="336"/>
        <v>-2.2034820457018559E-2</v>
      </c>
      <c r="FU94" s="322">
        <f t="shared" si="337"/>
        <v>9.6311456326783285E-2</v>
      </c>
      <c r="FV94" s="322">
        <f t="shared" si="338"/>
        <v>2.090592334494782E-2</v>
      </c>
      <c r="FW94" s="322">
        <f t="shared" si="339"/>
        <v>2.553058376245251E-2</v>
      </c>
      <c r="FX94" s="322">
        <f t="shared" si="340"/>
        <v>2.6809651474530797E-2</v>
      </c>
      <c r="FY94" s="322">
        <f t="shared" si="341"/>
        <v>0</v>
      </c>
      <c r="FZ94" s="322">
        <f t="shared" si="342"/>
        <v>-1.6661617691608517E-2</v>
      </c>
      <c r="GA94" s="322">
        <f t="shared" si="343"/>
        <v>2.3462610982870242E-2</v>
      </c>
      <c r="GB94" s="322">
        <f t="shared" si="344"/>
        <v>-5.6886227544910163E-2</v>
      </c>
      <c r="GC94" s="322">
        <f t="shared" si="345"/>
        <v>-3.1786504456399398E-2</v>
      </c>
      <c r="GD94" s="322">
        <f t="shared" si="346"/>
        <v>-8.2246740220662015E-2</v>
      </c>
      <c r="GE94" s="322">
        <f t="shared" si="347"/>
        <v>5.8271971181853694E-4</v>
      </c>
      <c r="GF94" s="322">
        <f t="shared" si="348"/>
        <v>-1.617534456355281E-2</v>
      </c>
      <c r="GG94" s="322">
        <f t="shared" si="349"/>
        <v>-1.9379711976645696E-2</v>
      </c>
      <c r="GH94" s="322">
        <f t="shared" si="350"/>
        <v>7.5713453698310418E-3</v>
      </c>
      <c r="GI94" s="322">
        <f t="shared" si="351"/>
        <v>0.15123323236694078</v>
      </c>
      <c r="GJ94" s="322">
        <f t="shared" si="352"/>
        <v>-5.8997050147493119E-3</v>
      </c>
      <c r="GK94" s="322">
        <f t="shared" si="353"/>
        <v>-3.1382477626000958E-2</v>
      </c>
      <c r="GL94" s="322">
        <f t="shared" si="354"/>
        <v>-8.2257685989204479E-2</v>
      </c>
      <c r="GM94" s="322">
        <f t="shared" si="355"/>
        <v>1.003042939253917E-2</v>
      </c>
      <c r="GN94" s="322">
        <f t="shared" si="356"/>
        <v>-4.7210300429184497E-2</v>
      </c>
      <c r="GO94" s="322">
        <f t="shared" si="357"/>
        <v>-5.1713395638629284E-2</v>
      </c>
      <c r="GP94" s="322">
        <f t="shared" si="358"/>
        <v>-4.144144144144131E-2</v>
      </c>
      <c r="GQ94" s="322">
        <f t="shared" si="359"/>
        <v>-2.1386031402273898E-2</v>
      </c>
      <c r="GR94" s="322">
        <f t="shared" si="360"/>
        <v>-4.2391730995682296E-2</v>
      </c>
      <c r="GS94" s="322">
        <f t="shared" si="361"/>
        <v>-1.6415188194329331E-2</v>
      </c>
      <c r="GT94" s="322">
        <f t="shared" si="362"/>
        <v>3.5273368606701973E-2</v>
      </c>
      <c r="GU94" s="322">
        <f t="shared" si="363"/>
        <v>-1.3273711461520326E-2</v>
      </c>
      <c r="GV94" s="322">
        <f t="shared" si="364"/>
        <v>8.3364910951117411E-3</v>
      </c>
      <c r="GW94" s="322">
        <f t="shared" si="365"/>
        <v>-4.219308700834324E-2</v>
      </c>
      <c r="GX94" s="322">
        <f t="shared" si="366"/>
        <v>-1.4535993889631409E-2</v>
      </c>
      <c r="GY94" s="322">
        <f t="shared" si="367"/>
        <v>-3.4777110338286371E-2</v>
      </c>
      <c r="GZ94" s="322">
        <f t="shared" si="368"/>
        <v>-3.4892353377876807E-2</v>
      </c>
      <c r="HA94" s="322">
        <f t="shared" si="369"/>
        <v>9.6481636328555785E-4</v>
      </c>
      <c r="HB94" s="322">
        <f t="shared" si="370"/>
        <v>-1.987690444960144E-2</v>
      </c>
      <c r="HC94" s="322">
        <f t="shared" si="371"/>
        <v>-1.9283746556473785E-2</v>
      </c>
      <c r="HD94" s="322">
        <f t="shared" si="372"/>
        <v>-7.4897119341563789E-2</v>
      </c>
      <c r="HE94" s="322">
        <f t="shared" si="373"/>
        <v>-4.3422322290125416E-2</v>
      </c>
      <c r="HF94" s="322">
        <f t="shared" si="374"/>
        <v>-9.1845254661841996E-3</v>
      </c>
      <c r="HG94" s="322">
        <f t="shared" si="375"/>
        <v>-1.6829170562308069E-2</v>
      </c>
      <c r="HH94" s="322">
        <f t="shared" si="376"/>
        <v>0</v>
      </c>
      <c r="HI94" s="322">
        <f t="shared" si="377"/>
        <v>-2.9853128991059984E-2</v>
      </c>
      <c r="HJ94" s="322">
        <f t="shared" si="378"/>
        <v>-1.6000000000000014E-2</v>
      </c>
      <c r="HK94" s="322">
        <f t="shared" si="379"/>
        <v>4.9830508474576235E-2</v>
      </c>
      <c r="HL94" s="322">
        <f t="shared" si="380"/>
        <v>-3.1323048153342761E-2</v>
      </c>
      <c r="HM94" s="322">
        <f t="shared" si="381"/>
        <v>-4.0939176249157674E-3</v>
      </c>
      <c r="HN94" s="322">
        <f t="shared" si="382"/>
        <v>3.2240074044189146E-2</v>
      </c>
      <c r="HO94" s="322">
        <f t="shared" si="383"/>
        <v>-0.14634146341463414</v>
      </c>
      <c r="HP94" s="322">
        <f t="shared" si="384"/>
        <v>-1.5625000000000045E-2</v>
      </c>
      <c r="HQ94" s="322">
        <f t="shared" si="385"/>
        <v>-1.6548414455040027E-2</v>
      </c>
      <c r="HR94" s="322">
        <f t="shared" si="386"/>
        <v>4.1297697633231323E-2</v>
      </c>
      <c r="HS94" s="322">
        <f t="shared" si="387"/>
        <v>2.751912697941988E-2</v>
      </c>
      <c r="HT94" s="322">
        <f t="shared" si="388"/>
        <v>-6.0570246712955619E-3</v>
      </c>
      <c r="HU94" s="322">
        <f t="shared" si="389"/>
        <v>-2.0698539937016942E-2</v>
      </c>
      <c r="HV94" s="322">
        <f t="shared" si="390"/>
        <v>-2.1413276231263309E-2</v>
      </c>
      <c r="HW94" s="322">
        <f t="shared" si="391"/>
        <v>8.3003578691808431E-3</v>
      </c>
      <c r="HX94" s="322">
        <f t="shared" si="392"/>
        <v>5.7190186952749189E-2</v>
      </c>
      <c r="HY94" s="322">
        <f t="shared" si="393"/>
        <v>4.6527777777777807E-2</v>
      </c>
      <c r="HZ94" s="322">
        <f t="shared" si="394"/>
        <v>-2.6247987117552374E-2</v>
      </c>
      <c r="IA94" s="322">
        <f t="shared" si="395"/>
        <v>6.7598617572920501E-3</v>
      </c>
      <c r="IB94" s="322">
        <f t="shared" si="396"/>
        <v>2.1890628843158167E-2</v>
      </c>
      <c r="IC94" s="322">
        <f t="shared" si="397"/>
        <v>-3.7329669071338639E-2</v>
      </c>
      <c r="ID94" s="322">
        <f t="shared" si="398"/>
        <v>-1.4427323584257521E-2</v>
      </c>
      <c r="IE94" s="322">
        <f t="shared" si="399"/>
        <v>-5.4591360917136936E-4</v>
      </c>
      <c r="IF94" s="322">
        <f t="shared" si="400"/>
        <v>-6.5569235025591491E-2</v>
      </c>
      <c r="IG94" s="322">
        <f t="shared" si="401"/>
        <v>-1.4322916666666593E-2</v>
      </c>
      <c r="IH94" s="322">
        <f t="shared" si="402"/>
        <v>-9.7864768683273515E-3</v>
      </c>
      <c r="II94" s="322">
        <f t="shared" si="403"/>
        <v>1.1278195488721787E-2</v>
      </c>
      <c r="IJ94" s="322">
        <f t="shared" si="404"/>
        <v>1.3354063724655049E-2</v>
      </c>
      <c r="IK94" s="322">
        <f t="shared" si="405"/>
        <v>-4.9633848657445037E-2</v>
      </c>
      <c r="IL94" s="322">
        <f t="shared" si="406"/>
        <v>-2.6652998462327049E-2</v>
      </c>
      <c r="IM94" s="322">
        <f t="shared" si="407"/>
        <v>-2.3043075497915642E-2</v>
      </c>
      <c r="IN94" s="322">
        <f t="shared" si="408"/>
        <v>-7.050032488628985E-2</v>
      </c>
      <c r="IO94" s="322">
        <f t="shared" si="409"/>
        <v>6.477376330821534E-2</v>
      </c>
      <c r="IP94" s="322">
        <f t="shared" si="410"/>
        <v>-1.883955421899872E-2</v>
      </c>
      <c r="IQ94" s="322">
        <f t="shared" si="411"/>
        <v>-1.7923940149625915E-2</v>
      </c>
      <c r="IR94" s="322">
        <f t="shared" si="412"/>
        <v>3.3709603882555582E-2</v>
      </c>
      <c r="IS94" s="322">
        <f t="shared" si="413"/>
        <v>9.3657505285412265E-2</v>
      </c>
      <c r="IT94" s="322">
        <f t="shared" si="414"/>
        <v>2.2988505747126457E-2</v>
      </c>
      <c r="IU94" s="322">
        <f t="shared" si="415"/>
        <v>1.9635228393033197E-2</v>
      </c>
      <c r="IV94" s="322">
        <f t="shared" si="416"/>
        <v>1.1491457408646044E-2</v>
      </c>
      <c r="IW94" s="322">
        <f t="shared" si="417"/>
        <v>3.1474750599334876E-2</v>
      </c>
      <c r="IX94" s="322">
        <f t="shared" si="418"/>
        <v>-4.1516245487364697E-2</v>
      </c>
      <c r="IY94" s="322">
        <f t="shared" si="419"/>
        <v>0</v>
      </c>
      <c r="IZ94" s="322">
        <f t="shared" si="420"/>
        <v>8.1761006289308297E-2</v>
      </c>
      <c r="JA94" s="322">
        <f t="shared" si="421"/>
        <v>-8.860759493670893E-2</v>
      </c>
      <c r="JB94" s="322">
        <f t="shared" si="422"/>
        <v>1.7998692339903467E-2</v>
      </c>
      <c r="JC94" s="322">
        <f t="shared" si="423"/>
        <v>-4.5553422904670529E-2</v>
      </c>
      <c r="JD94" s="322">
        <f t="shared" si="424"/>
        <v>-2.4707964601769977E-2</v>
      </c>
      <c r="JE94" s="322">
        <f t="shared" si="425"/>
        <v>2.6126126126126165E-2</v>
      </c>
      <c r="JF94" s="322">
        <f t="shared" si="426"/>
        <v>-1.822578316731634E-2</v>
      </c>
      <c r="JG94" s="322">
        <f t="shared" si="427"/>
        <v>6.9148936170212762E-3</v>
      </c>
      <c r="JH94" s="322">
        <f t="shared" si="428"/>
        <v>-4.8491822141859403E-3</v>
      </c>
      <c r="JI94" s="322">
        <f t="shared" si="429"/>
        <v>-1.9765097729862475E-2</v>
      </c>
      <c r="JJ94" s="322">
        <f t="shared" si="430"/>
        <v>-1.2534818941504159E-2</v>
      </c>
      <c r="JK94" s="322">
        <f t="shared" si="431"/>
        <v>-3.7323236225948554E-2</v>
      </c>
      <c r="JL94" s="322">
        <f t="shared" si="432"/>
        <v>-7.4987543597409015E-2</v>
      </c>
      <c r="JM94" s="322">
        <f t="shared" si="433"/>
        <v>5.8618062035094599E-2</v>
      </c>
      <c r="JN94" s="322">
        <f t="shared" si="434"/>
        <v>-1.987690444960144E-2</v>
      </c>
      <c r="JO94" s="322">
        <f t="shared" si="435"/>
        <v>2.7446300715990291E-2</v>
      </c>
      <c r="JP94" s="322">
        <f t="shared" si="436"/>
        <v>6.2592775853537883E-2</v>
      </c>
      <c r="JQ94" s="322">
        <f t="shared" si="437"/>
        <v>4.3114375510062343E-2</v>
      </c>
      <c r="JR94" s="322">
        <f t="shared" si="438"/>
        <v>3.8363547280744793E-2</v>
      </c>
      <c r="JS94" s="322">
        <f t="shared" si="439"/>
        <v>-4.9633848657445037E-2</v>
      </c>
      <c r="JT94" s="322">
        <f t="shared" si="440"/>
        <v>-2.3560209424083885E-2</v>
      </c>
      <c r="JU94" s="322">
        <f t="shared" si="441"/>
        <v>2.3302938196555264E-2</v>
      </c>
      <c r="JV94" s="322">
        <f t="shared" si="442"/>
        <v>2.8991109393119441E-2</v>
      </c>
      <c r="JW94" s="322">
        <f t="shared" si="443"/>
        <v>-4.6964106004696599E-3</v>
      </c>
      <c r="JX94" s="322">
        <f t="shared" si="444"/>
        <v>1.4746373463919417E-2</v>
      </c>
      <c r="JY94" s="322">
        <f t="shared" si="445"/>
        <v>-2.8142589118198831E-3</v>
      </c>
      <c r="JZ94" s="322">
        <f t="shared" si="446"/>
        <v>4.7975436576472843E-3</v>
      </c>
      <c r="KA94" s="322">
        <f t="shared" si="447"/>
        <v>-1.9826385167720593E-2</v>
      </c>
      <c r="KB94" s="322">
        <f t="shared" si="448"/>
        <v>2.0830551475497425E-2</v>
      </c>
      <c r="KC94" s="322">
        <f t="shared" si="449"/>
        <v>-6.9605544178633169E-2</v>
      </c>
      <c r="KD94" s="322">
        <f t="shared" si="450"/>
        <v>1.7634238161284038E-2</v>
      </c>
      <c r="KE94" s="322">
        <f t="shared" si="451"/>
        <v>-2.3476655236085296E-2</v>
      </c>
      <c r="KF94" s="322">
        <f t="shared" si="452"/>
        <v>-4.5050118256561057E-3</v>
      </c>
      <c r="KG94" s="322">
        <f t="shared" si="453"/>
        <v>-8.1070444706808298E-2</v>
      </c>
      <c r="KH94" s="322">
        <f t="shared" si="454"/>
        <v>3.552397868561361E-3</v>
      </c>
      <c r="KI94" s="322">
        <f t="shared" si="455"/>
        <v>-3.0395136778115527E-2</v>
      </c>
      <c r="KJ94" s="322">
        <f t="shared" si="456"/>
        <v>-7.0063694267515908E-2</v>
      </c>
      <c r="KK94" s="322">
        <f t="shared" si="457"/>
        <v>-3.0303030303030425E-2</v>
      </c>
      <c r="KL94" s="322">
        <f t="shared" si="458"/>
        <v>3.6537943248758357E-2</v>
      </c>
      <c r="KM94" s="322">
        <f t="shared" si="459"/>
        <v>-5.3070433588385292E-2</v>
      </c>
      <c r="KN94" s="322">
        <f t="shared" si="460"/>
        <v>2.6640926640926692E-2</v>
      </c>
      <c r="KO94" s="322">
        <f t="shared" si="461"/>
        <v>-1.9980663873670604E-2</v>
      </c>
      <c r="KP94" s="322">
        <f t="shared" si="462"/>
        <v>-1.5953307392996115E-2</v>
      </c>
      <c r="KQ94" s="322">
        <f t="shared" si="463"/>
        <v>-2.4305555555555476E-2</v>
      </c>
      <c r="KR94" s="322">
        <f t="shared" si="464"/>
        <v>1.3439218081856986E-2</v>
      </c>
      <c r="KS94" s="322">
        <f t="shared" si="465"/>
        <v>-2.1529490917246038E-2</v>
      </c>
      <c r="KT94" s="322">
        <f t="shared" si="466"/>
        <v>4.5172672803815067E-2</v>
      </c>
      <c r="KU94" s="322">
        <f t="shared" si="467"/>
        <v>-1.1378290222255935E-2</v>
      </c>
      <c r="KV94" s="322">
        <f t="shared" si="468"/>
        <v>1.3740458015267154E-2</v>
      </c>
      <c r="KW94" s="322">
        <f t="shared" si="469"/>
        <v>-4.5481414513719298E-3</v>
      </c>
      <c r="KX94" s="322">
        <f t="shared" si="470"/>
        <v>6.2545989698308208E-3</v>
      </c>
      <c r="KY94" s="322">
        <f t="shared" si="471"/>
        <v>-2.8277634961439507E-2</v>
      </c>
      <c r="KZ94" s="322">
        <f t="shared" si="472"/>
        <v>-1.3782071002276559E-2</v>
      </c>
      <c r="LA94" s="322">
        <f t="shared" si="473"/>
        <v>7.7385424492862594E-3</v>
      </c>
      <c r="LB94" s="322">
        <f t="shared" si="474"/>
        <v>7.8576282405630679E-2</v>
      </c>
      <c r="LC94" s="322">
        <f t="shared" si="475"/>
        <v>5.4884594739667253E-2</v>
      </c>
      <c r="LD94" s="322">
        <f t="shared" si="476"/>
        <v>-1.8291185858089799E-2</v>
      </c>
      <c r="LE94" s="322">
        <f t="shared" si="477"/>
        <v>-1.0299545103424623E-2</v>
      </c>
      <c r="LF94" s="322">
        <f t="shared" si="478"/>
        <v>2.2533397714469636E-2</v>
      </c>
      <c r="LG94" s="322">
        <f t="shared" si="479"/>
        <v>1.3376835236541604E-2</v>
      </c>
      <c r="LH94" s="322">
        <f t="shared" si="480"/>
        <v>-2.2857005804192386E-2</v>
      </c>
      <c r="LI94" s="322">
        <f t="shared" si="481"/>
        <v>0</v>
      </c>
      <c r="LJ94" s="322">
        <f t="shared" si="482"/>
        <v>-5.6393619897269417E-2</v>
      </c>
      <c r="LK94" s="322">
        <f t="shared" si="483"/>
        <v>1.0984290623465832E-2</v>
      </c>
      <c r="LL94" s="322">
        <f t="shared" si="484"/>
        <v>-9.0168702734148409E-3</v>
      </c>
      <c r="LM94" s="322">
        <f t="shared" si="485"/>
        <v>-1.5567765567765507E-2</v>
      </c>
      <c r="LN94" s="322">
        <f t="shared" si="486"/>
        <v>-4.672897196261689E-2</v>
      </c>
      <c r="LO94" s="322">
        <f t="shared" si="487"/>
        <v>2.6033690658499278E-2</v>
      </c>
      <c r="LP94" s="322">
        <f t="shared" si="488"/>
        <v>-0.13480392156862753</v>
      </c>
      <c r="LQ94" s="322">
        <f t="shared" si="489"/>
        <v>-4.2042042042042217E-3</v>
      </c>
      <c r="LR94" s="322">
        <f t="shared" si="490"/>
        <v>-1.0174036489825976E-2</v>
      </c>
      <c r="LS94" s="322">
        <f t="shared" si="491"/>
        <v>4.5609756097560912E-2</v>
      </c>
      <c r="LT94" s="322">
        <f t="shared" si="492"/>
        <v>1.7492600743720169E-2</v>
      </c>
      <c r="LU94" s="322">
        <f t="shared" si="493"/>
        <v>2.5422415129437305E-2</v>
      </c>
      <c r="LV94" s="327">
        <f t="shared" si="494"/>
        <v>-1.7068985032285568E-2</v>
      </c>
    </row>
    <row r="95" spans="1:334">
      <c r="A95" s="265">
        <v>45439</v>
      </c>
      <c r="B95" s="230">
        <v>3445.17</v>
      </c>
      <c r="C95" s="231">
        <v>127.44</v>
      </c>
      <c r="D95" s="231">
        <v>52.85</v>
      </c>
      <c r="E95" s="231">
        <v>41.47</v>
      </c>
      <c r="F95" s="231">
        <v>3241.98</v>
      </c>
      <c r="G95" s="231">
        <v>21.68</v>
      </c>
      <c r="H95" s="231">
        <v>219.11</v>
      </c>
      <c r="I95" s="231">
        <v>236047.23</v>
      </c>
      <c r="J95" s="231">
        <v>20.9</v>
      </c>
      <c r="K95" s="231">
        <v>411.3</v>
      </c>
      <c r="L95" s="231">
        <v>88.41</v>
      </c>
      <c r="M95" s="232">
        <v>7.0000000000000007E-2</v>
      </c>
      <c r="N95" s="231">
        <v>32.42</v>
      </c>
      <c r="O95" s="231">
        <v>3732.19</v>
      </c>
      <c r="P95" s="231">
        <v>3.33</v>
      </c>
      <c r="Q95" s="231">
        <v>1725.58</v>
      </c>
      <c r="R95" s="231">
        <v>17.48</v>
      </c>
      <c r="S95" s="231">
        <v>191.14</v>
      </c>
      <c r="T95" s="231">
        <v>99.8</v>
      </c>
      <c r="U95" s="231">
        <v>71407.710000000006</v>
      </c>
      <c r="V95" s="231">
        <v>17.23</v>
      </c>
      <c r="W95" s="231">
        <v>109.58</v>
      </c>
      <c r="X95" s="231">
        <v>10.17</v>
      </c>
      <c r="Y95" s="231">
        <v>481.1</v>
      </c>
      <c r="Z95" s="231">
        <v>75.400000000000006</v>
      </c>
      <c r="AA95" s="231">
        <v>178.08</v>
      </c>
      <c r="AB95" s="231">
        <v>2.17</v>
      </c>
      <c r="AC95" s="231">
        <v>15.02</v>
      </c>
      <c r="AD95" s="231">
        <v>16.37</v>
      </c>
      <c r="AE95" s="231">
        <v>176.44</v>
      </c>
      <c r="AF95" s="231">
        <v>717.16</v>
      </c>
      <c r="AG95" s="231">
        <v>60.21</v>
      </c>
      <c r="AH95" s="231">
        <v>5.5</v>
      </c>
      <c r="AI95" s="231">
        <v>210.28</v>
      </c>
      <c r="AJ95" s="231">
        <v>26.41</v>
      </c>
      <c r="AK95" s="231">
        <v>418.9</v>
      </c>
      <c r="AL95" s="231">
        <v>407.75</v>
      </c>
      <c r="AM95" s="231">
        <v>30.66</v>
      </c>
      <c r="AN95" s="231">
        <v>13.41</v>
      </c>
      <c r="AO95" s="231">
        <v>152.47</v>
      </c>
      <c r="AP95" s="231">
        <v>196.13</v>
      </c>
      <c r="AQ95" s="231">
        <v>14.31</v>
      </c>
      <c r="AR95" s="231">
        <v>11.34</v>
      </c>
      <c r="AS95" s="231">
        <v>92.25</v>
      </c>
      <c r="AT95" s="231">
        <v>74.14</v>
      </c>
      <c r="AU95" s="231">
        <v>146.65</v>
      </c>
      <c r="AV95" s="231">
        <v>32.42</v>
      </c>
      <c r="AW95" s="231">
        <v>61.11</v>
      </c>
      <c r="AX95" s="231">
        <v>3.74</v>
      </c>
      <c r="AY95" s="231">
        <v>34.520000000000003</v>
      </c>
      <c r="AZ95" s="231">
        <v>41.49</v>
      </c>
      <c r="BA95" s="231">
        <v>8984.39</v>
      </c>
      <c r="BB95" s="231">
        <v>860.32</v>
      </c>
      <c r="BC95" s="231">
        <v>0.37</v>
      </c>
      <c r="BD95" s="231">
        <v>13.46</v>
      </c>
      <c r="BE95" s="231">
        <v>444.76</v>
      </c>
      <c r="BF95" s="231">
        <v>641.62</v>
      </c>
      <c r="BG95" s="231">
        <v>172.23</v>
      </c>
      <c r="BH95" s="231">
        <v>69.150000000000006</v>
      </c>
      <c r="BI95" s="231">
        <v>331.89</v>
      </c>
      <c r="BJ95" s="231">
        <v>4.6500000000000004</v>
      </c>
      <c r="BK95" s="231">
        <v>1325.13</v>
      </c>
      <c r="BL95" s="231">
        <v>131.86000000000001</v>
      </c>
      <c r="BM95" s="231">
        <v>163.61000000000001</v>
      </c>
      <c r="BN95" s="231">
        <v>480.56</v>
      </c>
      <c r="BO95" s="231">
        <v>3530.72</v>
      </c>
      <c r="BP95" s="231">
        <v>123.81</v>
      </c>
      <c r="BQ95" s="231">
        <v>747.08</v>
      </c>
      <c r="BR95" s="231">
        <v>102.54</v>
      </c>
      <c r="BS95" s="231">
        <v>444.05</v>
      </c>
      <c r="BT95" s="231">
        <v>71.319999999999993</v>
      </c>
      <c r="BU95" s="231">
        <v>61.49</v>
      </c>
      <c r="BV95" s="231">
        <v>11.1</v>
      </c>
      <c r="BW95" s="231">
        <v>64.94</v>
      </c>
      <c r="BX95" s="231">
        <v>464.46</v>
      </c>
      <c r="BY95" s="231">
        <v>141.01</v>
      </c>
      <c r="BZ95" s="231">
        <v>59.15</v>
      </c>
      <c r="CA95" s="231">
        <v>163.91</v>
      </c>
      <c r="CB95" s="231">
        <v>61.51</v>
      </c>
      <c r="CC95" s="231">
        <v>109956.58</v>
      </c>
      <c r="CD95" s="231">
        <v>229.39</v>
      </c>
      <c r="CE95" s="231">
        <v>61.34</v>
      </c>
      <c r="CF95" s="231">
        <v>9695.5400000000009</v>
      </c>
      <c r="CG95" s="231">
        <v>51.23</v>
      </c>
      <c r="CH95" s="231">
        <v>0.93</v>
      </c>
      <c r="CI95" s="231">
        <v>122.15</v>
      </c>
      <c r="CJ95" s="231">
        <v>166.9</v>
      </c>
      <c r="CK95" s="231">
        <v>132.63999999999999</v>
      </c>
      <c r="CL95" s="231">
        <v>22.84</v>
      </c>
      <c r="CM95" s="231">
        <v>6.2</v>
      </c>
      <c r="CN95" s="231">
        <v>10.47</v>
      </c>
      <c r="CO95" s="231">
        <v>0.72</v>
      </c>
      <c r="CP95" s="231">
        <v>1391.71</v>
      </c>
      <c r="CQ95" s="231">
        <v>152.15</v>
      </c>
      <c r="CR95" s="231">
        <v>271.24</v>
      </c>
      <c r="CS95" s="231">
        <v>180.81</v>
      </c>
      <c r="CT95" s="231">
        <v>270.02</v>
      </c>
      <c r="CU95" s="231">
        <v>909.5</v>
      </c>
      <c r="CV95" s="231">
        <v>115.45</v>
      </c>
      <c r="CW95" s="231">
        <v>443.27</v>
      </c>
      <c r="CX95" s="231">
        <v>13.04</v>
      </c>
      <c r="CY95" s="231">
        <v>356.69</v>
      </c>
      <c r="CZ95" s="231">
        <v>34.93</v>
      </c>
      <c r="DA95" s="231">
        <v>11349.03</v>
      </c>
      <c r="DB95" s="231">
        <v>196.13</v>
      </c>
      <c r="DC95" s="231">
        <v>8.5500000000000007</v>
      </c>
      <c r="DD95" s="231">
        <v>43.77</v>
      </c>
      <c r="DE95" s="231">
        <v>1802.7</v>
      </c>
      <c r="DF95" s="231">
        <v>209.58</v>
      </c>
      <c r="DG95" s="231">
        <v>141.01</v>
      </c>
      <c r="DH95" s="231">
        <v>11.26</v>
      </c>
      <c r="DI95" s="231">
        <v>10.62</v>
      </c>
      <c r="DJ95" s="231">
        <v>26.75</v>
      </c>
      <c r="DK95" s="231">
        <v>92.21</v>
      </c>
      <c r="DL95" s="231">
        <v>9456.9</v>
      </c>
      <c r="DM95" s="231">
        <v>31.37</v>
      </c>
      <c r="DN95" s="231">
        <v>52.55</v>
      </c>
      <c r="DO95" s="231">
        <v>88.83</v>
      </c>
      <c r="DP95" s="231">
        <v>77.760000000000005</v>
      </c>
      <c r="DQ95" s="231">
        <v>373018.5</v>
      </c>
      <c r="DR95" s="231">
        <v>296.77999999999997</v>
      </c>
      <c r="DS95" s="231">
        <v>34.19</v>
      </c>
      <c r="DT95" s="231">
        <v>78.45</v>
      </c>
      <c r="DU95" s="231">
        <v>24.72</v>
      </c>
      <c r="DV95" s="231">
        <v>11.59</v>
      </c>
      <c r="DW95" s="231">
        <v>3.11</v>
      </c>
      <c r="DX95" s="231">
        <v>12.26</v>
      </c>
      <c r="DY95" s="231">
        <v>10.71</v>
      </c>
      <c r="DZ95" s="231">
        <v>269.97000000000003</v>
      </c>
      <c r="EA95" s="231">
        <v>97.66</v>
      </c>
      <c r="EB95" s="231">
        <v>25.91</v>
      </c>
      <c r="EC95" s="231">
        <v>1184.8</v>
      </c>
      <c r="ED95" s="231">
        <v>26</v>
      </c>
      <c r="EE95" s="231">
        <v>19.920000000000002</v>
      </c>
      <c r="EF95" s="231">
        <v>16.010000000000002</v>
      </c>
      <c r="EG95" s="231">
        <v>45.38</v>
      </c>
      <c r="EH95" s="231">
        <v>1190.3900000000001</v>
      </c>
      <c r="EI95" s="231">
        <v>254.73</v>
      </c>
      <c r="EJ95" s="231">
        <v>6.9</v>
      </c>
      <c r="EK95" s="231">
        <v>4277.24</v>
      </c>
      <c r="EL95" s="231">
        <v>26.98</v>
      </c>
      <c r="EM95" s="231">
        <v>223.6</v>
      </c>
      <c r="EN95" s="231">
        <v>159.52000000000001</v>
      </c>
      <c r="EO95" s="231">
        <v>264.14</v>
      </c>
      <c r="EP95" s="231">
        <v>3174.43</v>
      </c>
      <c r="EQ95" s="231">
        <v>148.41</v>
      </c>
      <c r="ER95" s="231">
        <v>161.15</v>
      </c>
      <c r="ES95" s="231">
        <v>119.71</v>
      </c>
      <c r="ET95" s="231">
        <v>61.76</v>
      </c>
      <c r="EU95" s="231">
        <v>30.25</v>
      </c>
      <c r="EV95" s="231">
        <v>414.4</v>
      </c>
      <c r="EW95" s="231">
        <v>9.24</v>
      </c>
      <c r="EX95" s="231">
        <v>177.61</v>
      </c>
      <c r="EY95" s="231">
        <v>160.86000000000001</v>
      </c>
      <c r="EZ95" s="231">
        <v>34.86</v>
      </c>
      <c r="FA95" s="231">
        <v>66.180000000000007</v>
      </c>
      <c r="FB95" s="231">
        <v>29.36</v>
      </c>
      <c r="FC95" s="231">
        <v>126.2</v>
      </c>
      <c r="FD95" s="231">
        <v>13.06</v>
      </c>
      <c r="FE95" s="231">
        <v>32.72</v>
      </c>
      <c r="FF95" s="231">
        <v>380.38</v>
      </c>
      <c r="FG95" s="231">
        <v>85.97</v>
      </c>
      <c r="FH95" s="231">
        <v>804.61</v>
      </c>
      <c r="FI95" s="231">
        <v>68.12</v>
      </c>
      <c r="FJ95" s="233">
        <v>39587.949999999997</v>
      </c>
      <c r="FN95" s="326">
        <f t="shared" si="330"/>
        <v>-4.8987184190079618E-3</v>
      </c>
      <c r="FO95" s="322">
        <f t="shared" si="331"/>
        <v>1.1784115012961856E-3</v>
      </c>
      <c r="FP95" s="322">
        <f t="shared" si="332"/>
        <v>-3.5822021116138337E-3</v>
      </c>
      <c r="FQ95" s="322">
        <f t="shared" si="333"/>
        <v>-2.8853089685021527E-3</v>
      </c>
      <c r="FR95" s="322">
        <f t="shared" si="334"/>
        <v>2.3559529551441059E-3</v>
      </c>
      <c r="FS95" s="322">
        <f t="shared" si="335"/>
        <v>3.1889576392194106E-2</v>
      </c>
      <c r="FT95" s="322">
        <f t="shared" si="336"/>
        <v>1.5808993973110919E-2</v>
      </c>
      <c r="FU95" s="322">
        <f t="shared" si="337"/>
        <v>-5.4205537151647054E-2</v>
      </c>
      <c r="FV95" s="322">
        <f t="shared" si="338"/>
        <v>1.9015114578254364E-2</v>
      </c>
      <c r="FW95" s="322">
        <f t="shared" si="339"/>
        <v>-3.4937469203876172E-2</v>
      </c>
      <c r="FX95" s="322">
        <f t="shared" si="340"/>
        <v>3.6326484277442749E-3</v>
      </c>
      <c r="FY95" s="322">
        <f t="shared" si="341"/>
        <v>0.16666666666666682</v>
      </c>
      <c r="FZ95" s="322">
        <f t="shared" si="342"/>
        <v>-1.2322858903265294E-3</v>
      </c>
      <c r="GA95" s="322">
        <f t="shared" si="343"/>
        <v>-5.0067049323241049E-3</v>
      </c>
      <c r="GB95" s="322">
        <f t="shared" si="344"/>
        <v>5.7142857142857197E-2</v>
      </c>
      <c r="GC95" s="322">
        <f t="shared" si="345"/>
        <v>1.8900901645636136E-2</v>
      </c>
      <c r="GD95" s="322">
        <f t="shared" si="346"/>
        <v>-4.4808743169398924E-2</v>
      </c>
      <c r="GE95" s="322">
        <f t="shared" si="347"/>
        <v>1.1965268953833074E-2</v>
      </c>
      <c r="GF95" s="322">
        <f t="shared" si="348"/>
        <v>-2.9088432726919047E-2</v>
      </c>
      <c r="GG95" s="322">
        <f t="shared" si="349"/>
        <v>-3.1620549071534131E-2</v>
      </c>
      <c r="GH95" s="322">
        <f t="shared" si="350"/>
        <v>-4.0462427745664902E-3</v>
      </c>
      <c r="GI95" s="322">
        <f t="shared" si="351"/>
        <v>2.9693666604021767E-2</v>
      </c>
      <c r="GJ95" s="322">
        <f t="shared" si="352"/>
        <v>5.9347181008902574E-3</v>
      </c>
      <c r="GK95" s="322">
        <f t="shared" si="353"/>
        <v>-2.5185905618705956E-2</v>
      </c>
      <c r="GL95" s="322">
        <f t="shared" si="354"/>
        <v>-3.5928909346630719E-2</v>
      </c>
      <c r="GM95" s="322">
        <f t="shared" si="355"/>
        <v>-6.4717696942646541E-3</v>
      </c>
      <c r="GN95" s="322">
        <f t="shared" si="356"/>
        <v>-2.2522522522522639E-2</v>
      </c>
      <c r="GO95" s="322">
        <f t="shared" si="357"/>
        <v>-1.3140604467805588E-2</v>
      </c>
      <c r="GP95" s="322">
        <f t="shared" si="358"/>
        <v>2.5689223057644119E-2</v>
      </c>
      <c r="GQ95" s="322">
        <f t="shared" si="359"/>
        <v>-2.3845089903181203E-2</v>
      </c>
      <c r="GR95" s="322">
        <f t="shared" si="360"/>
        <v>-2.0139363300997418E-2</v>
      </c>
      <c r="GS95" s="322">
        <f t="shared" si="361"/>
        <v>1.5003371544167239E-2</v>
      </c>
      <c r="GT95" s="322">
        <f t="shared" si="362"/>
        <v>-6.3032367972742781E-2</v>
      </c>
      <c r="GU95" s="322">
        <f t="shared" si="363"/>
        <v>3.100701235510212E-3</v>
      </c>
      <c r="GV95" s="322">
        <f t="shared" si="364"/>
        <v>-7.5159714393085043E-3</v>
      </c>
      <c r="GW95" s="322">
        <f t="shared" si="365"/>
        <v>4.2558486809357803E-2</v>
      </c>
      <c r="GX95" s="322">
        <f t="shared" si="366"/>
        <v>-1.2400997892799198E-2</v>
      </c>
      <c r="GY95" s="322">
        <f t="shared" si="367"/>
        <v>4.258106780216148E-3</v>
      </c>
      <c r="GZ95" s="322">
        <f t="shared" si="368"/>
        <v>3.153846153846155E-2</v>
      </c>
      <c r="HA95" s="322">
        <f t="shared" si="369"/>
        <v>-2.0241614188407697E-2</v>
      </c>
      <c r="HB95" s="322">
        <f t="shared" si="370"/>
        <v>9.5223388923203322E-3</v>
      </c>
      <c r="HC95" s="322">
        <f t="shared" si="371"/>
        <v>4.9157303370786715E-3</v>
      </c>
      <c r="HD95" s="322">
        <f t="shared" si="372"/>
        <v>8.8967971530248789E-3</v>
      </c>
      <c r="HE95" s="322">
        <f t="shared" si="373"/>
        <v>3.3960995292535316E-2</v>
      </c>
      <c r="HF95" s="322">
        <f t="shared" si="374"/>
        <v>4.1292134831460638E-2</v>
      </c>
      <c r="HG95" s="322">
        <f t="shared" si="375"/>
        <v>-3.8717565548158756E-3</v>
      </c>
      <c r="HH95" s="322">
        <f t="shared" si="376"/>
        <v>2.0459553037456786E-2</v>
      </c>
      <c r="HI95" s="322">
        <f t="shared" si="377"/>
        <v>5.594865887773511E-3</v>
      </c>
      <c r="HJ95" s="322">
        <f t="shared" si="378"/>
        <v>1.3550135501355086E-2</v>
      </c>
      <c r="HK95" s="322">
        <f t="shared" si="379"/>
        <v>0.1146270584436553</v>
      </c>
      <c r="HL95" s="322">
        <f t="shared" si="380"/>
        <v>1.2065637065638095E-3</v>
      </c>
      <c r="HM95" s="322">
        <f t="shared" si="381"/>
        <v>6.1890494341518117E-2</v>
      </c>
      <c r="HN95" s="322">
        <f t="shared" si="382"/>
        <v>-1.1024128932878021E-2</v>
      </c>
      <c r="HO95" s="322">
        <f t="shared" si="383"/>
        <v>5.7142857142857197E-2</v>
      </c>
      <c r="HP95" s="322">
        <f t="shared" si="384"/>
        <v>-2.8860028860028759E-2</v>
      </c>
      <c r="HQ95" s="322">
        <f t="shared" si="385"/>
        <v>-6.4510022505942025E-2</v>
      </c>
      <c r="HR95" s="322">
        <f t="shared" si="386"/>
        <v>-7.9319675299574718E-3</v>
      </c>
      <c r="HS95" s="322">
        <f t="shared" si="387"/>
        <v>-5.8874458874459464E-3</v>
      </c>
      <c r="HT95" s="322">
        <f t="shared" si="388"/>
        <v>2.7794292508918021E-2</v>
      </c>
      <c r="HU95" s="322">
        <f t="shared" si="389"/>
        <v>-2.9759990645189603E-2</v>
      </c>
      <c r="HV95" s="322">
        <f t="shared" si="390"/>
        <v>1.7505470459518613E-2</v>
      </c>
      <c r="HW95" s="322">
        <f t="shared" si="391"/>
        <v>3.5945745221436121E-2</v>
      </c>
      <c r="HX95" s="322">
        <f t="shared" si="392"/>
        <v>-1.6116997463065188E-2</v>
      </c>
      <c r="HY95" s="322">
        <f t="shared" si="393"/>
        <v>-1.3030101948482817E-2</v>
      </c>
      <c r="HZ95" s="322">
        <f t="shared" si="394"/>
        <v>-6.6148503390110565E-3</v>
      </c>
      <c r="IA95" s="322">
        <f t="shared" si="395"/>
        <v>-4.638280057799566E-2</v>
      </c>
      <c r="IB95" s="322">
        <f t="shared" si="396"/>
        <v>-6.6591784338895883E-3</v>
      </c>
      <c r="IC95" s="322">
        <f t="shared" si="397"/>
        <v>-1.2621757001440538E-2</v>
      </c>
      <c r="ID95" s="322">
        <f t="shared" si="398"/>
        <v>2.111133240390365E-2</v>
      </c>
      <c r="IE95" s="322">
        <f t="shared" si="399"/>
        <v>1.0605612326179533E-2</v>
      </c>
      <c r="IF95" s="322">
        <f t="shared" si="400"/>
        <v>5.5810510732790468E-2</v>
      </c>
      <c r="IG95" s="322">
        <f t="shared" si="401"/>
        <v>1.5356671070013204E-2</v>
      </c>
      <c r="IH95" s="322">
        <f t="shared" si="402"/>
        <v>-2.6954177897575145E-3</v>
      </c>
      <c r="II95" s="322">
        <f t="shared" si="403"/>
        <v>5.8859975216851834E-3</v>
      </c>
      <c r="IJ95" s="322">
        <f t="shared" si="404"/>
        <v>-2.3813026755501461E-2</v>
      </c>
      <c r="IK95" s="322">
        <f t="shared" si="405"/>
        <v>6.0644977168949369E-3</v>
      </c>
      <c r="IL95" s="322">
        <f t="shared" si="406"/>
        <v>3.8265753905564324E-2</v>
      </c>
      <c r="IM95" s="322">
        <f t="shared" si="407"/>
        <v>-2.8623918454427001E-2</v>
      </c>
      <c r="IN95" s="322">
        <f t="shared" si="408"/>
        <v>7.4973785389723865E-2</v>
      </c>
      <c r="IO95" s="322">
        <f t="shared" si="409"/>
        <v>-1.9166717140059537E-2</v>
      </c>
      <c r="IP95" s="322">
        <f t="shared" si="410"/>
        <v>3.3940322726043325E-2</v>
      </c>
      <c r="IQ95" s="322">
        <f t="shared" si="411"/>
        <v>-2.6503729566735353E-2</v>
      </c>
      <c r="IR95" s="322">
        <f t="shared" si="412"/>
        <v>-2.5895960029296842E-2</v>
      </c>
      <c r="IS95" s="322">
        <f t="shared" si="413"/>
        <v>-9.6655712352600037E-3</v>
      </c>
      <c r="IT95" s="322">
        <f t="shared" si="414"/>
        <v>4.4943820224719142E-2</v>
      </c>
      <c r="IU95" s="322">
        <f t="shared" si="415"/>
        <v>-1.5792442188381224E-2</v>
      </c>
      <c r="IV95" s="322">
        <f t="shared" si="416"/>
        <v>3.2459725895647509E-3</v>
      </c>
      <c r="IW95" s="322">
        <f t="shared" si="417"/>
        <v>-5.5480581796371956E-3</v>
      </c>
      <c r="IX95" s="322">
        <f t="shared" si="418"/>
        <v>7.5329566854990662E-2</v>
      </c>
      <c r="IY95" s="322">
        <f t="shared" si="419"/>
        <v>0</v>
      </c>
      <c r="IZ95" s="322">
        <f t="shared" si="420"/>
        <v>1.4534883720930267E-2</v>
      </c>
      <c r="JA95" s="322">
        <f t="shared" si="421"/>
        <v>0</v>
      </c>
      <c r="JB95" s="322">
        <f t="shared" si="422"/>
        <v>4.3299102986916454E-3</v>
      </c>
      <c r="JC95" s="322">
        <f t="shared" si="423"/>
        <v>1.990883496447244E-2</v>
      </c>
      <c r="JD95" s="322">
        <f t="shared" si="424"/>
        <v>-1.55342624854819E-2</v>
      </c>
      <c r="JE95" s="322">
        <f t="shared" si="425"/>
        <v>-6.6208748644321608E-2</v>
      </c>
      <c r="JF95" s="322">
        <f t="shared" si="426"/>
        <v>-7.3888909311472673E-3</v>
      </c>
      <c r="JG95" s="322">
        <f t="shared" si="427"/>
        <v>-3.9091389329107239E-2</v>
      </c>
      <c r="JH95" s="322">
        <f t="shared" si="428"/>
        <v>-4.6498183019491206E-2</v>
      </c>
      <c r="JI95" s="322">
        <f t="shared" si="429"/>
        <v>-9.0982250637099155E-3</v>
      </c>
      <c r="JJ95" s="322">
        <f t="shared" si="430"/>
        <v>-8.0394922425952087E-2</v>
      </c>
      <c r="JK95" s="322">
        <f t="shared" si="431"/>
        <v>-4.5619949697650805E-2</v>
      </c>
      <c r="JL95" s="322">
        <f t="shared" si="432"/>
        <v>-5.9251279288984722E-2</v>
      </c>
      <c r="JM95" s="322">
        <f t="shared" si="433"/>
        <v>3.0165085583627196E-2</v>
      </c>
      <c r="JN95" s="322">
        <f t="shared" si="434"/>
        <v>9.5223388923203322E-3</v>
      </c>
      <c r="JO95" s="322">
        <f t="shared" si="435"/>
        <v>-6.9686411149824301E-3</v>
      </c>
      <c r="JP95" s="322">
        <f t="shared" si="436"/>
        <v>1.9091967403958097E-2</v>
      </c>
      <c r="JQ95" s="322">
        <f t="shared" si="437"/>
        <v>2.6633818290775722E-4</v>
      </c>
      <c r="JR95" s="322">
        <f t="shared" si="438"/>
        <v>-1.1088566979663069E-2</v>
      </c>
      <c r="JS95" s="322">
        <f t="shared" si="439"/>
        <v>6.0644977168949369E-3</v>
      </c>
      <c r="JT95" s="322">
        <f t="shared" si="440"/>
        <v>6.2555853440572195E-3</v>
      </c>
      <c r="JU95" s="322">
        <f t="shared" si="441"/>
        <v>5.1485148514851448E-2</v>
      </c>
      <c r="JV95" s="322">
        <f t="shared" si="442"/>
        <v>4.8835462058602177E-3</v>
      </c>
      <c r="JW95" s="322">
        <f t="shared" si="443"/>
        <v>3.5951016739692039E-2</v>
      </c>
      <c r="JX95" s="322">
        <f t="shared" si="444"/>
        <v>1.3035593200367268E-2</v>
      </c>
      <c r="JY95" s="322">
        <f t="shared" si="445"/>
        <v>-1.6306052053935389E-2</v>
      </c>
      <c r="JZ95" s="322">
        <f t="shared" si="446"/>
        <v>3.6287242169594676E-3</v>
      </c>
      <c r="KA95" s="322">
        <f t="shared" si="447"/>
        <v>-2.8755740214301287E-2</v>
      </c>
      <c r="KB95" s="322">
        <f t="shared" si="448"/>
        <v>1.7135382603008533E-2</v>
      </c>
      <c r="KC95" s="322">
        <f t="shared" si="449"/>
        <v>-6.608477036063308E-2</v>
      </c>
      <c r="KD95" s="322">
        <f t="shared" si="450"/>
        <v>-3.6928868120457072E-2</v>
      </c>
      <c r="KE95" s="322">
        <f t="shared" si="451"/>
        <v>-7.6445164775797006E-2</v>
      </c>
      <c r="KF95" s="322">
        <f t="shared" si="452"/>
        <v>-0.11245616019911753</v>
      </c>
      <c r="KG95" s="322">
        <f t="shared" si="453"/>
        <v>5.8672376873661558E-2</v>
      </c>
      <c r="KH95" s="322">
        <f t="shared" si="454"/>
        <v>2.5663716814159215E-2</v>
      </c>
      <c r="KI95" s="322">
        <f t="shared" si="455"/>
        <v>-2.5078369905956136E-2</v>
      </c>
      <c r="KJ95" s="322">
        <f t="shared" si="456"/>
        <v>-0.35405690200210749</v>
      </c>
      <c r="KK95" s="322">
        <f t="shared" si="457"/>
        <v>-4.3749999999999865E-2</v>
      </c>
      <c r="KL95" s="322">
        <f t="shared" si="458"/>
        <v>2.7858257187430352E-3</v>
      </c>
      <c r="KM95" s="322">
        <f t="shared" si="459"/>
        <v>1.1706205324769455E-2</v>
      </c>
      <c r="KN95" s="322">
        <f t="shared" si="460"/>
        <v>-2.5573523881158321E-2</v>
      </c>
      <c r="KO95" s="322">
        <f t="shared" si="461"/>
        <v>-2.5978296612956375E-2</v>
      </c>
      <c r="KP95" s="322">
        <f t="shared" si="462"/>
        <v>2.8074337682878644E-2</v>
      </c>
      <c r="KQ95" s="322">
        <f t="shared" si="463"/>
        <v>1.2709710218607015E-2</v>
      </c>
      <c r="KR95" s="322">
        <f t="shared" si="464"/>
        <v>-3.4960819770946248E-2</v>
      </c>
      <c r="KS95" s="322">
        <f t="shared" si="465"/>
        <v>4.0110016044006415E-2</v>
      </c>
      <c r="KT95" s="322">
        <f t="shared" si="466"/>
        <v>-5.2395835074289954E-3</v>
      </c>
      <c r="KU95" s="322">
        <f t="shared" si="467"/>
        <v>-2.2749942453771328E-2</v>
      </c>
      <c r="KV95" s="322">
        <f t="shared" si="468"/>
        <v>3.9156626506024202E-2</v>
      </c>
      <c r="KW95" s="322">
        <f t="shared" si="469"/>
        <v>-3.9564718238193535E-3</v>
      </c>
      <c r="KX95" s="322">
        <f t="shared" si="470"/>
        <v>-1.3528336380255978E-2</v>
      </c>
      <c r="KY95" s="322">
        <f t="shared" si="471"/>
        <v>2.6006636176126989E-3</v>
      </c>
      <c r="KZ95" s="322">
        <f t="shared" si="472"/>
        <v>-4.8037931249608947E-3</v>
      </c>
      <c r="LA95" s="322">
        <f t="shared" si="473"/>
        <v>-1.5358234548572299E-2</v>
      </c>
      <c r="LB95" s="322">
        <f t="shared" si="474"/>
        <v>3.626433892418069E-2</v>
      </c>
      <c r="LC95" s="322">
        <f t="shared" si="475"/>
        <v>-5.603612771911972E-2</v>
      </c>
      <c r="LD95" s="322">
        <f t="shared" si="476"/>
        <v>7.5653370013755656E-3</v>
      </c>
      <c r="LE95" s="322">
        <f t="shared" si="477"/>
        <v>3.8158008845720161E-2</v>
      </c>
      <c r="LF95" s="322">
        <f t="shared" si="478"/>
        <v>-2.7860853140248752E-2</v>
      </c>
      <c r="LG95" s="322">
        <f t="shared" si="479"/>
        <v>-2.6078557630392747E-2</v>
      </c>
      <c r="LH95" s="322">
        <f t="shared" si="480"/>
        <v>1.7157163545322776E-2</v>
      </c>
      <c r="LI95" s="322">
        <f t="shared" si="481"/>
        <v>-0.13805970149253735</v>
      </c>
      <c r="LJ95" s="322">
        <f t="shared" si="482"/>
        <v>1.7705707082282852E-2</v>
      </c>
      <c r="LK95" s="322">
        <f t="shared" si="483"/>
        <v>-2.3611532625189599E-2</v>
      </c>
      <c r="LL95" s="322">
        <f t="shared" si="484"/>
        <v>2.3187555033754012E-2</v>
      </c>
      <c r="LM95" s="322">
        <f t="shared" si="485"/>
        <v>2.6046511627907082E-2</v>
      </c>
      <c r="LN95" s="322">
        <f t="shared" si="486"/>
        <v>2.8011204481792742E-2</v>
      </c>
      <c r="LO95" s="322">
        <f t="shared" si="487"/>
        <v>-5.8208955223880574E-2</v>
      </c>
      <c r="LP95" s="322">
        <f t="shared" si="488"/>
        <v>-7.5070821529744952E-2</v>
      </c>
      <c r="LQ95" s="322">
        <f t="shared" si="489"/>
        <v>-1.3268998793727315E-2</v>
      </c>
      <c r="LR95" s="322">
        <f t="shared" si="490"/>
        <v>1.0278611457863017E-2</v>
      </c>
      <c r="LS95" s="322">
        <f t="shared" si="491"/>
        <v>2.6825285747609515E-3</v>
      </c>
      <c r="LT95" s="322">
        <f t="shared" si="492"/>
        <v>1.9889365404931089E-4</v>
      </c>
      <c r="LU95" s="322">
        <f t="shared" si="493"/>
        <v>2.9780801209372619E-2</v>
      </c>
      <c r="LV95" s="327">
        <f t="shared" si="494"/>
        <v>-2.4806986776327498E-3</v>
      </c>
    </row>
    <row r="96" spans="1:334">
      <c r="A96" s="265">
        <v>45446</v>
      </c>
      <c r="B96" s="230">
        <v>3478.7</v>
      </c>
      <c r="C96" s="231">
        <v>128.77000000000001</v>
      </c>
      <c r="D96" s="231">
        <v>52</v>
      </c>
      <c r="E96" s="231">
        <v>41.49</v>
      </c>
      <c r="F96" s="231">
        <v>3068.49</v>
      </c>
      <c r="G96" s="231">
        <v>23.31</v>
      </c>
      <c r="H96" s="231">
        <v>214.97</v>
      </c>
      <c r="I96" s="231">
        <v>247243.14</v>
      </c>
      <c r="J96" s="231">
        <v>22.18</v>
      </c>
      <c r="K96" s="231">
        <v>419.93</v>
      </c>
      <c r="L96" s="231">
        <v>86.51</v>
      </c>
      <c r="M96" s="232">
        <v>7.0000000000000007E-2</v>
      </c>
      <c r="N96" s="231">
        <v>33.68</v>
      </c>
      <c r="O96" s="231">
        <v>3768.5</v>
      </c>
      <c r="P96" s="231">
        <v>3.31</v>
      </c>
      <c r="Q96" s="231">
        <v>1600.16</v>
      </c>
      <c r="R96" s="231">
        <v>17.62</v>
      </c>
      <c r="S96" s="231">
        <v>195.75</v>
      </c>
      <c r="T96" s="231">
        <v>105.64</v>
      </c>
      <c r="U96" s="231">
        <v>75099.539999999994</v>
      </c>
      <c r="V96" s="231">
        <v>17.25</v>
      </c>
      <c r="W96" s="231">
        <v>120.83</v>
      </c>
      <c r="X96" s="231">
        <v>9.91</v>
      </c>
      <c r="Y96" s="231">
        <v>476.56</v>
      </c>
      <c r="Z96" s="231">
        <v>75.47</v>
      </c>
      <c r="AA96" s="231">
        <v>177.48</v>
      </c>
      <c r="AB96" s="231">
        <v>2.17</v>
      </c>
      <c r="AC96" s="231">
        <v>15.59</v>
      </c>
      <c r="AD96" s="231">
        <v>16.98</v>
      </c>
      <c r="AE96" s="231">
        <v>184.3</v>
      </c>
      <c r="AF96" s="231">
        <v>744.1</v>
      </c>
      <c r="AG96" s="231">
        <v>61.15</v>
      </c>
      <c r="AH96" s="231">
        <v>5.85</v>
      </c>
      <c r="AI96" s="231">
        <v>199.5</v>
      </c>
      <c r="AJ96" s="231">
        <v>26.33</v>
      </c>
      <c r="AK96" s="231">
        <v>397.4</v>
      </c>
      <c r="AL96" s="231">
        <v>409.66</v>
      </c>
      <c r="AM96" s="231">
        <v>30.55</v>
      </c>
      <c r="AN96" s="231">
        <v>13.73</v>
      </c>
      <c r="AO96" s="231">
        <v>146.69999999999999</v>
      </c>
      <c r="AP96" s="231">
        <v>193.54</v>
      </c>
      <c r="AQ96" s="231">
        <v>13.81</v>
      </c>
      <c r="AR96" s="231">
        <v>11.09</v>
      </c>
      <c r="AS96" s="231">
        <v>94.62</v>
      </c>
      <c r="AT96" s="231">
        <v>71.89</v>
      </c>
      <c r="AU96" s="231">
        <v>143.58000000000001</v>
      </c>
      <c r="AV96" s="231">
        <v>30.77</v>
      </c>
      <c r="AW96" s="231">
        <v>59.92</v>
      </c>
      <c r="AX96" s="231">
        <v>3.75</v>
      </c>
      <c r="AY96" s="231">
        <v>34.47</v>
      </c>
      <c r="AZ96" s="231">
        <v>44.11</v>
      </c>
      <c r="BA96" s="231">
        <v>9435.5</v>
      </c>
      <c r="BB96" s="231">
        <v>947.36</v>
      </c>
      <c r="BC96" s="231">
        <v>0.37</v>
      </c>
      <c r="BD96" s="231">
        <v>13.32</v>
      </c>
      <c r="BE96" s="231">
        <v>465.43</v>
      </c>
      <c r="BF96" s="231">
        <v>641.47</v>
      </c>
      <c r="BG96" s="231">
        <v>170.45</v>
      </c>
      <c r="BH96" s="231">
        <v>65.98</v>
      </c>
      <c r="BI96" s="231">
        <v>322.5</v>
      </c>
      <c r="BJ96" s="231">
        <v>4.55</v>
      </c>
      <c r="BK96" s="231">
        <v>1279.1500000000001</v>
      </c>
      <c r="BL96" s="231">
        <v>135.97</v>
      </c>
      <c r="BM96" s="231">
        <v>160.41</v>
      </c>
      <c r="BN96" s="231">
        <v>469.56</v>
      </c>
      <c r="BO96" s="231">
        <v>3745.2</v>
      </c>
      <c r="BP96" s="231">
        <v>125.64</v>
      </c>
      <c r="BQ96" s="231">
        <v>743.85</v>
      </c>
      <c r="BR96" s="231">
        <v>100.2</v>
      </c>
      <c r="BS96" s="231">
        <v>447.25</v>
      </c>
      <c r="BT96" s="231">
        <v>74.05</v>
      </c>
      <c r="BU96" s="231">
        <v>59.59</v>
      </c>
      <c r="BV96" s="231">
        <v>11.12</v>
      </c>
      <c r="BW96" s="231">
        <v>65.06</v>
      </c>
      <c r="BX96" s="231">
        <v>490.46</v>
      </c>
      <c r="BY96" s="231">
        <v>141.4</v>
      </c>
      <c r="BZ96" s="231">
        <v>61.59</v>
      </c>
      <c r="CA96" s="231">
        <v>162.15</v>
      </c>
      <c r="CB96" s="231">
        <v>60.31</v>
      </c>
      <c r="CC96" s="231">
        <v>113132.9</v>
      </c>
      <c r="CD96" s="231">
        <v>228.89</v>
      </c>
      <c r="CE96" s="231">
        <v>62.84</v>
      </c>
      <c r="CF96" s="231">
        <v>9755.02</v>
      </c>
      <c r="CG96" s="231">
        <v>48.85</v>
      </c>
      <c r="CH96" s="231">
        <v>0.91</v>
      </c>
      <c r="CI96" s="231">
        <v>123.25</v>
      </c>
      <c r="CJ96" s="231">
        <v>167.87</v>
      </c>
      <c r="CK96" s="231">
        <v>140.09</v>
      </c>
      <c r="CL96" s="231">
        <v>20.68</v>
      </c>
      <c r="CM96" s="231">
        <v>6.2</v>
      </c>
      <c r="CN96" s="231">
        <v>9.93</v>
      </c>
      <c r="CO96" s="231">
        <v>0.64</v>
      </c>
      <c r="CP96" s="231">
        <v>1394.7</v>
      </c>
      <c r="CQ96" s="231">
        <v>161.91</v>
      </c>
      <c r="CR96" s="231">
        <v>268.38</v>
      </c>
      <c r="CS96" s="231">
        <v>189.39</v>
      </c>
      <c r="CT96" s="231">
        <v>276.17</v>
      </c>
      <c r="CU96" s="231">
        <v>956.31</v>
      </c>
      <c r="CV96" s="231">
        <v>124.05</v>
      </c>
      <c r="CW96" s="231">
        <v>445.97</v>
      </c>
      <c r="CX96" s="231">
        <v>13.66</v>
      </c>
      <c r="CY96" s="231">
        <v>371.56</v>
      </c>
      <c r="CZ96" s="231">
        <v>33.65</v>
      </c>
      <c r="DA96" s="231">
        <v>11084.99</v>
      </c>
      <c r="DB96" s="231">
        <v>193.54</v>
      </c>
      <c r="DC96" s="231">
        <v>8.31</v>
      </c>
      <c r="DD96" s="231">
        <v>43.12</v>
      </c>
      <c r="DE96" s="231">
        <v>1797.87</v>
      </c>
      <c r="DF96" s="231">
        <v>206.27</v>
      </c>
      <c r="DG96" s="231">
        <v>141.4</v>
      </c>
      <c r="DH96" s="231">
        <v>11.33</v>
      </c>
      <c r="DI96" s="231">
        <v>10.31</v>
      </c>
      <c r="DJ96" s="231">
        <v>27.63</v>
      </c>
      <c r="DK96" s="231">
        <v>93.67</v>
      </c>
      <c r="DL96" s="231">
        <v>9676.34</v>
      </c>
      <c r="DM96" s="231">
        <v>31.49</v>
      </c>
      <c r="DN96" s="231">
        <v>53.37</v>
      </c>
      <c r="DO96" s="231">
        <v>91.36</v>
      </c>
      <c r="DP96" s="231">
        <v>78.930000000000007</v>
      </c>
      <c r="DQ96" s="231">
        <v>397421.56</v>
      </c>
      <c r="DR96" s="231">
        <v>308.20999999999998</v>
      </c>
      <c r="DS96" s="231">
        <v>36.24</v>
      </c>
      <c r="DT96" s="231">
        <v>76.91</v>
      </c>
      <c r="DU96" s="231">
        <v>24.59</v>
      </c>
      <c r="DV96" s="231">
        <v>11.32</v>
      </c>
      <c r="DW96" s="231">
        <v>3.06</v>
      </c>
      <c r="DX96" s="231">
        <v>12</v>
      </c>
      <c r="DY96" s="231">
        <v>10.09</v>
      </c>
      <c r="DZ96" s="231">
        <v>265.77999999999997</v>
      </c>
      <c r="EA96" s="231">
        <v>98.36</v>
      </c>
      <c r="EB96" s="231">
        <v>25.08</v>
      </c>
      <c r="EC96" s="231">
        <v>1231.8</v>
      </c>
      <c r="ED96" s="231">
        <v>24.65</v>
      </c>
      <c r="EE96" s="231">
        <v>20.059999999999999</v>
      </c>
      <c r="EF96" s="231">
        <v>17.559999999999999</v>
      </c>
      <c r="EG96" s="231">
        <v>44.41</v>
      </c>
      <c r="EH96" s="231">
        <v>1160.94</v>
      </c>
      <c r="EI96" s="231">
        <v>260.95999999999998</v>
      </c>
      <c r="EJ96" s="231">
        <v>6.7</v>
      </c>
      <c r="EK96" s="231">
        <v>4394.1899999999996</v>
      </c>
      <c r="EL96" s="231">
        <v>26.56</v>
      </c>
      <c r="EM96" s="231">
        <v>234.83</v>
      </c>
      <c r="EN96" s="231">
        <v>161.97</v>
      </c>
      <c r="EO96" s="231">
        <v>257.77</v>
      </c>
      <c r="EP96" s="231">
        <v>3214.73</v>
      </c>
      <c r="EQ96" s="231">
        <v>161.53</v>
      </c>
      <c r="ER96" s="231">
        <v>167.24</v>
      </c>
      <c r="ES96" s="231">
        <v>125.45</v>
      </c>
      <c r="ET96" s="231">
        <v>62.14</v>
      </c>
      <c r="EU96" s="231">
        <v>27.86</v>
      </c>
      <c r="EV96" s="231">
        <v>413.72</v>
      </c>
      <c r="EW96" s="231">
        <v>9.91</v>
      </c>
      <c r="EX96" s="231">
        <v>190.24</v>
      </c>
      <c r="EY96" s="231">
        <v>163.91</v>
      </c>
      <c r="EZ96" s="231">
        <v>32.71</v>
      </c>
      <c r="FA96" s="231">
        <v>66.05</v>
      </c>
      <c r="FB96" s="231">
        <v>28.15</v>
      </c>
      <c r="FC96" s="231">
        <v>129.6</v>
      </c>
      <c r="FD96" s="231">
        <v>12.5</v>
      </c>
      <c r="FE96" s="231">
        <v>31.81</v>
      </c>
      <c r="FF96" s="231">
        <v>379.41</v>
      </c>
      <c r="FG96" s="231">
        <v>87.29</v>
      </c>
      <c r="FH96" s="231">
        <v>840.07</v>
      </c>
      <c r="FI96" s="231">
        <v>65.03</v>
      </c>
      <c r="FJ96" s="233">
        <v>40444.49</v>
      </c>
      <c r="FN96" s="326">
        <f t="shared" si="330"/>
        <v>9.732466032155088E-3</v>
      </c>
      <c r="FO96" s="322">
        <f t="shared" si="331"/>
        <v>1.0436283741368586E-2</v>
      </c>
      <c r="FP96" s="322">
        <f t="shared" si="332"/>
        <v>-1.6083254493850545E-2</v>
      </c>
      <c r="FQ96" s="322">
        <f t="shared" si="333"/>
        <v>4.8227634434538528E-4</v>
      </c>
      <c r="FR96" s="322">
        <f t="shared" si="334"/>
        <v>-5.3513593544685725E-2</v>
      </c>
      <c r="FS96" s="322">
        <f t="shared" si="335"/>
        <v>7.5184501845018403E-2</v>
      </c>
      <c r="FT96" s="322">
        <f t="shared" si="336"/>
        <v>-1.8894619141070761E-2</v>
      </c>
      <c r="FU96" s="322">
        <f t="shared" si="337"/>
        <v>4.7430804419945967E-2</v>
      </c>
      <c r="FV96" s="322">
        <f t="shared" si="338"/>
        <v>6.1244019138756038E-2</v>
      </c>
      <c r="FW96" s="322">
        <f t="shared" si="339"/>
        <v>2.0982251398006309E-2</v>
      </c>
      <c r="FX96" s="322">
        <f t="shared" si="340"/>
        <v>-2.1490781585793366E-2</v>
      </c>
      <c r="FY96" s="322">
        <f t="shared" si="341"/>
        <v>0</v>
      </c>
      <c r="FZ96" s="322">
        <f t="shared" si="342"/>
        <v>3.8864898210980811E-2</v>
      </c>
      <c r="GA96" s="322">
        <f t="shared" si="343"/>
        <v>9.7288723242921569E-3</v>
      </c>
      <c r="GB96" s="322">
        <f t="shared" si="344"/>
        <v>-6.0060060060060112E-3</v>
      </c>
      <c r="GC96" s="322">
        <f t="shared" si="345"/>
        <v>-7.2682808099305649E-2</v>
      </c>
      <c r="GD96" s="322">
        <f t="shared" si="346"/>
        <v>8.0091533180778347E-3</v>
      </c>
      <c r="GE96" s="322">
        <f t="shared" si="347"/>
        <v>2.4118447211468108E-2</v>
      </c>
      <c r="GF96" s="322">
        <f t="shared" si="348"/>
        <v>5.8517034068136312E-2</v>
      </c>
      <c r="GG96" s="322">
        <f t="shared" si="349"/>
        <v>5.1700719712198959E-2</v>
      </c>
      <c r="GH96" s="322">
        <f t="shared" si="350"/>
        <v>1.1607661056296909E-3</v>
      </c>
      <c r="GI96" s="322">
        <f t="shared" si="351"/>
        <v>0.10266471983938676</v>
      </c>
      <c r="GJ96" s="322">
        <f t="shared" si="352"/>
        <v>-2.5565388397246782E-2</v>
      </c>
      <c r="GK96" s="322">
        <f t="shared" si="353"/>
        <v>-9.4367075452089378E-3</v>
      </c>
      <c r="GL96" s="322">
        <f t="shared" si="354"/>
        <v>9.2838196286463095E-4</v>
      </c>
      <c r="GM96" s="322">
        <f t="shared" si="355"/>
        <v>-3.3692722371968927E-3</v>
      </c>
      <c r="GN96" s="322">
        <f t="shared" si="356"/>
        <v>0</v>
      </c>
      <c r="GO96" s="322">
        <f t="shared" si="357"/>
        <v>3.7949400798934774E-2</v>
      </c>
      <c r="GP96" s="322">
        <f t="shared" si="358"/>
        <v>3.7263286499694528E-2</v>
      </c>
      <c r="GQ96" s="322">
        <f t="shared" si="359"/>
        <v>4.4547721605078291E-2</v>
      </c>
      <c r="GR96" s="322">
        <f t="shared" si="360"/>
        <v>3.7564839087511931E-2</v>
      </c>
      <c r="GS96" s="322">
        <f t="shared" si="361"/>
        <v>1.5612024580634407E-2</v>
      </c>
      <c r="GT96" s="322">
        <f t="shared" si="362"/>
        <v>6.3636363636363574E-2</v>
      </c>
      <c r="GU96" s="322">
        <f t="shared" si="363"/>
        <v>-5.1264980026631164E-2</v>
      </c>
      <c r="GV96" s="322">
        <f t="shared" si="364"/>
        <v>-3.029155622870195E-3</v>
      </c>
      <c r="GW96" s="322">
        <f t="shared" si="365"/>
        <v>-5.132489854380521E-2</v>
      </c>
      <c r="GX96" s="322">
        <f t="shared" si="366"/>
        <v>4.6842427958308404E-3</v>
      </c>
      <c r="GY96" s="322">
        <f t="shared" si="367"/>
        <v>-3.5877364644487748E-3</v>
      </c>
      <c r="GZ96" s="322">
        <f t="shared" si="368"/>
        <v>2.3862788963460127E-2</v>
      </c>
      <c r="HA96" s="322">
        <f t="shared" si="369"/>
        <v>-3.7843510198727684E-2</v>
      </c>
      <c r="HB96" s="322">
        <f t="shared" si="370"/>
        <v>-1.3205526946413111E-2</v>
      </c>
      <c r="HC96" s="322">
        <f t="shared" si="371"/>
        <v>-3.4940600978336823E-2</v>
      </c>
      <c r="HD96" s="322">
        <f t="shared" si="372"/>
        <v>-2.2045855379188711E-2</v>
      </c>
      <c r="HE96" s="322">
        <f t="shared" si="373"/>
        <v>2.5691056910569155E-2</v>
      </c>
      <c r="HF96" s="322">
        <f t="shared" si="374"/>
        <v>-3.0347990288643108E-2</v>
      </c>
      <c r="HG96" s="322">
        <f t="shared" si="375"/>
        <v>-2.0934197067848572E-2</v>
      </c>
      <c r="HH96" s="322">
        <f t="shared" si="376"/>
        <v>-5.0894509561998827E-2</v>
      </c>
      <c r="HI96" s="322">
        <f t="shared" si="377"/>
        <v>-1.9473081328751394E-2</v>
      </c>
      <c r="HJ96" s="322">
        <f t="shared" si="378"/>
        <v>2.6737967914437933E-3</v>
      </c>
      <c r="HK96" s="322">
        <f t="shared" si="379"/>
        <v>-1.4484356894555116E-3</v>
      </c>
      <c r="HL96" s="322">
        <f t="shared" si="380"/>
        <v>6.314774644492642E-2</v>
      </c>
      <c r="HM96" s="322">
        <f t="shared" si="381"/>
        <v>5.0210420518254507E-2</v>
      </c>
      <c r="HN96" s="322">
        <f t="shared" si="382"/>
        <v>0.1011716570578389</v>
      </c>
      <c r="HO96" s="322">
        <f t="shared" si="383"/>
        <v>0</v>
      </c>
      <c r="HP96" s="322">
        <f t="shared" si="384"/>
        <v>-1.0401188707280873E-2</v>
      </c>
      <c r="HQ96" s="322">
        <f t="shared" si="385"/>
        <v>4.6474503102797049E-2</v>
      </c>
      <c r="HR96" s="322">
        <f t="shared" si="386"/>
        <v>-2.3378323618337531E-4</v>
      </c>
      <c r="HS96" s="322">
        <f t="shared" si="387"/>
        <v>-1.033501712825873E-2</v>
      </c>
      <c r="HT96" s="322">
        <f t="shared" si="388"/>
        <v>-4.5842371655820703E-2</v>
      </c>
      <c r="HU96" s="322">
        <f t="shared" si="389"/>
        <v>-2.829250655337608E-2</v>
      </c>
      <c r="HV96" s="322">
        <f t="shared" si="390"/>
        <v>-2.1505376344086134E-2</v>
      </c>
      <c r="HW96" s="322">
        <f t="shared" si="391"/>
        <v>-3.469848241304628E-2</v>
      </c>
      <c r="HX96" s="322">
        <f t="shared" si="392"/>
        <v>3.1169422114363604E-2</v>
      </c>
      <c r="HY96" s="322">
        <f t="shared" si="393"/>
        <v>-1.9558706680520854E-2</v>
      </c>
      <c r="HZ96" s="322">
        <f t="shared" si="394"/>
        <v>-2.2889961711336775E-2</v>
      </c>
      <c r="IA96" s="322">
        <f t="shared" si="395"/>
        <v>6.0746816513345729E-2</v>
      </c>
      <c r="IB96" s="322">
        <f t="shared" si="396"/>
        <v>1.4780712381875441E-2</v>
      </c>
      <c r="IC96" s="322">
        <f t="shared" si="397"/>
        <v>-4.3234994913530249E-3</v>
      </c>
      <c r="ID96" s="322">
        <f t="shared" si="398"/>
        <v>-2.2820362785254567E-2</v>
      </c>
      <c r="IE96" s="322">
        <f t="shared" si="399"/>
        <v>7.2063956761625686E-3</v>
      </c>
      <c r="IF96" s="322">
        <f t="shared" si="400"/>
        <v>3.8278182837913691E-2</v>
      </c>
      <c r="IG96" s="322">
        <f t="shared" si="401"/>
        <v>-3.0899333224914595E-2</v>
      </c>
      <c r="IH96" s="322">
        <f t="shared" si="402"/>
        <v>1.8018018018017634E-3</v>
      </c>
      <c r="II96" s="322">
        <f t="shared" si="403"/>
        <v>1.8478595626733069E-3</v>
      </c>
      <c r="IJ96" s="322">
        <f t="shared" si="404"/>
        <v>5.5978986349739482E-2</v>
      </c>
      <c r="IK96" s="322">
        <f t="shared" si="405"/>
        <v>2.765761293525387E-3</v>
      </c>
      <c r="IL96" s="322">
        <f t="shared" si="406"/>
        <v>4.12510566356721E-2</v>
      </c>
      <c r="IM96" s="322">
        <f t="shared" si="407"/>
        <v>-1.0737599902385399E-2</v>
      </c>
      <c r="IN96" s="322">
        <f t="shared" si="408"/>
        <v>-1.9509022923101867E-2</v>
      </c>
      <c r="IO96" s="322">
        <f t="shared" si="409"/>
        <v>2.8887038865704921E-2</v>
      </c>
      <c r="IP96" s="322">
        <f t="shared" si="410"/>
        <v>-2.1796939709664764E-3</v>
      </c>
      <c r="IQ96" s="322">
        <f t="shared" si="411"/>
        <v>2.4453863710466251E-2</v>
      </c>
      <c r="IR96" s="322">
        <f t="shared" si="412"/>
        <v>6.1347794965519774E-3</v>
      </c>
      <c r="IS96" s="322">
        <f t="shared" si="413"/>
        <v>-4.6457154011321403E-2</v>
      </c>
      <c r="IT96" s="322">
        <f t="shared" si="414"/>
        <v>-2.1505376344086041E-2</v>
      </c>
      <c r="IU96" s="322">
        <f t="shared" si="415"/>
        <v>9.0053213262381842E-3</v>
      </c>
      <c r="IV96" s="322">
        <f t="shared" si="416"/>
        <v>5.8118633912522403E-3</v>
      </c>
      <c r="IW96" s="322">
        <f t="shared" si="417"/>
        <v>5.6167068757539337E-2</v>
      </c>
      <c r="IX96" s="322">
        <f t="shared" si="418"/>
        <v>-9.4570928196147111E-2</v>
      </c>
      <c r="IY96" s="322">
        <f t="shared" si="419"/>
        <v>0</v>
      </c>
      <c r="IZ96" s="322">
        <f t="shared" si="420"/>
        <v>-5.1575931232091775E-2</v>
      </c>
      <c r="JA96" s="322">
        <f t="shared" si="421"/>
        <v>-0.11111111111111106</v>
      </c>
      <c r="JB96" s="322">
        <f t="shared" si="422"/>
        <v>2.1484360966005913E-3</v>
      </c>
      <c r="JC96" s="322">
        <f t="shared" si="423"/>
        <v>6.4147223135064019E-2</v>
      </c>
      <c r="JD96" s="322">
        <f t="shared" si="424"/>
        <v>-1.0544167526913485E-2</v>
      </c>
      <c r="JE96" s="322">
        <f t="shared" si="425"/>
        <v>4.7453127592500324E-2</v>
      </c>
      <c r="JF96" s="322">
        <f t="shared" si="426"/>
        <v>2.2776090659951242E-2</v>
      </c>
      <c r="JG96" s="322">
        <f t="shared" si="427"/>
        <v>5.1467839472237431E-2</v>
      </c>
      <c r="JH96" s="322">
        <f t="shared" si="428"/>
        <v>7.4491121697704582E-2</v>
      </c>
      <c r="JI96" s="322">
        <f t="shared" si="429"/>
        <v>6.0910957204413693E-3</v>
      </c>
      <c r="JJ96" s="322">
        <f t="shared" si="430"/>
        <v>4.754601226993873E-2</v>
      </c>
      <c r="JK96" s="322">
        <f t="shared" si="431"/>
        <v>4.1688861476352028E-2</v>
      </c>
      <c r="JL96" s="322">
        <f t="shared" si="432"/>
        <v>-3.664471800744349E-2</v>
      </c>
      <c r="JM96" s="322">
        <f t="shared" si="433"/>
        <v>-2.3265424445965941E-2</v>
      </c>
      <c r="JN96" s="322">
        <f t="shared" si="434"/>
        <v>-1.3205526946413111E-2</v>
      </c>
      <c r="JO96" s="322">
        <f t="shared" si="435"/>
        <v>-2.8070175438596513E-2</v>
      </c>
      <c r="JP96" s="322">
        <f t="shared" si="436"/>
        <v>-1.4850354123829235E-2</v>
      </c>
      <c r="JQ96" s="322">
        <f t="shared" si="437"/>
        <v>-2.6793143617907331E-3</v>
      </c>
      <c r="JR96" s="322">
        <f t="shared" si="438"/>
        <v>-1.5793491745395564E-2</v>
      </c>
      <c r="JS96" s="322">
        <f t="shared" si="439"/>
        <v>2.765761293525387E-3</v>
      </c>
      <c r="JT96" s="322">
        <f t="shared" si="440"/>
        <v>6.216696269982263E-3</v>
      </c>
      <c r="JU96" s="322">
        <f t="shared" si="441"/>
        <v>-2.9190207156308733E-2</v>
      </c>
      <c r="JV96" s="322">
        <f t="shared" si="442"/>
        <v>3.2897196261682207E-2</v>
      </c>
      <c r="JW96" s="322">
        <f t="shared" si="443"/>
        <v>1.5833423706756406E-2</v>
      </c>
      <c r="JX96" s="322">
        <f t="shared" si="444"/>
        <v>2.3204221256437153E-2</v>
      </c>
      <c r="JY96" s="322">
        <f t="shared" si="445"/>
        <v>3.8253108065029466E-3</v>
      </c>
      <c r="JZ96" s="322">
        <f t="shared" si="446"/>
        <v>1.5604186489058047E-2</v>
      </c>
      <c r="KA96" s="322">
        <f t="shared" si="447"/>
        <v>2.8481368906900836E-2</v>
      </c>
      <c r="KB96" s="322">
        <f t="shared" si="448"/>
        <v>1.5046296296296318E-2</v>
      </c>
      <c r="KC96" s="322">
        <f t="shared" si="449"/>
        <v>6.5420508634290248E-2</v>
      </c>
      <c r="KD96" s="322">
        <f t="shared" si="450"/>
        <v>3.8513376912190873E-2</v>
      </c>
      <c r="KE96" s="322">
        <f t="shared" si="451"/>
        <v>5.9959052354489749E-2</v>
      </c>
      <c r="KF96" s="322">
        <f t="shared" si="452"/>
        <v>-1.9630337794773821E-2</v>
      </c>
      <c r="KG96" s="322">
        <f t="shared" si="453"/>
        <v>-5.2588996763753646E-3</v>
      </c>
      <c r="KH96" s="322">
        <f t="shared" si="454"/>
        <v>-2.3295944779982706E-2</v>
      </c>
      <c r="KI96" s="322">
        <f t="shared" si="455"/>
        <v>-1.6077170418006374E-2</v>
      </c>
      <c r="KJ96" s="322">
        <f t="shared" si="456"/>
        <v>-2.1207177814029348E-2</v>
      </c>
      <c r="KK96" s="322">
        <f t="shared" si="457"/>
        <v>-5.7889822595705034E-2</v>
      </c>
      <c r="KL96" s="322">
        <f t="shared" si="458"/>
        <v>-1.5520242989962048E-2</v>
      </c>
      <c r="KM96" s="322">
        <f t="shared" si="459"/>
        <v>7.1677247593692692E-3</v>
      </c>
      <c r="KN96" s="322">
        <f t="shared" si="460"/>
        <v>-3.2033963720571282E-2</v>
      </c>
      <c r="KO96" s="322">
        <f t="shared" si="461"/>
        <v>3.9669142471303175E-2</v>
      </c>
      <c r="KP96" s="322">
        <f t="shared" si="462"/>
        <v>-5.1923076923076975E-2</v>
      </c>
      <c r="KQ96" s="322">
        <f t="shared" si="463"/>
        <v>7.0281124497990465E-3</v>
      </c>
      <c r="KR96" s="322">
        <f t="shared" si="464"/>
        <v>9.6814490943160345E-2</v>
      </c>
      <c r="KS96" s="322">
        <f t="shared" si="465"/>
        <v>-2.1375055090348302E-2</v>
      </c>
      <c r="KT96" s="322">
        <f t="shared" si="466"/>
        <v>-2.4739791160880084E-2</v>
      </c>
      <c r="KU96" s="322">
        <f t="shared" si="467"/>
        <v>2.4457268480351707E-2</v>
      </c>
      <c r="KV96" s="322">
        <f t="shared" si="468"/>
        <v>-2.8985507246376836E-2</v>
      </c>
      <c r="KW96" s="322">
        <f t="shared" si="469"/>
        <v>2.7342398369041676E-2</v>
      </c>
      <c r="KX96" s="322">
        <f t="shared" si="470"/>
        <v>-1.5567086730911849E-2</v>
      </c>
      <c r="KY96" s="322">
        <f t="shared" si="471"/>
        <v>5.02236135957067E-2</v>
      </c>
      <c r="KZ96" s="322">
        <f t="shared" si="472"/>
        <v>1.5358575727181472E-2</v>
      </c>
      <c r="LA96" s="322">
        <f t="shared" si="473"/>
        <v>-2.4115999091390946E-2</v>
      </c>
      <c r="LB96" s="322">
        <f t="shared" si="474"/>
        <v>1.2695192522752174E-2</v>
      </c>
      <c r="LC96" s="322">
        <f t="shared" si="475"/>
        <v>8.8403746378276429E-2</v>
      </c>
      <c r="LD96" s="322">
        <f t="shared" si="476"/>
        <v>3.779087806391563E-2</v>
      </c>
      <c r="LE96" s="322">
        <f t="shared" si="477"/>
        <v>4.7949210592264715E-2</v>
      </c>
      <c r="LF96" s="322">
        <f t="shared" si="478"/>
        <v>6.1528497409326843E-3</v>
      </c>
      <c r="LG96" s="322">
        <f t="shared" si="479"/>
        <v>-7.9008264462809938E-2</v>
      </c>
      <c r="LH96" s="322">
        <f t="shared" si="480"/>
        <v>-1.6409266409265202E-3</v>
      </c>
      <c r="LI96" s="322">
        <f t="shared" si="481"/>
        <v>7.2510822510822498E-2</v>
      </c>
      <c r="LJ96" s="322">
        <f t="shared" si="482"/>
        <v>7.1110860874950707E-2</v>
      </c>
      <c r="LK96" s="322">
        <f t="shared" si="483"/>
        <v>1.896058684570423E-2</v>
      </c>
      <c r="LL96" s="322">
        <f t="shared" si="484"/>
        <v>-6.167527251864597E-2</v>
      </c>
      <c r="LM96" s="322">
        <f t="shared" si="485"/>
        <v>-1.9643396796616749E-3</v>
      </c>
      <c r="LN96" s="322">
        <f t="shared" si="486"/>
        <v>-4.1212534059945537E-2</v>
      </c>
      <c r="LO96" s="322">
        <f t="shared" si="487"/>
        <v>2.6941362916006271E-2</v>
      </c>
      <c r="LP96" s="322">
        <f t="shared" si="488"/>
        <v>-4.287901990811642E-2</v>
      </c>
      <c r="LQ96" s="322">
        <f t="shared" si="489"/>
        <v>-2.78117359413203E-2</v>
      </c>
      <c r="LR96" s="322">
        <f t="shared" si="490"/>
        <v>-2.5500814974498409E-3</v>
      </c>
      <c r="LS96" s="322">
        <f t="shared" si="491"/>
        <v>1.5354193323252384E-2</v>
      </c>
      <c r="LT96" s="322">
        <f t="shared" si="492"/>
        <v>4.4071040628379007E-2</v>
      </c>
      <c r="LU96" s="322">
        <f t="shared" si="493"/>
        <v>-4.5361127422196175E-2</v>
      </c>
      <c r="LV96" s="327">
        <f t="shared" si="494"/>
        <v>2.1636381777788465E-2</v>
      </c>
    </row>
    <row r="97" spans="1:334">
      <c r="A97" s="265">
        <v>45453</v>
      </c>
      <c r="B97" s="230">
        <v>3492.05</v>
      </c>
      <c r="C97" s="231">
        <v>136.55000000000001</v>
      </c>
      <c r="D97" s="231">
        <v>51.07</v>
      </c>
      <c r="E97" s="231">
        <v>40.14</v>
      </c>
      <c r="F97" s="231">
        <v>2970.31</v>
      </c>
      <c r="G97" s="231">
        <v>23.57</v>
      </c>
      <c r="H97" s="231">
        <v>212.4</v>
      </c>
      <c r="I97" s="231">
        <v>250042.11</v>
      </c>
      <c r="J97" s="231">
        <v>22.42</v>
      </c>
      <c r="K97" s="231">
        <v>438.48</v>
      </c>
      <c r="L97" s="231">
        <v>82.45</v>
      </c>
      <c r="M97" s="232">
        <v>7.0000000000000007E-2</v>
      </c>
      <c r="N97" s="231">
        <v>33.479999999999997</v>
      </c>
      <c r="O97" s="231">
        <v>3822.75</v>
      </c>
      <c r="P97" s="231">
        <v>3.08</v>
      </c>
      <c r="Q97" s="231">
        <v>1582.14</v>
      </c>
      <c r="R97" s="231">
        <v>17.3</v>
      </c>
      <c r="S97" s="231">
        <v>211.26</v>
      </c>
      <c r="T97" s="231">
        <v>98.04</v>
      </c>
      <c r="U97" s="231">
        <v>77334.05</v>
      </c>
      <c r="V97" s="231">
        <v>16.66</v>
      </c>
      <c r="W97" s="231">
        <v>131.82</v>
      </c>
      <c r="X97" s="231">
        <v>8.98</v>
      </c>
      <c r="Y97" s="231">
        <v>482.8</v>
      </c>
      <c r="Z97" s="231">
        <v>70.599999999999994</v>
      </c>
      <c r="AA97" s="231">
        <v>178.01</v>
      </c>
      <c r="AB97" s="231">
        <v>2.12</v>
      </c>
      <c r="AC97" s="231">
        <v>15.59</v>
      </c>
      <c r="AD97" s="231">
        <v>16.34</v>
      </c>
      <c r="AE97" s="231">
        <v>183.66</v>
      </c>
      <c r="AF97" s="231">
        <v>694.23</v>
      </c>
      <c r="AG97" s="231">
        <v>59.85</v>
      </c>
      <c r="AH97" s="231">
        <v>5.27</v>
      </c>
      <c r="AI97" s="231">
        <v>190.57</v>
      </c>
      <c r="AJ97" s="231">
        <v>25.37</v>
      </c>
      <c r="AK97" s="231">
        <v>385.8</v>
      </c>
      <c r="AL97" s="231">
        <v>406.74</v>
      </c>
      <c r="AM97" s="231">
        <v>30.26</v>
      </c>
      <c r="AN97" s="231">
        <v>13.22</v>
      </c>
      <c r="AO97" s="231">
        <v>140.66</v>
      </c>
      <c r="AP97" s="231">
        <v>187.57</v>
      </c>
      <c r="AQ97" s="231">
        <v>12.22</v>
      </c>
      <c r="AR97" s="231">
        <v>11.01</v>
      </c>
      <c r="AS97" s="231">
        <v>91.98</v>
      </c>
      <c r="AT97" s="231">
        <v>72.430000000000007</v>
      </c>
      <c r="AU97" s="231">
        <v>139.58000000000001</v>
      </c>
      <c r="AV97" s="231">
        <v>30.62</v>
      </c>
      <c r="AW97" s="231">
        <v>58.17</v>
      </c>
      <c r="AX97" s="231">
        <v>3.47</v>
      </c>
      <c r="AY97" s="231">
        <v>33.58</v>
      </c>
      <c r="AZ97" s="231">
        <v>43.51</v>
      </c>
      <c r="BA97" s="231">
        <v>10035.65</v>
      </c>
      <c r="BB97" s="231">
        <v>941.54</v>
      </c>
      <c r="BC97" s="231">
        <v>0.43</v>
      </c>
      <c r="BD97" s="231">
        <v>13.47</v>
      </c>
      <c r="BE97" s="231">
        <v>525.30999999999995</v>
      </c>
      <c r="BF97" s="231">
        <v>669.38</v>
      </c>
      <c r="BG97" s="231">
        <v>161.94999999999999</v>
      </c>
      <c r="BH97" s="231">
        <v>65.55</v>
      </c>
      <c r="BI97" s="231">
        <v>315.18</v>
      </c>
      <c r="BJ97" s="231">
        <v>4.21</v>
      </c>
      <c r="BK97" s="231">
        <v>1247.55</v>
      </c>
      <c r="BL97" s="231">
        <v>135.13</v>
      </c>
      <c r="BM97" s="231">
        <v>154.43</v>
      </c>
      <c r="BN97" s="231">
        <v>454.37</v>
      </c>
      <c r="BO97" s="231">
        <v>3685.66</v>
      </c>
      <c r="BP97" s="231">
        <v>121.9</v>
      </c>
      <c r="BQ97" s="231">
        <v>749.38</v>
      </c>
      <c r="BR97" s="231">
        <v>98.65</v>
      </c>
      <c r="BS97" s="231">
        <v>432.61</v>
      </c>
      <c r="BT97" s="231">
        <v>74.5</v>
      </c>
      <c r="BU97" s="231">
        <v>56.36</v>
      </c>
      <c r="BV97" s="231">
        <v>10.71</v>
      </c>
      <c r="BW97" s="231">
        <v>66.180000000000007</v>
      </c>
      <c r="BX97" s="231">
        <v>501.6</v>
      </c>
      <c r="BY97" s="231">
        <v>139.91999999999999</v>
      </c>
      <c r="BZ97" s="231">
        <v>67.66</v>
      </c>
      <c r="CA97" s="231">
        <v>156.52000000000001</v>
      </c>
      <c r="CB97" s="231">
        <v>53.07</v>
      </c>
      <c r="CC97" s="231">
        <v>114627.63</v>
      </c>
      <c r="CD97" s="231">
        <v>222.85</v>
      </c>
      <c r="CE97" s="231">
        <v>57.74</v>
      </c>
      <c r="CF97" s="231">
        <v>9903.7199999999993</v>
      </c>
      <c r="CG97" s="231">
        <v>45.33</v>
      </c>
      <c r="CH97" s="231">
        <v>0.92</v>
      </c>
      <c r="CI97" s="231">
        <v>116.27</v>
      </c>
      <c r="CJ97" s="231">
        <v>159.63</v>
      </c>
      <c r="CK97" s="231">
        <v>139.72</v>
      </c>
      <c r="CL97" s="231">
        <v>20</v>
      </c>
      <c r="CM97" s="231">
        <v>6.2</v>
      </c>
      <c r="CN97" s="231">
        <v>10.02</v>
      </c>
      <c r="CO97" s="231">
        <v>0.64</v>
      </c>
      <c r="CP97" s="231">
        <v>1334.72</v>
      </c>
      <c r="CQ97" s="231">
        <v>161.16999999999999</v>
      </c>
      <c r="CR97" s="231">
        <v>258.79000000000002</v>
      </c>
      <c r="CS97" s="231">
        <v>186.14</v>
      </c>
      <c r="CT97" s="231">
        <v>268.23</v>
      </c>
      <c r="CU97" s="231">
        <v>978.87</v>
      </c>
      <c r="CV97" s="231">
        <v>136.08000000000001</v>
      </c>
      <c r="CW97" s="231">
        <v>440.85</v>
      </c>
      <c r="CX97" s="231">
        <v>13.24</v>
      </c>
      <c r="CY97" s="231">
        <v>376.51</v>
      </c>
      <c r="CZ97" s="231">
        <v>33.549999999999997</v>
      </c>
      <c r="DA97" s="231">
        <v>10379.379999999999</v>
      </c>
      <c r="DB97" s="231">
        <v>187.57</v>
      </c>
      <c r="DC97" s="231">
        <v>8.0500000000000007</v>
      </c>
      <c r="DD97" s="231">
        <v>41.2</v>
      </c>
      <c r="DE97" s="231">
        <v>1794.48</v>
      </c>
      <c r="DF97" s="231">
        <v>194.46</v>
      </c>
      <c r="DG97" s="231">
        <v>139.91999999999999</v>
      </c>
      <c r="DH97" s="231">
        <v>11.29</v>
      </c>
      <c r="DI97" s="231">
        <v>9.8800000000000008</v>
      </c>
      <c r="DJ97" s="231">
        <v>27.22</v>
      </c>
      <c r="DK97" s="231">
        <v>90.96</v>
      </c>
      <c r="DL97" s="231">
        <v>9603.52</v>
      </c>
      <c r="DM97" s="231">
        <v>27.94</v>
      </c>
      <c r="DN97" s="231">
        <v>53.96</v>
      </c>
      <c r="DO97" s="231">
        <v>91.69</v>
      </c>
      <c r="DP97" s="231">
        <v>77.2</v>
      </c>
      <c r="DQ97" s="231">
        <v>381982.88</v>
      </c>
      <c r="DR97" s="231">
        <v>313.02</v>
      </c>
      <c r="DS97" s="231">
        <v>34.549999999999997</v>
      </c>
      <c r="DT97" s="231">
        <v>84.45</v>
      </c>
      <c r="DU97" s="231">
        <v>22.39</v>
      </c>
      <c r="DV97" s="231">
        <v>10.89</v>
      </c>
      <c r="DW97" s="231">
        <v>3.04</v>
      </c>
      <c r="DX97" s="231">
        <v>11.54</v>
      </c>
      <c r="DY97" s="231">
        <v>10.01</v>
      </c>
      <c r="DZ97" s="231">
        <v>258.25</v>
      </c>
      <c r="EA97" s="231">
        <v>98.4</v>
      </c>
      <c r="EB97" s="231">
        <v>23.75</v>
      </c>
      <c r="EC97" s="231">
        <v>1197.5999999999999</v>
      </c>
      <c r="ED97" s="231">
        <v>22.83</v>
      </c>
      <c r="EE97" s="231">
        <v>20.18</v>
      </c>
      <c r="EF97" s="231">
        <v>17.34</v>
      </c>
      <c r="EG97" s="231">
        <v>38.14</v>
      </c>
      <c r="EH97" s="231">
        <v>1147.43</v>
      </c>
      <c r="EI97" s="231">
        <v>252.8</v>
      </c>
      <c r="EJ97" s="231">
        <v>6.58</v>
      </c>
      <c r="EK97" s="231">
        <v>4448.17</v>
      </c>
      <c r="EL97" s="231">
        <v>25.72</v>
      </c>
      <c r="EM97" s="231">
        <v>239.67</v>
      </c>
      <c r="EN97" s="231">
        <v>161.69999999999999</v>
      </c>
      <c r="EO97" s="231">
        <v>246.91</v>
      </c>
      <c r="EP97" s="231">
        <v>3378.91</v>
      </c>
      <c r="EQ97" s="231">
        <v>169.51</v>
      </c>
      <c r="ER97" s="231">
        <v>156.46</v>
      </c>
      <c r="ES97" s="231">
        <v>130.72999999999999</v>
      </c>
      <c r="ET97" s="231">
        <v>62.57</v>
      </c>
      <c r="EU97" s="231">
        <v>28.38</v>
      </c>
      <c r="EV97" s="231">
        <v>405.54</v>
      </c>
      <c r="EW97" s="231">
        <v>9.5299999999999994</v>
      </c>
      <c r="EX97" s="231">
        <v>177.27</v>
      </c>
      <c r="EY97" s="231">
        <v>163.13</v>
      </c>
      <c r="EZ97" s="231">
        <v>32.369999999999997</v>
      </c>
      <c r="FA97" s="231">
        <v>66.89</v>
      </c>
      <c r="FB97" s="231">
        <v>26.94</v>
      </c>
      <c r="FC97" s="231">
        <v>128</v>
      </c>
      <c r="FD97" s="231">
        <v>11.9</v>
      </c>
      <c r="FE97" s="231">
        <v>30.3</v>
      </c>
      <c r="FF97" s="231">
        <v>383.28</v>
      </c>
      <c r="FG97" s="231">
        <v>82.78</v>
      </c>
      <c r="FH97" s="231">
        <v>850.09</v>
      </c>
      <c r="FI97" s="231">
        <v>62.28</v>
      </c>
      <c r="FJ97" s="233">
        <v>39775.01</v>
      </c>
      <c r="FN97" s="326">
        <f t="shared" si="330"/>
        <v>3.8376404978872464E-3</v>
      </c>
      <c r="FO97" s="322">
        <f t="shared" si="331"/>
        <v>6.0417799176826902E-2</v>
      </c>
      <c r="FP97" s="322">
        <f t="shared" si="332"/>
        <v>-1.7884615384615381E-2</v>
      </c>
      <c r="FQ97" s="322">
        <f t="shared" si="333"/>
        <v>-3.2537960954446887E-2</v>
      </c>
      <c r="FR97" s="322">
        <f t="shared" si="334"/>
        <v>-3.1996193567520127E-2</v>
      </c>
      <c r="FS97" s="322">
        <f t="shared" si="335"/>
        <v>1.1154011154011222E-2</v>
      </c>
      <c r="FT97" s="322">
        <f t="shared" si="336"/>
        <v>-1.1955156533469754E-2</v>
      </c>
      <c r="FU97" s="322">
        <f t="shared" si="337"/>
        <v>1.1320718544506319E-2</v>
      </c>
      <c r="FV97" s="322">
        <f t="shared" si="338"/>
        <v>1.0820559062218304E-2</v>
      </c>
      <c r="FW97" s="322">
        <f t="shared" si="339"/>
        <v>4.4174029004834164E-2</v>
      </c>
      <c r="FX97" s="322">
        <f t="shared" si="340"/>
        <v>-4.6930990636920612E-2</v>
      </c>
      <c r="FY97" s="322">
        <f t="shared" si="341"/>
        <v>0</v>
      </c>
      <c r="FZ97" s="322">
        <f t="shared" si="342"/>
        <v>-5.9382422802851205E-3</v>
      </c>
      <c r="GA97" s="322">
        <f t="shared" si="343"/>
        <v>1.4395648135863075E-2</v>
      </c>
      <c r="GB97" s="322">
        <f t="shared" si="344"/>
        <v>-6.9486404833836848E-2</v>
      </c>
      <c r="GC97" s="322">
        <f t="shared" si="345"/>
        <v>-1.1261373862613727E-2</v>
      </c>
      <c r="GD97" s="322">
        <f t="shared" si="346"/>
        <v>-1.8161180476731001E-2</v>
      </c>
      <c r="GE97" s="322">
        <f t="shared" si="347"/>
        <v>7.9233716475095736E-2</v>
      </c>
      <c r="GF97" s="322">
        <f t="shared" si="348"/>
        <v>-7.1942446043165409E-2</v>
      </c>
      <c r="GG97" s="322">
        <f t="shared" si="349"/>
        <v>2.975397718814269E-2</v>
      </c>
      <c r="GH97" s="322">
        <f t="shared" si="350"/>
        <v>-3.4202898550724628E-2</v>
      </c>
      <c r="GI97" s="322">
        <f t="shared" si="351"/>
        <v>9.0954233220226721E-2</v>
      </c>
      <c r="GJ97" s="322">
        <f t="shared" si="352"/>
        <v>-9.3844601412714404E-2</v>
      </c>
      <c r="GK97" s="322">
        <f t="shared" si="353"/>
        <v>1.3093839180795722E-2</v>
      </c>
      <c r="GL97" s="322">
        <f t="shared" si="354"/>
        <v>-6.4528951901417844E-2</v>
      </c>
      <c r="GM97" s="322">
        <f t="shared" si="355"/>
        <v>2.9862519720531958E-3</v>
      </c>
      <c r="GN97" s="322">
        <f t="shared" si="356"/>
        <v>-2.3041474654377798E-2</v>
      </c>
      <c r="GO97" s="322">
        <f t="shared" si="357"/>
        <v>0</v>
      </c>
      <c r="GP97" s="322">
        <f t="shared" si="358"/>
        <v>-3.7691401648998854E-2</v>
      </c>
      <c r="GQ97" s="322">
        <f t="shared" si="359"/>
        <v>-3.4725990233316047E-3</v>
      </c>
      <c r="GR97" s="322">
        <f t="shared" si="360"/>
        <v>-6.7020561752452634E-2</v>
      </c>
      <c r="GS97" s="322">
        <f t="shared" si="361"/>
        <v>-2.1259198691741574E-2</v>
      </c>
      <c r="GT97" s="322">
        <f t="shared" si="362"/>
        <v>-9.9145299145299168E-2</v>
      </c>
      <c r="GU97" s="322">
        <f t="shared" si="363"/>
        <v>-4.4761904761904794E-2</v>
      </c>
      <c r="GV97" s="322">
        <f t="shared" si="364"/>
        <v>-3.6460311431826715E-2</v>
      </c>
      <c r="GW97" s="322">
        <f t="shared" si="365"/>
        <v>-2.9189733266230415E-2</v>
      </c>
      <c r="GX97" s="322">
        <f t="shared" si="366"/>
        <v>-7.1278621295709022E-3</v>
      </c>
      <c r="GY97" s="322">
        <f t="shared" si="367"/>
        <v>-9.4926350245498909E-3</v>
      </c>
      <c r="GZ97" s="322">
        <f t="shared" si="368"/>
        <v>-3.714493809176983E-2</v>
      </c>
      <c r="HA97" s="322">
        <f t="shared" si="369"/>
        <v>-4.1172460804362591E-2</v>
      </c>
      <c r="HB97" s="322">
        <f t="shared" si="370"/>
        <v>-3.0846336674589227E-2</v>
      </c>
      <c r="HC97" s="322">
        <f t="shared" si="371"/>
        <v>-0.11513396089790005</v>
      </c>
      <c r="HD97" s="322">
        <f t="shared" si="372"/>
        <v>-7.2137060414788163E-3</v>
      </c>
      <c r="HE97" s="322">
        <f t="shared" si="373"/>
        <v>-2.7901077996195314E-2</v>
      </c>
      <c r="HF97" s="322">
        <f t="shared" si="374"/>
        <v>7.5114758659063328E-3</v>
      </c>
      <c r="HG97" s="322">
        <f t="shared" si="375"/>
        <v>-2.785903329154478E-2</v>
      </c>
      <c r="HH97" s="322">
        <f t="shared" si="376"/>
        <v>-4.8748781280467529E-3</v>
      </c>
      <c r="HI97" s="322">
        <f t="shared" si="377"/>
        <v>-2.9205607476635514E-2</v>
      </c>
      <c r="HJ97" s="322">
        <f t="shared" si="378"/>
        <v>-7.4666666666666617E-2</v>
      </c>
      <c r="HK97" s="322">
        <f t="shared" si="379"/>
        <v>-2.5819553234696854E-2</v>
      </c>
      <c r="HL97" s="322">
        <f t="shared" si="380"/>
        <v>-1.3602357742008648E-2</v>
      </c>
      <c r="HM97" s="322">
        <f t="shared" si="381"/>
        <v>6.3605532298235345E-2</v>
      </c>
      <c r="HN97" s="322">
        <f t="shared" si="382"/>
        <v>-6.143387941226197E-3</v>
      </c>
      <c r="HO97" s="322">
        <f t="shared" si="383"/>
        <v>0.16216216216216217</v>
      </c>
      <c r="HP97" s="322">
        <f t="shared" si="384"/>
        <v>1.1261261261261288E-2</v>
      </c>
      <c r="HQ97" s="322">
        <f t="shared" si="385"/>
        <v>0.12865522205272531</v>
      </c>
      <c r="HR97" s="322">
        <f t="shared" si="386"/>
        <v>4.3509439256707201E-2</v>
      </c>
      <c r="HS97" s="322">
        <f t="shared" si="387"/>
        <v>-4.9867996479906133E-2</v>
      </c>
      <c r="HT97" s="322">
        <f t="shared" si="388"/>
        <v>-6.5171264019400852E-3</v>
      </c>
      <c r="HU97" s="322">
        <f t="shared" si="389"/>
        <v>-2.2697674418604631E-2</v>
      </c>
      <c r="HV97" s="322">
        <f t="shared" si="390"/>
        <v>-7.4725274725274696E-2</v>
      </c>
      <c r="HW97" s="322">
        <f t="shared" si="391"/>
        <v>-2.4703904936872245E-2</v>
      </c>
      <c r="HX97" s="322">
        <f t="shared" si="392"/>
        <v>-6.1778333455909645E-3</v>
      </c>
      <c r="HY97" s="322">
        <f t="shared" si="393"/>
        <v>-3.7279471354653634E-2</v>
      </c>
      <c r="HZ97" s="322">
        <f t="shared" si="394"/>
        <v>-3.2349433512224204E-2</v>
      </c>
      <c r="IA97" s="322">
        <f t="shared" si="395"/>
        <v>-1.589768236676278E-2</v>
      </c>
      <c r="IB97" s="322">
        <f t="shared" si="396"/>
        <v>-2.9767589939509669E-2</v>
      </c>
      <c r="IC97" s="322">
        <f t="shared" si="397"/>
        <v>7.43429454863208E-3</v>
      </c>
      <c r="ID97" s="322">
        <f t="shared" si="398"/>
        <v>-1.5469061876247477E-2</v>
      </c>
      <c r="IE97" s="322">
        <f t="shared" si="399"/>
        <v>-3.2733370598099464E-2</v>
      </c>
      <c r="IF97" s="322">
        <f t="shared" si="400"/>
        <v>6.0769750168805248E-3</v>
      </c>
      <c r="IG97" s="322">
        <f t="shared" si="401"/>
        <v>-5.4203725457291553E-2</v>
      </c>
      <c r="IH97" s="322">
        <f t="shared" si="402"/>
        <v>-3.6870503597122156E-2</v>
      </c>
      <c r="II97" s="322">
        <f t="shared" si="403"/>
        <v>1.7214878573624415E-2</v>
      </c>
      <c r="IJ97" s="322">
        <f t="shared" si="404"/>
        <v>2.2713371120988549E-2</v>
      </c>
      <c r="IK97" s="322">
        <f t="shared" si="405"/>
        <v>-1.0466760961810595E-2</v>
      </c>
      <c r="IL97" s="322">
        <f t="shared" si="406"/>
        <v>9.8554960220814947E-2</v>
      </c>
      <c r="IM97" s="322">
        <f t="shared" si="407"/>
        <v>-3.4720937403638574E-2</v>
      </c>
      <c r="IN97" s="322">
        <f t="shared" si="408"/>
        <v>-0.12004642679489308</v>
      </c>
      <c r="IO97" s="322">
        <f t="shared" si="409"/>
        <v>1.3212160211574269E-2</v>
      </c>
      <c r="IP97" s="322">
        <f t="shared" si="410"/>
        <v>-2.6388221416400858E-2</v>
      </c>
      <c r="IQ97" s="322">
        <f t="shared" si="411"/>
        <v>-8.1158497772119684E-2</v>
      </c>
      <c r="IR97" s="322">
        <f t="shared" si="412"/>
        <v>1.5243433637245122E-2</v>
      </c>
      <c r="IS97" s="322">
        <f t="shared" si="413"/>
        <v>-7.2057318321392075E-2</v>
      </c>
      <c r="IT97" s="322">
        <f t="shared" si="414"/>
        <v>1.0989010989010999E-2</v>
      </c>
      <c r="IU97" s="322">
        <f t="shared" si="415"/>
        <v>-5.6632860040567987E-2</v>
      </c>
      <c r="IV97" s="322">
        <f t="shared" si="416"/>
        <v>-4.9085601953892943E-2</v>
      </c>
      <c r="IW97" s="322">
        <f t="shared" si="417"/>
        <v>-2.6411592547648266E-3</v>
      </c>
      <c r="IX97" s="322">
        <f t="shared" si="418"/>
        <v>-3.2882011605415845E-2</v>
      </c>
      <c r="IY97" s="322">
        <f t="shared" si="419"/>
        <v>0</v>
      </c>
      <c r="IZ97" s="322">
        <f t="shared" si="420"/>
        <v>9.0634441087613146E-3</v>
      </c>
      <c r="JA97" s="322">
        <f t="shared" si="421"/>
        <v>0</v>
      </c>
      <c r="JB97" s="322">
        <f t="shared" si="422"/>
        <v>-4.3005664300566439E-2</v>
      </c>
      <c r="JC97" s="322">
        <f t="shared" si="423"/>
        <v>-4.5704403681057944E-3</v>
      </c>
      <c r="JD97" s="322">
        <f t="shared" si="424"/>
        <v>-3.5732916014606063E-2</v>
      </c>
      <c r="JE97" s="322">
        <f t="shared" si="425"/>
        <v>-1.7160356935424257E-2</v>
      </c>
      <c r="JF97" s="322">
        <f t="shared" si="426"/>
        <v>-2.8750407357786861E-2</v>
      </c>
      <c r="JG97" s="322">
        <f t="shared" si="427"/>
        <v>2.3590676663425104E-2</v>
      </c>
      <c r="JH97" s="322">
        <f t="shared" si="428"/>
        <v>9.6977025392986818E-2</v>
      </c>
      <c r="JI97" s="322">
        <f t="shared" si="429"/>
        <v>-1.1480592864990927E-2</v>
      </c>
      <c r="JJ97" s="322">
        <f t="shared" si="430"/>
        <v>-3.0746705710102483E-2</v>
      </c>
      <c r="JK97" s="322">
        <f t="shared" si="431"/>
        <v>1.3322209064484844E-2</v>
      </c>
      <c r="JL97" s="322">
        <f t="shared" si="432"/>
        <v>-2.9717682020802801E-3</v>
      </c>
      <c r="JM97" s="322">
        <f t="shared" si="433"/>
        <v>-6.3654545470947704E-2</v>
      </c>
      <c r="JN97" s="322">
        <f t="shared" si="434"/>
        <v>-3.0846336674589227E-2</v>
      </c>
      <c r="JO97" s="322">
        <f t="shared" si="435"/>
        <v>-3.1287605294825487E-2</v>
      </c>
      <c r="JP97" s="322">
        <f t="shared" si="436"/>
        <v>-4.4526901669758687E-2</v>
      </c>
      <c r="JQ97" s="322">
        <f t="shared" si="437"/>
        <v>-1.8855645847585603E-3</v>
      </c>
      <c r="JR97" s="322">
        <f t="shared" si="438"/>
        <v>-5.7255054055364338E-2</v>
      </c>
      <c r="JS97" s="322">
        <f t="shared" si="439"/>
        <v>-1.0466760961810595E-2</v>
      </c>
      <c r="JT97" s="322">
        <f t="shared" si="440"/>
        <v>-3.5304501323919616E-3</v>
      </c>
      <c r="JU97" s="322">
        <f t="shared" si="441"/>
        <v>-4.1707080504364662E-2</v>
      </c>
      <c r="JV97" s="322">
        <f t="shared" si="442"/>
        <v>-1.4838943177705398E-2</v>
      </c>
      <c r="JW97" s="322">
        <f t="shared" si="443"/>
        <v>-2.8931354756058587E-2</v>
      </c>
      <c r="JX97" s="322">
        <f t="shared" si="444"/>
        <v>-7.525572685540164E-3</v>
      </c>
      <c r="JY97" s="322">
        <f t="shared" si="445"/>
        <v>-0.11273420133375667</v>
      </c>
      <c r="JZ97" s="322">
        <f t="shared" si="446"/>
        <v>1.1054899756417528E-2</v>
      </c>
      <c r="KA97" s="322">
        <f t="shared" si="447"/>
        <v>3.6120840630472668E-3</v>
      </c>
      <c r="KB97" s="322">
        <f t="shared" si="448"/>
        <v>-2.1918155327505434E-2</v>
      </c>
      <c r="KC97" s="322">
        <f t="shared" si="449"/>
        <v>-3.8847112371055044E-2</v>
      </c>
      <c r="KD97" s="322">
        <f t="shared" si="450"/>
        <v>1.5606242496998808E-2</v>
      </c>
      <c r="KE97" s="322">
        <f t="shared" si="451"/>
        <v>-4.6633554083885344E-2</v>
      </c>
      <c r="KF97" s="322">
        <f t="shared" si="452"/>
        <v>9.8036666233259739E-2</v>
      </c>
      <c r="KG97" s="322">
        <f t="shared" si="453"/>
        <v>-8.9467263115087403E-2</v>
      </c>
      <c r="KH97" s="322">
        <f t="shared" si="454"/>
        <v>-3.7985865724381597E-2</v>
      </c>
      <c r="KI97" s="322">
        <f t="shared" si="455"/>
        <v>-6.5359477124183061E-3</v>
      </c>
      <c r="KJ97" s="322">
        <f t="shared" si="456"/>
        <v>-3.8333333333333407E-2</v>
      </c>
      <c r="KK97" s="322">
        <f t="shared" si="457"/>
        <v>-7.9286422200198284E-3</v>
      </c>
      <c r="KL97" s="322">
        <f t="shared" si="458"/>
        <v>-2.8331702912182909E-2</v>
      </c>
      <c r="KM97" s="322">
        <f t="shared" si="459"/>
        <v>4.0666937779591556E-4</v>
      </c>
      <c r="KN97" s="322">
        <f t="shared" si="460"/>
        <v>-5.3030303030302969E-2</v>
      </c>
      <c r="KO97" s="322">
        <f t="shared" si="461"/>
        <v>-2.7764247442766721E-2</v>
      </c>
      <c r="KP97" s="322">
        <f t="shared" si="462"/>
        <v>-7.3833671399594333E-2</v>
      </c>
      <c r="KQ97" s="322">
        <f t="shared" si="463"/>
        <v>5.9820538384845962E-3</v>
      </c>
      <c r="KR97" s="322">
        <f t="shared" si="464"/>
        <v>-1.2528473804100163E-2</v>
      </c>
      <c r="KS97" s="322">
        <f t="shared" si="465"/>
        <v>-0.14118441792389094</v>
      </c>
      <c r="KT97" s="322">
        <f t="shared" si="466"/>
        <v>-1.1637121642806683E-2</v>
      </c>
      <c r="KU97" s="322">
        <f t="shared" si="467"/>
        <v>-3.1269160024524713E-2</v>
      </c>
      <c r="KV97" s="322">
        <f t="shared" si="468"/>
        <v>-1.7910447761194045E-2</v>
      </c>
      <c r="KW97" s="322">
        <f t="shared" si="469"/>
        <v>1.2284402813715492E-2</v>
      </c>
      <c r="KX97" s="322">
        <f t="shared" si="470"/>
        <v>-3.1626506024096383E-2</v>
      </c>
      <c r="KY97" s="322">
        <f t="shared" si="471"/>
        <v>2.0610654516032768E-2</v>
      </c>
      <c r="KZ97" s="322">
        <f t="shared" si="472"/>
        <v>-1.6669753658085462E-3</v>
      </c>
      <c r="LA97" s="322">
        <f t="shared" si="473"/>
        <v>-4.2130581526166687E-2</v>
      </c>
      <c r="LB97" s="322">
        <f t="shared" si="474"/>
        <v>5.1071163052573573E-2</v>
      </c>
      <c r="LC97" s="322">
        <f t="shared" si="475"/>
        <v>4.9402587754596605E-2</v>
      </c>
      <c r="LD97" s="322">
        <f t="shared" si="476"/>
        <v>-6.445826357330782E-2</v>
      </c>
      <c r="LE97" s="322">
        <f t="shared" si="477"/>
        <v>4.2088481466719702E-2</v>
      </c>
      <c r="LF97" s="322">
        <f t="shared" si="478"/>
        <v>6.9198583842935259E-3</v>
      </c>
      <c r="LG97" s="322">
        <f t="shared" si="479"/>
        <v>1.8664752333094028E-2</v>
      </c>
      <c r="LH97" s="322">
        <f t="shared" si="480"/>
        <v>-1.9771826355989574E-2</v>
      </c>
      <c r="LI97" s="322">
        <f t="shared" si="481"/>
        <v>-3.8345105953582322E-2</v>
      </c>
      <c r="LJ97" s="322">
        <f t="shared" si="482"/>
        <v>-6.8177039529015965E-2</v>
      </c>
      <c r="LK97" s="322">
        <f t="shared" si="483"/>
        <v>-4.7587090476481067E-3</v>
      </c>
      <c r="LL97" s="322">
        <f t="shared" si="484"/>
        <v>-1.0394374808927038E-2</v>
      </c>
      <c r="LM97" s="322">
        <f t="shared" si="485"/>
        <v>1.2717638152914511E-2</v>
      </c>
      <c r="LN97" s="322">
        <f t="shared" si="486"/>
        <v>-4.298401420959138E-2</v>
      </c>
      <c r="LO97" s="322">
        <f t="shared" si="487"/>
        <v>-1.2345679012345635E-2</v>
      </c>
      <c r="LP97" s="322">
        <f t="shared" si="488"/>
        <v>-4.7999999999999973E-2</v>
      </c>
      <c r="LQ97" s="322">
        <f t="shared" si="489"/>
        <v>-4.7469349261238546E-2</v>
      </c>
      <c r="LR97" s="322">
        <f t="shared" si="490"/>
        <v>1.0200047442080987E-2</v>
      </c>
      <c r="LS97" s="322">
        <f t="shared" si="491"/>
        <v>-5.166685760109984E-2</v>
      </c>
      <c r="LT97" s="322">
        <f t="shared" si="492"/>
        <v>1.1927577463782757E-2</v>
      </c>
      <c r="LU97" s="322">
        <f t="shared" si="493"/>
        <v>-4.2288174688605261E-2</v>
      </c>
      <c r="LV97" s="327">
        <f t="shared" si="494"/>
        <v>-1.6553058278148541E-2</v>
      </c>
    </row>
    <row r="98" spans="1:334">
      <c r="A98" s="265">
        <v>45460</v>
      </c>
      <c r="B98" s="230">
        <v>3507.81</v>
      </c>
      <c r="C98" s="231">
        <v>137.79</v>
      </c>
      <c r="D98" s="231">
        <v>53.05</v>
      </c>
      <c r="E98" s="231">
        <v>39.86</v>
      </c>
      <c r="F98" s="231">
        <v>2930.27</v>
      </c>
      <c r="G98" s="231">
        <v>23.84</v>
      </c>
      <c r="H98" s="231">
        <v>211.61</v>
      </c>
      <c r="I98" s="231">
        <v>261238.05</v>
      </c>
      <c r="J98" s="231">
        <v>22.29</v>
      </c>
      <c r="K98" s="231">
        <v>445.63</v>
      </c>
      <c r="L98" s="231">
        <v>82.79</v>
      </c>
      <c r="M98" s="232">
        <v>7.0000000000000007E-2</v>
      </c>
      <c r="N98" s="231">
        <v>34.619999999999997</v>
      </c>
      <c r="O98" s="231">
        <v>3951.53</v>
      </c>
      <c r="P98" s="231">
        <v>3.19</v>
      </c>
      <c r="Q98" s="231">
        <v>1600.05</v>
      </c>
      <c r="R98" s="231">
        <v>18.18</v>
      </c>
      <c r="S98" s="231">
        <v>206.29</v>
      </c>
      <c r="T98" s="231">
        <v>98.23</v>
      </c>
      <c r="U98" s="231">
        <v>77722.67</v>
      </c>
      <c r="V98" s="231">
        <v>17.059999999999999</v>
      </c>
      <c r="W98" s="231">
        <v>126.52</v>
      </c>
      <c r="X98" s="231">
        <v>9.08</v>
      </c>
      <c r="Y98" s="231">
        <v>468.69</v>
      </c>
      <c r="Z98" s="231">
        <v>72.45</v>
      </c>
      <c r="AA98" s="231">
        <v>183.01</v>
      </c>
      <c r="AB98" s="231">
        <v>2.0299999999999998</v>
      </c>
      <c r="AC98" s="231">
        <v>15.51</v>
      </c>
      <c r="AD98" s="231">
        <v>16.010000000000002</v>
      </c>
      <c r="AE98" s="231">
        <v>189.08</v>
      </c>
      <c r="AF98" s="231">
        <v>699.99</v>
      </c>
      <c r="AG98" s="231">
        <v>60.52</v>
      </c>
      <c r="AH98" s="231">
        <v>4.8600000000000003</v>
      </c>
      <c r="AI98" s="231">
        <v>187.14</v>
      </c>
      <c r="AJ98" s="231">
        <v>25.56</v>
      </c>
      <c r="AK98" s="231">
        <v>391.1</v>
      </c>
      <c r="AL98" s="231">
        <v>411.37</v>
      </c>
      <c r="AM98" s="231">
        <v>30.89</v>
      </c>
      <c r="AN98" s="231">
        <v>13.09</v>
      </c>
      <c r="AO98" s="231">
        <v>145.31</v>
      </c>
      <c r="AP98" s="231">
        <v>190.01</v>
      </c>
      <c r="AQ98" s="231">
        <v>12.64</v>
      </c>
      <c r="AR98" s="231">
        <v>10.4</v>
      </c>
      <c r="AS98" s="231">
        <v>90.45</v>
      </c>
      <c r="AT98" s="231">
        <v>71.900000000000006</v>
      </c>
      <c r="AU98" s="231">
        <v>145.76</v>
      </c>
      <c r="AV98" s="231">
        <v>29.98</v>
      </c>
      <c r="AW98" s="231">
        <v>58.59</v>
      </c>
      <c r="AX98" s="231">
        <v>3.53</v>
      </c>
      <c r="AY98" s="231">
        <v>34.659999999999997</v>
      </c>
      <c r="AZ98" s="231">
        <v>43.62</v>
      </c>
      <c r="BA98" s="231">
        <v>9826</v>
      </c>
      <c r="BB98" s="231">
        <v>951.81</v>
      </c>
      <c r="BC98" s="231">
        <v>0.44</v>
      </c>
      <c r="BD98" s="231">
        <v>13.03</v>
      </c>
      <c r="BE98" s="231">
        <v>533.44000000000005</v>
      </c>
      <c r="BF98" s="231">
        <v>686.12</v>
      </c>
      <c r="BG98" s="231">
        <v>164.35</v>
      </c>
      <c r="BH98" s="231">
        <v>66.45</v>
      </c>
      <c r="BI98" s="231">
        <v>321.42</v>
      </c>
      <c r="BJ98" s="231">
        <v>4.17</v>
      </c>
      <c r="BK98" s="231">
        <v>1253.77</v>
      </c>
      <c r="BL98" s="231">
        <v>138.19</v>
      </c>
      <c r="BM98" s="231">
        <v>162.71</v>
      </c>
      <c r="BN98" s="231">
        <v>454.52</v>
      </c>
      <c r="BO98" s="231">
        <v>3665.18</v>
      </c>
      <c r="BP98" s="231">
        <v>128.05000000000001</v>
      </c>
      <c r="BQ98" s="231">
        <v>767.17</v>
      </c>
      <c r="BR98" s="231">
        <v>100.92</v>
      </c>
      <c r="BS98" s="231">
        <v>432.81</v>
      </c>
      <c r="BT98" s="231">
        <v>77.87</v>
      </c>
      <c r="BU98" s="231">
        <v>56.69</v>
      </c>
      <c r="BV98" s="231">
        <v>10.83</v>
      </c>
      <c r="BW98" s="231">
        <v>67.06</v>
      </c>
      <c r="BX98" s="231">
        <v>492.76</v>
      </c>
      <c r="BY98" s="231">
        <v>143.01</v>
      </c>
      <c r="BZ98" s="231">
        <v>65.03</v>
      </c>
      <c r="CA98" s="231">
        <v>159.84</v>
      </c>
      <c r="CB98" s="231">
        <v>53.91</v>
      </c>
      <c r="CC98" s="231">
        <v>119485.53</v>
      </c>
      <c r="CD98" s="231">
        <v>215.81</v>
      </c>
      <c r="CE98" s="231">
        <v>58.88</v>
      </c>
      <c r="CF98" s="231">
        <v>9913.64</v>
      </c>
      <c r="CG98" s="231">
        <v>42.84</v>
      </c>
      <c r="CH98" s="231">
        <v>0.94</v>
      </c>
      <c r="CI98" s="231">
        <v>122.51</v>
      </c>
      <c r="CJ98" s="231">
        <v>161.22999999999999</v>
      </c>
      <c r="CK98" s="231">
        <v>139.19</v>
      </c>
      <c r="CL98" s="231">
        <v>20</v>
      </c>
      <c r="CM98" s="231">
        <v>8.7200000000000006</v>
      </c>
      <c r="CN98" s="231">
        <v>11.16</v>
      </c>
      <c r="CO98" s="231">
        <v>0.56999999999999995</v>
      </c>
      <c r="CP98" s="231">
        <v>1338.72</v>
      </c>
      <c r="CQ98" s="231">
        <v>164.07</v>
      </c>
      <c r="CR98" s="231">
        <v>260.54000000000002</v>
      </c>
      <c r="CS98" s="231">
        <v>192.42</v>
      </c>
      <c r="CT98" s="231">
        <v>272.75</v>
      </c>
      <c r="CU98" s="231">
        <v>953.6</v>
      </c>
      <c r="CV98" s="231">
        <v>139.4</v>
      </c>
      <c r="CW98" s="231">
        <v>450.98</v>
      </c>
      <c r="CX98" s="231">
        <v>12.66</v>
      </c>
      <c r="CY98" s="231">
        <v>378.1</v>
      </c>
      <c r="CZ98" s="231">
        <v>33.869999999999997</v>
      </c>
      <c r="DA98" s="231">
        <v>10397.59</v>
      </c>
      <c r="DB98" s="231">
        <v>190.01</v>
      </c>
      <c r="DC98" s="231">
        <v>7.68</v>
      </c>
      <c r="DD98" s="231">
        <v>40.869999999999997</v>
      </c>
      <c r="DE98" s="231">
        <v>1757.24</v>
      </c>
      <c r="DF98" s="231">
        <v>200.24</v>
      </c>
      <c r="DG98" s="231">
        <v>143.01</v>
      </c>
      <c r="DH98" s="231">
        <v>11.34</v>
      </c>
      <c r="DI98" s="231">
        <v>10.01</v>
      </c>
      <c r="DJ98" s="231">
        <v>27.4</v>
      </c>
      <c r="DK98" s="231">
        <v>94.65</v>
      </c>
      <c r="DL98" s="231">
        <v>9377.1</v>
      </c>
      <c r="DM98" s="231">
        <v>29.01</v>
      </c>
      <c r="DN98" s="231">
        <v>53.85</v>
      </c>
      <c r="DO98" s="231">
        <v>89.85</v>
      </c>
      <c r="DP98" s="231">
        <v>77.459999999999994</v>
      </c>
      <c r="DQ98" s="231">
        <v>387461.12</v>
      </c>
      <c r="DR98" s="231">
        <v>317.74</v>
      </c>
      <c r="DS98" s="231">
        <v>34.270000000000003</v>
      </c>
      <c r="DT98" s="231">
        <v>90.53</v>
      </c>
      <c r="DU98" s="231">
        <v>21.64</v>
      </c>
      <c r="DV98" s="231">
        <v>11.1</v>
      </c>
      <c r="DW98" s="231">
        <v>2.7</v>
      </c>
      <c r="DX98" s="231">
        <v>11.96</v>
      </c>
      <c r="DY98" s="231">
        <v>10</v>
      </c>
      <c r="DZ98" s="231">
        <v>261.10000000000002</v>
      </c>
      <c r="EA98" s="231">
        <v>99.85</v>
      </c>
      <c r="EB98" s="231">
        <v>23.09</v>
      </c>
      <c r="EC98" s="231">
        <v>1131.4000000000001</v>
      </c>
      <c r="ED98" s="231">
        <v>23.21</v>
      </c>
      <c r="EE98" s="231">
        <v>19.16</v>
      </c>
      <c r="EF98" s="231">
        <v>17.61</v>
      </c>
      <c r="EG98" s="231">
        <v>40.33</v>
      </c>
      <c r="EH98" s="231">
        <v>1170.77</v>
      </c>
      <c r="EI98" s="231">
        <v>252.9</v>
      </c>
      <c r="EJ98" s="231">
        <v>6.64</v>
      </c>
      <c r="EK98" s="231">
        <v>4432.17</v>
      </c>
      <c r="EL98" s="231">
        <v>26.09</v>
      </c>
      <c r="EM98" s="231">
        <v>244.71</v>
      </c>
      <c r="EN98" s="231">
        <v>163.13</v>
      </c>
      <c r="EO98" s="231">
        <v>250.93</v>
      </c>
      <c r="EP98" s="231">
        <v>3297.31</v>
      </c>
      <c r="EQ98" s="231">
        <v>171.47</v>
      </c>
      <c r="ER98" s="231">
        <v>160</v>
      </c>
      <c r="ES98" s="231">
        <v>140.02000000000001</v>
      </c>
      <c r="ET98" s="231">
        <v>60.99</v>
      </c>
      <c r="EU98" s="231">
        <v>29.24</v>
      </c>
      <c r="EV98" s="231">
        <v>409.62</v>
      </c>
      <c r="EW98" s="231">
        <v>10.130000000000001</v>
      </c>
      <c r="EX98" s="231">
        <v>176.56</v>
      </c>
      <c r="EY98" s="231">
        <v>166.27</v>
      </c>
      <c r="EZ98" s="231">
        <v>32.950000000000003</v>
      </c>
      <c r="FA98" s="231">
        <v>67.62</v>
      </c>
      <c r="FB98" s="231">
        <v>28.39</v>
      </c>
      <c r="FC98" s="231">
        <v>125</v>
      </c>
      <c r="FD98" s="231">
        <v>9.84</v>
      </c>
      <c r="FE98" s="231">
        <v>30.83</v>
      </c>
      <c r="FF98" s="231">
        <v>380.38</v>
      </c>
      <c r="FG98" s="231">
        <v>83.92</v>
      </c>
      <c r="FH98" s="231">
        <v>842.78</v>
      </c>
      <c r="FI98" s="231">
        <v>62.26</v>
      </c>
      <c r="FJ98" s="233">
        <v>39725.78</v>
      </c>
      <c r="FN98" s="326">
        <f t="shared" si="330"/>
        <v>4.5131083461003602E-3</v>
      </c>
      <c r="FO98" s="322">
        <f t="shared" si="331"/>
        <v>9.0809227389233287E-3</v>
      </c>
      <c r="FP98" s="322">
        <f t="shared" si="332"/>
        <v>3.8770315253573467E-2</v>
      </c>
      <c r="FQ98" s="322">
        <f t="shared" si="333"/>
        <v>-6.9755854509218019E-3</v>
      </c>
      <c r="FR98" s="322">
        <f t="shared" si="334"/>
        <v>-1.3480074470341467E-2</v>
      </c>
      <c r="FS98" s="322">
        <f t="shared" si="335"/>
        <v>1.1455239711497648E-2</v>
      </c>
      <c r="FT98" s="322">
        <f t="shared" si="336"/>
        <v>-3.7193973634651223E-3</v>
      </c>
      <c r="FU98" s="322">
        <f t="shared" si="337"/>
        <v>4.4776217893857967E-2</v>
      </c>
      <c r="FV98" s="322">
        <f t="shared" si="338"/>
        <v>-5.7983942908118886E-3</v>
      </c>
      <c r="FW98" s="322">
        <f t="shared" si="339"/>
        <v>1.6306330961503322E-2</v>
      </c>
      <c r="FX98" s="322">
        <f t="shared" si="340"/>
        <v>4.1237113402062264E-3</v>
      </c>
      <c r="FY98" s="322">
        <f t="shared" si="341"/>
        <v>0</v>
      </c>
      <c r="FZ98" s="322">
        <f t="shared" si="342"/>
        <v>3.4050179211469557E-2</v>
      </c>
      <c r="GA98" s="322">
        <f t="shared" si="343"/>
        <v>3.3687790203387663E-2</v>
      </c>
      <c r="GB98" s="322">
        <f t="shared" si="344"/>
        <v>3.5714285714285671E-2</v>
      </c>
      <c r="GC98" s="322">
        <f t="shared" si="345"/>
        <v>1.1320110736091529E-2</v>
      </c>
      <c r="GD98" s="322">
        <f t="shared" si="346"/>
        <v>5.0867052023121327E-2</v>
      </c>
      <c r="GE98" s="322">
        <f t="shared" si="347"/>
        <v>-2.3525513585155727E-2</v>
      </c>
      <c r="GF98" s="322">
        <f t="shared" si="348"/>
        <v>1.9379844961240078E-3</v>
      </c>
      <c r="GG98" s="322">
        <f t="shared" si="349"/>
        <v>5.0252120508365375E-3</v>
      </c>
      <c r="GH98" s="322">
        <f t="shared" si="350"/>
        <v>2.4009603841536529E-2</v>
      </c>
      <c r="GI98" s="322">
        <f t="shared" si="351"/>
        <v>-4.0206341981489889E-2</v>
      </c>
      <c r="GJ98" s="322">
        <f t="shared" si="352"/>
        <v>1.1135857461024459E-2</v>
      </c>
      <c r="GK98" s="322">
        <f t="shared" si="353"/>
        <v>-2.9225352112676083E-2</v>
      </c>
      <c r="GL98" s="322">
        <f t="shared" si="354"/>
        <v>2.6203966005665845E-2</v>
      </c>
      <c r="GM98" s="322">
        <f t="shared" si="355"/>
        <v>2.8088309645525535E-2</v>
      </c>
      <c r="GN98" s="322">
        <f t="shared" si="356"/>
        <v>-4.2452830188679389E-2</v>
      </c>
      <c r="GO98" s="322">
        <f t="shared" si="357"/>
        <v>-5.1314945477870478E-3</v>
      </c>
      <c r="GP98" s="322">
        <f t="shared" si="358"/>
        <v>-2.019583843329243E-2</v>
      </c>
      <c r="GQ98" s="322">
        <f t="shared" si="359"/>
        <v>2.9511053032778047E-2</v>
      </c>
      <c r="GR98" s="322">
        <f t="shared" si="360"/>
        <v>8.296962101897053E-3</v>
      </c>
      <c r="GS98" s="322">
        <f t="shared" si="361"/>
        <v>1.1194653299916486E-2</v>
      </c>
      <c r="GT98" s="322">
        <f t="shared" si="362"/>
        <v>-7.7798861480075768E-2</v>
      </c>
      <c r="GU98" s="322">
        <f t="shared" si="363"/>
        <v>-1.799863567193161E-2</v>
      </c>
      <c r="GV98" s="322">
        <f t="shared" si="364"/>
        <v>7.4891604256995554E-3</v>
      </c>
      <c r="GW98" s="322">
        <f t="shared" si="365"/>
        <v>1.3737687921202725E-2</v>
      </c>
      <c r="GX98" s="322">
        <f t="shared" si="366"/>
        <v>1.1383193194669803E-2</v>
      </c>
      <c r="GY98" s="322">
        <f t="shared" si="367"/>
        <v>2.0819563780568373E-2</v>
      </c>
      <c r="GZ98" s="322">
        <f t="shared" si="368"/>
        <v>-9.8335854765507387E-3</v>
      </c>
      <c r="HA98" s="322">
        <f t="shared" si="369"/>
        <v>3.305843878856822E-2</v>
      </c>
      <c r="HB98" s="322">
        <f t="shared" si="370"/>
        <v>1.3008476835314805E-2</v>
      </c>
      <c r="HC98" s="322">
        <f t="shared" si="371"/>
        <v>3.4369885433715212E-2</v>
      </c>
      <c r="HD98" s="322">
        <f t="shared" si="372"/>
        <v>-5.5404178019981785E-2</v>
      </c>
      <c r="HE98" s="322">
        <f t="shared" si="373"/>
        <v>-1.6634050880626236E-2</v>
      </c>
      <c r="HF98" s="322">
        <f t="shared" si="374"/>
        <v>-7.3174099130194825E-3</v>
      </c>
      <c r="HG98" s="322">
        <f t="shared" si="375"/>
        <v>4.4275684195443317E-2</v>
      </c>
      <c r="HH98" s="322">
        <f t="shared" si="376"/>
        <v>-2.0901371652514714E-2</v>
      </c>
      <c r="HI98" s="322">
        <f t="shared" si="377"/>
        <v>7.2202166064982238E-3</v>
      </c>
      <c r="HJ98" s="322">
        <f t="shared" si="378"/>
        <v>1.7291066282420636E-2</v>
      </c>
      <c r="HK98" s="322">
        <f t="shared" si="379"/>
        <v>3.2162001191185181E-2</v>
      </c>
      <c r="HL98" s="322">
        <f t="shared" si="380"/>
        <v>2.528154447253492E-3</v>
      </c>
      <c r="HM98" s="322">
        <f t="shared" si="381"/>
        <v>-2.0890525277386083E-2</v>
      </c>
      <c r="HN98" s="322">
        <f t="shared" si="382"/>
        <v>1.0907661915585086E-2</v>
      </c>
      <c r="HO98" s="322">
        <f t="shared" si="383"/>
        <v>2.3255813953488393E-2</v>
      </c>
      <c r="HP98" s="322">
        <f t="shared" si="384"/>
        <v>-3.2665181885671954E-2</v>
      </c>
      <c r="HQ98" s="322">
        <f t="shared" si="385"/>
        <v>1.5476575736232149E-2</v>
      </c>
      <c r="HR98" s="322">
        <f t="shared" si="386"/>
        <v>2.5008216558606484E-2</v>
      </c>
      <c r="HS98" s="322">
        <f t="shared" si="387"/>
        <v>1.4819388700216152E-2</v>
      </c>
      <c r="HT98" s="322">
        <f t="shared" si="388"/>
        <v>1.3729977116704893E-2</v>
      </c>
      <c r="HU98" s="322">
        <f t="shared" si="389"/>
        <v>1.9798210546354493E-2</v>
      </c>
      <c r="HV98" s="322">
        <f t="shared" si="390"/>
        <v>-9.5011876484560661E-3</v>
      </c>
      <c r="HW98" s="322">
        <f t="shared" si="391"/>
        <v>4.9857721133421727E-3</v>
      </c>
      <c r="HX98" s="322">
        <f t="shared" si="392"/>
        <v>2.2644860504699195E-2</v>
      </c>
      <c r="HY98" s="322">
        <f t="shared" si="393"/>
        <v>5.3616525286537597E-2</v>
      </c>
      <c r="HZ98" s="322">
        <f t="shared" si="394"/>
        <v>3.3012742918761637E-4</v>
      </c>
      <c r="IA98" s="322">
        <f t="shared" si="395"/>
        <v>-5.5566709897277612E-3</v>
      </c>
      <c r="IB98" s="322">
        <f t="shared" si="396"/>
        <v>5.045118949958987E-2</v>
      </c>
      <c r="IC98" s="322">
        <f t="shared" si="397"/>
        <v>2.3739624756465297E-2</v>
      </c>
      <c r="ID98" s="322">
        <f t="shared" si="398"/>
        <v>2.3010643689812427E-2</v>
      </c>
      <c r="IE98" s="322">
        <f t="shared" si="399"/>
        <v>4.623101638889268E-4</v>
      </c>
      <c r="IF98" s="322">
        <f t="shared" si="400"/>
        <v>4.5234899328859123E-2</v>
      </c>
      <c r="IG98" s="322">
        <f t="shared" si="401"/>
        <v>5.8552164655783943E-3</v>
      </c>
      <c r="IH98" s="322">
        <f t="shared" si="402"/>
        <v>1.1204481792717012E-2</v>
      </c>
      <c r="II98" s="322">
        <f t="shared" si="403"/>
        <v>1.3297068600785666E-2</v>
      </c>
      <c r="IJ98" s="322">
        <f t="shared" si="404"/>
        <v>-1.7623604465709791E-2</v>
      </c>
      <c r="IK98" s="322">
        <f t="shared" si="405"/>
        <v>2.2084048027444281E-2</v>
      </c>
      <c r="IL98" s="322">
        <f t="shared" si="406"/>
        <v>-3.8870824711794198E-2</v>
      </c>
      <c r="IM98" s="322">
        <f t="shared" si="407"/>
        <v>2.1211346792742097E-2</v>
      </c>
      <c r="IN98" s="322">
        <f t="shared" si="408"/>
        <v>1.5828151498021411E-2</v>
      </c>
      <c r="IO98" s="322">
        <f t="shared" si="409"/>
        <v>4.2379834600087207E-2</v>
      </c>
      <c r="IP98" s="322">
        <f t="shared" si="410"/>
        <v>-3.1590756113977977E-2</v>
      </c>
      <c r="IQ98" s="322">
        <f t="shared" si="411"/>
        <v>1.9743678559057856E-2</v>
      </c>
      <c r="IR98" s="322">
        <f t="shared" si="412"/>
        <v>1.0016438267640921E-3</v>
      </c>
      <c r="IS98" s="322">
        <f t="shared" si="413"/>
        <v>-5.4930509596293732E-2</v>
      </c>
      <c r="IT98" s="322">
        <f t="shared" si="414"/>
        <v>2.1739130434782507E-2</v>
      </c>
      <c r="IU98" s="322">
        <f t="shared" si="415"/>
        <v>5.3668186118517328E-2</v>
      </c>
      <c r="IV98" s="322">
        <f t="shared" si="416"/>
        <v>1.0023178600513653E-2</v>
      </c>
      <c r="IW98" s="322">
        <f t="shared" si="417"/>
        <v>-3.7933008874892725E-3</v>
      </c>
      <c r="IX98" s="322">
        <f t="shared" si="418"/>
        <v>0</v>
      </c>
      <c r="IY98" s="322">
        <f t="shared" si="419"/>
        <v>0.40645161290322585</v>
      </c>
      <c r="IZ98" s="322">
        <f t="shared" si="420"/>
        <v>0.11377245508982042</v>
      </c>
      <c r="JA98" s="322">
        <f t="shared" si="421"/>
        <v>-0.1093750000000001</v>
      </c>
      <c r="JB98" s="322">
        <f t="shared" si="422"/>
        <v>2.9968832414289139E-3</v>
      </c>
      <c r="JC98" s="322">
        <f t="shared" si="423"/>
        <v>1.7993423093627885E-2</v>
      </c>
      <c r="JD98" s="322">
        <f t="shared" si="424"/>
        <v>6.7622396537733295E-3</v>
      </c>
      <c r="JE98" s="322">
        <f t="shared" si="425"/>
        <v>3.3738046631567646E-2</v>
      </c>
      <c r="JF98" s="322">
        <f t="shared" si="426"/>
        <v>1.6851209782649149E-2</v>
      </c>
      <c r="JG98" s="322">
        <f t="shared" si="427"/>
        <v>-2.5815481115980653E-2</v>
      </c>
      <c r="JH98" s="322">
        <f t="shared" si="428"/>
        <v>2.4397413286302124E-2</v>
      </c>
      <c r="JI98" s="322">
        <f t="shared" si="429"/>
        <v>2.2978337302937496E-2</v>
      </c>
      <c r="JJ98" s="322">
        <f t="shared" si="430"/>
        <v>-4.3806646525679761E-2</v>
      </c>
      <c r="JK98" s="322">
        <f t="shared" si="431"/>
        <v>4.2229954051686064E-3</v>
      </c>
      <c r="JL98" s="322">
        <f t="shared" si="432"/>
        <v>9.5380029806259401E-3</v>
      </c>
      <c r="JM98" s="322">
        <f t="shared" si="433"/>
        <v>1.7544400532595345E-3</v>
      </c>
      <c r="JN98" s="322">
        <f t="shared" si="434"/>
        <v>1.3008476835314805E-2</v>
      </c>
      <c r="JO98" s="322">
        <f t="shared" si="435"/>
        <v>-4.5962732919254776E-2</v>
      </c>
      <c r="JP98" s="322">
        <f t="shared" si="436"/>
        <v>-8.009708737864208E-3</v>
      </c>
      <c r="JQ98" s="322">
        <f t="shared" si="437"/>
        <v>-2.0752529980830107E-2</v>
      </c>
      <c r="JR98" s="322">
        <f t="shared" si="438"/>
        <v>2.9723336418800785E-2</v>
      </c>
      <c r="JS98" s="322">
        <f t="shared" si="439"/>
        <v>2.2084048027444281E-2</v>
      </c>
      <c r="JT98" s="322">
        <f t="shared" si="440"/>
        <v>4.4286979627990008E-3</v>
      </c>
      <c r="JU98" s="322">
        <f t="shared" si="441"/>
        <v>1.3157894736842004E-2</v>
      </c>
      <c r="JV98" s="322">
        <f t="shared" si="442"/>
        <v>6.6127847171197551E-3</v>
      </c>
      <c r="JW98" s="322">
        <f t="shared" si="443"/>
        <v>4.0567282321899871E-2</v>
      </c>
      <c r="JX98" s="322">
        <f t="shared" si="444"/>
        <v>-2.3576771850321556E-2</v>
      </c>
      <c r="JY98" s="322">
        <f t="shared" si="445"/>
        <v>3.8296349319971376E-2</v>
      </c>
      <c r="JZ98" s="322">
        <f t="shared" si="446"/>
        <v>-2.0385470719051042E-3</v>
      </c>
      <c r="KA98" s="322">
        <f t="shared" si="447"/>
        <v>-2.006761915148875E-2</v>
      </c>
      <c r="KB98" s="322">
        <f t="shared" si="448"/>
        <v>3.367875647668276E-3</v>
      </c>
      <c r="KC98" s="322">
        <f t="shared" si="449"/>
        <v>1.4341585151669599E-2</v>
      </c>
      <c r="KD98" s="322">
        <f t="shared" si="450"/>
        <v>1.507890869593006E-2</v>
      </c>
      <c r="KE98" s="322">
        <f t="shared" si="451"/>
        <v>-8.1041968162082218E-3</v>
      </c>
      <c r="KF98" s="322">
        <f t="shared" si="452"/>
        <v>7.1995263469508561E-2</v>
      </c>
      <c r="KG98" s="322">
        <f t="shared" si="453"/>
        <v>-3.3497096918267084E-2</v>
      </c>
      <c r="KH98" s="322">
        <f t="shared" si="454"/>
        <v>1.9283746556473743E-2</v>
      </c>
      <c r="KI98" s="322">
        <f t="shared" si="455"/>
        <v>-0.11184210526315784</v>
      </c>
      <c r="KJ98" s="322">
        <f t="shared" si="456"/>
        <v>3.6395147313691659E-2</v>
      </c>
      <c r="KK98" s="322">
        <f t="shared" si="457"/>
        <v>-9.9900099900097775E-4</v>
      </c>
      <c r="KL98" s="322">
        <f t="shared" si="458"/>
        <v>1.1035818005808414E-2</v>
      </c>
      <c r="KM98" s="322">
        <f t="shared" si="459"/>
        <v>1.4735772357723461E-2</v>
      </c>
      <c r="KN98" s="322">
        <f t="shared" si="460"/>
        <v>-2.7789473684210534E-2</v>
      </c>
      <c r="KO98" s="322">
        <f t="shared" si="461"/>
        <v>-5.5277221108884285E-2</v>
      </c>
      <c r="KP98" s="322">
        <f t="shared" si="462"/>
        <v>1.6644765659220438E-2</v>
      </c>
      <c r="KQ98" s="322">
        <f t="shared" si="463"/>
        <v>-5.0545094152626341E-2</v>
      </c>
      <c r="KR98" s="322">
        <f t="shared" si="464"/>
        <v>1.5570934256055338E-2</v>
      </c>
      <c r="KS98" s="322">
        <f t="shared" si="465"/>
        <v>5.7420031463030881E-2</v>
      </c>
      <c r="KT98" s="322">
        <f t="shared" si="466"/>
        <v>2.0341110133079942E-2</v>
      </c>
      <c r="KU98" s="322">
        <f t="shared" si="467"/>
        <v>3.9556962025314205E-4</v>
      </c>
      <c r="KV98" s="322">
        <f t="shared" si="468"/>
        <v>9.118541033434591E-3</v>
      </c>
      <c r="KW98" s="322">
        <f t="shared" si="469"/>
        <v>-3.5969848274683748E-3</v>
      </c>
      <c r="KX98" s="322">
        <f t="shared" si="470"/>
        <v>1.4385692068429276E-2</v>
      </c>
      <c r="KY98" s="322">
        <f t="shared" si="471"/>
        <v>2.1028914757792051E-2</v>
      </c>
      <c r="KZ98" s="322">
        <f t="shared" si="472"/>
        <v>8.8435374149660288E-3</v>
      </c>
      <c r="LA98" s="322">
        <f t="shared" si="473"/>
        <v>1.6281236077923172E-2</v>
      </c>
      <c r="LB98" s="322">
        <f t="shared" si="474"/>
        <v>-2.4149799787505411E-2</v>
      </c>
      <c r="LC98" s="322">
        <f t="shared" si="475"/>
        <v>1.1562739661376957E-2</v>
      </c>
      <c r="LD98" s="322">
        <f t="shared" si="476"/>
        <v>2.2625591205419862E-2</v>
      </c>
      <c r="LE98" s="322">
        <f t="shared" si="477"/>
        <v>7.1062495219154143E-2</v>
      </c>
      <c r="LF98" s="322">
        <f t="shared" si="478"/>
        <v>-2.5251718075755127E-2</v>
      </c>
      <c r="LG98" s="322">
        <f t="shared" si="479"/>
        <v>3.0303030303030283E-2</v>
      </c>
      <c r="LH98" s="322">
        <f t="shared" si="480"/>
        <v>1.0060659860926132E-2</v>
      </c>
      <c r="LI98" s="322">
        <f t="shared" si="481"/>
        <v>6.2959076600210023E-2</v>
      </c>
      <c r="LJ98" s="322">
        <f t="shared" si="482"/>
        <v>-4.0051898234332254E-3</v>
      </c>
      <c r="LK98" s="322">
        <f t="shared" si="483"/>
        <v>1.9248452154723317E-2</v>
      </c>
      <c r="LL98" s="322">
        <f t="shared" si="484"/>
        <v>1.7917825146740979E-2</v>
      </c>
      <c r="LM98" s="322">
        <f t="shared" si="485"/>
        <v>1.0913439976080191E-2</v>
      </c>
      <c r="LN98" s="322">
        <f t="shared" si="486"/>
        <v>5.3823311061618383E-2</v>
      </c>
      <c r="LO98" s="322">
        <f t="shared" si="487"/>
        <v>-2.34375E-2</v>
      </c>
      <c r="LP98" s="322">
        <f t="shared" si="488"/>
        <v>-0.17310924369747901</v>
      </c>
      <c r="LQ98" s="322">
        <f t="shared" si="489"/>
        <v>1.7491749174917411E-2</v>
      </c>
      <c r="LR98" s="322">
        <f t="shared" si="490"/>
        <v>-7.5662700897515586E-3</v>
      </c>
      <c r="LS98" s="322">
        <f t="shared" si="491"/>
        <v>1.3771442377385848E-2</v>
      </c>
      <c r="LT98" s="322">
        <f t="shared" si="492"/>
        <v>-8.5990895081697917E-3</v>
      </c>
      <c r="LU98" s="322">
        <f t="shared" si="493"/>
        <v>-3.2113037893389732E-4</v>
      </c>
      <c r="LV98" s="327">
        <f t="shared" si="494"/>
        <v>-1.237711819557134E-3</v>
      </c>
    </row>
    <row r="99" spans="1:334">
      <c r="A99" s="265">
        <v>45467</v>
      </c>
      <c r="B99" s="230">
        <v>3511.78</v>
      </c>
      <c r="C99" s="231">
        <v>137.38999999999999</v>
      </c>
      <c r="D99" s="231">
        <v>52.63</v>
      </c>
      <c r="E99" s="231">
        <v>39.76</v>
      </c>
      <c r="F99" s="231">
        <v>3136.17</v>
      </c>
      <c r="G99" s="231">
        <v>25.33</v>
      </c>
      <c r="H99" s="231">
        <v>210.23</v>
      </c>
      <c r="I99" s="231">
        <v>275232.94</v>
      </c>
      <c r="J99" s="231">
        <v>22.71</v>
      </c>
      <c r="K99" s="231">
        <v>442.82</v>
      </c>
      <c r="L99" s="231">
        <v>83.85</v>
      </c>
      <c r="M99" s="232">
        <v>7.0000000000000007E-2</v>
      </c>
      <c r="N99" s="231">
        <v>34.630000000000003</v>
      </c>
      <c r="O99" s="231">
        <v>3924.19</v>
      </c>
      <c r="P99" s="231">
        <v>3.21</v>
      </c>
      <c r="Q99" s="231">
        <v>1643.4</v>
      </c>
      <c r="R99" s="231">
        <v>16.48</v>
      </c>
      <c r="S99" s="231">
        <v>209.4</v>
      </c>
      <c r="T99" s="231">
        <v>98.88</v>
      </c>
      <c r="U99" s="231">
        <v>79179.98</v>
      </c>
      <c r="V99" s="231">
        <v>16.96</v>
      </c>
      <c r="W99" s="231">
        <v>123.49</v>
      </c>
      <c r="X99" s="231">
        <v>9.35</v>
      </c>
      <c r="Y99" s="231">
        <v>496.69</v>
      </c>
      <c r="Z99" s="231">
        <v>70.8</v>
      </c>
      <c r="AA99" s="231">
        <v>197.88</v>
      </c>
      <c r="AB99" s="231">
        <v>2.04</v>
      </c>
      <c r="AC99" s="231">
        <v>16.61</v>
      </c>
      <c r="AD99" s="231">
        <v>16.88</v>
      </c>
      <c r="AE99" s="231">
        <v>193.25</v>
      </c>
      <c r="AF99" s="231">
        <v>696.38</v>
      </c>
      <c r="AG99" s="231">
        <v>61.37</v>
      </c>
      <c r="AH99" s="231">
        <v>4.5199999999999996</v>
      </c>
      <c r="AI99" s="231">
        <v>198.15</v>
      </c>
      <c r="AJ99" s="231">
        <v>25.78</v>
      </c>
      <c r="AK99" s="231">
        <v>370.6</v>
      </c>
      <c r="AL99" s="231">
        <v>405.14</v>
      </c>
      <c r="AM99" s="231">
        <v>30.77</v>
      </c>
      <c r="AN99" s="231">
        <v>13.13</v>
      </c>
      <c r="AO99" s="231">
        <v>125.44</v>
      </c>
      <c r="AP99" s="231">
        <v>195.78</v>
      </c>
      <c r="AQ99" s="231">
        <v>12.28</v>
      </c>
      <c r="AR99" s="231">
        <v>10.210000000000001</v>
      </c>
      <c r="AS99" s="231">
        <v>88.54</v>
      </c>
      <c r="AT99" s="231">
        <v>71.84</v>
      </c>
      <c r="AU99" s="231">
        <v>143.68</v>
      </c>
      <c r="AV99" s="231">
        <v>30.81</v>
      </c>
      <c r="AW99" s="231">
        <v>59.43</v>
      </c>
      <c r="AX99" s="231">
        <v>3.62</v>
      </c>
      <c r="AY99" s="231">
        <v>33.380000000000003</v>
      </c>
      <c r="AZ99" s="231">
        <v>44.07</v>
      </c>
      <c r="BA99" s="231">
        <v>10323.799999999999</v>
      </c>
      <c r="BB99" s="231">
        <v>952.6</v>
      </c>
      <c r="BC99" s="231">
        <v>0.46</v>
      </c>
      <c r="BD99" s="231">
        <v>13.02</v>
      </c>
      <c r="BE99" s="231">
        <v>555.54</v>
      </c>
      <c r="BF99" s="231">
        <v>674.88</v>
      </c>
      <c r="BG99" s="231">
        <v>169.75</v>
      </c>
      <c r="BH99" s="231">
        <v>68.58</v>
      </c>
      <c r="BI99" s="231">
        <v>326.58</v>
      </c>
      <c r="BJ99" s="231">
        <v>4.16</v>
      </c>
      <c r="BK99" s="231">
        <v>1261.43</v>
      </c>
      <c r="BL99" s="231">
        <v>138.46</v>
      </c>
      <c r="BM99" s="231">
        <v>157.49</v>
      </c>
      <c r="BN99" s="231">
        <v>450.92</v>
      </c>
      <c r="BO99" s="231">
        <v>3755.01</v>
      </c>
      <c r="BP99" s="231">
        <v>132.19</v>
      </c>
      <c r="BQ99" s="231">
        <v>766.9</v>
      </c>
      <c r="BR99" s="231">
        <v>97.98</v>
      </c>
      <c r="BS99" s="231">
        <v>402.75</v>
      </c>
      <c r="BT99" s="231">
        <v>76.489999999999995</v>
      </c>
      <c r="BU99" s="231">
        <v>57.93</v>
      </c>
      <c r="BV99" s="231">
        <v>11.47</v>
      </c>
      <c r="BW99" s="231">
        <v>66.87</v>
      </c>
      <c r="BX99" s="231">
        <v>502.16</v>
      </c>
      <c r="BY99" s="231">
        <v>140.52000000000001</v>
      </c>
      <c r="BZ99" s="231">
        <v>66.05</v>
      </c>
      <c r="CA99" s="231">
        <v>157.59</v>
      </c>
      <c r="CB99" s="231">
        <v>54.09</v>
      </c>
      <c r="CC99" s="231">
        <v>120793.42</v>
      </c>
      <c r="CD99" s="231">
        <v>220.96</v>
      </c>
      <c r="CE99" s="231">
        <v>59.19</v>
      </c>
      <c r="CF99" s="231">
        <v>9546.83</v>
      </c>
      <c r="CG99" s="231">
        <v>40.29</v>
      </c>
      <c r="CH99" s="231">
        <v>0.95</v>
      </c>
      <c r="CI99" s="231">
        <v>123.51</v>
      </c>
      <c r="CJ99" s="231">
        <v>162.21</v>
      </c>
      <c r="CK99" s="231">
        <v>139.94999999999999</v>
      </c>
      <c r="CL99" s="231">
        <v>19.829999999999998</v>
      </c>
      <c r="CM99" s="231">
        <v>8.66</v>
      </c>
      <c r="CN99" s="231">
        <v>10.28</v>
      </c>
      <c r="CO99" s="231">
        <v>0.5</v>
      </c>
      <c r="CP99" s="231">
        <v>1319.72</v>
      </c>
      <c r="CQ99" s="231">
        <v>161.82</v>
      </c>
      <c r="CR99" s="231">
        <v>266.74</v>
      </c>
      <c r="CS99" s="231">
        <v>199.9</v>
      </c>
      <c r="CT99" s="231">
        <v>260.12</v>
      </c>
      <c r="CU99" s="231">
        <v>981.31</v>
      </c>
      <c r="CV99" s="231">
        <v>139.1</v>
      </c>
      <c r="CW99" s="231">
        <v>437.41</v>
      </c>
      <c r="CX99" s="231">
        <v>12.13</v>
      </c>
      <c r="CY99" s="231">
        <v>369.18</v>
      </c>
      <c r="CZ99" s="231">
        <v>32.590000000000003</v>
      </c>
      <c r="DA99" s="231">
        <v>11021.26</v>
      </c>
      <c r="DB99" s="231">
        <v>195.78</v>
      </c>
      <c r="DC99" s="231">
        <v>8.2899999999999991</v>
      </c>
      <c r="DD99" s="231">
        <v>41.44</v>
      </c>
      <c r="DE99" s="231">
        <v>1790.61</v>
      </c>
      <c r="DF99" s="231">
        <v>195.2</v>
      </c>
      <c r="DG99" s="231">
        <v>140.52000000000001</v>
      </c>
      <c r="DH99" s="231">
        <v>11.28</v>
      </c>
      <c r="DI99" s="231">
        <v>10.19</v>
      </c>
      <c r="DJ99" s="231">
        <v>26.74</v>
      </c>
      <c r="DK99" s="231">
        <v>73.41</v>
      </c>
      <c r="DL99" s="231">
        <v>9397.0499999999993</v>
      </c>
      <c r="DM99" s="231">
        <v>29.02</v>
      </c>
      <c r="DN99" s="231">
        <v>52.78</v>
      </c>
      <c r="DO99" s="231">
        <v>87.3</v>
      </c>
      <c r="DP99" s="231">
        <v>75.459999999999994</v>
      </c>
      <c r="DQ99" s="231">
        <v>352599.59</v>
      </c>
      <c r="DR99" s="231">
        <v>313.79000000000002</v>
      </c>
      <c r="DS99" s="231">
        <v>35.06</v>
      </c>
      <c r="DT99" s="231">
        <v>81.93</v>
      </c>
      <c r="DU99" s="231">
        <v>23.59</v>
      </c>
      <c r="DV99" s="231">
        <v>11.04</v>
      </c>
      <c r="DW99" s="231">
        <v>2.74</v>
      </c>
      <c r="DX99" s="231">
        <v>12.68</v>
      </c>
      <c r="DY99" s="231">
        <v>9.93</v>
      </c>
      <c r="DZ99" s="231">
        <v>270.95</v>
      </c>
      <c r="EA99" s="231">
        <v>99.66</v>
      </c>
      <c r="EB99" s="231">
        <v>23.33</v>
      </c>
      <c r="EC99" s="231">
        <v>1113.2</v>
      </c>
      <c r="ED99" s="231">
        <v>22.5</v>
      </c>
      <c r="EE99" s="231">
        <v>19.29</v>
      </c>
      <c r="EF99" s="231">
        <v>18.149999999999999</v>
      </c>
      <c r="EG99" s="231">
        <v>40</v>
      </c>
      <c r="EH99" s="231">
        <v>1132.23</v>
      </c>
      <c r="EI99" s="231">
        <v>247.84</v>
      </c>
      <c r="EJ99" s="231">
        <v>7.07</v>
      </c>
      <c r="EK99" s="231">
        <v>4343.21</v>
      </c>
      <c r="EL99" s="231">
        <v>25.72</v>
      </c>
      <c r="EM99" s="231">
        <v>241.51</v>
      </c>
      <c r="EN99" s="231">
        <v>159.88999999999999</v>
      </c>
      <c r="EO99" s="231">
        <v>253.93</v>
      </c>
      <c r="EP99" s="231">
        <v>3540.14</v>
      </c>
      <c r="EQ99" s="231">
        <v>171.33</v>
      </c>
      <c r="ER99" s="231">
        <v>158.43</v>
      </c>
      <c r="ES99" s="231">
        <v>142.78</v>
      </c>
      <c r="ET99" s="231">
        <v>61.51</v>
      </c>
      <c r="EU99" s="231">
        <v>30.3</v>
      </c>
      <c r="EV99" s="231">
        <v>406.8</v>
      </c>
      <c r="EW99" s="231">
        <v>10.08</v>
      </c>
      <c r="EX99" s="231">
        <v>182.01</v>
      </c>
      <c r="EY99" s="231">
        <v>166.74</v>
      </c>
      <c r="EZ99" s="231">
        <v>33.49</v>
      </c>
      <c r="FA99" s="231">
        <v>70.069999999999993</v>
      </c>
      <c r="FB99" s="231">
        <v>28.67</v>
      </c>
      <c r="FC99" s="231">
        <v>125.4</v>
      </c>
      <c r="FD99" s="231">
        <v>10.039999999999999</v>
      </c>
      <c r="FE99" s="231">
        <v>30.15</v>
      </c>
      <c r="FF99" s="231">
        <v>387.16</v>
      </c>
      <c r="FG99" s="231">
        <v>86.15</v>
      </c>
      <c r="FH99" s="231">
        <v>844.45</v>
      </c>
      <c r="FI99" s="231">
        <v>63.88</v>
      </c>
      <c r="FJ99" s="233">
        <v>39932.54</v>
      </c>
      <c r="FN99" s="326">
        <f t="shared" ref="FN99:FN130" si="495">(B99-B98)/B98</f>
        <v>1.1317602720786629E-3</v>
      </c>
      <c r="FO99" s="322">
        <f t="shared" ref="FO99:FO130" si="496">(C99-C98)/C98</f>
        <v>-2.9029682850715268E-3</v>
      </c>
      <c r="FP99" s="322">
        <f t="shared" ref="FP99:FP130" si="497">(D99-D98)/D98</f>
        <v>-7.917059377945233E-3</v>
      </c>
      <c r="FQ99" s="322">
        <f t="shared" ref="FQ99:FQ130" si="498">(E99-E98)/E98</f>
        <v>-2.5087807325640094E-3</v>
      </c>
      <c r="FR99" s="322">
        <f t="shared" ref="FR99:FR130" si="499">(F99-F98)/F98</f>
        <v>7.0266562466939936E-2</v>
      </c>
      <c r="FS99" s="322">
        <f t="shared" ref="FS99:FS130" si="500">(G99-G98)/G98</f>
        <v>6.2499999999999938E-2</v>
      </c>
      <c r="FT99" s="322">
        <f t="shared" ref="FT99:FT130" si="501">(H99-H98)/H98</f>
        <v>-6.5214309342659788E-3</v>
      </c>
      <c r="FU99" s="322">
        <f t="shared" ref="FU99:FU130" si="502">(I99-I98)/I98</f>
        <v>5.3571407381122371E-2</v>
      </c>
      <c r="FV99" s="322">
        <f t="shared" ref="FV99:FV130" si="503">(J99-J98)/J98</f>
        <v>1.8842530282638031E-2</v>
      </c>
      <c r="FW99" s="322">
        <f t="shared" ref="FW99:FW130" si="504">(K99-K98)/K98</f>
        <v>-6.3056795996678907E-3</v>
      </c>
      <c r="FX99" s="322">
        <f t="shared" ref="FX99:FX130" si="505">(L99-L98)/L98</f>
        <v>1.2803478680999975E-2</v>
      </c>
      <c r="FY99" s="322">
        <f t="shared" ref="FY99:FY130" si="506">(M99-M98)/M98</f>
        <v>0</v>
      </c>
      <c r="FZ99" s="322">
        <f t="shared" ref="FZ99:FZ130" si="507">(N99-N98)/N98</f>
        <v>2.8885037550563597E-4</v>
      </c>
      <c r="GA99" s="322">
        <f t="shared" ref="GA99:GA130" si="508">(O99-O98)/O98</f>
        <v>-6.9188390319699315E-3</v>
      </c>
      <c r="GB99" s="322">
        <f t="shared" ref="GB99:GB130" si="509">(P99-P98)/P98</f>
        <v>6.269592476489034E-3</v>
      </c>
      <c r="GC99" s="322">
        <f t="shared" ref="GC99:GC130" si="510">(Q99-Q98)/Q98</f>
        <v>2.7092903346770499E-2</v>
      </c>
      <c r="GD99" s="322">
        <f t="shared" ref="GD99:GD130" si="511">(R99-R98)/R98</f>
        <v>-9.3509350935093466E-2</v>
      </c>
      <c r="GE99" s="322">
        <f t="shared" ref="GE99:GE130" si="512">(S99-S98)/S98</f>
        <v>1.5075864074846157E-2</v>
      </c>
      <c r="GF99" s="322">
        <f t="shared" ref="GF99:GF130" si="513">(T99-T98)/T98</f>
        <v>6.6171230784891726E-3</v>
      </c>
      <c r="GG99" s="322">
        <f t="shared" ref="GG99:GG130" si="514">(U99-U98)/U98</f>
        <v>1.8750127858448477E-2</v>
      </c>
      <c r="GH99" s="322">
        <f t="shared" ref="GH99:GH130" si="515">(V99-V98)/V98</f>
        <v>-5.8616647127783042E-3</v>
      </c>
      <c r="GI99" s="322">
        <f t="shared" ref="GI99:GI130" si="516">(W99-W98)/W98</f>
        <v>-2.3948782801138168E-2</v>
      </c>
      <c r="GJ99" s="322">
        <f t="shared" ref="GJ99:GJ130" si="517">(X99-X98)/X98</f>
        <v>2.9735682819383213E-2</v>
      </c>
      <c r="GK99" s="322">
        <f t="shared" ref="GK99:GK130" si="518">(Y99-Y98)/Y98</f>
        <v>5.974098017879622E-2</v>
      </c>
      <c r="GL99" s="322">
        <f t="shared" ref="GL99:GL130" si="519">(Z99-Z98)/Z98</f>
        <v>-2.2774327122153288E-2</v>
      </c>
      <c r="GM99" s="322">
        <f t="shared" ref="GM99:GM130" si="520">(AA99-AA98)/AA98</f>
        <v>8.125239057974977E-2</v>
      </c>
      <c r="GN99" s="322">
        <f t="shared" ref="GN99:GN130" si="521">(AB99-AB98)/AB98</f>
        <v>4.926108374384351E-3</v>
      </c>
      <c r="GO99" s="322">
        <f t="shared" ref="GO99:GO130" si="522">(AC99-AC98)/AC98</f>
        <v>7.0921985815602814E-2</v>
      </c>
      <c r="GP99" s="322">
        <f t="shared" ref="GP99:GP130" si="523">(AD99-AD98)/AD98</f>
        <v>5.4341036851967353E-2</v>
      </c>
      <c r="GQ99" s="322">
        <f t="shared" ref="GQ99:GQ130" si="524">(AE99-AE98)/AE98</f>
        <v>2.2054156970594391E-2</v>
      </c>
      <c r="GR99" s="322">
        <f t="shared" ref="GR99:GR130" si="525">(AF99-AF98)/AF98</f>
        <v>-5.1572165316647574E-3</v>
      </c>
      <c r="GS99" s="322">
        <f t="shared" ref="GS99:GS130" si="526">(AG99-AG98)/AG98</f>
        <v>1.4044943820224625E-2</v>
      </c>
      <c r="GT99" s="322">
        <f t="shared" ref="GT99:GT130" si="527">(AH99-AH98)/AH98</f>
        <v>-6.9958847736625668E-2</v>
      </c>
      <c r="GU99" s="322">
        <f t="shared" ref="GU99:GU130" si="528">(AI99-AI98)/AI98</f>
        <v>5.8832959281821202E-2</v>
      </c>
      <c r="GV99" s="322">
        <f t="shared" ref="GV99:GV130" si="529">(AJ99-AJ98)/AJ98</f>
        <v>8.6071987480439132E-3</v>
      </c>
      <c r="GW99" s="322">
        <f t="shared" ref="GW99:GW130" si="530">(AK99-AK98)/AK98</f>
        <v>-5.2416261825620043E-2</v>
      </c>
      <c r="GX99" s="322">
        <f t="shared" ref="GX99:GX130" si="531">(AL99-AL98)/AL98</f>
        <v>-1.5144517101392951E-2</v>
      </c>
      <c r="GY99" s="322">
        <f t="shared" ref="GY99:GY130" si="532">(AM99-AM98)/AM98</f>
        <v>-3.8847523470379084E-3</v>
      </c>
      <c r="GZ99" s="322">
        <f t="shared" ref="GZ99:GZ130" si="533">(AN99-AN98)/AN98</f>
        <v>3.0557677616501852E-3</v>
      </c>
      <c r="HA99" s="322">
        <f t="shared" ref="HA99:HA130" si="534">(AO99-AO98)/AO98</f>
        <v>-0.1367421374991398</v>
      </c>
      <c r="HB99" s="322">
        <f t="shared" ref="HB99:HB130" si="535">(AP99-AP98)/AP98</f>
        <v>3.0366822798800118E-2</v>
      </c>
      <c r="HC99" s="322">
        <f t="shared" ref="HC99:HC130" si="536">(AQ99-AQ98)/AQ98</f>
        <v>-2.8481012658227941E-2</v>
      </c>
      <c r="HD99" s="322">
        <f t="shared" ref="HD99:HD130" si="537">(AR99-AR98)/AR98</f>
        <v>-1.8269230769230722E-2</v>
      </c>
      <c r="HE99" s="322">
        <f t="shared" ref="HE99:HE130" si="538">(AS99-AS98)/AS98</f>
        <v>-2.1116639027086749E-2</v>
      </c>
      <c r="HF99" s="322">
        <f t="shared" ref="HF99:HF130" si="539">(AT99-AT98)/AT98</f>
        <v>-8.3449235048681876E-4</v>
      </c>
      <c r="HG99" s="322">
        <f t="shared" ref="HG99:HG130" si="540">(AU99-AU98)/AU98</f>
        <v>-1.4270032930845116E-2</v>
      </c>
      <c r="HH99" s="322">
        <f t="shared" ref="HH99:HH130" si="541">(AV99-AV98)/AV98</f>
        <v>2.7685123415610351E-2</v>
      </c>
      <c r="HI99" s="322">
        <f t="shared" ref="HI99:HI130" si="542">(AW99-AW98)/AW98</f>
        <v>1.433691756272395E-2</v>
      </c>
      <c r="HJ99" s="322">
        <f t="shared" ref="HJ99:HJ130" si="543">(AX99-AX98)/AX98</f>
        <v>2.5495750708215383E-2</v>
      </c>
      <c r="HK99" s="322">
        <f t="shared" ref="HK99:HK130" si="544">(AY99-AY98)/AY98</f>
        <v>-3.6930178880553784E-2</v>
      </c>
      <c r="HL99" s="322">
        <f t="shared" ref="HL99:HL130" si="545">(AZ99-AZ98)/AZ98</f>
        <v>1.0316368638239405E-2</v>
      </c>
      <c r="HM99" s="322">
        <f t="shared" ref="HM99:HM130" si="546">(BA99-BA98)/BA98</f>
        <v>5.0661510278851948E-2</v>
      </c>
      <c r="HN99" s="322">
        <f t="shared" ref="HN99:HN130" si="547">(BB99-BB98)/BB98</f>
        <v>8.2999758355142025E-4</v>
      </c>
      <c r="HO99" s="322">
        <f t="shared" ref="HO99:HO130" si="548">(BC99-BC98)/BC98</f>
        <v>4.5454545454545497E-2</v>
      </c>
      <c r="HP99" s="322">
        <f t="shared" ref="HP99:HP130" si="549">(BD99-BD98)/BD98</f>
        <v>-7.6745970836529455E-4</v>
      </c>
      <c r="HQ99" s="322">
        <f t="shared" ref="HQ99:HQ130" si="550">(BE99-BE98)/BE98</f>
        <v>4.1429214157168388E-2</v>
      </c>
      <c r="HR99" s="322">
        <f t="shared" ref="HR99:HR130" si="551">(BF99-BF98)/BF98</f>
        <v>-1.638197399871744E-2</v>
      </c>
      <c r="HS99" s="322">
        <f t="shared" ref="HS99:HS130" si="552">(BG99-BG98)/BG98</f>
        <v>3.2856708244599978E-2</v>
      </c>
      <c r="HT99" s="322">
        <f t="shared" ref="HT99:HT130" si="553">(BH99-BH98)/BH98</f>
        <v>3.2054176072234694E-2</v>
      </c>
      <c r="HU99" s="322">
        <f t="shared" ref="HU99:HU130" si="554">(BI99-BI98)/BI98</f>
        <v>1.6053761433638132E-2</v>
      </c>
      <c r="HV99" s="322">
        <f t="shared" ref="HV99:HV130" si="555">(BJ99-BJ98)/BJ98</f>
        <v>-2.3980815347721313E-3</v>
      </c>
      <c r="HW99" s="322">
        <f t="shared" ref="HW99:HW130" si="556">(BK99-BK98)/BK98</f>
        <v>6.1095735262449106E-3</v>
      </c>
      <c r="HX99" s="322">
        <f t="shared" ref="HX99:HX130" si="557">(BL99-BL98)/BL98</f>
        <v>1.9538316810189609E-3</v>
      </c>
      <c r="HY99" s="322">
        <f t="shared" ref="HY99:HY130" si="558">(BM99-BM98)/BM98</f>
        <v>-3.2081617601868347E-2</v>
      </c>
      <c r="HZ99" s="322">
        <f t="shared" ref="HZ99:HZ130" si="559">(BN99-BN98)/BN98</f>
        <v>-7.9204435448384358E-3</v>
      </c>
      <c r="IA99" s="322">
        <f t="shared" ref="IA99:IA130" si="560">(BO99-BO98)/BO98</f>
        <v>2.4509028205981803E-2</v>
      </c>
      <c r="IB99" s="322">
        <f t="shared" ref="IB99:IB130" si="561">(BP99-BP98)/BP98</f>
        <v>3.2331120655993646E-2</v>
      </c>
      <c r="IC99" s="322">
        <f t="shared" ref="IC99:IC130" si="562">(BQ99-BQ98)/BQ98</f>
        <v>-3.5194285490827563E-4</v>
      </c>
      <c r="ID99" s="322">
        <f t="shared" ref="ID99:ID130" si="563">(BR99-BR98)/BR98</f>
        <v>-2.9131985731272271E-2</v>
      </c>
      <c r="IE99" s="322">
        <f t="shared" ref="IE99:IE130" si="564">(BS99-BS98)/BS98</f>
        <v>-6.9453108754418805E-2</v>
      </c>
      <c r="IF99" s="322">
        <f t="shared" ref="IF99:IF130" si="565">(BT99-BT98)/BT98</f>
        <v>-1.7721844099139714E-2</v>
      </c>
      <c r="IG99" s="322">
        <f t="shared" ref="IG99:IG130" si="566">(BU99-BU98)/BU98</f>
        <v>2.1873346269183313E-2</v>
      </c>
      <c r="IH99" s="322">
        <f t="shared" ref="IH99:IH130" si="567">(BV99-BV98)/BV98</f>
        <v>5.9095106186518982E-2</v>
      </c>
      <c r="II99" s="322">
        <f t="shared" ref="II99:II130" si="568">(BW99-BW98)/BW98</f>
        <v>-2.833283626603008E-3</v>
      </c>
      <c r="IJ99" s="322">
        <f t="shared" ref="IJ99:IJ130" si="569">(BX99-BX98)/BX98</f>
        <v>1.9076223719457816E-2</v>
      </c>
      <c r="IK99" s="322">
        <f t="shared" ref="IK99:IK130" si="570">(BY99-BY98)/BY98</f>
        <v>-1.7411369834277188E-2</v>
      </c>
      <c r="IL99" s="322">
        <f t="shared" ref="IL99:IL130" si="571">(BZ99-BZ98)/BZ98</f>
        <v>1.5685068429955342E-2</v>
      </c>
      <c r="IM99" s="322">
        <f t="shared" ref="IM99:IM130" si="572">(CA99-CA98)/CA98</f>
        <v>-1.4076576576576577E-2</v>
      </c>
      <c r="IN99" s="322">
        <f t="shared" ref="IN99:IN130" si="573">(CB99-CB98)/CB98</f>
        <v>3.3388981636061368E-3</v>
      </c>
      <c r="IO99" s="322">
        <f t="shared" ref="IO99:IO130" si="574">(CC99-CC98)/CC98</f>
        <v>1.0946011621658282E-2</v>
      </c>
      <c r="IP99" s="322">
        <f t="shared" ref="IP99:IP130" si="575">(CD99-CD98)/CD98</f>
        <v>2.3863583707891226E-2</v>
      </c>
      <c r="IQ99" s="322">
        <f t="shared" ref="IQ99:IQ130" si="576">(CE99-CE98)/CE98</f>
        <v>5.2649456521738306E-3</v>
      </c>
      <c r="IR99" s="322">
        <f t="shared" ref="IR99:IR130" si="577">(CF99-CF98)/CF98</f>
        <v>-3.7000536634374408E-2</v>
      </c>
      <c r="IS99" s="322">
        <f t="shared" ref="IS99:IS130" si="578">(CG99-CG98)/CG98</f>
        <v>-5.9523809523809618E-2</v>
      </c>
      <c r="IT99" s="322">
        <f t="shared" ref="IT99:IT130" si="579">(CH99-CH98)/CH98</f>
        <v>1.0638297872340436E-2</v>
      </c>
      <c r="IU99" s="322">
        <f t="shared" ref="IU99:IU130" si="580">(CI99-CI98)/CI98</f>
        <v>8.1625989715125285E-3</v>
      </c>
      <c r="IV99" s="322">
        <f t="shared" ref="IV99:IV130" si="581">(CJ99-CJ98)/CJ98</f>
        <v>6.0782732742046654E-3</v>
      </c>
      <c r="IW99" s="322">
        <f t="shared" ref="IW99:IW130" si="582">(CK99-CK98)/CK98</f>
        <v>5.4601623679861409E-3</v>
      </c>
      <c r="IX99" s="322">
        <f t="shared" ref="IX99:IX130" si="583">(CL99-CL98)/CL98</f>
        <v>-8.5000000000000856E-3</v>
      </c>
      <c r="IY99" s="322">
        <f t="shared" ref="IY99:IY130" si="584">(CM99-CM98)/CM98</f>
        <v>-6.8807339449541852E-3</v>
      </c>
      <c r="IZ99" s="322">
        <f t="shared" ref="IZ99:IZ130" si="585">(CN99-CN98)/CN98</f>
        <v>-7.8853046594982143E-2</v>
      </c>
      <c r="JA99" s="322">
        <f t="shared" ref="JA99:JA130" si="586">(CO99-CO98)/CO98</f>
        <v>-0.12280701754385957</v>
      </c>
      <c r="JB99" s="322">
        <f t="shared" ref="JB99:JB130" si="587">(CP99-CP98)/CP98</f>
        <v>-1.4192661646946337E-2</v>
      </c>
      <c r="JC99" s="322">
        <f t="shared" ref="JC99:JC130" si="588">(CQ99-CQ98)/CQ98</f>
        <v>-1.3713658804168952E-2</v>
      </c>
      <c r="JD99" s="322">
        <f t="shared" ref="JD99:JD130" si="589">(CR99-CR98)/CR98</f>
        <v>2.3796729868734122E-2</v>
      </c>
      <c r="JE99" s="322">
        <f t="shared" ref="JE99:JE130" si="590">(CS99-CS98)/CS98</f>
        <v>3.8873297993971614E-2</v>
      </c>
      <c r="JF99" s="322">
        <f t="shared" ref="JF99:JF130" si="591">(CT99-CT98)/CT98</f>
        <v>-4.6306141154903745E-2</v>
      </c>
      <c r="JG99" s="322">
        <f t="shared" ref="JG99:JG130" si="592">(CU99-CU98)/CU98</f>
        <v>2.9058305369127437E-2</v>
      </c>
      <c r="JH99" s="322">
        <f t="shared" ref="JH99:JH130" si="593">(CV99-CV98)/CV98</f>
        <v>-2.1520803443329365E-3</v>
      </c>
      <c r="JI99" s="322">
        <f t="shared" ref="JI99:JI130" si="594">(CW99-CW98)/CW98</f>
        <v>-3.0090026165240126E-2</v>
      </c>
      <c r="JJ99" s="322">
        <f t="shared" ref="JJ99:JJ130" si="595">(CX99-CX98)/CX98</f>
        <v>-4.1864139020537074E-2</v>
      </c>
      <c r="JK99" s="322">
        <f t="shared" ref="JK99:JK130" si="596">(CY99-CY98)/CY98</f>
        <v>-2.3591642422639555E-2</v>
      </c>
      <c r="JL99" s="322">
        <f t="shared" ref="JL99:JL130" si="597">(CZ99-CZ98)/CZ98</f>
        <v>-3.7791555949217424E-2</v>
      </c>
      <c r="JM99" s="322">
        <f t="shared" ref="JM99:JM130" si="598">(DA99-DA98)/DA98</f>
        <v>5.9982168944918972E-2</v>
      </c>
      <c r="JN99" s="322">
        <f t="shared" ref="JN99:JN130" si="599">(DB99-DB98)/DB98</f>
        <v>3.0366822798800118E-2</v>
      </c>
      <c r="JO99" s="322">
        <f t="shared" ref="JO99:JO130" si="600">(DC99-DC98)/DC98</f>
        <v>7.9427083333333259E-2</v>
      </c>
      <c r="JP99" s="322">
        <f t="shared" ref="JP99:JP130" si="601">(DD99-DD98)/DD98</f>
        <v>1.3946660141913392E-2</v>
      </c>
      <c r="JQ99" s="322">
        <f t="shared" ref="JQ99:JQ130" si="602">(DE99-DE98)/DE98</f>
        <v>1.8990007056520389E-2</v>
      </c>
      <c r="JR99" s="322">
        <f t="shared" ref="JR99:JR130" si="603">(DF99-DF98)/DF98</f>
        <v>-2.5169796244506694E-2</v>
      </c>
      <c r="JS99" s="322">
        <f t="shared" ref="JS99:JS130" si="604">(DG99-DG98)/DG98</f>
        <v>-1.7411369834277188E-2</v>
      </c>
      <c r="JT99" s="322">
        <f t="shared" ref="JT99:JT130" si="605">(DH99-DH98)/DH98</f>
        <v>-5.2910052910053349E-3</v>
      </c>
      <c r="JU99" s="322">
        <f t="shared" ref="JU99:JU130" si="606">(DI99-DI98)/DI98</f>
        <v>1.7982017982017953E-2</v>
      </c>
      <c r="JV99" s="322">
        <f t="shared" ref="JV99:JV130" si="607">(DJ99-DJ98)/DJ98</f>
        <v>-2.4087591240875918E-2</v>
      </c>
      <c r="JW99" s="322">
        <f t="shared" ref="JW99:JW130" si="608">(DK99-DK98)/DK98</f>
        <v>-0.22440570522979406</v>
      </c>
      <c r="JX99" s="322">
        <f t="shared" ref="JX99:JX130" si="609">(DL99-DL98)/DL98</f>
        <v>2.1275234347504996E-3</v>
      </c>
      <c r="JY99" s="322">
        <f t="shared" ref="JY99:JY130" si="610">(DM99-DM98)/DM98</f>
        <v>3.4470872113057598E-4</v>
      </c>
      <c r="JZ99" s="322">
        <f t="shared" ref="JZ99:JZ130" si="611">(DN99-DN98)/DN98</f>
        <v>-1.9870009285051074E-2</v>
      </c>
      <c r="KA99" s="322">
        <f t="shared" ref="KA99:KA130" si="612">(DO99-DO98)/DO98</f>
        <v>-2.8380634390651055E-2</v>
      </c>
      <c r="KB99" s="322">
        <f t="shared" ref="KB99:KB130" si="613">(DP99-DP98)/DP98</f>
        <v>-2.5819777949909632E-2</v>
      </c>
      <c r="KC99" s="322">
        <f t="shared" ref="KC99:KC130" si="614">(DQ99-DQ98)/DQ98</f>
        <v>-8.9974266321224614E-2</v>
      </c>
      <c r="KD99" s="322">
        <f t="shared" ref="KD99:KD130" si="615">(DR99-DR98)/DR98</f>
        <v>-1.243154780638254E-2</v>
      </c>
      <c r="KE99" s="322">
        <f t="shared" ref="KE99:KE130" si="616">(DS99-DS98)/DS98</f>
        <v>2.3052232273125157E-2</v>
      </c>
      <c r="KF99" s="322">
        <f t="shared" ref="KF99:KF130" si="617">(DT99-DT98)/DT98</f>
        <v>-9.4996133878272326E-2</v>
      </c>
      <c r="KG99" s="322">
        <f t="shared" ref="KG99:KG130" si="618">(DU99-DU98)/DU98</f>
        <v>9.0110905730129351E-2</v>
      </c>
      <c r="KH99" s="322">
        <f t="shared" ref="KH99:KH130" si="619">(DV99-DV98)/DV98</f>
        <v>-5.4054054054054508E-3</v>
      </c>
      <c r="KI99" s="322">
        <f t="shared" ref="KI99:KI130" si="620">(DW99-DW98)/DW98</f>
        <v>1.4814814814814828E-2</v>
      </c>
      <c r="KJ99" s="322">
        <f t="shared" ref="KJ99:KJ130" si="621">(DX99-DX98)/DX98</f>
        <v>6.0200668896320968E-2</v>
      </c>
      <c r="KK99" s="322">
        <f t="shared" ref="KK99:KK130" si="622">(DY99-DY98)/DY98</f>
        <v>-7.0000000000000288E-3</v>
      </c>
      <c r="KL99" s="322">
        <f t="shared" ref="KL99:KL130" si="623">(DZ99-DZ98)/DZ98</f>
        <v>3.7725009574875394E-2</v>
      </c>
      <c r="KM99" s="322">
        <f t="shared" ref="KM99:KM130" si="624">(EA99-EA98)/EA98</f>
        <v>-1.9028542814221105E-3</v>
      </c>
      <c r="KN99" s="322">
        <f t="shared" ref="KN99:KN130" si="625">(EB99-EB98)/EB98</f>
        <v>1.0394110004330812E-2</v>
      </c>
      <c r="KO99" s="322">
        <f t="shared" ref="KO99:KO130" si="626">(EC99-EC98)/EC98</f>
        <v>-1.6086264804666822E-2</v>
      </c>
      <c r="KP99" s="322">
        <f t="shared" ref="KP99:KP130" si="627">(ED99-ED98)/ED98</f>
        <v>-3.0590262817751006E-2</v>
      </c>
      <c r="KQ99" s="322">
        <f t="shared" ref="KQ99:KQ130" si="628">(EE99-EE98)/EE98</f>
        <v>6.7849686847598649E-3</v>
      </c>
      <c r="KR99" s="322">
        <f t="shared" ref="KR99:KR130" si="629">(EF99-EF98)/EF98</f>
        <v>3.0664395229982915E-2</v>
      </c>
      <c r="KS99" s="322">
        <f t="shared" ref="KS99:KS130" si="630">(EG99-EG98)/EG98</f>
        <v>-8.1824944210264899E-3</v>
      </c>
      <c r="KT99" s="322">
        <f t="shared" ref="KT99:KT130" si="631">(EH99-EH98)/EH98</f>
        <v>-3.2918506623845815E-2</v>
      </c>
      <c r="KU99" s="322">
        <f t="shared" ref="KU99:KU130" si="632">(EI99-EI98)/EI98</f>
        <v>-2.000790826413603E-2</v>
      </c>
      <c r="KV99" s="322">
        <f t="shared" ref="KV99:KV130" si="633">(EJ99-EJ98)/EJ98</f>
        <v>6.4759036144578411E-2</v>
      </c>
      <c r="KW99" s="322">
        <f t="shared" ref="KW99:KW130" si="634">(EK99-EK98)/EK98</f>
        <v>-2.0071432278094034E-2</v>
      </c>
      <c r="KX99" s="322">
        <f t="shared" ref="KX99:KX130" si="635">(EL99-EL98)/EL98</f>
        <v>-1.4181678804139555E-2</v>
      </c>
      <c r="KY99" s="322">
        <f t="shared" ref="KY99:KY130" si="636">(EM99-EM98)/EM98</f>
        <v>-1.3076703036247056E-2</v>
      </c>
      <c r="KZ99" s="322">
        <f t="shared" ref="KZ99:KZ130" si="637">(EN99-EN98)/EN98</f>
        <v>-1.9861460185128483E-2</v>
      </c>
      <c r="LA99" s="322">
        <f t="shared" ref="LA99:LA130" si="638">(EO99-EO98)/EO98</f>
        <v>1.1955525445343323E-2</v>
      </c>
      <c r="LB99" s="322">
        <f t="shared" ref="LB99:LB130" si="639">(EP99-EP98)/EP98</f>
        <v>7.3644880220543385E-2</v>
      </c>
      <c r="LC99" s="322">
        <f t="shared" ref="LC99:LC130" si="640">(EQ99-EQ98)/EQ98</f>
        <v>-8.1646935323955415E-4</v>
      </c>
      <c r="LD99" s="322">
        <f t="shared" ref="LD99:LD130" si="641">(ER99-ER98)/ER98</f>
        <v>-9.8124999999999567E-3</v>
      </c>
      <c r="LE99" s="322">
        <f t="shared" ref="LE99:LE130" si="642">(ES99-ES98)/ES98</f>
        <v>1.9711469790029929E-2</v>
      </c>
      <c r="LF99" s="322">
        <f t="shared" ref="LF99:LF130" si="643">(ET99-ET98)/ET98</f>
        <v>8.5259878668633542E-3</v>
      </c>
      <c r="LG99" s="322">
        <f t="shared" ref="LG99:LG130" si="644">(EU99-EU98)/EU98</f>
        <v>3.6251709986320192E-2</v>
      </c>
      <c r="LH99" s="322">
        <f t="shared" ref="LH99:LH130" si="645">(EV99-EV98)/EV98</f>
        <v>-6.8844294712172094E-3</v>
      </c>
      <c r="LI99" s="322">
        <f t="shared" ref="LI99:LI130" si="646">(EW99-EW98)/EW98</f>
        <v>-4.9358341559724295E-3</v>
      </c>
      <c r="LJ99" s="322">
        <f t="shared" ref="LJ99:LJ130" si="647">(EX99-EX98)/EX98</f>
        <v>3.086769370185766E-2</v>
      </c>
      <c r="LK99" s="322">
        <f t="shared" ref="LK99:LK130" si="648">(EY99-EY98)/EY98</f>
        <v>2.826727611715877E-3</v>
      </c>
      <c r="LL99" s="322">
        <f t="shared" ref="LL99:LL130" si="649">(EZ99-EZ98)/EZ98</f>
        <v>1.6388467374810291E-2</v>
      </c>
      <c r="LM99" s="322">
        <f t="shared" ref="LM99:LM130" si="650">(FA99-FA98)/FA98</f>
        <v>3.6231884057970842E-2</v>
      </c>
      <c r="LN99" s="322">
        <f t="shared" ref="LN99:LN130" si="651">(FB99-FB98)/FB98</f>
        <v>9.8626276858049013E-3</v>
      </c>
      <c r="LO99" s="322">
        <f t="shared" ref="LO99:LO130" si="652">(FC99-FC98)/FC98</f>
        <v>3.2000000000000457E-3</v>
      </c>
      <c r="LP99" s="322">
        <f t="shared" ref="LP99:LP130" si="653">(FD99-FD98)/FD98</f>
        <v>2.0325203252032447E-2</v>
      </c>
      <c r="LQ99" s="322">
        <f t="shared" ref="LQ99:LQ130" si="654">(FE99-FE98)/FE98</f>
        <v>-2.2056438533895547E-2</v>
      </c>
      <c r="LR99" s="322">
        <f t="shared" ref="LR99:LR130" si="655">(FF99-FF98)/FF98</f>
        <v>1.7824280982175797E-2</v>
      </c>
      <c r="LS99" s="322">
        <f t="shared" ref="LS99:LS130" si="656">(FG99-FG98)/FG98</f>
        <v>2.6572926596758865E-2</v>
      </c>
      <c r="LT99" s="322">
        <f t="shared" ref="LT99:LT130" si="657">(FH99-FH98)/FH98</f>
        <v>1.9815372932438747E-3</v>
      </c>
      <c r="LU99" s="322">
        <f t="shared" ref="LU99:LU130" si="658">(FI99-FI98)/FI98</f>
        <v>2.6019916479280512E-2</v>
      </c>
      <c r="LV99" s="327">
        <f t="shared" ref="LV99:LV130" si="659">(FJ99-FJ98)/FJ98</f>
        <v>5.2046806884597872E-3</v>
      </c>
    </row>
    <row r="100" spans="1:334">
      <c r="A100" s="265">
        <v>45474</v>
      </c>
      <c r="B100" s="230">
        <v>3580.9</v>
      </c>
      <c r="C100" s="231">
        <v>141.44999999999999</v>
      </c>
      <c r="D100" s="231">
        <v>51.8</v>
      </c>
      <c r="E100" s="231">
        <v>41.36</v>
      </c>
      <c r="F100" s="231">
        <v>3163.82</v>
      </c>
      <c r="G100" s="231">
        <v>27.23</v>
      </c>
      <c r="H100" s="231">
        <v>216.94</v>
      </c>
      <c r="I100" s="231">
        <v>263994.84000000003</v>
      </c>
      <c r="J100" s="231">
        <v>22.68</v>
      </c>
      <c r="K100" s="231">
        <v>463.24</v>
      </c>
      <c r="L100" s="231">
        <v>83.21</v>
      </c>
      <c r="M100" s="232">
        <v>7.0000000000000007E-2</v>
      </c>
      <c r="N100" s="231">
        <v>33.770000000000003</v>
      </c>
      <c r="O100" s="231">
        <v>3893.13</v>
      </c>
      <c r="P100" s="231">
        <v>3.28</v>
      </c>
      <c r="Q100" s="231">
        <v>1658.96</v>
      </c>
      <c r="R100" s="231">
        <v>16.62</v>
      </c>
      <c r="S100" s="231">
        <v>225.03</v>
      </c>
      <c r="T100" s="231">
        <v>100.24</v>
      </c>
      <c r="U100" s="231">
        <v>84997.98</v>
      </c>
      <c r="V100" s="231">
        <v>17.12</v>
      </c>
      <c r="W100" s="231">
        <v>125.78</v>
      </c>
      <c r="X100" s="231">
        <v>9.7100000000000009</v>
      </c>
      <c r="Y100" s="231">
        <v>475.96</v>
      </c>
      <c r="Z100" s="231">
        <v>73.28</v>
      </c>
      <c r="AA100" s="231">
        <v>251.52</v>
      </c>
      <c r="AB100" s="231">
        <v>2.1</v>
      </c>
      <c r="AC100" s="231">
        <v>16.38</v>
      </c>
      <c r="AD100" s="231">
        <v>17.260000000000002</v>
      </c>
      <c r="AE100" s="231">
        <v>200</v>
      </c>
      <c r="AF100" s="231">
        <v>699.11</v>
      </c>
      <c r="AG100" s="231">
        <v>61.48</v>
      </c>
      <c r="AH100" s="231">
        <v>6.28</v>
      </c>
      <c r="AI100" s="231">
        <v>199.58</v>
      </c>
      <c r="AJ100" s="231">
        <v>25.85</v>
      </c>
      <c r="AK100" s="231">
        <v>399.5</v>
      </c>
      <c r="AL100" s="231">
        <v>419.05</v>
      </c>
      <c r="AM100" s="231">
        <v>31.82</v>
      </c>
      <c r="AN100" s="231">
        <v>13.61</v>
      </c>
      <c r="AO100" s="231">
        <v>133.28</v>
      </c>
      <c r="AP100" s="231">
        <v>198.22</v>
      </c>
      <c r="AQ100" s="231">
        <v>13.16</v>
      </c>
      <c r="AR100" s="231">
        <v>9.86</v>
      </c>
      <c r="AS100" s="231">
        <v>89.35</v>
      </c>
      <c r="AT100" s="231">
        <v>72.819999999999993</v>
      </c>
      <c r="AU100" s="231">
        <v>138.59</v>
      </c>
      <c r="AV100" s="231">
        <v>31.01</v>
      </c>
      <c r="AW100" s="231">
        <v>60.26</v>
      </c>
      <c r="AX100" s="231">
        <v>3.74</v>
      </c>
      <c r="AY100" s="231">
        <v>33</v>
      </c>
      <c r="AZ100" s="231">
        <v>43.51</v>
      </c>
      <c r="BA100" s="231">
        <v>11153.48</v>
      </c>
      <c r="BB100" s="231">
        <v>981.05</v>
      </c>
      <c r="BC100" s="231">
        <v>0.41</v>
      </c>
      <c r="BD100" s="231">
        <v>12.85</v>
      </c>
      <c r="BE100" s="231">
        <v>578.34</v>
      </c>
      <c r="BF100" s="231">
        <v>690.65</v>
      </c>
      <c r="BG100" s="231">
        <v>173.07</v>
      </c>
      <c r="BH100" s="231">
        <v>69.59</v>
      </c>
      <c r="BI100" s="231">
        <v>321.92</v>
      </c>
      <c r="BJ100" s="231">
        <v>4.2699999999999996</v>
      </c>
      <c r="BK100" s="231">
        <v>1271.97</v>
      </c>
      <c r="BL100" s="231">
        <v>137.4</v>
      </c>
      <c r="BM100" s="231">
        <v>159.01</v>
      </c>
      <c r="BN100" s="231">
        <v>482.86</v>
      </c>
      <c r="BO100" s="231">
        <v>3858.55</v>
      </c>
      <c r="BP100" s="231">
        <v>134.24</v>
      </c>
      <c r="BQ100" s="231">
        <v>770.1</v>
      </c>
      <c r="BR100" s="231">
        <v>96.7</v>
      </c>
      <c r="BS100" s="231">
        <v>402.75</v>
      </c>
      <c r="BT100" s="231">
        <v>77.48</v>
      </c>
      <c r="BU100" s="231">
        <v>60.74</v>
      </c>
      <c r="BV100" s="231">
        <v>11.75</v>
      </c>
      <c r="BW100" s="231">
        <v>69.17</v>
      </c>
      <c r="BX100" s="231">
        <v>537.70000000000005</v>
      </c>
      <c r="BY100" s="231">
        <v>140.82</v>
      </c>
      <c r="BZ100" s="231">
        <v>67.63</v>
      </c>
      <c r="CA100" s="231">
        <v>157.08000000000001</v>
      </c>
      <c r="CB100" s="231">
        <v>57.84</v>
      </c>
      <c r="CC100" s="231">
        <v>117990.79</v>
      </c>
      <c r="CD100" s="231">
        <v>218.29</v>
      </c>
      <c r="CE100" s="231">
        <v>58.26</v>
      </c>
      <c r="CF100" s="231">
        <v>9735.19</v>
      </c>
      <c r="CG100" s="231">
        <v>40.42</v>
      </c>
      <c r="CH100" s="231">
        <v>0.95</v>
      </c>
      <c r="CI100" s="231">
        <v>128.81</v>
      </c>
      <c r="CJ100" s="231">
        <v>171.9</v>
      </c>
      <c r="CK100" s="231">
        <v>139.59</v>
      </c>
      <c r="CL100" s="231">
        <v>20.86</v>
      </c>
      <c r="CM100" s="231">
        <v>8.19</v>
      </c>
      <c r="CN100" s="231">
        <v>10.32</v>
      </c>
      <c r="CO100" s="231">
        <v>0.61</v>
      </c>
      <c r="CP100" s="231">
        <v>1262.23</v>
      </c>
      <c r="CQ100" s="231">
        <v>158.16999999999999</v>
      </c>
      <c r="CR100" s="231">
        <v>266.58</v>
      </c>
      <c r="CS100" s="231">
        <v>204.09</v>
      </c>
      <c r="CT100" s="231">
        <v>267.94</v>
      </c>
      <c r="CU100" s="231">
        <v>985.18</v>
      </c>
      <c r="CV100" s="231">
        <v>142.68</v>
      </c>
      <c r="CW100" s="231">
        <v>445.67</v>
      </c>
      <c r="CX100" s="231">
        <v>13.02</v>
      </c>
      <c r="CY100" s="231">
        <v>376.51</v>
      </c>
      <c r="CZ100" s="231">
        <v>33.229999999999997</v>
      </c>
      <c r="DA100" s="231">
        <v>11212.46</v>
      </c>
      <c r="DB100" s="231">
        <v>198.22</v>
      </c>
      <c r="DC100" s="231">
        <v>7.92</v>
      </c>
      <c r="DD100" s="231">
        <v>41.95</v>
      </c>
      <c r="DE100" s="231">
        <v>1738.37</v>
      </c>
      <c r="DF100" s="231">
        <v>200.24</v>
      </c>
      <c r="DG100" s="231">
        <v>140.82</v>
      </c>
      <c r="DH100" s="231">
        <v>11.05</v>
      </c>
      <c r="DI100" s="231">
        <v>10.37</v>
      </c>
      <c r="DJ100" s="231">
        <v>27.13</v>
      </c>
      <c r="DK100" s="231">
        <v>73.459999999999994</v>
      </c>
      <c r="DL100" s="231">
        <v>9201.5499999999993</v>
      </c>
      <c r="DM100" s="231">
        <v>30.34</v>
      </c>
      <c r="DN100" s="231">
        <v>53.26</v>
      </c>
      <c r="DO100" s="231">
        <v>86.72</v>
      </c>
      <c r="DP100" s="231">
        <v>73.709999999999994</v>
      </c>
      <c r="DQ100" s="231">
        <v>380488.81</v>
      </c>
      <c r="DR100" s="231">
        <v>316.85000000000002</v>
      </c>
      <c r="DS100" s="231">
        <v>35.11</v>
      </c>
      <c r="DT100" s="231">
        <v>84.66</v>
      </c>
      <c r="DU100" s="231">
        <v>23.2</v>
      </c>
      <c r="DV100" s="231">
        <v>10.07</v>
      </c>
      <c r="DW100" s="231">
        <v>2.86</v>
      </c>
      <c r="DX100" s="231">
        <v>13.24</v>
      </c>
      <c r="DY100" s="231">
        <v>10.37</v>
      </c>
      <c r="DZ100" s="231">
        <v>270.29000000000002</v>
      </c>
      <c r="EA100" s="231">
        <v>98.81</v>
      </c>
      <c r="EB100" s="231">
        <v>23.92</v>
      </c>
      <c r="EC100" s="231">
        <v>1138.2</v>
      </c>
      <c r="ED100" s="231">
        <v>22.81</v>
      </c>
      <c r="EE100" s="231">
        <v>18.920000000000002</v>
      </c>
      <c r="EF100" s="231">
        <v>18.940000000000001</v>
      </c>
      <c r="EG100" s="231">
        <v>40.58</v>
      </c>
      <c r="EH100" s="231">
        <v>1129.52</v>
      </c>
      <c r="EI100" s="231">
        <v>237.58</v>
      </c>
      <c r="EJ100" s="231">
        <v>7.56</v>
      </c>
      <c r="EK100" s="231">
        <v>4327.22</v>
      </c>
      <c r="EL100" s="231">
        <v>26.14</v>
      </c>
      <c r="EM100" s="231">
        <v>235.51</v>
      </c>
      <c r="EN100" s="231">
        <v>160.16999999999999</v>
      </c>
      <c r="EO100" s="231">
        <v>249.53</v>
      </c>
      <c r="EP100" s="231">
        <v>3646.31</v>
      </c>
      <c r="EQ100" s="231">
        <v>181.36</v>
      </c>
      <c r="ER100" s="231">
        <v>160.57</v>
      </c>
      <c r="ES100" s="231">
        <v>130.44</v>
      </c>
      <c r="ET100" s="231">
        <v>61.03</v>
      </c>
      <c r="EU100" s="231">
        <v>30.89</v>
      </c>
      <c r="EV100" s="231">
        <v>411.17</v>
      </c>
      <c r="EW100" s="231">
        <v>10.130000000000001</v>
      </c>
      <c r="EX100" s="231">
        <v>184.83</v>
      </c>
      <c r="EY100" s="231">
        <v>169.7</v>
      </c>
      <c r="EZ100" s="231">
        <v>34.380000000000003</v>
      </c>
      <c r="FA100" s="231">
        <v>69.94</v>
      </c>
      <c r="FB100" s="231">
        <v>29.1</v>
      </c>
      <c r="FC100" s="231">
        <v>120.8</v>
      </c>
      <c r="FD100" s="231">
        <v>10.72</v>
      </c>
      <c r="FE100" s="231">
        <v>30.03</v>
      </c>
      <c r="FF100" s="231">
        <v>390.06</v>
      </c>
      <c r="FG100" s="231">
        <v>87.1</v>
      </c>
      <c r="FH100" s="231">
        <v>879.9</v>
      </c>
      <c r="FI100" s="231">
        <v>64.739999999999995</v>
      </c>
      <c r="FJ100" s="233">
        <v>41448.71</v>
      </c>
      <c r="FN100" s="326">
        <f t="shared" si="495"/>
        <v>1.9682326341627292E-2</v>
      </c>
      <c r="FO100" s="322">
        <f t="shared" si="496"/>
        <v>2.9550913458039178E-2</v>
      </c>
      <c r="FP100" s="322">
        <f t="shared" si="497"/>
        <v>-1.5770473114193526E-2</v>
      </c>
      <c r="FQ100" s="322">
        <f t="shared" si="498"/>
        <v>4.0241448692152952E-2</v>
      </c>
      <c r="FR100" s="322">
        <f t="shared" si="499"/>
        <v>8.8164863511863492E-3</v>
      </c>
      <c r="FS100" s="322">
        <f t="shared" si="500"/>
        <v>7.5009869719700056E-2</v>
      </c>
      <c r="FT100" s="322">
        <f t="shared" si="501"/>
        <v>3.1917423773961888E-2</v>
      </c>
      <c r="FU100" s="322">
        <f t="shared" si="502"/>
        <v>-4.0831231901239641E-2</v>
      </c>
      <c r="FV100" s="322">
        <f t="shared" si="503"/>
        <v>-1.3210039630119391E-3</v>
      </c>
      <c r="FW100" s="322">
        <f t="shared" si="504"/>
        <v>4.6113545007000621E-2</v>
      </c>
      <c r="FX100" s="322">
        <f t="shared" si="505"/>
        <v>-7.6326774001192676E-3</v>
      </c>
      <c r="FY100" s="322">
        <f t="shared" si="506"/>
        <v>0</v>
      </c>
      <c r="FZ100" s="322">
        <f t="shared" si="507"/>
        <v>-2.4833958995090943E-2</v>
      </c>
      <c r="GA100" s="322">
        <f t="shared" si="508"/>
        <v>-7.9150092120921622E-3</v>
      </c>
      <c r="GB100" s="322">
        <f t="shared" si="509"/>
        <v>2.1806853582554468E-2</v>
      </c>
      <c r="GC100" s="322">
        <f t="shared" si="510"/>
        <v>9.4681757332359413E-3</v>
      </c>
      <c r="GD100" s="322">
        <f t="shared" si="511"/>
        <v>8.4951456310679956E-3</v>
      </c>
      <c r="GE100" s="322">
        <f t="shared" si="512"/>
        <v>7.4641833810888222E-2</v>
      </c>
      <c r="GF100" s="322">
        <f t="shared" si="513"/>
        <v>1.375404530744336E-2</v>
      </c>
      <c r="GG100" s="322">
        <f t="shared" si="514"/>
        <v>7.3478169608024654E-2</v>
      </c>
      <c r="GH100" s="322">
        <f t="shared" si="515"/>
        <v>9.4339622641509517E-3</v>
      </c>
      <c r="GI100" s="322">
        <f t="shared" si="516"/>
        <v>1.854401166086328E-2</v>
      </c>
      <c r="GJ100" s="322">
        <f t="shared" si="517"/>
        <v>3.8502673796791571E-2</v>
      </c>
      <c r="GK100" s="322">
        <f t="shared" si="518"/>
        <v>-4.1736294268054558E-2</v>
      </c>
      <c r="GL100" s="322">
        <f t="shared" si="519"/>
        <v>3.5028248587570678E-2</v>
      </c>
      <c r="GM100" s="322">
        <f t="shared" si="520"/>
        <v>0.27107337780473023</v>
      </c>
      <c r="GN100" s="322">
        <f t="shared" si="521"/>
        <v>2.9411764705882377E-2</v>
      </c>
      <c r="GO100" s="322">
        <f t="shared" si="522"/>
        <v>-1.3847080072245662E-2</v>
      </c>
      <c r="GP100" s="322">
        <f t="shared" si="523"/>
        <v>2.251184834123238E-2</v>
      </c>
      <c r="GQ100" s="322">
        <f t="shared" si="524"/>
        <v>3.4928848641655887E-2</v>
      </c>
      <c r="GR100" s="322">
        <f t="shared" si="525"/>
        <v>3.9202734139406909E-3</v>
      </c>
      <c r="GS100" s="322">
        <f t="shared" si="526"/>
        <v>1.7924067133778627E-3</v>
      </c>
      <c r="GT100" s="322">
        <f t="shared" si="527"/>
        <v>0.38938053097345149</v>
      </c>
      <c r="GU100" s="322">
        <f t="shared" si="528"/>
        <v>7.2167549835983179E-3</v>
      </c>
      <c r="GV100" s="322">
        <f t="shared" si="529"/>
        <v>2.7152831652443865E-3</v>
      </c>
      <c r="GW100" s="322">
        <f t="shared" si="530"/>
        <v>7.7981651376146724E-2</v>
      </c>
      <c r="GX100" s="322">
        <f t="shared" si="531"/>
        <v>3.4333810534630069E-2</v>
      </c>
      <c r="GY100" s="322">
        <f t="shared" si="532"/>
        <v>3.4124146896327617E-2</v>
      </c>
      <c r="GZ100" s="322">
        <f t="shared" si="533"/>
        <v>3.6557501904036449E-2</v>
      </c>
      <c r="HA100" s="322">
        <f t="shared" si="534"/>
        <v>6.2500000000000028E-2</v>
      </c>
      <c r="HB100" s="322">
        <f t="shared" si="535"/>
        <v>1.2462968638267432E-2</v>
      </c>
      <c r="HC100" s="322">
        <f t="shared" si="536"/>
        <v>7.166123778501636E-2</v>
      </c>
      <c r="HD100" s="322">
        <f t="shared" si="537"/>
        <v>-3.4280117531831675E-2</v>
      </c>
      <c r="HE100" s="322">
        <f t="shared" si="538"/>
        <v>9.1484074994351485E-3</v>
      </c>
      <c r="HF100" s="322">
        <f t="shared" si="539"/>
        <v>1.3641425389754868E-2</v>
      </c>
      <c r="HG100" s="322">
        <f t="shared" si="540"/>
        <v>-3.542594654788421E-2</v>
      </c>
      <c r="HH100" s="322">
        <f t="shared" si="541"/>
        <v>6.4913988964622801E-3</v>
      </c>
      <c r="HI100" s="322">
        <f t="shared" si="542"/>
        <v>1.3966010432441498E-2</v>
      </c>
      <c r="HJ100" s="322">
        <f t="shared" si="543"/>
        <v>3.3149171270718258E-2</v>
      </c>
      <c r="HK100" s="322">
        <f t="shared" si="544"/>
        <v>-1.1384062312762209E-2</v>
      </c>
      <c r="HL100" s="322">
        <f t="shared" si="545"/>
        <v>-1.2707056954844616E-2</v>
      </c>
      <c r="HM100" s="322">
        <f t="shared" si="546"/>
        <v>8.0365756794978621E-2</v>
      </c>
      <c r="HN100" s="322">
        <f t="shared" si="547"/>
        <v>2.9865630904891801E-2</v>
      </c>
      <c r="HO100" s="322">
        <f t="shared" si="548"/>
        <v>-0.10869565217391314</v>
      </c>
      <c r="HP100" s="322">
        <f t="shared" si="549"/>
        <v>-1.3056835637480793E-2</v>
      </c>
      <c r="HQ100" s="322">
        <f t="shared" si="550"/>
        <v>4.1041149152176389E-2</v>
      </c>
      <c r="HR100" s="322">
        <f t="shared" si="551"/>
        <v>2.336711711711709E-2</v>
      </c>
      <c r="HS100" s="322">
        <f t="shared" si="552"/>
        <v>1.9558173784977869E-2</v>
      </c>
      <c r="HT100" s="322">
        <f t="shared" si="553"/>
        <v>1.4727325750947873E-2</v>
      </c>
      <c r="HU100" s="322">
        <f t="shared" si="554"/>
        <v>-1.4269091799865173E-2</v>
      </c>
      <c r="HV100" s="322">
        <f t="shared" si="555"/>
        <v>2.6442307692307553E-2</v>
      </c>
      <c r="HW100" s="322">
        <f t="shared" si="556"/>
        <v>8.3555964262780839E-3</v>
      </c>
      <c r="HX100" s="322">
        <f t="shared" si="557"/>
        <v>-7.6556406182291077E-3</v>
      </c>
      <c r="HY100" s="322">
        <f t="shared" si="558"/>
        <v>9.6514064385039167E-3</v>
      </c>
      <c r="HZ100" s="322">
        <f t="shared" si="559"/>
        <v>7.0832963718619704E-2</v>
      </c>
      <c r="IA100" s="322">
        <f t="shared" si="560"/>
        <v>2.757382803241535E-2</v>
      </c>
      <c r="IB100" s="322">
        <f t="shared" si="561"/>
        <v>1.5507980936530838E-2</v>
      </c>
      <c r="IC100" s="322">
        <f t="shared" si="562"/>
        <v>4.1726431086191755E-3</v>
      </c>
      <c r="ID100" s="322">
        <f t="shared" si="563"/>
        <v>-1.3063890589916321E-2</v>
      </c>
      <c r="IE100" s="322">
        <f t="shared" si="564"/>
        <v>0</v>
      </c>
      <c r="IF100" s="322">
        <f t="shared" si="565"/>
        <v>1.2942868348803885E-2</v>
      </c>
      <c r="IG100" s="322">
        <f t="shared" si="566"/>
        <v>4.8506818574141242E-2</v>
      </c>
      <c r="IH100" s="322">
        <f t="shared" si="567"/>
        <v>2.4411508282475968E-2</v>
      </c>
      <c r="II100" s="322">
        <f t="shared" si="568"/>
        <v>3.4395094960370826E-2</v>
      </c>
      <c r="IJ100" s="322">
        <f t="shared" si="569"/>
        <v>7.0774255217460613E-2</v>
      </c>
      <c r="IK100" s="322">
        <f t="shared" si="570"/>
        <v>2.1349274124678546E-3</v>
      </c>
      <c r="IL100" s="322">
        <f t="shared" si="571"/>
        <v>2.3921271763815265E-2</v>
      </c>
      <c r="IM100" s="322">
        <f t="shared" si="572"/>
        <v>-3.2362459546924987E-3</v>
      </c>
      <c r="IN100" s="322">
        <f t="shared" si="573"/>
        <v>6.9328896283971153E-2</v>
      </c>
      <c r="IO100" s="322">
        <f t="shared" si="574"/>
        <v>-2.3201843279211772E-2</v>
      </c>
      <c r="IP100" s="322">
        <f t="shared" si="575"/>
        <v>-1.2083635047067415E-2</v>
      </c>
      <c r="IQ100" s="322">
        <f t="shared" si="576"/>
        <v>-1.5712113532691328E-2</v>
      </c>
      <c r="IR100" s="322">
        <f t="shared" si="577"/>
        <v>1.9730109366145682E-2</v>
      </c>
      <c r="IS100" s="322">
        <f t="shared" si="578"/>
        <v>3.2266070985356803E-3</v>
      </c>
      <c r="IT100" s="322">
        <f t="shared" si="579"/>
        <v>0</v>
      </c>
      <c r="IU100" s="322">
        <f t="shared" si="580"/>
        <v>4.2911505141284084E-2</v>
      </c>
      <c r="IV100" s="322">
        <f t="shared" si="581"/>
        <v>5.9737377473645256E-2</v>
      </c>
      <c r="IW100" s="322">
        <f t="shared" si="582"/>
        <v>-2.5723472668809236E-3</v>
      </c>
      <c r="IX100" s="322">
        <f t="shared" si="583"/>
        <v>5.1941502773575454E-2</v>
      </c>
      <c r="IY100" s="322">
        <f t="shared" si="584"/>
        <v>-5.4272517321016241E-2</v>
      </c>
      <c r="IZ100" s="322">
        <f t="shared" si="585"/>
        <v>3.8910505836576778E-3</v>
      </c>
      <c r="JA100" s="322">
        <f t="shared" si="586"/>
        <v>0.21999999999999997</v>
      </c>
      <c r="JB100" s="322">
        <f t="shared" si="587"/>
        <v>-4.3562270784711914E-2</v>
      </c>
      <c r="JC100" s="322">
        <f t="shared" si="588"/>
        <v>-2.2555926337906353E-2</v>
      </c>
      <c r="JD100" s="322">
        <f t="shared" si="589"/>
        <v>-5.998350453626191E-4</v>
      </c>
      <c r="JE100" s="322">
        <f t="shared" si="590"/>
        <v>2.0960480240120049E-2</v>
      </c>
      <c r="JF100" s="322">
        <f t="shared" si="591"/>
        <v>3.0063047824081167E-2</v>
      </c>
      <c r="JG100" s="322">
        <f t="shared" si="592"/>
        <v>3.9437079006634035E-3</v>
      </c>
      <c r="JH100" s="322">
        <f t="shared" si="593"/>
        <v>2.5736879942487509E-2</v>
      </c>
      <c r="JI100" s="322">
        <f t="shared" si="594"/>
        <v>1.8883884684849434E-2</v>
      </c>
      <c r="JJ100" s="322">
        <f t="shared" si="595"/>
        <v>7.3371805441055135E-2</v>
      </c>
      <c r="JK100" s="322">
        <f t="shared" si="596"/>
        <v>1.9854813370171687E-2</v>
      </c>
      <c r="JL100" s="322">
        <f t="shared" si="597"/>
        <v>1.9637925744093076E-2</v>
      </c>
      <c r="JM100" s="322">
        <f t="shared" si="598"/>
        <v>1.734828867116817E-2</v>
      </c>
      <c r="JN100" s="322">
        <f t="shared" si="599"/>
        <v>1.2462968638267432E-2</v>
      </c>
      <c r="JO100" s="322">
        <f t="shared" si="600"/>
        <v>-4.463208685162838E-2</v>
      </c>
      <c r="JP100" s="322">
        <f t="shared" si="601"/>
        <v>1.2306949806949932E-2</v>
      </c>
      <c r="JQ100" s="322">
        <f t="shared" si="602"/>
        <v>-2.9174415422677194E-2</v>
      </c>
      <c r="JR100" s="322">
        <f t="shared" si="603"/>
        <v>2.5819672131147647E-2</v>
      </c>
      <c r="JS100" s="322">
        <f t="shared" si="604"/>
        <v>2.1349274124678546E-3</v>
      </c>
      <c r="JT100" s="322">
        <f t="shared" si="605"/>
        <v>-2.0390070921985696E-2</v>
      </c>
      <c r="JU100" s="322">
        <f t="shared" si="606"/>
        <v>1.7664376840039228E-2</v>
      </c>
      <c r="JV100" s="322">
        <f t="shared" si="607"/>
        <v>1.4584891548242355E-2</v>
      </c>
      <c r="JW100" s="322">
        <f t="shared" si="608"/>
        <v>6.8110611633288593E-4</v>
      </c>
      <c r="JX100" s="322">
        <f t="shared" si="609"/>
        <v>-2.0804401381284553E-2</v>
      </c>
      <c r="JY100" s="322">
        <f t="shared" si="610"/>
        <v>4.5485871812543086E-2</v>
      </c>
      <c r="JZ100" s="322">
        <f t="shared" si="611"/>
        <v>9.0943539219400689E-3</v>
      </c>
      <c r="KA100" s="322">
        <f t="shared" si="612"/>
        <v>-6.6437571592210575E-3</v>
      </c>
      <c r="KB100" s="322">
        <f t="shared" si="613"/>
        <v>-2.319109461966605E-2</v>
      </c>
      <c r="KC100" s="322">
        <f t="shared" si="614"/>
        <v>7.9096008024286041E-2</v>
      </c>
      <c r="KD100" s="322">
        <f t="shared" si="615"/>
        <v>9.7517447974760259E-3</v>
      </c>
      <c r="KE100" s="322">
        <f t="shared" si="616"/>
        <v>1.426126640045555E-3</v>
      </c>
      <c r="KF100" s="322">
        <f t="shared" si="617"/>
        <v>3.3321127792017451E-2</v>
      </c>
      <c r="KG100" s="322">
        <f t="shared" si="618"/>
        <v>-1.653242899533703E-2</v>
      </c>
      <c r="KH100" s="322">
        <f t="shared" si="619"/>
        <v>-8.7862318840579615E-2</v>
      </c>
      <c r="KI100" s="322">
        <f t="shared" si="620"/>
        <v>4.3795620437956075E-2</v>
      </c>
      <c r="KJ100" s="322">
        <f t="shared" si="621"/>
        <v>4.4164037854889628E-2</v>
      </c>
      <c r="KK100" s="322">
        <f t="shared" si="622"/>
        <v>4.4310171198388669E-2</v>
      </c>
      <c r="KL100" s="322">
        <f t="shared" si="623"/>
        <v>-2.4358737774495967E-3</v>
      </c>
      <c r="KM100" s="322">
        <f t="shared" si="624"/>
        <v>-8.5289985952237048E-3</v>
      </c>
      <c r="KN100" s="322">
        <f t="shared" si="625"/>
        <v>2.5289327046721106E-2</v>
      </c>
      <c r="KO100" s="322">
        <f t="shared" si="626"/>
        <v>2.245777937477542E-2</v>
      </c>
      <c r="KP100" s="322">
        <f t="shared" si="627"/>
        <v>1.377777777777772E-2</v>
      </c>
      <c r="KQ100" s="322">
        <f t="shared" si="628"/>
        <v>-1.9180922757905519E-2</v>
      </c>
      <c r="KR100" s="322">
        <f t="shared" si="629"/>
        <v>4.3526170798898221E-2</v>
      </c>
      <c r="KS100" s="322">
        <f t="shared" si="630"/>
        <v>1.4499999999999957E-2</v>
      </c>
      <c r="KT100" s="322">
        <f t="shared" si="631"/>
        <v>-2.393506619679779E-3</v>
      </c>
      <c r="KU100" s="322">
        <f t="shared" si="632"/>
        <v>-4.1397675919948314E-2</v>
      </c>
      <c r="KV100" s="322">
        <f t="shared" si="633"/>
        <v>6.9306930693069202E-2</v>
      </c>
      <c r="KW100" s="322">
        <f t="shared" si="634"/>
        <v>-3.6816087640247149E-3</v>
      </c>
      <c r="KX100" s="322">
        <f t="shared" si="635"/>
        <v>1.6329704510108931E-2</v>
      </c>
      <c r="KY100" s="322">
        <f t="shared" si="636"/>
        <v>-2.4843691772597407E-2</v>
      </c>
      <c r="KZ100" s="322">
        <f t="shared" si="637"/>
        <v>1.7512039527175006E-3</v>
      </c>
      <c r="LA100" s="322">
        <f t="shared" si="638"/>
        <v>-1.7327609971251941E-2</v>
      </c>
      <c r="LB100" s="322">
        <f t="shared" si="639"/>
        <v>2.9990339365109878E-2</v>
      </c>
      <c r="LC100" s="322">
        <f t="shared" si="640"/>
        <v>5.8541994980447092E-2</v>
      </c>
      <c r="LD100" s="322">
        <f t="shared" si="641"/>
        <v>1.3507542763365438E-2</v>
      </c>
      <c r="LE100" s="322">
        <f t="shared" si="642"/>
        <v>-8.6426670402017111E-2</v>
      </c>
      <c r="LF100" s="322">
        <f t="shared" si="643"/>
        <v>-7.8036091692407234E-3</v>
      </c>
      <c r="LG100" s="322">
        <f t="shared" si="644"/>
        <v>1.9471947194719466E-2</v>
      </c>
      <c r="LH100" s="322">
        <f t="shared" si="645"/>
        <v>1.0742379547689293E-2</v>
      </c>
      <c r="LI100" s="322">
        <f t="shared" si="646"/>
        <v>4.9603174603175312E-3</v>
      </c>
      <c r="LJ100" s="322">
        <f t="shared" si="647"/>
        <v>1.5493654194824579E-2</v>
      </c>
      <c r="LK100" s="322">
        <f t="shared" si="648"/>
        <v>1.7752189036823674E-2</v>
      </c>
      <c r="LL100" s="322">
        <f t="shared" si="649"/>
        <v>2.6575097043893714E-2</v>
      </c>
      <c r="LM100" s="322">
        <f t="shared" si="650"/>
        <v>-1.8552875695732191E-3</v>
      </c>
      <c r="LN100" s="322">
        <f t="shared" si="651"/>
        <v>1.4998256016742229E-2</v>
      </c>
      <c r="LO100" s="322">
        <f t="shared" si="652"/>
        <v>-3.6682615629984115E-2</v>
      </c>
      <c r="LP100" s="322">
        <f t="shared" si="653"/>
        <v>6.7729083665338793E-2</v>
      </c>
      <c r="LQ100" s="322">
        <f t="shared" si="654"/>
        <v>-3.9800995024874778E-3</v>
      </c>
      <c r="LR100" s="322">
        <f t="shared" si="655"/>
        <v>7.4904432276060983E-3</v>
      </c>
      <c r="LS100" s="322">
        <f t="shared" si="656"/>
        <v>1.1027278003482166E-2</v>
      </c>
      <c r="LT100" s="322">
        <f t="shared" si="657"/>
        <v>4.1979986973769826E-2</v>
      </c>
      <c r="LU100" s="322">
        <f t="shared" si="658"/>
        <v>1.3462742642454482E-2</v>
      </c>
      <c r="LV100" s="327">
        <f t="shared" si="659"/>
        <v>3.7968283510139804E-2</v>
      </c>
    </row>
    <row r="101" spans="1:334">
      <c r="A101" s="265">
        <v>45481</v>
      </c>
      <c r="B101" s="230">
        <v>3627.52</v>
      </c>
      <c r="C101" s="231">
        <v>142.49</v>
      </c>
      <c r="D101" s="231">
        <v>53.09</v>
      </c>
      <c r="E101" s="231">
        <v>40.43</v>
      </c>
      <c r="F101" s="231">
        <v>3120.92</v>
      </c>
      <c r="G101" s="231">
        <v>28.07</v>
      </c>
      <c r="H101" s="231">
        <v>211.42</v>
      </c>
      <c r="I101" s="231">
        <v>255069.72</v>
      </c>
      <c r="J101" s="231">
        <v>22.28</v>
      </c>
      <c r="K101" s="231">
        <v>449.36</v>
      </c>
      <c r="L101" s="231">
        <v>87.46</v>
      </c>
      <c r="M101" s="232">
        <v>7.0000000000000007E-2</v>
      </c>
      <c r="N101" s="231">
        <v>35.32</v>
      </c>
      <c r="O101" s="231">
        <v>3988.5</v>
      </c>
      <c r="P101" s="231">
        <v>3.34</v>
      </c>
      <c r="Q101" s="231">
        <v>1761.22</v>
      </c>
      <c r="R101" s="231">
        <v>16.84</v>
      </c>
      <c r="S101" s="231">
        <v>229.21</v>
      </c>
      <c r="T101" s="231">
        <v>101.84</v>
      </c>
      <c r="U101" s="231">
        <v>82363.149999999994</v>
      </c>
      <c r="V101" s="231">
        <v>17.34</v>
      </c>
      <c r="W101" s="231">
        <v>129.19</v>
      </c>
      <c r="X101" s="231">
        <v>9.92</v>
      </c>
      <c r="Y101" s="231">
        <v>498.9</v>
      </c>
      <c r="Z101" s="231">
        <v>78.33</v>
      </c>
      <c r="AA101" s="231">
        <v>248.23</v>
      </c>
      <c r="AB101" s="231">
        <v>2.14</v>
      </c>
      <c r="AC101" s="231">
        <v>16.18</v>
      </c>
      <c r="AD101" s="231">
        <v>19.09</v>
      </c>
      <c r="AE101" s="231">
        <v>194.49</v>
      </c>
      <c r="AF101" s="231">
        <v>707.31</v>
      </c>
      <c r="AG101" s="231">
        <v>61.42</v>
      </c>
      <c r="AH101" s="231">
        <v>5.81</v>
      </c>
      <c r="AI101" s="231">
        <v>200.69</v>
      </c>
      <c r="AJ101" s="231">
        <v>26.65</v>
      </c>
      <c r="AK101" s="231">
        <v>414.2</v>
      </c>
      <c r="AL101" s="231">
        <v>431.72</v>
      </c>
      <c r="AM101" s="231">
        <v>34.270000000000003</v>
      </c>
      <c r="AN101" s="231">
        <v>13.92</v>
      </c>
      <c r="AO101" s="231">
        <v>130.43</v>
      </c>
      <c r="AP101" s="231">
        <v>199.47</v>
      </c>
      <c r="AQ101" s="231">
        <v>12.93</v>
      </c>
      <c r="AR101" s="231">
        <v>9.6</v>
      </c>
      <c r="AS101" s="231">
        <v>91.38</v>
      </c>
      <c r="AT101" s="231">
        <v>76.98</v>
      </c>
      <c r="AU101" s="231">
        <v>149.59</v>
      </c>
      <c r="AV101" s="231">
        <v>31.15</v>
      </c>
      <c r="AW101" s="231">
        <v>59.62</v>
      </c>
      <c r="AX101" s="231">
        <v>3.82</v>
      </c>
      <c r="AY101" s="231">
        <v>35</v>
      </c>
      <c r="AZ101" s="231">
        <v>41.29</v>
      </c>
      <c r="BA101" s="231">
        <v>11322.4</v>
      </c>
      <c r="BB101" s="231">
        <v>990.14</v>
      </c>
      <c r="BC101" s="231">
        <v>0.46</v>
      </c>
      <c r="BD101" s="231">
        <v>13.44</v>
      </c>
      <c r="BE101" s="231">
        <v>559.04999999999995</v>
      </c>
      <c r="BF101" s="231">
        <v>647.6</v>
      </c>
      <c r="BG101" s="231">
        <v>179.95</v>
      </c>
      <c r="BH101" s="231">
        <v>69.430000000000007</v>
      </c>
      <c r="BI101" s="231">
        <v>329.02</v>
      </c>
      <c r="BJ101" s="231">
        <v>4.33</v>
      </c>
      <c r="BK101" s="231">
        <v>1283.46</v>
      </c>
      <c r="BL101" s="231">
        <v>144.77000000000001</v>
      </c>
      <c r="BM101" s="231">
        <v>157.53</v>
      </c>
      <c r="BN101" s="231">
        <v>478.16</v>
      </c>
      <c r="BO101" s="231">
        <v>4024.12</v>
      </c>
      <c r="BP101" s="231">
        <v>135.07</v>
      </c>
      <c r="BQ101" s="231">
        <v>806.5</v>
      </c>
      <c r="BR101" s="231">
        <v>95.85</v>
      </c>
      <c r="BS101" s="231">
        <v>405.26</v>
      </c>
      <c r="BT101" s="231">
        <v>81.3</v>
      </c>
      <c r="BU101" s="231">
        <v>59.01</v>
      </c>
      <c r="BV101" s="231">
        <v>12.84</v>
      </c>
      <c r="BW101" s="231">
        <v>68.38</v>
      </c>
      <c r="BX101" s="231">
        <v>496.83</v>
      </c>
      <c r="BY101" s="231">
        <v>144.09</v>
      </c>
      <c r="BZ101" s="231">
        <v>64.89</v>
      </c>
      <c r="CA101" s="231">
        <v>158.97999999999999</v>
      </c>
      <c r="CB101" s="231">
        <v>56.74</v>
      </c>
      <c r="CC101" s="231">
        <v>113319.74</v>
      </c>
      <c r="CD101" s="231">
        <v>229.09</v>
      </c>
      <c r="CE101" s="231">
        <v>57.58</v>
      </c>
      <c r="CF101" s="231">
        <v>9834.33</v>
      </c>
      <c r="CG101" s="231">
        <v>46.07</v>
      </c>
      <c r="CH101" s="231">
        <v>0.95</v>
      </c>
      <c r="CI101" s="231">
        <v>130.93</v>
      </c>
      <c r="CJ101" s="231">
        <v>181.61</v>
      </c>
      <c r="CK101" s="231">
        <v>139.31</v>
      </c>
      <c r="CL101" s="231">
        <v>21.44</v>
      </c>
      <c r="CM101" s="231">
        <v>8.15</v>
      </c>
      <c r="CN101" s="231">
        <v>10.47</v>
      </c>
      <c r="CO101" s="231">
        <v>0.65</v>
      </c>
      <c r="CP101" s="231">
        <v>1267.73</v>
      </c>
      <c r="CQ101" s="231">
        <v>159.6</v>
      </c>
      <c r="CR101" s="231">
        <v>277.95999999999998</v>
      </c>
      <c r="CS101" s="231">
        <v>203.27</v>
      </c>
      <c r="CT101" s="231">
        <v>263.36</v>
      </c>
      <c r="CU101" s="231">
        <v>1008.08</v>
      </c>
      <c r="CV101" s="231">
        <v>142.62</v>
      </c>
      <c r="CW101" s="231">
        <v>436.37</v>
      </c>
      <c r="CX101" s="231">
        <v>13.08</v>
      </c>
      <c r="CY101" s="231">
        <v>393.56</v>
      </c>
      <c r="CZ101" s="231">
        <v>33.92</v>
      </c>
      <c r="DA101" s="231">
        <v>9915.0400000000009</v>
      </c>
      <c r="DB101" s="231">
        <v>199.47</v>
      </c>
      <c r="DC101" s="231">
        <v>8.83</v>
      </c>
      <c r="DD101" s="231">
        <v>42.21</v>
      </c>
      <c r="DE101" s="231">
        <v>1819.15</v>
      </c>
      <c r="DF101" s="231">
        <v>202.52</v>
      </c>
      <c r="DG101" s="231">
        <v>144.09</v>
      </c>
      <c r="DH101" s="231">
        <v>11.55</v>
      </c>
      <c r="DI101" s="231">
        <v>10.27</v>
      </c>
      <c r="DJ101" s="231">
        <v>28.03</v>
      </c>
      <c r="DK101" s="231">
        <v>71.510000000000005</v>
      </c>
      <c r="DL101" s="231">
        <v>9094.82</v>
      </c>
      <c r="DM101" s="231">
        <v>30.61</v>
      </c>
      <c r="DN101" s="231">
        <v>55.29</v>
      </c>
      <c r="DO101" s="231">
        <v>86.37</v>
      </c>
      <c r="DP101" s="231">
        <v>72.53</v>
      </c>
      <c r="DQ101" s="231">
        <v>378496.75</v>
      </c>
      <c r="DR101" s="231">
        <v>302.27</v>
      </c>
      <c r="DS101" s="231">
        <v>38.25</v>
      </c>
      <c r="DT101" s="231">
        <v>91</v>
      </c>
      <c r="DU101" s="231">
        <v>27.11</v>
      </c>
      <c r="DV101" s="231">
        <v>10.31</v>
      </c>
      <c r="DW101" s="231">
        <v>3.48</v>
      </c>
      <c r="DX101" s="231">
        <v>12.63</v>
      </c>
      <c r="DY101" s="231">
        <v>10.24</v>
      </c>
      <c r="DZ101" s="231">
        <v>258.83</v>
      </c>
      <c r="EA101" s="231">
        <v>101.46</v>
      </c>
      <c r="EB101" s="231">
        <v>25.6</v>
      </c>
      <c r="EC101" s="231">
        <v>1158</v>
      </c>
      <c r="ED101" s="231">
        <v>23.12</v>
      </c>
      <c r="EE101" s="231">
        <v>20.239999999999998</v>
      </c>
      <c r="EF101" s="231">
        <v>19.89</v>
      </c>
      <c r="EG101" s="231">
        <v>41.18</v>
      </c>
      <c r="EH101" s="231">
        <v>1100.95</v>
      </c>
      <c r="EI101" s="231">
        <v>244.97</v>
      </c>
      <c r="EJ101" s="231">
        <v>7.18</v>
      </c>
      <c r="EK101" s="231">
        <v>4432.17</v>
      </c>
      <c r="EL101" s="231">
        <v>26.09</v>
      </c>
      <c r="EM101" s="231">
        <v>246.64</v>
      </c>
      <c r="EN101" s="231">
        <v>161.53</v>
      </c>
      <c r="EO101" s="231">
        <v>258.43</v>
      </c>
      <c r="EP101" s="231">
        <v>3638.45</v>
      </c>
      <c r="EQ101" s="231">
        <v>184.67</v>
      </c>
      <c r="ER101" s="231">
        <v>163.16</v>
      </c>
      <c r="ES101" s="231">
        <v>131.34</v>
      </c>
      <c r="ET101" s="231">
        <v>61.99</v>
      </c>
      <c r="EU101" s="231">
        <v>30.04</v>
      </c>
      <c r="EV101" s="231">
        <v>424.44</v>
      </c>
      <c r="EW101" s="231">
        <v>10.44</v>
      </c>
      <c r="EX101" s="231">
        <v>182.31</v>
      </c>
      <c r="EY101" s="231">
        <v>176.26</v>
      </c>
      <c r="EZ101" s="231">
        <v>32.65</v>
      </c>
      <c r="FA101" s="231">
        <v>70.260000000000005</v>
      </c>
      <c r="FB101" s="231">
        <v>28.95</v>
      </c>
      <c r="FC101" s="231">
        <v>118.4</v>
      </c>
      <c r="FD101" s="231">
        <v>11.6</v>
      </c>
      <c r="FE101" s="231">
        <v>30.01</v>
      </c>
      <c r="FF101" s="231">
        <v>382.32</v>
      </c>
      <c r="FG101" s="231">
        <v>90.42</v>
      </c>
      <c r="FH101" s="231">
        <v>837.4</v>
      </c>
      <c r="FI101" s="231">
        <v>66.34</v>
      </c>
      <c r="FJ101" s="233">
        <v>42344.63</v>
      </c>
      <c r="FN101" s="326">
        <f t="shared" si="495"/>
        <v>1.3019073417297296E-2</v>
      </c>
      <c r="FO101" s="322">
        <f t="shared" si="496"/>
        <v>7.352421350300605E-3</v>
      </c>
      <c r="FP101" s="322">
        <f t="shared" si="497"/>
        <v>2.4903474903475026E-2</v>
      </c>
      <c r="FQ101" s="322">
        <f t="shared" si="498"/>
        <v>-2.2485493230174073E-2</v>
      </c>
      <c r="FR101" s="322">
        <f t="shared" si="499"/>
        <v>-1.3559557749808803E-2</v>
      </c>
      <c r="FS101" s="322">
        <f t="shared" si="500"/>
        <v>3.0848329048843184E-2</v>
      </c>
      <c r="FT101" s="322">
        <f t="shared" si="501"/>
        <v>-2.5444823453489491E-2</v>
      </c>
      <c r="FU101" s="322">
        <f t="shared" si="502"/>
        <v>-3.3807933518700685E-2</v>
      </c>
      <c r="FV101" s="322">
        <f t="shared" si="503"/>
        <v>-1.7636684303350907E-2</v>
      </c>
      <c r="FW101" s="322">
        <f t="shared" si="504"/>
        <v>-2.9962870218461262E-2</v>
      </c>
      <c r="FX101" s="322">
        <f t="shared" si="505"/>
        <v>5.1075591875976448E-2</v>
      </c>
      <c r="FY101" s="322">
        <f t="shared" si="506"/>
        <v>0</v>
      </c>
      <c r="FZ101" s="322">
        <f t="shared" si="507"/>
        <v>4.5898726680485551E-2</v>
      </c>
      <c r="GA101" s="322">
        <f t="shared" si="508"/>
        <v>2.4496998559000057E-2</v>
      </c>
      <c r="GB101" s="322">
        <f t="shared" si="509"/>
        <v>1.8292682926829285E-2</v>
      </c>
      <c r="GC101" s="322">
        <f t="shared" si="510"/>
        <v>6.1641028113999123E-2</v>
      </c>
      <c r="GD101" s="322">
        <f t="shared" si="511"/>
        <v>1.3237063778579954E-2</v>
      </c>
      <c r="GE101" s="322">
        <f t="shared" si="512"/>
        <v>1.8575301070968345E-2</v>
      </c>
      <c r="GF101" s="322">
        <f t="shared" si="513"/>
        <v>1.5961691939345657E-2</v>
      </c>
      <c r="GG101" s="322">
        <f t="shared" si="514"/>
        <v>-3.099873667585985E-2</v>
      </c>
      <c r="GH101" s="322">
        <f t="shared" si="515"/>
        <v>1.2850467289719558E-2</v>
      </c>
      <c r="GI101" s="322">
        <f t="shared" si="516"/>
        <v>2.7110828430593072E-2</v>
      </c>
      <c r="GJ101" s="322">
        <f t="shared" si="517"/>
        <v>2.1627188465499388E-2</v>
      </c>
      <c r="GK101" s="322">
        <f t="shared" si="518"/>
        <v>4.8197327506513149E-2</v>
      </c>
      <c r="GL101" s="322">
        <f t="shared" si="519"/>
        <v>6.8913755458515247E-2</v>
      </c>
      <c r="GM101" s="322">
        <f t="shared" si="520"/>
        <v>-1.3080470737913567E-2</v>
      </c>
      <c r="GN101" s="322">
        <f t="shared" si="521"/>
        <v>1.9047619047619063E-2</v>
      </c>
      <c r="GO101" s="322">
        <f t="shared" si="522"/>
        <v>-1.2210012210012167E-2</v>
      </c>
      <c r="GP101" s="322">
        <f t="shared" si="523"/>
        <v>0.10602549246813431</v>
      </c>
      <c r="GQ101" s="322">
        <f t="shared" si="524"/>
        <v>-2.7549999999999953E-2</v>
      </c>
      <c r="GR101" s="322">
        <f t="shared" si="525"/>
        <v>1.1729198552445154E-2</v>
      </c>
      <c r="GS101" s="322">
        <f t="shared" si="526"/>
        <v>-9.7592713077415693E-4</v>
      </c>
      <c r="GT101" s="322">
        <f t="shared" si="527"/>
        <v>-7.4840764331210285E-2</v>
      </c>
      <c r="GU101" s="322">
        <f t="shared" si="528"/>
        <v>5.5616795270066396E-3</v>
      </c>
      <c r="GV101" s="322">
        <f t="shared" si="529"/>
        <v>3.0947775628626582E-2</v>
      </c>
      <c r="GW101" s="322">
        <f t="shared" si="530"/>
        <v>3.679599499374215E-2</v>
      </c>
      <c r="GX101" s="322">
        <f t="shared" si="531"/>
        <v>3.0235055482639342E-2</v>
      </c>
      <c r="GY101" s="322">
        <f t="shared" si="532"/>
        <v>7.699560025141429E-2</v>
      </c>
      <c r="GZ101" s="322">
        <f t="shared" si="533"/>
        <v>2.2777369581190338E-2</v>
      </c>
      <c r="HA101" s="322">
        <f t="shared" si="534"/>
        <v>-2.1383553421368506E-2</v>
      </c>
      <c r="HB101" s="322">
        <f t="shared" si="535"/>
        <v>6.3061245081222888E-3</v>
      </c>
      <c r="HC101" s="322">
        <f t="shared" si="536"/>
        <v>-1.7477203647416447E-2</v>
      </c>
      <c r="HD101" s="322">
        <f t="shared" si="537"/>
        <v>-2.636916835699795E-2</v>
      </c>
      <c r="HE101" s="322">
        <f t="shared" si="538"/>
        <v>2.2719641857862353E-2</v>
      </c>
      <c r="HF101" s="322">
        <f t="shared" si="539"/>
        <v>5.7127162867344289E-2</v>
      </c>
      <c r="HG101" s="322">
        <f t="shared" si="540"/>
        <v>7.9370805974457032E-2</v>
      </c>
      <c r="HH101" s="322">
        <f t="shared" si="541"/>
        <v>4.5146726862301517E-3</v>
      </c>
      <c r="HI101" s="322">
        <f t="shared" si="542"/>
        <v>-1.0620643876535024E-2</v>
      </c>
      <c r="HJ101" s="322">
        <f t="shared" si="543"/>
        <v>2.13903743315507E-2</v>
      </c>
      <c r="HK101" s="322">
        <f t="shared" si="544"/>
        <v>6.0606060606060608E-2</v>
      </c>
      <c r="HL101" s="322">
        <f t="shared" si="545"/>
        <v>-5.1022753390025259E-2</v>
      </c>
      <c r="HM101" s="322">
        <f t="shared" si="546"/>
        <v>1.5145048899536296E-2</v>
      </c>
      <c r="HN101" s="322">
        <f t="shared" si="547"/>
        <v>9.2655827939452963E-3</v>
      </c>
      <c r="HO101" s="322">
        <f t="shared" si="548"/>
        <v>0.12195121951219524</v>
      </c>
      <c r="HP101" s="322">
        <f t="shared" si="549"/>
        <v>4.5914396887159523E-2</v>
      </c>
      <c r="HQ101" s="322">
        <f t="shared" si="550"/>
        <v>-3.335408237369035E-2</v>
      </c>
      <c r="HR101" s="322">
        <f t="shared" si="551"/>
        <v>-6.2332585245782897E-2</v>
      </c>
      <c r="HS101" s="322">
        <f t="shared" si="552"/>
        <v>3.9752701219159851E-2</v>
      </c>
      <c r="HT101" s="322">
        <f t="shared" si="553"/>
        <v>-2.2991809167983413E-3</v>
      </c>
      <c r="HU101" s="322">
        <f t="shared" si="554"/>
        <v>2.2055168986083392E-2</v>
      </c>
      <c r="HV101" s="322">
        <f t="shared" si="555"/>
        <v>1.4051522248243678E-2</v>
      </c>
      <c r="HW101" s="322">
        <f t="shared" si="556"/>
        <v>9.0332319158470797E-3</v>
      </c>
      <c r="HX101" s="322">
        <f t="shared" si="557"/>
        <v>5.3639010189228557E-2</v>
      </c>
      <c r="HY101" s="322">
        <f t="shared" si="558"/>
        <v>-9.3075907175648696E-3</v>
      </c>
      <c r="HZ101" s="322">
        <f t="shared" si="559"/>
        <v>-9.7336702149691187E-3</v>
      </c>
      <c r="IA101" s="322">
        <f t="shared" si="560"/>
        <v>4.2909901387826958E-2</v>
      </c>
      <c r="IB101" s="322">
        <f t="shared" si="561"/>
        <v>6.1829558998806912E-3</v>
      </c>
      <c r="IC101" s="322">
        <f t="shared" si="562"/>
        <v>4.7266588754707149E-2</v>
      </c>
      <c r="ID101" s="322">
        <f t="shared" si="563"/>
        <v>-8.7900723888315255E-3</v>
      </c>
      <c r="IE101" s="322">
        <f t="shared" si="564"/>
        <v>6.2321539416511258E-3</v>
      </c>
      <c r="IF101" s="322">
        <f t="shared" si="565"/>
        <v>4.9303045947341161E-2</v>
      </c>
      <c r="IG101" s="322">
        <f t="shared" si="566"/>
        <v>-2.8482054659203226E-2</v>
      </c>
      <c r="IH101" s="322">
        <f t="shared" si="567"/>
        <v>9.2765957446808503E-2</v>
      </c>
      <c r="II101" s="322">
        <f t="shared" si="568"/>
        <v>-1.1421136330779329E-2</v>
      </c>
      <c r="IJ101" s="322">
        <f t="shared" si="569"/>
        <v>-7.6008926910916971E-2</v>
      </c>
      <c r="IK101" s="322">
        <f t="shared" si="570"/>
        <v>2.3221133361738464E-2</v>
      </c>
      <c r="IL101" s="322">
        <f t="shared" si="571"/>
        <v>-4.0514564542362783E-2</v>
      </c>
      <c r="IM101" s="322">
        <f t="shared" si="572"/>
        <v>1.2095747389864891E-2</v>
      </c>
      <c r="IN101" s="322">
        <f t="shared" si="573"/>
        <v>-1.901798063623792E-2</v>
      </c>
      <c r="IO101" s="322">
        <f t="shared" si="574"/>
        <v>-3.9588259388719987E-2</v>
      </c>
      <c r="IP101" s="322">
        <f t="shared" si="575"/>
        <v>4.9475468413578319E-2</v>
      </c>
      <c r="IQ101" s="322">
        <f t="shared" si="576"/>
        <v>-1.1671815997253686E-2</v>
      </c>
      <c r="IR101" s="322">
        <f t="shared" si="577"/>
        <v>1.0183673867690247E-2</v>
      </c>
      <c r="IS101" s="322">
        <f t="shared" si="578"/>
        <v>0.13978228599703113</v>
      </c>
      <c r="IT101" s="322">
        <f t="shared" si="579"/>
        <v>0</v>
      </c>
      <c r="IU101" s="322">
        <f t="shared" si="580"/>
        <v>1.6458349507025887E-2</v>
      </c>
      <c r="IV101" s="322">
        <f t="shared" si="581"/>
        <v>5.6486329261198419E-2</v>
      </c>
      <c r="IW101" s="322">
        <f t="shared" si="582"/>
        <v>-2.0058743462998863E-3</v>
      </c>
      <c r="IX101" s="322">
        <f t="shared" si="583"/>
        <v>2.7804410354746015E-2</v>
      </c>
      <c r="IY101" s="322">
        <f t="shared" si="584"/>
        <v>-4.8840048840047799E-3</v>
      </c>
      <c r="IZ101" s="322">
        <f t="shared" si="585"/>
        <v>1.4534883720930267E-2</v>
      </c>
      <c r="JA101" s="322">
        <f t="shared" si="586"/>
        <v>6.5573770491803338E-2</v>
      </c>
      <c r="JB101" s="322">
        <f t="shared" si="587"/>
        <v>4.3573675162212906E-3</v>
      </c>
      <c r="JC101" s="322">
        <f t="shared" si="588"/>
        <v>9.0409053549978316E-3</v>
      </c>
      <c r="JD101" s="322">
        <f t="shared" si="589"/>
        <v>4.2688873884012289E-2</v>
      </c>
      <c r="JE101" s="322">
        <f t="shared" si="590"/>
        <v>-4.0178352687539479E-3</v>
      </c>
      <c r="JF101" s="322">
        <f t="shared" si="591"/>
        <v>-1.7093379114727119E-2</v>
      </c>
      <c r="JG101" s="322">
        <f t="shared" si="592"/>
        <v>2.3244483241641214E-2</v>
      </c>
      <c r="JH101" s="322">
        <f t="shared" si="593"/>
        <v>-4.205214465937922E-4</v>
      </c>
      <c r="JI101" s="322">
        <f t="shared" si="594"/>
        <v>-2.0867457984607471E-2</v>
      </c>
      <c r="JJ101" s="322">
        <f t="shared" si="595"/>
        <v>4.6082949308756142E-3</v>
      </c>
      <c r="JK101" s="322">
        <f t="shared" si="596"/>
        <v>4.5284321797561852E-2</v>
      </c>
      <c r="JL101" s="322">
        <f t="shared" si="597"/>
        <v>2.076436954559148E-2</v>
      </c>
      <c r="JM101" s="322">
        <f t="shared" si="598"/>
        <v>-0.11571234144870959</v>
      </c>
      <c r="JN101" s="322">
        <f t="shared" si="599"/>
        <v>6.3061245081222888E-3</v>
      </c>
      <c r="JO101" s="322">
        <f t="shared" si="600"/>
        <v>0.11489898989898992</v>
      </c>
      <c r="JP101" s="322">
        <f t="shared" si="601"/>
        <v>6.1978545887961378E-3</v>
      </c>
      <c r="JQ101" s="322">
        <f t="shared" si="602"/>
        <v>4.6468818490885258E-2</v>
      </c>
      <c r="JR101" s="322">
        <f t="shared" si="603"/>
        <v>1.1386336396324416E-2</v>
      </c>
      <c r="JS101" s="322">
        <f t="shared" si="604"/>
        <v>2.3221133361738464E-2</v>
      </c>
      <c r="JT101" s="322">
        <f t="shared" si="605"/>
        <v>4.5248868778280542E-2</v>
      </c>
      <c r="JU101" s="322">
        <f t="shared" si="606"/>
        <v>-9.643201542912214E-3</v>
      </c>
      <c r="JV101" s="322">
        <f t="shared" si="607"/>
        <v>3.3173608551419174E-2</v>
      </c>
      <c r="JW101" s="322">
        <f t="shared" si="608"/>
        <v>-2.654505853525713E-2</v>
      </c>
      <c r="JX101" s="322">
        <f t="shared" si="609"/>
        <v>-1.1599132754807567E-2</v>
      </c>
      <c r="JY101" s="322">
        <f t="shared" si="610"/>
        <v>8.8991430454844946E-3</v>
      </c>
      <c r="JZ101" s="322">
        <f t="shared" si="611"/>
        <v>3.8114907998497954E-2</v>
      </c>
      <c r="KA101" s="322">
        <f t="shared" si="612"/>
        <v>-4.0359778597785327E-3</v>
      </c>
      <c r="KB101" s="322">
        <f t="shared" si="613"/>
        <v>-1.6008682675349242E-2</v>
      </c>
      <c r="KC101" s="322">
        <f t="shared" si="614"/>
        <v>-5.2355284771712415E-3</v>
      </c>
      <c r="KD101" s="322">
        <f t="shared" si="615"/>
        <v>-4.6015464730945366E-2</v>
      </c>
      <c r="KE101" s="322">
        <f t="shared" si="616"/>
        <v>8.9433209911706085E-2</v>
      </c>
      <c r="KF101" s="322">
        <f t="shared" si="617"/>
        <v>7.4887786439877202E-2</v>
      </c>
      <c r="KG101" s="322">
        <f t="shared" si="618"/>
        <v>0.16853448275862071</v>
      </c>
      <c r="KH101" s="322">
        <f t="shared" si="619"/>
        <v>2.3833167825223458E-2</v>
      </c>
      <c r="KI101" s="322">
        <f t="shared" si="620"/>
        <v>0.21678321678321683</v>
      </c>
      <c r="KJ101" s="322">
        <f t="shared" si="621"/>
        <v>-4.6072507552870047E-2</v>
      </c>
      <c r="KK101" s="322">
        <f t="shared" si="622"/>
        <v>-1.2536162005785827E-2</v>
      </c>
      <c r="KL101" s="322">
        <f t="shared" si="623"/>
        <v>-4.2398904879943897E-2</v>
      </c>
      <c r="KM101" s="322">
        <f t="shared" si="624"/>
        <v>2.6819147859528301E-2</v>
      </c>
      <c r="KN101" s="322">
        <f t="shared" si="625"/>
        <v>7.0234113712374563E-2</v>
      </c>
      <c r="KO101" s="322">
        <f t="shared" si="626"/>
        <v>1.7395888244596692E-2</v>
      </c>
      <c r="KP101" s="322">
        <f t="shared" si="627"/>
        <v>1.3590530469092603E-2</v>
      </c>
      <c r="KQ101" s="322">
        <f t="shared" si="628"/>
        <v>6.9767441860464935E-2</v>
      </c>
      <c r="KR101" s="322">
        <f t="shared" si="629"/>
        <v>5.0158394931362156E-2</v>
      </c>
      <c r="KS101" s="322">
        <f t="shared" si="630"/>
        <v>1.4785608674223792E-2</v>
      </c>
      <c r="KT101" s="322">
        <f t="shared" si="631"/>
        <v>-2.5293930165025794E-2</v>
      </c>
      <c r="KU101" s="322">
        <f t="shared" si="632"/>
        <v>3.1105311894940594E-2</v>
      </c>
      <c r="KV101" s="322">
        <f t="shared" si="633"/>
        <v>-5.0264550264550255E-2</v>
      </c>
      <c r="KW101" s="322">
        <f t="shared" si="634"/>
        <v>2.4253446785696086E-2</v>
      </c>
      <c r="KX101" s="322">
        <f t="shared" si="635"/>
        <v>-1.912777352716171E-3</v>
      </c>
      <c r="KY101" s="322">
        <f t="shared" si="636"/>
        <v>4.7259139739289184E-2</v>
      </c>
      <c r="KZ101" s="322">
        <f t="shared" si="637"/>
        <v>8.490978335518597E-3</v>
      </c>
      <c r="LA101" s="322">
        <f t="shared" si="638"/>
        <v>3.5667054061635901E-2</v>
      </c>
      <c r="LB101" s="322">
        <f t="shared" si="639"/>
        <v>-2.1556038844750248E-3</v>
      </c>
      <c r="LC101" s="322">
        <f t="shared" si="640"/>
        <v>1.8250992501102632E-2</v>
      </c>
      <c r="LD101" s="322">
        <f t="shared" si="641"/>
        <v>1.6130036744099168E-2</v>
      </c>
      <c r="LE101" s="322">
        <f t="shared" si="642"/>
        <v>6.8997240110396018E-3</v>
      </c>
      <c r="LF101" s="322">
        <f t="shared" si="643"/>
        <v>1.5729968867769964E-2</v>
      </c>
      <c r="LG101" s="322">
        <f t="shared" si="644"/>
        <v>-2.7516995791518336E-2</v>
      </c>
      <c r="LH101" s="322">
        <f t="shared" si="645"/>
        <v>3.2273755380985925E-2</v>
      </c>
      <c r="LI101" s="322">
        <f t="shared" si="646"/>
        <v>3.0602171767028501E-2</v>
      </c>
      <c r="LJ101" s="322">
        <f t="shared" si="647"/>
        <v>-1.3634150300275984E-2</v>
      </c>
      <c r="LK101" s="322">
        <f t="shared" si="648"/>
        <v>3.8656452563347099E-2</v>
      </c>
      <c r="LL101" s="322">
        <f t="shared" si="649"/>
        <v>-5.0319953461314827E-2</v>
      </c>
      <c r="LM101" s="322">
        <f t="shared" si="650"/>
        <v>4.5753503002574697E-3</v>
      </c>
      <c r="LN101" s="322">
        <f t="shared" si="651"/>
        <v>-5.1546391752578047E-3</v>
      </c>
      <c r="LO101" s="322">
        <f t="shared" si="652"/>
        <v>-1.9867549668874104E-2</v>
      </c>
      <c r="LP101" s="322">
        <f t="shared" si="653"/>
        <v>8.2089552238805874E-2</v>
      </c>
      <c r="LQ101" s="322">
        <f t="shared" si="654"/>
        <v>-6.660006660006518E-4</v>
      </c>
      <c r="LR101" s="322">
        <f t="shared" si="655"/>
        <v>-1.9843101061375195E-2</v>
      </c>
      <c r="LS101" s="322">
        <f t="shared" si="656"/>
        <v>3.8117106773823281E-2</v>
      </c>
      <c r="LT101" s="322">
        <f t="shared" si="657"/>
        <v>-4.8300943289010113E-2</v>
      </c>
      <c r="LU101" s="322">
        <f t="shared" si="658"/>
        <v>2.4714241581711593E-2</v>
      </c>
      <c r="LV101" s="327">
        <f t="shared" si="659"/>
        <v>2.1615147974448377E-2</v>
      </c>
    </row>
    <row r="102" spans="1:334">
      <c r="A102" s="265">
        <v>45488</v>
      </c>
      <c r="B102" s="230">
        <v>3553.76</v>
      </c>
      <c r="C102" s="231">
        <v>138.83000000000001</v>
      </c>
      <c r="D102" s="231">
        <v>52.51</v>
      </c>
      <c r="E102" s="231">
        <v>38.909999999999997</v>
      </c>
      <c r="F102" s="231">
        <v>2986.51</v>
      </c>
      <c r="G102" s="231">
        <v>28.58</v>
      </c>
      <c r="H102" s="231">
        <v>206.29</v>
      </c>
      <c r="I102" s="231">
        <v>242856.45</v>
      </c>
      <c r="J102" s="231">
        <v>23.41</v>
      </c>
      <c r="K102" s="231">
        <v>433.07</v>
      </c>
      <c r="L102" s="231">
        <v>84.9</v>
      </c>
      <c r="M102" s="232">
        <v>7.0000000000000007E-2</v>
      </c>
      <c r="N102" s="231">
        <v>35.6</v>
      </c>
      <c r="O102" s="231">
        <v>3929.88</v>
      </c>
      <c r="P102" s="231">
        <v>3.37</v>
      </c>
      <c r="Q102" s="231">
        <v>1649.99</v>
      </c>
      <c r="R102" s="231">
        <v>16.52</v>
      </c>
      <c r="S102" s="231">
        <v>223.01</v>
      </c>
      <c r="T102" s="231">
        <v>99.07</v>
      </c>
      <c r="U102" s="231">
        <v>82363.149999999994</v>
      </c>
      <c r="V102" s="231">
        <v>17.32</v>
      </c>
      <c r="W102" s="231">
        <v>117.89</v>
      </c>
      <c r="X102" s="231">
        <v>10.06</v>
      </c>
      <c r="Y102" s="231">
        <v>551.37</v>
      </c>
      <c r="Z102" s="231">
        <v>74.02</v>
      </c>
      <c r="AA102" s="231">
        <v>239.2</v>
      </c>
      <c r="AB102" s="231">
        <v>2.0499999999999998</v>
      </c>
      <c r="AC102" s="231">
        <v>14.4</v>
      </c>
      <c r="AD102" s="231">
        <v>18.45</v>
      </c>
      <c r="AE102" s="231">
        <v>183.13</v>
      </c>
      <c r="AF102" s="231">
        <v>663.39</v>
      </c>
      <c r="AG102" s="231">
        <v>62.95</v>
      </c>
      <c r="AH102" s="231">
        <v>5.82</v>
      </c>
      <c r="AI102" s="231">
        <v>190.59</v>
      </c>
      <c r="AJ102" s="231">
        <v>27.62</v>
      </c>
      <c r="AK102" s="231">
        <v>393.7</v>
      </c>
      <c r="AL102" s="231">
        <v>413.02</v>
      </c>
      <c r="AM102" s="231">
        <v>32.770000000000003</v>
      </c>
      <c r="AN102" s="231">
        <v>13.27</v>
      </c>
      <c r="AO102" s="231">
        <v>128.9</v>
      </c>
      <c r="AP102" s="231">
        <v>204.18</v>
      </c>
      <c r="AQ102" s="231">
        <v>13.08</v>
      </c>
      <c r="AR102" s="231">
        <v>9.5299999999999994</v>
      </c>
      <c r="AS102" s="231">
        <v>90.53</v>
      </c>
      <c r="AT102" s="231">
        <v>78.790000000000006</v>
      </c>
      <c r="AU102" s="231">
        <v>149.83000000000001</v>
      </c>
      <c r="AV102" s="231">
        <v>30.04</v>
      </c>
      <c r="AW102" s="231">
        <v>58.47</v>
      </c>
      <c r="AX102" s="231">
        <v>3.5</v>
      </c>
      <c r="AY102" s="231">
        <v>35.409999999999997</v>
      </c>
      <c r="AZ102" s="231">
        <v>40.78</v>
      </c>
      <c r="BA102" s="231">
        <v>10443.040000000001</v>
      </c>
      <c r="BB102" s="231">
        <v>819.52</v>
      </c>
      <c r="BC102" s="231">
        <v>0.4</v>
      </c>
      <c r="BD102" s="231">
        <v>12.74</v>
      </c>
      <c r="BE102" s="231">
        <v>551</v>
      </c>
      <c r="BF102" s="231">
        <v>633.34</v>
      </c>
      <c r="BG102" s="231">
        <v>166.54</v>
      </c>
      <c r="BH102" s="231">
        <v>68.64</v>
      </c>
      <c r="BI102" s="231">
        <v>340.82</v>
      </c>
      <c r="BJ102" s="231">
        <v>4.26</v>
      </c>
      <c r="BK102" s="231">
        <v>1237.97</v>
      </c>
      <c r="BL102" s="231">
        <v>139.32</v>
      </c>
      <c r="BM102" s="231">
        <v>157.91999999999999</v>
      </c>
      <c r="BN102" s="231">
        <v>441.77</v>
      </c>
      <c r="BO102" s="231">
        <v>4138.04</v>
      </c>
      <c r="BP102" s="231">
        <v>135.01</v>
      </c>
      <c r="BQ102" s="231">
        <v>809.16</v>
      </c>
      <c r="BR102" s="231">
        <v>94.91</v>
      </c>
      <c r="BS102" s="231">
        <v>397.25</v>
      </c>
      <c r="BT102" s="231">
        <v>80.11</v>
      </c>
      <c r="BU102" s="231">
        <v>58.3</v>
      </c>
      <c r="BV102" s="231">
        <v>12.79</v>
      </c>
      <c r="BW102" s="231">
        <v>69.87</v>
      </c>
      <c r="BX102" s="231">
        <v>474.84</v>
      </c>
      <c r="BY102" s="231">
        <v>148.72</v>
      </c>
      <c r="BZ102" s="231">
        <v>63.16</v>
      </c>
      <c r="CA102" s="231">
        <v>161.82</v>
      </c>
      <c r="CB102" s="231">
        <v>57.29</v>
      </c>
      <c r="CC102" s="231">
        <v>108648.69</v>
      </c>
      <c r="CD102" s="231">
        <v>225.03</v>
      </c>
      <c r="CE102" s="231">
        <v>58.87</v>
      </c>
      <c r="CF102" s="231">
        <v>9814.5</v>
      </c>
      <c r="CG102" s="231">
        <v>43.66</v>
      </c>
      <c r="CH102" s="231">
        <v>0.93</v>
      </c>
      <c r="CI102" s="231">
        <v>128.31</v>
      </c>
      <c r="CJ102" s="231">
        <v>151.58000000000001</v>
      </c>
      <c r="CK102" s="231">
        <v>128.97</v>
      </c>
      <c r="CL102" s="231">
        <v>21.42</v>
      </c>
      <c r="CM102" s="231">
        <v>8.73</v>
      </c>
      <c r="CN102" s="231">
        <v>9.5</v>
      </c>
      <c r="CO102" s="231">
        <v>0.67</v>
      </c>
      <c r="CP102" s="231">
        <v>1269.73</v>
      </c>
      <c r="CQ102" s="231">
        <v>166.42</v>
      </c>
      <c r="CR102" s="231">
        <v>273.16000000000003</v>
      </c>
      <c r="CS102" s="231">
        <v>195.44</v>
      </c>
      <c r="CT102" s="231">
        <v>263.08</v>
      </c>
      <c r="CU102" s="231">
        <v>981.56</v>
      </c>
      <c r="CV102" s="231">
        <v>136.88999999999999</v>
      </c>
      <c r="CW102" s="231">
        <v>440.57</v>
      </c>
      <c r="CX102" s="231">
        <v>13.5</v>
      </c>
      <c r="CY102" s="231">
        <v>360.85</v>
      </c>
      <c r="CZ102" s="231">
        <v>31.62</v>
      </c>
      <c r="DA102" s="231">
        <v>9655.5499999999993</v>
      </c>
      <c r="DB102" s="231">
        <v>204.18</v>
      </c>
      <c r="DC102" s="231">
        <v>8.8699999999999992</v>
      </c>
      <c r="DD102" s="231">
        <v>42.34</v>
      </c>
      <c r="DE102" s="231">
        <v>1773.68</v>
      </c>
      <c r="DF102" s="231">
        <v>195.49</v>
      </c>
      <c r="DG102" s="231">
        <v>148.72</v>
      </c>
      <c r="DH102" s="231">
        <v>11.26</v>
      </c>
      <c r="DI102" s="231">
        <v>9.51</v>
      </c>
      <c r="DJ102" s="231">
        <v>28.13</v>
      </c>
      <c r="DK102" s="231">
        <v>70.81</v>
      </c>
      <c r="DL102" s="231">
        <v>9213.52</v>
      </c>
      <c r="DM102" s="231">
        <v>30.32</v>
      </c>
      <c r="DN102" s="231">
        <v>55.69</v>
      </c>
      <c r="DO102" s="231">
        <v>86.45</v>
      </c>
      <c r="DP102" s="231">
        <v>76.84</v>
      </c>
      <c r="DQ102" s="231">
        <v>356085.75</v>
      </c>
      <c r="DR102" s="231">
        <v>295.08999999999997</v>
      </c>
      <c r="DS102" s="231">
        <v>38.340000000000003</v>
      </c>
      <c r="DT102" s="231">
        <v>79.680000000000007</v>
      </c>
      <c r="DU102" s="231">
        <v>27.79</v>
      </c>
      <c r="DV102" s="231">
        <v>8.57</v>
      </c>
      <c r="DW102" s="231">
        <v>3.12</v>
      </c>
      <c r="DX102" s="231">
        <v>12.05</v>
      </c>
      <c r="DY102" s="231">
        <v>9.7200000000000006</v>
      </c>
      <c r="DZ102" s="231">
        <v>262.22000000000003</v>
      </c>
      <c r="EA102" s="231">
        <v>101.34</v>
      </c>
      <c r="EB102" s="231">
        <v>22.66</v>
      </c>
      <c r="EC102" s="231">
        <v>1116.2</v>
      </c>
      <c r="ED102" s="231">
        <v>22.13</v>
      </c>
      <c r="EE102" s="231">
        <v>19.78</v>
      </c>
      <c r="EF102" s="231">
        <v>21.14</v>
      </c>
      <c r="EG102" s="231">
        <v>40.299999999999997</v>
      </c>
      <c r="EH102" s="231">
        <v>1097.19</v>
      </c>
      <c r="EI102" s="231">
        <v>241.84</v>
      </c>
      <c r="EJ102" s="231">
        <v>6.37</v>
      </c>
      <c r="EK102" s="231">
        <v>4493.1499999999996</v>
      </c>
      <c r="EL102" s="231">
        <v>26.47</v>
      </c>
      <c r="EM102" s="231">
        <v>269.39</v>
      </c>
      <c r="EN102" s="231">
        <v>162.84</v>
      </c>
      <c r="EO102" s="231">
        <v>263.58</v>
      </c>
      <c r="EP102" s="231">
        <v>3570.62</v>
      </c>
      <c r="EQ102" s="231">
        <v>163.4</v>
      </c>
      <c r="ER102" s="231">
        <v>160.16</v>
      </c>
      <c r="ES102" s="231">
        <v>130.53</v>
      </c>
      <c r="ET102" s="231">
        <v>60.65</v>
      </c>
      <c r="EU102" s="231">
        <v>31.35</v>
      </c>
      <c r="EV102" s="231">
        <v>434.47</v>
      </c>
      <c r="EW102" s="231">
        <v>10.1</v>
      </c>
      <c r="EX102" s="231">
        <v>179.67</v>
      </c>
      <c r="EY102" s="231">
        <v>176.67</v>
      </c>
      <c r="EZ102" s="231">
        <v>32.83</v>
      </c>
      <c r="FA102" s="231">
        <v>68.25</v>
      </c>
      <c r="FB102" s="231">
        <v>28.47</v>
      </c>
      <c r="FC102" s="231">
        <v>119.6</v>
      </c>
      <c r="FD102" s="231">
        <v>12.6</v>
      </c>
      <c r="FE102" s="231">
        <v>30.99</v>
      </c>
      <c r="FF102" s="231">
        <v>386.19</v>
      </c>
      <c r="FG102" s="231">
        <v>88.46</v>
      </c>
      <c r="FH102" s="231">
        <v>832.67</v>
      </c>
      <c r="FI102" s="231">
        <v>61</v>
      </c>
      <c r="FJ102" s="233">
        <v>41035.21</v>
      </c>
      <c r="FN102" s="326">
        <f t="shared" si="495"/>
        <v>-2.0333450952716943E-2</v>
      </c>
      <c r="FO102" s="322">
        <f t="shared" si="496"/>
        <v>-2.5686013053547591E-2</v>
      </c>
      <c r="FP102" s="322">
        <f t="shared" si="497"/>
        <v>-1.0924844603503585E-2</v>
      </c>
      <c r="FQ102" s="322">
        <f t="shared" si="498"/>
        <v>-3.7595844669799733E-2</v>
      </c>
      <c r="FR102" s="322">
        <f t="shared" si="499"/>
        <v>-4.3067428835087039E-2</v>
      </c>
      <c r="FS102" s="322">
        <f t="shared" si="500"/>
        <v>1.8168863555397149E-2</v>
      </c>
      <c r="FT102" s="322">
        <f t="shared" si="501"/>
        <v>-2.4264497209346304E-2</v>
      </c>
      <c r="FU102" s="322">
        <f t="shared" si="502"/>
        <v>-4.7882084945245519E-2</v>
      </c>
      <c r="FV102" s="322">
        <f t="shared" si="503"/>
        <v>5.0718132854578046E-2</v>
      </c>
      <c r="FW102" s="322">
        <f t="shared" si="504"/>
        <v>-3.6251557771052205E-2</v>
      </c>
      <c r="FX102" s="322">
        <f t="shared" si="505"/>
        <v>-2.9270523667962362E-2</v>
      </c>
      <c r="FY102" s="322">
        <f t="shared" si="506"/>
        <v>0</v>
      </c>
      <c r="FZ102" s="322">
        <f t="shared" si="507"/>
        <v>7.9275198187995794E-3</v>
      </c>
      <c r="GA102" s="322">
        <f t="shared" si="508"/>
        <v>-1.4697254606995084E-2</v>
      </c>
      <c r="GB102" s="322">
        <f t="shared" si="509"/>
        <v>8.9820359281437868E-3</v>
      </c>
      <c r="GC102" s="322">
        <f t="shared" si="510"/>
        <v>-6.3155085679245077E-2</v>
      </c>
      <c r="GD102" s="322">
        <f t="shared" si="511"/>
        <v>-1.9002375296912132E-2</v>
      </c>
      <c r="GE102" s="322">
        <f t="shared" si="512"/>
        <v>-2.7049430653112938E-2</v>
      </c>
      <c r="GF102" s="322">
        <f t="shared" si="513"/>
        <v>-2.7199528672427437E-2</v>
      </c>
      <c r="GG102" s="322">
        <f t="shared" si="514"/>
        <v>0</v>
      </c>
      <c r="GH102" s="322">
        <f t="shared" si="515"/>
        <v>-1.1534025374855578E-3</v>
      </c>
      <c r="GI102" s="322">
        <f t="shared" si="516"/>
        <v>-8.7468070284077701E-2</v>
      </c>
      <c r="GJ102" s="322">
        <f t="shared" si="517"/>
        <v>1.4112903225806508E-2</v>
      </c>
      <c r="GK102" s="322">
        <f t="shared" si="518"/>
        <v>0.10517137702946489</v>
      </c>
      <c r="GL102" s="322">
        <f t="shared" si="519"/>
        <v>-5.5023618026299022E-2</v>
      </c>
      <c r="GM102" s="322">
        <f t="shared" si="520"/>
        <v>-3.6377553075776503E-2</v>
      </c>
      <c r="GN102" s="322">
        <f t="shared" si="521"/>
        <v>-4.2056074766355277E-2</v>
      </c>
      <c r="GO102" s="322">
        <f t="shared" si="522"/>
        <v>-0.11001236093943136</v>
      </c>
      <c r="GP102" s="322">
        <f t="shared" si="523"/>
        <v>-3.3525405971712968E-2</v>
      </c>
      <c r="GQ102" s="322">
        <f t="shared" si="524"/>
        <v>-5.8409172708108456E-2</v>
      </c>
      <c r="GR102" s="322">
        <f t="shared" si="525"/>
        <v>-6.2094414047588697E-2</v>
      </c>
      <c r="GS102" s="322">
        <f t="shared" si="526"/>
        <v>2.4910452621296014E-2</v>
      </c>
      <c r="GT102" s="322">
        <f t="shared" si="527"/>
        <v>1.7211703958693073E-3</v>
      </c>
      <c r="GU102" s="322">
        <f t="shared" si="528"/>
        <v>-5.0326374009666622E-2</v>
      </c>
      <c r="GV102" s="322">
        <f t="shared" si="529"/>
        <v>3.6397748592870635E-2</v>
      </c>
      <c r="GW102" s="322">
        <f t="shared" si="530"/>
        <v>-4.9492998551424437E-2</v>
      </c>
      <c r="GX102" s="322">
        <f t="shared" si="531"/>
        <v>-4.3315111646437608E-2</v>
      </c>
      <c r="GY102" s="322">
        <f t="shared" si="532"/>
        <v>-4.3770061278085783E-2</v>
      </c>
      <c r="GZ102" s="322">
        <f t="shared" si="533"/>
        <v>-4.6695402298850601E-2</v>
      </c>
      <c r="HA102" s="322">
        <f t="shared" si="534"/>
        <v>-1.1730430115770919E-2</v>
      </c>
      <c r="HB102" s="322">
        <f t="shared" si="535"/>
        <v>2.3612573319296174E-2</v>
      </c>
      <c r="HC102" s="322">
        <f t="shared" si="536"/>
        <v>1.1600928074245967E-2</v>
      </c>
      <c r="HD102" s="322">
        <f t="shared" si="537"/>
        <v>-7.2916666666666963E-3</v>
      </c>
      <c r="HE102" s="322">
        <f t="shared" si="538"/>
        <v>-9.3018165900634088E-3</v>
      </c>
      <c r="HF102" s="322">
        <f t="shared" si="539"/>
        <v>2.3512600675500157E-2</v>
      </c>
      <c r="HG102" s="322">
        <f t="shared" si="540"/>
        <v>1.604385319874384E-3</v>
      </c>
      <c r="HH102" s="322">
        <f t="shared" si="541"/>
        <v>-3.5634028892455843E-2</v>
      </c>
      <c r="HI102" s="322">
        <f t="shared" si="542"/>
        <v>-1.928882925192886E-2</v>
      </c>
      <c r="HJ102" s="322">
        <f t="shared" si="543"/>
        <v>-8.3769633507853367E-2</v>
      </c>
      <c r="HK102" s="322">
        <f t="shared" si="544"/>
        <v>1.1714285714285616E-2</v>
      </c>
      <c r="HL102" s="322">
        <f t="shared" si="545"/>
        <v>-1.2351658997335868E-2</v>
      </c>
      <c r="HM102" s="322">
        <f t="shared" si="546"/>
        <v>-7.766551261216692E-2</v>
      </c>
      <c r="HN102" s="322">
        <f t="shared" si="547"/>
        <v>-0.17231906599066799</v>
      </c>
      <c r="HO102" s="322">
        <f t="shared" si="548"/>
        <v>-0.13043478260869565</v>
      </c>
      <c r="HP102" s="322">
        <f t="shared" si="549"/>
        <v>-5.208333333333328E-2</v>
      </c>
      <c r="HQ102" s="322">
        <f t="shared" si="550"/>
        <v>-1.4399427600393444E-2</v>
      </c>
      <c r="HR102" s="322">
        <f t="shared" si="551"/>
        <v>-2.2019765287214315E-2</v>
      </c>
      <c r="HS102" s="322">
        <f t="shared" si="552"/>
        <v>-7.4520700194498454E-2</v>
      </c>
      <c r="HT102" s="322">
        <f t="shared" si="553"/>
        <v>-1.1378366700273746E-2</v>
      </c>
      <c r="HU102" s="322">
        <f t="shared" si="554"/>
        <v>3.5864081210868676E-2</v>
      </c>
      <c r="HV102" s="322">
        <f t="shared" si="555"/>
        <v>-1.6166281755196372E-2</v>
      </c>
      <c r="HW102" s="322">
        <f t="shared" si="556"/>
        <v>-3.5443254951459342E-2</v>
      </c>
      <c r="HX102" s="322">
        <f t="shared" si="557"/>
        <v>-3.7645921116253485E-2</v>
      </c>
      <c r="HY102" s="322">
        <f t="shared" si="558"/>
        <v>2.4757189106835928E-3</v>
      </c>
      <c r="HZ102" s="322">
        <f t="shared" si="559"/>
        <v>-7.6104232892755655E-2</v>
      </c>
      <c r="IA102" s="322">
        <f t="shared" si="560"/>
        <v>2.8309294951442819E-2</v>
      </c>
      <c r="IB102" s="322">
        <f t="shared" si="561"/>
        <v>-4.4421411120161602E-4</v>
      </c>
      <c r="IC102" s="322">
        <f t="shared" si="562"/>
        <v>3.298202107873488E-3</v>
      </c>
      <c r="ID102" s="322">
        <f t="shared" si="563"/>
        <v>-9.8069900886802071E-3</v>
      </c>
      <c r="IE102" s="322">
        <f t="shared" si="564"/>
        <v>-1.9765089078616176E-2</v>
      </c>
      <c r="IF102" s="322">
        <f t="shared" si="565"/>
        <v>-1.4637146371463686E-2</v>
      </c>
      <c r="IG102" s="322">
        <f t="shared" si="566"/>
        <v>-1.203185900694799E-2</v>
      </c>
      <c r="IH102" s="322">
        <f t="shared" si="567"/>
        <v>-3.8940809968847907E-3</v>
      </c>
      <c r="II102" s="322">
        <f t="shared" si="568"/>
        <v>2.1789997075168311E-2</v>
      </c>
      <c r="IJ102" s="322">
        <f t="shared" si="569"/>
        <v>-4.4260612281867055E-2</v>
      </c>
      <c r="IK102" s="322">
        <f t="shared" si="570"/>
        <v>3.2132694843500557E-2</v>
      </c>
      <c r="IL102" s="322">
        <f t="shared" si="571"/>
        <v>-2.6660502388657789E-2</v>
      </c>
      <c r="IM102" s="322">
        <f t="shared" si="572"/>
        <v>1.786388224933956E-2</v>
      </c>
      <c r="IN102" s="322">
        <f t="shared" si="573"/>
        <v>9.693338033133542E-3</v>
      </c>
      <c r="IO102" s="322">
        <f t="shared" si="574"/>
        <v>-4.1220091045037717E-2</v>
      </c>
      <c r="IP102" s="322">
        <f t="shared" si="575"/>
        <v>-1.7722292548779967E-2</v>
      </c>
      <c r="IQ102" s="322">
        <f t="shared" si="576"/>
        <v>2.240361236540464E-2</v>
      </c>
      <c r="IR102" s="322">
        <f t="shared" si="577"/>
        <v>-2.0164057948024853E-3</v>
      </c>
      <c r="IS102" s="322">
        <f t="shared" si="578"/>
        <v>-5.2311699587584193E-2</v>
      </c>
      <c r="IT102" s="322">
        <f t="shared" si="579"/>
        <v>-2.1052631578947271E-2</v>
      </c>
      <c r="IU102" s="322">
        <f t="shared" si="580"/>
        <v>-2.0010692736576831E-2</v>
      </c>
      <c r="IV102" s="322">
        <f t="shared" si="581"/>
        <v>-0.1653543307086614</v>
      </c>
      <c r="IW102" s="322">
        <f t="shared" si="582"/>
        <v>-7.4222955997415865E-2</v>
      </c>
      <c r="IX102" s="322">
        <f t="shared" si="583"/>
        <v>-9.3283582089550242E-4</v>
      </c>
      <c r="IY102" s="322">
        <f t="shared" si="584"/>
        <v>7.1165644171779147E-2</v>
      </c>
      <c r="IZ102" s="322">
        <f t="shared" si="585"/>
        <v>-9.2645654250238837E-2</v>
      </c>
      <c r="JA102" s="322">
        <f t="shared" si="586"/>
        <v>3.0769230769230795E-2</v>
      </c>
      <c r="JB102" s="322">
        <f t="shared" si="587"/>
        <v>1.5776229954327814E-3</v>
      </c>
      <c r="JC102" s="322">
        <f t="shared" si="588"/>
        <v>4.2731829573934794E-2</v>
      </c>
      <c r="JD102" s="322">
        <f t="shared" si="589"/>
        <v>-1.7268671751330966E-2</v>
      </c>
      <c r="JE102" s="322">
        <f t="shared" si="590"/>
        <v>-3.8520194814778433E-2</v>
      </c>
      <c r="JF102" s="322">
        <f t="shared" si="591"/>
        <v>-1.0631834750912423E-3</v>
      </c>
      <c r="JG102" s="322">
        <f t="shared" si="592"/>
        <v>-2.6307435917784398E-2</v>
      </c>
      <c r="JH102" s="322">
        <f t="shared" si="593"/>
        <v>-4.0176693310896211E-2</v>
      </c>
      <c r="JI102" s="322">
        <f t="shared" si="594"/>
        <v>9.6248596374635936E-3</v>
      </c>
      <c r="JJ102" s="322">
        <f t="shared" si="595"/>
        <v>3.2110091743119261E-2</v>
      </c>
      <c r="JK102" s="322">
        <f t="shared" si="596"/>
        <v>-8.3113121252159722E-2</v>
      </c>
      <c r="JL102" s="322">
        <f t="shared" si="597"/>
        <v>-6.7806603773584925E-2</v>
      </c>
      <c r="JM102" s="322">
        <f t="shared" si="598"/>
        <v>-2.6171351804934885E-2</v>
      </c>
      <c r="JN102" s="322">
        <f t="shared" si="599"/>
        <v>2.3612573319296174E-2</v>
      </c>
      <c r="JO102" s="322">
        <f t="shared" si="600"/>
        <v>4.5300113250282157E-3</v>
      </c>
      <c r="JP102" s="322">
        <f t="shared" si="601"/>
        <v>3.0798389007344836E-3</v>
      </c>
      <c r="JQ102" s="322">
        <f t="shared" si="602"/>
        <v>-2.4995190061292374E-2</v>
      </c>
      <c r="JR102" s="322">
        <f t="shared" si="603"/>
        <v>-3.4712620975706106E-2</v>
      </c>
      <c r="JS102" s="322">
        <f t="shared" si="604"/>
        <v>3.2132694843500557E-2</v>
      </c>
      <c r="JT102" s="322">
        <f t="shared" si="605"/>
        <v>-2.5108225108225187E-2</v>
      </c>
      <c r="JU102" s="322">
        <f t="shared" si="606"/>
        <v>-7.4001947419668923E-2</v>
      </c>
      <c r="JV102" s="322">
        <f t="shared" si="607"/>
        <v>3.567606136282478E-3</v>
      </c>
      <c r="JW102" s="322">
        <f t="shared" si="608"/>
        <v>-9.7888407215774402E-3</v>
      </c>
      <c r="JX102" s="322">
        <f t="shared" si="609"/>
        <v>1.3051385294046581E-2</v>
      </c>
      <c r="JY102" s="322">
        <f t="shared" si="610"/>
        <v>-9.4740280953936346E-3</v>
      </c>
      <c r="JZ102" s="322">
        <f t="shared" si="611"/>
        <v>7.2345812986073172E-3</v>
      </c>
      <c r="KA102" s="322">
        <f t="shared" si="612"/>
        <v>9.2624753965495305E-4</v>
      </c>
      <c r="KB102" s="322">
        <f t="shared" si="613"/>
        <v>5.9423686750310248E-2</v>
      </c>
      <c r="KC102" s="322">
        <f t="shared" si="614"/>
        <v>-5.9210548043014899E-2</v>
      </c>
      <c r="KD102" s="322">
        <f t="shared" si="615"/>
        <v>-2.375359777682207E-2</v>
      </c>
      <c r="KE102" s="322">
        <f t="shared" si="616"/>
        <v>2.3529411764706774E-3</v>
      </c>
      <c r="KF102" s="322">
        <f t="shared" si="617"/>
        <v>-0.12439560439560432</v>
      </c>
      <c r="KG102" s="322">
        <f t="shared" si="618"/>
        <v>2.5082995204721494E-2</v>
      </c>
      <c r="KH102" s="322">
        <f t="shared" si="619"/>
        <v>-0.16876818622696413</v>
      </c>
      <c r="KI102" s="322">
        <f t="shared" si="620"/>
        <v>-0.10344827586206894</v>
      </c>
      <c r="KJ102" s="322">
        <f t="shared" si="621"/>
        <v>-4.5922406967537611E-2</v>
      </c>
      <c r="KK102" s="322">
        <f t="shared" si="622"/>
        <v>-5.0781249999999958E-2</v>
      </c>
      <c r="KL102" s="322">
        <f t="shared" si="623"/>
        <v>1.3097399837731498E-2</v>
      </c>
      <c r="KM102" s="322">
        <f t="shared" si="624"/>
        <v>-1.1827321111767234E-3</v>
      </c>
      <c r="KN102" s="322">
        <f t="shared" si="625"/>
        <v>-0.11484375000000005</v>
      </c>
      <c r="KO102" s="322">
        <f t="shared" si="626"/>
        <v>-3.6096718480138131E-2</v>
      </c>
      <c r="KP102" s="322">
        <f t="shared" si="627"/>
        <v>-4.2820069204152336E-2</v>
      </c>
      <c r="KQ102" s="322">
        <f t="shared" si="628"/>
        <v>-2.2727272727272596E-2</v>
      </c>
      <c r="KR102" s="322">
        <f t="shared" si="629"/>
        <v>6.2845651080945197E-2</v>
      </c>
      <c r="KS102" s="322">
        <f t="shared" si="630"/>
        <v>-2.1369596891695059E-2</v>
      </c>
      <c r="KT102" s="322">
        <f t="shared" si="631"/>
        <v>-3.4152322993778019E-3</v>
      </c>
      <c r="KU102" s="322">
        <f t="shared" si="632"/>
        <v>-1.2777074743846166E-2</v>
      </c>
      <c r="KV102" s="322">
        <f t="shared" si="633"/>
        <v>-0.11281337047353755</v>
      </c>
      <c r="KW102" s="322">
        <f t="shared" si="634"/>
        <v>1.3758497530554912E-2</v>
      </c>
      <c r="KX102" s="322">
        <f t="shared" si="635"/>
        <v>1.4564967420467574E-2</v>
      </c>
      <c r="KY102" s="322">
        <f t="shared" si="636"/>
        <v>9.2239701589361012E-2</v>
      </c>
      <c r="KZ102" s="322">
        <f t="shared" si="637"/>
        <v>8.109948616356109E-3</v>
      </c>
      <c r="LA102" s="322">
        <f t="shared" si="638"/>
        <v>1.9928026931857669E-2</v>
      </c>
      <c r="LB102" s="322">
        <f t="shared" si="639"/>
        <v>-1.8642553834737299E-2</v>
      </c>
      <c r="LC102" s="322">
        <f t="shared" si="640"/>
        <v>-0.11517842638219518</v>
      </c>
      <c r="LD102" s="322">
        <f t="shared" si="641"/>
        <v>-1.8386859524393236E-2</v>
      </c>
      <c r="LE102" s="322">
        <f t="shared" si="642"/>
        <v>-6.1671996345363349E-3</v>
      </c>
      <c r="LF102" s="322">
        <f t="shared" si="643"/>
        <v>-2.1616389740280746E-2</v>
      </c>
      <c r="LG102" s="322">
        <f t="shared" si="644"/>
        <v>4.3608521970705805E-2</v>
      </c>
      <c r="LH102" s="322">
        <f t="shared" si="645"/>
        <v>2.3631137498822046E-2</v>
      </c>
      <c r="LI102" s="322">
        <f t="shared" si="646"/>
        <v>-3.2567049808429109E-2</v>
      </c>
      <c r="LJ102" s="322">
        <f t="shared" si="647"/>
        <v>-1.4480829356590504E-2</v>
      </c>
      <c r="LK102" s="322">
        <f t="shared" si="648"/>
        <v>2.3261091569272475E-3</v>
      </c>
      <c r="LL102" s="322">
        <f t="shared" si="649"/>
        <v>5.5130168453292414E-3</v>
      </c>
      <c r="LM102" s="322">
        <f t="shared" si="650"/>
        <v>-2.8608027327070951E-2</v>
      </c>
      <c r="LN102" s="322">
        <f t="shared" si="651"/>
        <v>-1.6580310880829032E-2</v>
      </c>
      <c r="LO102" s="322">
        <f t="shared" si="652"/>
        <v>1.0135135135135039E-2</v>
      </c>
      <c r="LP102" s="322">
        <f t="shared" si="653"/>
        <v>8.6206896551724144E-2</v>
      </c>
      <c r="LQ102" s="322">
        <f t="shared" si="654"/>
        <v>3.2655781406197827E-2</v>
      </c>
      <c r="LR102" s="322">
        <f t="shared" si="655"/>
        <v>1.0122410546139372E-2</v>
      </c>
      <c r="LS102" s="322">
        <f t="shared" si="656"/>
        <v>-2.167662021676629E-2</v>
      </c>
      <c r="LT102" s="322">
        <f t="shared" si="657"/>
        <v>-5.6484356341055869E-3</v>
      </c>
      <c r="LU102" s="322">
        <f t="shared" si="658"/>
        <v>-8.0494422671088375E-2</v>
      </c>
      <c r="LV102" s="327">
        <f t="shared" si="659"/>
        <v>-3.0922929306502343E-2</v>
      </c>
    </row>
    <row r="103" spans="1:334">
      <c r="A103" s="265">
        <v>45495</v>
      </c>
      <c r="B103" s="230">
        <v>3524.08</v>
      </c>
      <c r="C103" s="231">
        <v>150.62</v>
      </c>
      <c r="D103" s="231">
        <v>53.08</v>
      </c>
      <c r="E103" s="231">
        <v>39.22</v>
      </c>
      <c r="F103" s="231">
        <v>2772.99</v>
      </c>
      <c r="G103" s="231">
        <v>27.18</v>
      </c>
      <c r="H103" s="231">
        <v>214.97</v>
      </c>
      <c r="I103" s="231">
        <v>228764.19</v>
      </c>
      <c r="J103" s="231">
        <v>21.2</v>
      </c>
      <c r="K103" s="231">
        <v>421.34</v>
      </c>
      <c r="L103" s="231">
        <v>83.08</v>
      </c>
      <c r="M103" s="232">
        <v>7.0000000000000007E-2</v>
      </c>
      <c r="N103" s="231">
        <v>35.76</v>
      </c>
      <c r="O103" s="231">
        <v>3666.13</v>
      </c>
      <c r="P103" s="231">
        <v>3.42</v>
      </c>
      <c r="Q103" s="231">
        <v>1651.69</v>
      </c>
      <c r="R103" s="231">
        <v>16.36</v>
      </c>
      <c r="S103" s="231">
        <v>216.7</v>
      </c>
      <c r="T103" s="231">
        <v>98.32</v>
      </c>
      <c r="U103" s="231">
        <v>78947.61</v>
      </c>
      <c r="V103" s="231">
        <v>17.12</v>
      </c>
      <c r="W103" s="231">
        <v>113.02</v>
      </c>
      <c r="X103" s="231">
        <v>10.220000000000001</v>
      </c>
      <c r="Y103" s="231">
        <v>555.66</v>
      </c>
      <c r="Z103" s="231">
        <v>75.260000000000005</v>
      </c>
      <c r="AA103" s="231">
        <v>219.8</v>
      </c>
      <c r="AB103" s="231">
        <v>2.0299999999999998</v>
      </c>
      <c r="AC103" s="231">
        <v>13.33</v>
      </c>
      <c r="AD103" s="231">
        <v>17.36</v>
      </c>
      <c r="AE103" s="231">
        <v>182.5</v>
      </c>
      <c r="AF103" s="231">
        <v>647.1</v>
      </c>
      <c r="AG103" s="231">
        <v>64.650000000000006</v>
      </c>
      <c r="AH103" s="231">
        <v>5.9</v>
      </c>
      <c r="AI103" s="231">
        <v>186.12</v>
      </c>
      <c r="AJ103" s="231">
        <v>28.35</v>
      </c>
      <c r="AK103" s="231">
        <v>405.8</v>
      </c>
      <c r="AL103" s="231">
        <v>410.53</v>
      </c>
      <c r="AM103" s="231">
        <v>31.15</v>
      </c>
      <c r="AN103" s="231">
        <v>13.37</v>
      </c>
      <c r="AO103" s="231">
        <v>128.02000000000001</v>
      </c>
      <c r="AP103" s="231">
        <v>206.57</v>
      </c>
      <c r="AQ103" s="231">
        <v>13.29</v>
      </c>
      <c r="AR103" s="231">
        <v>9.26</v>
      </c>
      <c r="AS103" s="231">
        <v>84.87</v>
      </c>
      <c r="AT103" s="231">
        <v>80.760000000000005</v>
      </c>
      <c r="AU103" s="231">
        <v>154.81</v>
      </c>
      <c r="AV103" s="231">
        <v>29.9</v>
      </c>
      <c r="AW103" s="231">
        <v>58</v>
      </c>
      <c r="AX103" s="231">
        <v>3.68</v>
      </c>
      <c r="AY103" s="231">
        <v>34.630000000000003</v>
      </c>
      <c r="AZ103" s="231">
        <v>37.549999999999997</v>
      </c>
      <c r="BA103" s="231">
        <v>9115.5499999999993</v>
      </c>
      <c r="BB103" s="231">
        <v>810.63</v>
      </c>
      <c r="BC103" s="231">
        <v>0.42</v>
      </c>
      <c r="BD103" s="231">
        <v>12.84</v>
      </c>
      <c r="BE103" s="231">
        <v>542.44000000000005</v>
      </c>
      <c r="BF103" s="231">
        <v>631.37</v>
      </c>
      <c r="BG103" s="231">
        <v>165.94</v>
      </c>
      <c r="BH103" s="231">
        <v>68.45</v>
      </c>
      <c r="BI103" s="231">
        <v>343.62</v>
      </c>
      <c r="BJ103" s="231">
        <v>4.3499999999999996</v>
      </c>
      <c r="BK103" s="231">
        <v>1155.5999999999999</v>
      </c>
      <c r="BL103" s="231">
        <v>144.27000000000001</v>
      </c>
      <c r="BM103" s="231">
        <v>168.52</v>
      </c>
      <c r="BN103" s="231">
        <v>433.43</v>
      </c>
      <c r="BO103" s="231">
        <v>4230.03</v>
      </c>
      <c r="BP103" s="231">
        <v>131.13999999999999</v>
      </c>
      <c r="BQ103" s="231">
        <v>834</v>
      </c>
      <c r="BR103" s="231">
        <v>89.15</v>
      </c>
      <c r="BS103" s="231">
        <v>391.7</v>
      </c>
      <c r="BT103" s="231">
        <v>77.739999999999995</v>
      </c>
      <c r="BU103" s="231">
        <v>57.74</v>
      </c>
      <c r="BV103" s="231">
        <v>10.24</v>
      </c>
      <c r="BW103" s="231">
        <v>68.91</v>
      </c>
      <c r="BX103" s="231">
        <v>463.8</v>
      </c>
      <c r="BY103" s="231">
        <v>154.44</v>
      </c>
      <c r="BZ103" s="231">
        <v>59.94</v>
      </c>
      <c r="CA103" s="231">
        <v>165.06</v>
      </c>
      <c r="CB103" s="231">
        <v>58.57</v>
      </c>
      <c r="CC103" s="231">
        <v>104725</v>
      </c>
      <c r="CD103" s="231">
        <v>230.87</v>
      </c>
      <c r="CE103" s="231">
        <v>60.09</v>
      </c>
      <c r="CF103" s="231">
        <v>9804.59</v>
      </c>
      <c r="CG103" s="231">
        <v>40.049999999999997</v>
      </c>
      <c r="CH103" s="231">
        <v>0.92</v>
      </c>
      <c r="CI103" s="231">
        <v>131.18</v>
      </c>
      <c r="CJ103" s="231">
        <v>139.99</v>
      </c>
      <c r="CK103" s="231">
        <v>124.26</v>
      </c>
      <c r="CL103" s="231">
        <v>21.3</v>
      </c>
      <c r="CM103" s="231">
        <v>7.97</v>
      </c>
      <c r="CN103" s="231">
        <v>9.24</v>
      </c>
      <c r="CO103" s="231">
        <v>0.74</v>
      </c>
      <c r="CP103" s="231">
        <v>1272.23</v>
      </c>
      <c r="CQ103" s="231">
        <v>174.4</v>
      </c>
      <c r="CR103" s="231">
        <v>265.36</v>
      </c>
      <c r="CS103" s="231">
        <v>211.54</v>
      </c>
      <c r="CT103" s="231">
        <v>257.13</v>
      </c>
      <c r="CU103" s="231">
        <v>1108.77</v>
      </c>
      <c r="CV103" s="231">
        <v>137.33000000000001</v>
      </c>
      <c r="CW103" s="231">
        <v>435.1</v>
      </c>
      <c r="CX103" s="231">
        <v>12.78</v>
      </c>
      <c r="CY103" s="231">
        <v>351.33</v>
      </c>
      <c r="CZ103" s="231">
        <v>30.74</v>
      </c>
      <c r="DA103" s="231">
        <v>9541.74</v>
      </c>
      <c r="DB103" s="231">
        <v>206.57</v>
      </c>
      <c r="DC103" s="231">
        <v>9.98</v>
      </c>
      <c r="DD103" s="231">
        <v>41.43</v>
      </c>
      <c r="DE103" s="231">
        <v>1631.48</v>
      </c>
      <c r="DF103" s="231">
        <v>201.13</v>
      </c>
      <c r="DG103" s="231">
        <v>154.44</v>
      </c>
      <c r="DH103" s="231">
        <v>11.7</v>
      </c>
      <c r="DI103" s="231">
        <v>9.0299999999999994</v>
      </c>
      <c r="DJ103" s="231">
        <v>27.61</v>
      </c>
      <c r="DK103" s="231">
        <v>70.67</v>
      </c>
      <c r="DL103" s="231">
        <v>9206.5300000000007</v>
      </c>
      <c r="DM103" s="231">
        <v>30.83</v>
      </c>
      <c r="DN103" s="231">
        <v>58.29</v>
      </c>
      <c r="DO103" s="231">
        <v>87.69</v>
      </c>
      <c r="DP103" s="231">
        <v>71.78</v>
      </c>
      <c r="DQ103" s="231">
        <v>337658.94</v>
      </c>
      <c r="DR103" s="231">
        <v>321.88</v>
      </c>
      <c r="DS103" s="231">
        <v>37.92</v>
      </c>
      <c r="DT103" s="231">
        <v>71.22</v>
      </c>
      <c r="DU103" s="231">
        <v>26.11</v>
      </c>
      <c r="DV103" s="231">
        <v>8.2100000000000009</v>
      </c>
      <c r="DW103" s="231">
        <v>3.41</v>
      </c>
      <c r="DX103" s="231">
        <v>12.36</v>
      </c>
      <c r="DY103" s="231">
        <v>9.66</v>
      </c>
      <c r="DZ103" s="231">
        <v>253.84</v>
      </c>
      <c r="EA103" s="231">
        <v>124.01</v>
      </c>
      <c r="EB103" s="231">
        <v>22.86</v>
      </c>
      <c r="EC103" s="231">
        <v>1083.5999999999999</v>
      </c>
      <c r="ED103" s="231">
        <v>22.3</v>
      </c>
      <c r="EE103" s="231">
        <v>20.57</v>
      </c>
      <c r="EF103" s="231">
        <v>22.22</v>
      </c>
      <c r="EG103" s="231">
        <v>39.25</v>
      </c>
      <c r="EH103" s="231">
        <v>1094.3499999999999</v>
      </c>
      <c r="EI103" s="231">
        <v>271.99</v>
      </c>
      <c r="EJ103" s="231">
        <v>6.1</v>
      </c>
      <c r="EK103" s="231">
        <v>4739.05</v>
      </c>
      <c r="EL103" s="231">
        <v>26.19</v>
      </c>
      <c r="EM103" s="231">
        <v>276.83999999999997</v>
      </c>
      <c r="EN103" s="231">
        <v>164.94</v>
      </c>
      <c r="EO103" s="231">
        <v>255.15</v>
      </c>
      <c r="EP103" s="231">
        <v>3080.05</v>
      </c>
      <c r="EQ103" s="231">
        <v>159.63</v>
      </c>
      <c r="ER103" s="231">
        <v>164.36</v>
      </c>
      <c r="ES103" s="231">
        <v>134.44</v>
      </c>
      <c r="ET103" s="231">
        <v>59.93</v>
      </c>
      <c r="EU103" s="231">
        <v>30.66</v>
      </c>
      <c r="EV103" s="231">
        <v>437.66</v>
      </c>
      <c r="EW103" s="231">
        <v>10.41</v>
      </c>
      <c r="EX103" s="231">
        <v>186.89</v>
      </c>
      <c r="EY103" s="231">
        <v>184.86</v>
      </c>
      <c r="EZ103" s="231">
        <v>32.71</v>
      </c>
      <c r="FA103" s="231">
        <v>66.209999999999994</v>
      </c>
      <c r="FB103" s="231">
        <v>29.48</v>
      </c>
      <c r="FC103" s="231">
        <v>103</v>
      </c>
      <c r="FD103" s="231">
        <v>12.86</v>
      </c>
      <c r="FE103" s="231">
        <v>31.22</v>
      </c>
      <c r="FF103" s="231">
        <v>381.35</v>
      </c>
      <c r="FG103" s="231">
        <v>92.74</v>
      </c>
      <c r="FH103" s="231">
        <v>812.27</v>
      </c>
      <c r="FI103" s="231">
        <v>58.29</v>
      </c>
      <c r="FJ103" s="233">
        <v>40218.050000000003</v>
      </c>
      <c r="FN103" s="326">
        <f t="shared" si="495"/>
        <v>-8.3517176173968661E-3</v>
      </c>
      <c r="FO103" s="322">
        <f t="shared" si="496"/>
        <v>8.4924007779298358E-2</v>
      </c>
      <c r="FP103" s="322">
        <f t="shared" si="497"/>
        <v>1.0855075223766907E-2</v>
      </c>
      <c r="FQ103" s="322">
        <f t="shared" si="498"/>
        <v>7.9671035723464997E-3</v>
      </c>
      <c r="FR103" s="322">
        <f t="shared" si="499"/>
        <v>-7.1494821714978493E-2</v>
      </c>
      <c r="FS103" s="322">
        <f t="shared" si="500"/>
        <v>-4.8985304408677349E-2</v>
      </c>
      <c r="FT103" s="322">
        <f t="shared" si="501"/>
        <v>4.2076688157448285E-2</v>
      </c>
      <c r="FU103" s="322">
        <f t="shared" si="502"/>
        <v>-5.8027118489132196E-2</v>
      </c>
      <c r="FV103" s="322">
        <f t="shared" si="503"/>
        <v>-9.4404100811618999E-2</v>
      </c>
      <c r="FW103" s="322">
        <f t="shared" si="504"/>
        <v>-2.7085690535017477E-2</v>
      </c>
      <c r="FX103" s="322">
        <f t="shared" si="505"/>
        <v>-2.1436984687868164E-2</v>
      </c>
      <c r="FY103" s="322">
        <f t="shared" si="506"/>
        <v>0</v>
      </c>
      <c r="FZ103" s="322">
        <f t="shared" si="507"/>
        <v>4.4943820224718142E-3</v>
      </c>
      <c r="GA103" s="322">
        <f t="shared" si="508"/>
        <v>-6.7114008570236236E-2</v>
      </c>
      <c r="GB103" s="322">
        <f t="shared" si="509"/>
        <v>1.4836795252225466E-2</v>
      </c>
      <c r="GC103" s="322">
        <f t="shared" si="510"/>
        <v>1.0303092746016917E-3</v>
      </c>
      <c r="GD103" s="322">
        <f t="shared" si="511"/>
        <v>-9.6852300242130842E-3</v>
      </c>
      <c r="GE103" s="322">
        <f t="shared" si="512"/>
        <v>-2.8294695305143277E-2</v>
      </c>
      <c r="GF103" s="322">
        <f t="shared" si="513"/>
        <v>-7.5704047643080658E-3</v>
      </c>
      <c r="GG103" s="322">
        <f t="shared" si="514"/>
        <v>-4.146927357683617E-2</v>
      </c>
      <c r="GH103" s="322">
        <f t="shared" si="515"/>
        <v>-1.1547344110854462E-2</v>
      </c>
      <c r="GI103" s="322">
        <f t="shared" si="516"/>
        <v>-4.1309695478836242E-2</v>
      </c>
      <c r="GJ103" s="322">
        <f t="shared" si="517"/>
        <v>1.5904572564612338E-2</v>
      </c>
      <c r="GK103" s="322">
        <f t="shared" si="518"/>
        <v>7.7806191849392669E-3</v>
      </c>
      <c r="GL103" s="322">
        <f t="shared" si="519"/>
        <v>1.6752229127263027E-2</v>
      </c>
      <c r="GM103" s="322">
        <f t="shared" si="520"/>
        <v>-8.1103678929765791E-2</v>
      </c>
      <c r="GN103" s="322">
        <f t="shared" si="521"/>
        <v>-9.7560975609756184E-3</v>
      </c>
      <c r="GO103" s="322">
        <f t="shared" si="522"/>
        <v>-7.4305555555555569E-2</v>
      </c>
      <c r="GP103" s="322">
        <f t="shared" si="523"/>
        <v>-5.9078590785907853E-2</v>
      </c>
      <c r="GQ103" s="322">
        <f t="shared" si="524"/>
        <v>-3.440179107737648E-3</v>
      </c>
      <c r="GR103" s="322">
        <f t="shared" si="525"/>
        <v>-2.4555691222357835E-2</v>
      </c>
      <c r="GS103" s="322">
        <f t="shared" si="526"/>
        <v>2.7005559968228798E-2</v>
      </c>
      <c r="GT103" s="322">
        <f t="shared" si="527"/>
        <v>1.3745704467353964E-2</v>
      </c>
      <c r="GU103" s="322">
        <f t="shared" si="528"/>
        <v>-2.3453486541791274E-2</v>
      </c>
      <c r="GV103" s="322">
        <f t="shared" si="529"/>
        <v>2.6430123099203489E-2</v>
      </c>
      <c r="GW103" s="322">
        <f t="shared" si="530"/>
        <v>3.0734061468122995E-2</v>
      </c>
      <c r="GX103" s="322">
        <f t="shared" si="531"/>
        <v>-6.0287637402547311E-3</v>
      </c>
      <c r="GY103" s="322">
        <f t="shared" si="532"/>
        <v>-4.9435459261519814E-2</v>
      </c>
      <c r="GZ103" s="322">
        <f t="shared" si="533"/>
        <v>7.5357950263752558E-3</v>
      </c>
      <c r="HA103" s="322">
        <f t="shared" si="534"/>
        <v>-6.8269976726143943E-3</v>
      </c>
      <c r="HB103" s="322">
        <f t="shared" si="535"/>
        <v>1.1705358017435529E-2</v>
      </c>
      <c r="HC103" s="322">
        <f t="shared" si="536"/>
        <v>1.6055045871559561E-2</v>
      </c>
      <c r="HD103" s="322">
        <f t="shared" si="537"/>
        <v>-2.8331584470094397E-2</v>
      </c>
      <c r="HE103" s="322">
        <f t="shared" si="538"/>
        <v>-6.2520711366397835E-2</v>
      </c>
      <c r="HF103" s="322">
        <f t="shared" si="539"/>
        <v>2.5003172991496365E-2</v>
      </c>
      <c r="HG103" s="322">
        <f t="shared" si="540"/>
        <v>3.323766935860635E-2</v>
      </c>
      <c r="HH103" s="322">
        <f t="shared" si="541"/>
        <v>-4.660452729693761E-3</v>
      </c>
      <c r="HI103" s="322">
        <f t="shared" si="542"/>
        <v>-8.0383102445698452E-3</v>
      </c>
      <c r="HJ103" s="322">
        <f t="shared" si="543"/>
        <v>5.1428571428571476E-2</v>
      </c>
      <c r="HK103" s="322">
        <f t="shared" si="544"/>
        <v>-2.2027675797797065E-2</v>
      </c>
      <c r="HL103" s="322">
        <f t="shared" si="545"/>
        <v>-7.9205492888671014E-2</v>
      </c>
      <c r="HM103" s="322">
        <f t="shared" si="546"/>
        <v>-0.12711719958939174</v>
      </c>
      <c r="HN103" s="322">
        <f t="shared" si="547"/>
        <v>-1.0847813354158515E-2</v>
      </c>
      <c r="HO103" s="322">
        <f t="shared" si="548"/>
        <v>4.9999999999999906E-2</v>
      </c>
      <c r="HP103" s="322">
        <f t="shared" si="549"/>
        <v>7.8492935635792495E-3</v>
      </c>
      <c r="HQ103" s="322">
        <f t="shared" si="550"/>
        <v>-1.5535390199636925E-2</v>
      </c>
      <c r="HR103" s="322">
        <f t="shared" si="551"/>
        <v>-3.1104935737518982E-3</v>
      </c>
      <c r="HS103" s="322">
        <f t="shared" si="552"/>
        <v>-3.6027380809414817E-3</v>
      </c>
      <c r="HT103" s="322">
        <f t="shared" si="553"/>
        <v>-2.768065268065235E-3</v>
      </c>
      <c r="HU103" s="322">
        <f t="shared" si="554"/>
        <v>8.2154803121882846E-3</v>
      </c>
      <c r="HV103" s="322">
        <f t="shared" si="555"/>
        <v>2.112676056338025E-2</v>
      </c>
      <c r="HW103" s="322">
        <f t="shared" si="556"/>
        <v>-6.6536345791901347E-2</v>
      </c>
      <c r="HX103" s="322">
        <f t="shared" si="557"/>
        <v>3.5529715762274025E-2</v>
      </c>
      <c r="HY103" s="322">
        <f t="shared" si="558"/>
        <v>6.712259371833855E-2</v>
      </c>
      <c r="HZ103" s="322">
        <f t="shared" si="559"/>
        <v>-1.8878601987459481E-2</v>
      </c>
      <c r="IA103" s="322">
        <f t="shared" si="560"/>
        <v>2.2230331267943226E-2</v>
      </c>
      <c r="IB103" s="322">
        <f t="shared" si="561"/>
        <v>-2.8664543367158023E-2</v>
      </c>
      <c r="IC103" s="322">
        <f t="shared" si="562"/>
        <v>3.0698502150378209E-2</v>
      </c>
      <c r="ID103" s="322">
        <f t="shared" si="563"/>
        <v>-6.0689073859445698E-2</v>
      </c>
      <c r="IE103" s="322">
        <f t="shared" si="564"/>
        <v>-1.3971050975456291E-2</v>
      </c>
      <c r="IF103" s="322">
        <f t="shared" si="565"/>
        <v>-2.9584321557858003E-2</v>
      </c>
      <c r="IG103" s="322">
        <f t="shared" si="566"/>
        <v>-9.6054888507717869E-3</v>
      </c>
      <c r="IH103" s="322">
        <f t="shared" si="567"/>
        <v>-0.19937451133698195</v>
      </c>
      <c r="II103" s="322">
        <f t="shared" si="568"/>
        <v>-1.3739802490339315E-2</v>
      </c>
      <c r="IJ103" s="322">
        <f t="shared" si="569"/>
        <v>-2.3249936820823783E-2</v>
      </c>
      <c r="IK103" s="322">
        <f t="shared" si="570"/>
        <v>3.8461538461538457E-2</v>
      </c>
      <c r="IL103" s="322">
        <f t="shared" si="571"/>
        <v>-5.0981633945535135E-2</v>
      </c>
      <c r="IM103" s="322">
        <f t="shared" si="572"/>
        <v>2.0022246941045662E-2</v>
      </c>
      <c r="IN103" s="322">
        <f t="shared" si="573"/>
        <v>2.2342468144527863E-2</v>
      </c>
      <c r="IO103" s="322">
        <f t="shared" si="574"/>
        <v>-3.6113550931907254E-2</v>
      </c>
      <c r="IP103" s="322">
        <f t="shared" si="575"/>
        <v>2.5952095276185413E-2</v>
      </c>
      <c r="IQ103" s="322">
        <f t="shared" si="576"/>
        <v>2.0723628333616545E-2</v>
      </c>
      <c r="IR103" s="322">
        <f t="shared" si="577"/>
        <v>-1.0097305007896332E-3</v>
      </c>
      <c r="IS103" s="322">
        <f t="shared" si="578"/>
        <v>-8.2684379294548777E-2</v>
      </c>
      <c r="IT103" s="322">
        <f t="shared" si="579"/>
        <v>-1.075268817204302E-2</v>
      </c>
      <c r="IU103" s="322">
        <f t="shared" si="580"/>
        <v>2.2367703218767084E-2</v>
      </c>
      <c r="IV103" s="322">
        <f t="shared" si="581"/>
        <v>-7.6461274574482138E-2</v>
      </c>
      <c r="IW103" s="322">
        <f t="shared" si="582"/>
        <v>-3.6520120958362365E-2</v>
      </c>
      <c r="IX103" s="322">
        <f t="shared" si="583"/>
        <v>-5.6022408963585894E-3</v>
      </c>
      <c r="IY103" s="322">
        <f t="shared" si="584"/>
        <v>-8.7056128293241775E-2</v>
      </c>
      <c r="IZ103" s="322">
        <f t="shared" si="585"/>
        <v>-2.7368421052631556E-2</v>
      </c>
      <c r="JA103" s="322">
        <f t="shared" si="586"/>
        <v>0.10447761194029843</v>
      </c>
      <c r="JB103" s="322">
        <f t="shared" si="587"/>
        <v>1.968922526836414E-3</v>
      </c>
      <c r="JC103" s="322">
        <f t="shared" si="588"/>
        <v>4.7950967431799177E-2</v>
      </c>
      <c r="JD103" s="322">
        <f t="shared" si="589"/>
        <v>-2.8554693220090827E-2</v>
      </c>
      <c r="JE103" s="322">
        <f t="shared" si="590"/>
        <v>8.237822349570198E-2</v>
      </c>
      <c r="JF103" s="322">
        <f t="shared" si="591"/>
        <v>-2.2616694541584267E-2</v>
      </c>
      <c r="JG103" s="322">
        <f t="shared" si="592"/>
        <v>0.12959982069358983</v>
      </c>
      <c r="JH103" s="322">
        <f t="shared" si="593"/>
        <v>3.2142596245162262E-3</v>
      </c>
      <c r="JI103" s="322">
        <f t="shared" si="594"/>
        <v>-1.2415734162562069E-2</v>
      </c>
      <c r="JJ103" s="322">
        <f t="shared" si="595"/>
        <v>-5.3333333333333378E-2</v>
      </c>
      <c r="JK103" s="322">
        <f t="shared" si="596"/>
        <v>-2.6382153249272657E-2</v>
      </c>
      <c r="JL103" s="322">
        <f t="shared" si="597"/>
        <v>-2.7830487033523168E-2</v>
      </c>
      <c r="JM103" s="322">
        <f t="shared" si="598"/>
        <v>-1.1787003329691162E-2</v>
      </c>
      <c r="JN103" s="322">
        <f t="shared" si="599"/>
        <v>1.1705358017435529E-2</v>
      </c>
      <c r="JO103" s="322">
        <f t="shared" si="600"/>
        <v>0.12514092446448719</v>
      </c>
      <c r="JP103" s="322">
        <f t="shared" si="601"/>
        <v>-2.1492678318375143E-2</v>
      </c>
      <c r="JQ103" s="322">
        <f t="shared" si="602"/>
        <v>-8.0172297144919066E-2</v>
      </c>
      <c r="JR103" s="322">
        <f t="shared" si="603"/>
        <v>2.8850580592357594E-2</v>
      </c>
      <c r="JS103" s="322">
        <f t="shared" si="604"/>
        <v>3.8461538461538457E-2</v>
      </c>
      <c r="JT103" s="322">
        <f t="shared" si="605"/>
        <v>3.9076376554174022E-2</v>
      </c>
      <c r="JU103" s="322">
        <f t="shared" si="606"/>
        <v>-5.0473186119873864E-2</v>
      </c>
      <c r="JV103" s="322">
        <f t="shared" si="607"/>
        <v>-1.8485602559544956E-2</v>
      </c>
      <c r="JW103" s="322">
        <f t="shared" si="608"/>
        <v>-1.9771218754413298E-3</v>
      </c>
      <c r="JX103" s="322">
        <f t="shared" si="609"/>
        <v>-7.5866769703650521E-4</v>
      </c>
      <c r="JY103" s="322">
        <f t="shared" si="610"/>
        <v>1.6820580474933972E-2</v>
      </c>
      <c r="JZ103" s="322">
        <f t="shared" si="611"/>
        <v>4.6687017417848836E-2</v>
      </c>
      <c r="KA103" s="322">
        <f t="shared" si="612"/>
        <v>1.4343551185656389E-2</v>
      </c>
      <c r="KB103" s="322">
        <f t="shared" si="613"/>
        <v>-6.5851119208745465E-2</v>
      </c>
      <c r="KC103" s="322">
        <f t="shared" si="614"/>
        <v>-5.1748237608497387E-2</v>
      </c>
      <c r="KD103" s="322">
        <f t="shared" si="615"/>
        <v>9.0785861940425039E-2</v>
      </c>
      <c r="KE103" s="322">
        <f t="shared" si="616"/>
        <v>-1.0954616588419449E-2</v>
      </c>
      <c r="KF103" s="322">
        <f t="shared" si="617"/>
        <v>-0.10617469879518081</v>
      </c>
      <c r="KG103" s="322">
        <f t="shared" si="618"/>
        <v>-6.0453400503778329E-2</v>
      </c>
      <c r="KH103" s="322">
        <f t="shared" si="619"/>
        <v>-4.2007001166861076E-2</v>
      </c>
      <c r="KI103" s="322">
        <f t="shared" si="620"/>
        <v>9.2948717948717952E-2</v>
      </c>
      <c r="KJ103" s="322">
        <f t="shared" si="621"/>
        <v>2.5726141078838066E-2</v>
      </c>
      <c r="KK103" s="322">
        <f t="shared" si="622"/>
        <v>-6.1728395061728903E-3</v>
      </c>
      <c r="KL103" s="322">
        <f t="shared" si="623"/>
        <v>-3.1957897948287788E-2</v>
      </c>
      <c r="KM103" s="322">
        <f t="shared" si="624"/>
        <v>0.22370238800078943</v>
      </c>
      <c r="KN103" s="322">
        <f t="shared" si="625"/>
        <v>8.8261253309796679E-3</v>
      </c>
      <c r="KO103" s="322">
        <f t="shared" si="626"/>
        <v>-2.920623544167724E-2</v>
      </c>
      <c r="KP103" s="322">
        <f t="shared" si="627"/>
        <v>7.6818798011749527E-3</v>
      </c>
      <c r="KQ103" s="322">
        <f t="shared" si="628"/>
        <v>3.9939332659251724E-2</v>
      </c>
      <c r="KR103" s="322">
        <f t="shared" si="629"/>
        <v>5.1087984862819215E-2</v>
      </c>
      <c r="KS103" s="322">
        <f t="shared" si="630"/>
        <v>-2.6054590570719533E-2</v>
      </c>
      <c r="KT103" s="322">
        <f t="shared" si="631"/>
        <v>-2.5884304450461137E-3</v>
      </c>
      <c r="KU103" s="322">
        <f t="shared" si="632"/>
        <v>0.12466920277869668</v>
      </c>
      <c r="KV103" s="322">
        <f t="shared" si="633"/>
        <v>-4.238618524332817E-2</v>
      </c>
      <c r="KW103" s="322">
        <f t="shared" si="634"/>
        <v>5.4727752245084312E-2</v>
      </c>
      <c r="KX103" s="322">
        <f t="shared" si="635"/>
        <v>-1.0578012844729793E-2</v>
      </c>
      <c r="KY103" s="322">
        <f t="shared" si="636"/>
        <v>2.7655072571364896E-2</v>
      </c>
      <c r="KZ103" s="322">
        <f t="shared" si="637"/>
        <v>1.2896094325718461E-2</v>
      </c>
      <c r="LA103" s="322">
        <f t="shared" si="638"/>
        <v>-3.1982699749601558E-2</v>
      </c>
      <c r="LB103" s="322">
        <f t="shared" si="639"/>
        <v>-0.13739070525566979</v>
      </c>
      <c r="LC103" s="322">
        <f t="shared" si="640"/>
        <v>-2.3072215422276682E-2</v>
      </c>
      <c r="LD103" s="322">
        <f t="shared" si="641"/>
        <v>2.6223776223776332E-2</v>
      </c>
      <c r="LE103" s="322">
        <f t="shared" si="642"/>
        <v>2.9954799662912715E-2</v>
      </c>
      <c r="LF103" s="322">
        <f t="shared" si="643"/>
        <v>-1.1871393239901053E-2</v>
      </c>
      <c r="LG103" s="322">
        <f t="shared" si="644"/>
        <v>-2.2009569377990472E-2</v>
      </c>
      <c r="LH103" s="322">
        <f t="shared" si="645"/>
        <v>7.3422790986719397E-3</v>
      </c>
      <c r="LI103" s="322">
        <f t="shared" si="646"/>
        <v>3.0693069306930745E-2</v>
      </c>
      <c r="LJ103" s="322">
        <f t="shared" si="647"/>
        <v>4.01847832136695E-2</v>
      </c>
      <c r="LK103" s="322">
        <f t="shared" si="648"/>
        <v>4.6357615894039889E-2</v>
      </c>
      <c r="LL103" s="322">
        <f t="shared" si="649"/>
        <v>-3.6551934206517653E-3</v>
      </c>
      <c r="LM103" s="322">
        <f t="shared" si="650"/>
        <v>-2.989010989010998E-2</v>
      </c>
      <c r="LN103" s="322">
        <f t="shared" si="651"/>
        <v>3.5475939585528686E-2</v>
      </c>
      <c r="LO103" s="322">
        <f t="shared" si="652"/>
        <v>-0.13879598662207354</v>
      </c>
      <c r="LP103" s="322">
        <f t="shared" si="653"/>
        <v>2.0634920634920617E-2</v>
      </c>
      <c r="LQ103" s="322">
        <f t="shared" si="654"/>
        <v>7.4217489512746187E-3</v>
      </c>
      <c r="LR103" s="322">
        <f t="shared" si="655"/>
        <v>-1.2532691162381147E-2</v>
      </c>
      <c r="LS103" s="322">
        <f t="shared" si="656"/>
        <v>4.8383450146959092E-2</v>
      </c>
      <c r="LT103" s="322">
        <f t="shared" si="657"/>
        <v>-2.4499501603276182E-2</v>
      </c>
      <c r="LU103" s="322">
        <f t="shared" si="658"/>
        <v>-4.4426229508196732E-2</v>
      </c>
      <c r="LV103" s="327">
        <f t="shared" si="659"/>
        <v>-1.9913630270199573E-2</v>
      </c>
    </row>
    <row r="104" spans="1:334">
      <c r="A104" s="265">
        <v>45502</v>
      </c>
      <c r="B104" s="230">
        <v>3448.8</v>
      </c>
      <c r="C104" s="231">
        <v>151.80000000000001</v>
      </c>
      <c r="D104" s="231">
        <v>55.06</v>
      </c>
      <c r="E104" s="231">
        <v>39.11</v>
      </c>
      <c r="F104" s="231">
        <v>2464.13</v>
      </c>
      <c r="G104" s="231">
        <v>24.74</v>
      </c>
      <c r="H104" s="231">
        <v>207.87</v>
      </c>
      <c r="I104" s="231">
        <v>229233.94</v>
      </c>
      <c r="J104" s="231">
        <v>17.88</v>
      </c>
      <c r="K104" s="231">
        <v>404.72</v>
      </c>
      <c r="L104" s="231">
        <v>77.86</v>
      </c>
      <c r="M104" s="232">
        <v>7.0000000000000007E-2</v>
      </c>
      <c r="N104" s="231">
        <v>34.89</v>
      </c>
      <c r="O104" s="231">
        <v>3296.78</v>
      </c>
      <c r="P104" s="231">
        <v>3.18</v>
      </c>
      <c r="Q104" s="231">
        <v>1776.14</v>
      </c>
      <c r="R104" s="231">
        <v>16.079999999999998</v>
      </c>
      <c r="S104" s="231">
        <v>218.59</v>
      </c>
      <c r="T104" s="231">
        <v>90.87</v>
      </c>
      <c r="U104" s="231">
        <v>77678.98</v>
      </c>
      <c r="V104" s="231">
        <v>17.04</v>
      </c>
      <c r="W104" s="231">
        <v>107.23</v>
      </c>
      <c r="X104" s="231">
        <v>9.02</v>
      </c>
      <c r="Y104" s="231">
        <v>575.27</v>
      </c>
      <c r="Z104" s="231">
        <v>76.16</v>
      </c>
      <c r="AA104" s="231">
        <v>207.67</v>
      </c>
      <c r="AB104" s="231">
        <v>2.02</v>
      </c>
      <c r="AC104" s="231">
        <v>9.36</v>
      </c>
      <c r="AD104" s="231">
        <v>16.22</v>
      </c>
      <c r="AE104" s="231">
        <v>167.9</v>
      </c>
      <c r="AF104" s="231">
        <v>615.28</v>
      </c>
      <c r="AG104" s="231">
        <v>66.849999999999994</v>
      </c>
      <c r="AH104" s="231">
        <v>5.2</v>
      </c>
      <c r="AI104" s="231">
        <v>167.27</v>
      </c>
      <c r="AJ104" s="231">
        <v>28.43</v>
      </c>
      <c r="AK104" s="231">
        <v>424.5</v>
      </c>
      <c r="AL104" s="231">
        <v>430.16</v>
      </c>
      <c r="AM104" s="231">
        <v>21.34</v>
      </c>
      <c r="AN104" s="231">
        <v>11.74</v>
      </c>
      <c r="AO104" s="231">
        <v>129</v>
      </c>
      <c r="AP104" s="231">
        <v>193.82</v>
      </c>
      <c r="AQ104" s="231">
        <v>13.74</v>
      </c>
      <c r="AR104" s="231">
        <v>9.58</v>
      </c>
      <c r="AS104" s="231">
        <v>86.3</v>
      </c>
      <c r="AT104" s="231">
        <v>77.28</v>
      </c>
      <c r="AU104" s="231">
        <v>158.22999999999999</v>
      </c>
      <c r="AV104" s="231">
        <v>28.7</v>
      </c>
      <c r="AW104" s="231">
        <v>53.66</v>
      </c>
      <c r="AX104" s="231">
        <v>3.72</v>
      </c>
      <c r="AY104" s="231">
        <v>32.14</v>
      </c>
      <c r="AZ104" s="231">
        <v>29.1</v>
      </c>
      <c r="BA104" s="231">
        <v>7817.87</v>
      </c>
      <c r="BB104" s="231">
        <v>728.23</v>
      </c>
      <c r="BC104" s="231">
        <v>0.34</v>
      </c>
      <c r="BD104" s="231">
        <v>13.24</v>
      </c>
      <c r="BE104" s="231">
        <v>526.16999999999996</v>
      </c>
      <c r="BF104" s="231">
        <v>613.64</v>
      </c>
      <c r="BG104" s="231">
        <v>154.19</v>
      </c>
      <c r="BH104" s="231">
        <v>68.099999999999994</v>
      </c>
      <c r="BI104" s="231">
        <v>315.87</v>
      </c>
      <c r="BJ104" s="231">
        <v>3.89</v>
      </c>
      <c r="BK104" s="231">
        <v>1089.51</v>
      </c>
      <c r="BL104" s="231">
        <v>147.9</v>
      </c>
      <c r="BM104" s="231">
        <v>159.06</v>
      </c>
      <c r="BN104" s="231">
        <v>404.89</v>
      </c>
      <c r="BO104" s="231">
        <v>4129</v>
      </c>
      <c r="BP104" s="231">
        <v>132.61000000000001</v>
      </c>
      <c r="BQ104" s="231">
        <v>824.08</v>
      </c>
      <c r="BR104" s="231">
        <v>88.8</v>
      </c>
      <c r="BS104" s="231">
        <v>374.27</v>
      </c>
      <c r="BT104" s="231">
        <v>72.27</v>
      </c>
      <c r="BU104" s="231">
        <v>56.82</v>
      </c>
      <c r="BV104" s="231">
        <v>9.18</v>
      </c>
      <c r="BW104" s="231">
        <v>67.61</v>
      </c>
      <c r="BX104" s="231">
        <v>486.15</v>
      </c>
      <c r="BY104" s="231">
        <v>157.80000000000001</v>
      </c>
      <c r="BZ104" s="231">
        <v>54.43</v>
      </c>
      <c r="CA104" s="231">
        <v>170.12</v>
      </c>
      <c r="CB104" s="231">
        <v>54.21</v>
      </c>
      <c r="CC104" s="231">
        <v>100053.95</v>
      </c>
      <c r="CD104" s="231">
        <v>216.7</v>
      </c>
      <c r="CE104" s="231">
        <v>58.49</v>
      </c>
      <c r="CF104" s="231">
        <v>9854.15</v>
      </c>
      <c r="CG104" s="231">
        <v>41.67</v>
      </c>
      <c r="CH104" s="231">
        <v>0.92</v>
      </c>
      <c r="CI104" s="231">
        <v>126.56</v>
      </c>
      <c r="CJ104" s="231">
        <v>132.5</v>
      </c>
      <c r="CK104" s="231">
        <v>125</v>
      </c>
      <c r="CL104" s="231">
        <v>21.68</v>
      </c>
      <c r="CM104" s="231">
        <v>8.0299999999999994</v>
      </c>
      <c r="CN104" s="231">
        <v>9.0399999999999991</v>
      </c>
      <c r="CO104" s="231">
        <v>0.6</v>
      </c>
      <c r="CP104" s="231">
        <v>1281.73</v>
      </c>
      <c r="CQ104" s="231">
        <v>176.72</v>
      </c>
      <c r="CR104" s="231">
        <v>260.8</v>
      </c>
      <c r="CS104" s="231">
        <v>202.89</v>
      </c>
      <c r="CT104" s="231">
        <v>264.19</v>
      </c>
      <c r="CU104" s="231">
        <v>1087.3</v>
      </c>
      <c r="CV104" s="231">
        <v>131.66999999999999</v>
      </c>
      <c r="CW104" s="231">
        <v>458.77</v>
      </c>
      <c r="CX104" s="231">
        <v>12.75</v>
      </c>
      <c r="CY104" s="231">
        <v>355.1</v>
      </c>
      <c r="CZ104" s="231">
        <v>30.79</v>
      </c>
      <c r="DA104" s="231">
        <v>9864.9599999999991</v>
      </c>
      <c r="DB104" s="231">
        <v>193.82</v>
      </c>
      <c r="DC104" s="231">
        <v>10.08</v>
      </c>
      <c r="DD104" s="231">
        <v>40.81</v>
      </c>
      <c r="DE104" s="231">
        <v>1563.28</v>
      </c>
      <c r="DF104" s="231">
        <v>189.02</v>
      </c>
      <c r="DG104" s="231">
        <v>157.80000000000001</v>
      </c>
      <c r="DH104" s="231">
        <v>11.83</v>
      </c>
      <c r="DI104" s="231">
        <v>8.2799999999999994</v>
      </c>
      <c r="DJ104" s="231">
        <v>27.18</v>
      </c>
      <c r="DK104" s="231">
        <v>72.08</v>
      </c>
      <c r="DL104" s="231">
        <v>9182.59</v>
      </c>
      <c r="DM104" s="231">
        <v>30.62</v>
      </c>
      <c r="DN104" s="231">
        <v>60.02</v>
      </c>
      <c r="DO104" s="231">
        <v>78.680000000000007</v>
      </c>
      <c r="DP104" s="231">
        <v>73.55</v>
      </c>
      <c r="DQ104" s="231">
        <v>335168.81</v>
      </c>
      <c r="DR104" s="231">
        <v>330.85</v>
      </c>
      <c r="DS104" s="231">
        <v>37.590000000000003</v>
      </c>
      <c r="DT104" s="231">
        <v>62.47</v>
      </c>
      <c r="DU104" s="231">
        <v>23.76</v>
      </c>
      <c r="DV104" s="231">
        <v>6.41</v>
      </c>
      <c r="DW104" s="231">
        <v>2.83</v>
      </c>
      <c r="DX104" s="231">
        <v>11.41</v>
      </c>
      <c r="DY104" s="231">
        <v>9.2200000000000006</v>
      </c>
      <c r="DZ104" s="231">
        <v>254.06</v>
      </c>
      <c r="EA104" s="231">
        <v>122.14</v>
      </c>
      <c r="EB104" s="231">
        <v>22.66</v>
      </c>
      <c r="EC104" s="231">
        <v>1043.8</v>
      </c>
      <c r="ED104" s="231">
        <v>20.71</v>
      </c>
      <c r="EE104" s="231">
        <v>17.39</v>
      </c>
      <c r="EF104" s="231">
        <v>21.22</v>
      </c>
      <c r="EG104" s="231">
        <v>37.81</v>
      </c>
      <c r="EH104" s="231">
        <v>1074.33</v>
      </c>
      <c r="EI104" s="231">
        <v>274.81</v>
      </c>
      <c r="EJ104" s="231">
        <v>6.1</v>
      </c>
      <c r="EK104" s="231">
        <v>4844</v>
      </c>
      <c r="EL104" s="231">
        <v>25.21</v>
      </c>
      <c r="EM104" s="231">
        <v>272.10000000000002</v>
      </c>
      <c r="EN104" s="231">
        <v>165.89</v>
      </c>
      <c r="EO104" s="231">
        <v>243.06</v>
      </c>
      <c r="EP104" s="231">
        <v>3040.73</v>
      </c>
      <c r="EQ104" s="231">
        <v>147.72</v>
      </c>
      <c r="ER104" s="231">
        <v>160.59</v>
      </c>
      <c r="ES104" s="231">
        <v>140.61000000000001</v>
      </c>
      <c r="ET104" s="231">
        <v>60.07</v>
      </c>
      <c r="EU104" s="231">
        <v>28.45</v>
      </c>
      <c r="EV104" s="231">
        <v>428.36</v>
      </c>
      <c r="EW104" s="231">
        <v>10.69</v>
      </c>
      <c r="EX104" s="231">
        <v>169.95</v>
      </c>
      <c r="EY104" s="231">
        <v>182.33</v>
      </c>
      <c r="EZ104" s="231">
        <v>31.62</v>
      </c>
      <c r="FA104" s="231">
        <v>67.12</v>
      </c>
      <c r="FB104" s="231">
        <v>28.83</v>
      </c>
      <c r="FC104" s="231">
        <v>97</v>
      </c>
      <c r="FD104" s="231">
        <v>11.7</v>
      </c>
      <c r="FE104" s="231">
        <v>33.74</v>
      </c>
      <c r="FF104" s="231">
        <v>363.93</v>
      </c>
      <c r="FG104" s="231">
        <v>92.09</v>
      </c>
      <c r="FH104" s="231">
        <v>817.88</v>
      </c>
      <c r="FI104" s="231">
        <v>55.16</v>
      </c>
      <c r="FJ104" s="233">
        <v>39715.94</v>
      </c>
      <c r="FN104" s="326">
        <f t="shared" si="495"/>
        <v>-2.1361603595832033E-2</v>
      </c>
      <c r="FO104" s="322">
        <f t="shared" si="496"/>
        <v>7.8342849555172404E-3</v>
      </c>
      <c r="FP104" s="322">
        <f t="shared" si="497"/>
        <v>3.7302185380557726E-2</v>
      </c>
      <c r="FQ104" s="322">
        <f t="shared" si="498"/>
        <v>-2.8046914839367524E-3</v>
      </c>
      <c r="FR104" s="322">
        <f t="shared" si="499"/>
        <v>-0.11138157728661109</v>
      </c>
      <c r="FS104" s="322">
        <f t="shared" si="500"/>
        <v>-8.9771891096394454E-2</v>
      </c>
      <c r="FT104" s="322">
        <f t="shared" si="501"/>
        <v>-3.3027864353165529E-2</v>
      </c>
      <c r="FU104" s="322">
        <f t="shared" si="502"/>
        <v>2.0534245329218701E-3</v>
      </c>
      <c r="FV104" s="322">
        <f t="shared" si="503"/>
        <v>-0.15660377358490568</v>
      </c>
      <c r="FW104" s="322">
        <f t="shared" si="504"/>
        <v>-3.944557839274683E-2</v>
      </c>
      <c r="FX104" s="322">
        <f t="shared" si="505"/>
        <v>-6.2831006259027433E-2</v>
      </c>
      <c r="FY104" s="322">
        <f t="shared" si="506"/>
        <v>0</v>
      </c>
      <c r="FZ104" s="322">
        <f t="shared" si="507"/>
        <v>-2.4328859060402615E-2</v>
      </c>
      <c r="GA104" s="322">
        <f t="shared" si="508"/>
        <v>-0.1007465638152493</v>
      </c>
      <c r="GB104" s="322">
        <f t="shared" si="509"/>
        <v>-7.0175438596491169E-2</v>
      </c>
      <c r="GC104" s="322">
        <f t="shared" si="510"/>
        <v>7.5347068759876276E-2</v>
      </c>
      <c r="GD104" s="322">
        <f t="shared" si="511"/>
        <v>-1.7114914425427941E-2</v>
      </c>
      <c r="GE104" s="322">
        <f t="shared" si="512"/>
        <v>8.7217351176742727E-3</v>
      </c>
      <c r="GF104" s="322">
        <f t="shared" si="513"/>
        <v>-7.5772986167615838E-2</v>
      </c>
      <c r="GG104" s="322">
        <f t="shared" si="514"/>
        <v>-1.6069264161385058E-2</v>
      </c>
      <c r="GH104" s="322">
        <f t="shared" si="515"/>
        <v>-4.6728971962617903E-3</v>
      </c>
      <c r="GI104" s="322">
        <f t="shared" si="516"/>
        <v>-5.1229870819323946E-2</v>
      </c>
      <c r="GJ104" s="322">
        <f t="shared" si="517"/>
        <v>-0.11741682974559696</v>
      </c>
      <c r="GK104" s="322">
        <f t="shared" si="518"/>
        <v>3.5291365223338041E-2</v>
      </c>
      <c r="GL104" s="322">
        <f t="shared" si="519"/>
        <v>1.19585437151208E-2</v>
      </c>
      <c r="GM104" s="322">
        <f t="shared" si="520"/>
        <v>-5.5186533212011023E-2</v>
      </c>
      <c r="GN104" s="322">
        <f t="shared" si="521"/>
        <v>-4.9261083743841316E-3</v>
      </c>
      <c r="GO104" s="322">
        <f t="shared" si="522"/>
        <v>-0.29782445611402858</v>
      </c>
      <c r="GP104" s="322">
        <f t="shared" si="523"/>
        <v>-6.5668202764976993E-2</v>
      </c>
      <c r="GQ104" s="322">
        <f t="shared" si="524"/>
        <v>-7.9999999999999974E-2</v>
      </c>
      <c r="GR104" s="322">
        <f t="shared" si="525"/>
        <v>-4.9173234430536311E-2</v>
      </c>
      <c r="GS104" s="322">
        <f t="shared" si="526"/>
        <v>3.402938901778791E-2</v>
      </c>
      <c r="GT104" s="322">
        <f t="shared" si="527"/>
        <v>-0.11864406779661019</v>
      </c>
      <c r="GU104" s="322">
        <f t="shared" si="528"/>
        <v>-0.10127874489576615</v>
      </c>
      <c r="GV104" s="322">
        <f t="shared" si="529"/>
        <v>2.8218694885360951E-3</v>
      </c>
      <c r="GW104" s="322">
        <f t="shared" si="530"/>
        <v>4.6081813701330673E-2</v>
      </c>
      <c r="GX104" s="322">
        <f t="shared" si="531"/>
        <v>4.7816237546586253E-2</v>
      </c>
      <c r="GY104" s="322">
        <f t="shared" si="532"/>
        <v>-0.31492776886035312</v>
      </c>
      <c r="GZ104" s="322">
        <f t="shared" si="533"/>
        <v>-0.12191473448017943</v>
      </c>
      <c r="HA104" s="322">
        <f t="shared" si="534"/>
        <v>7.6550538978283839E-3</v>
      </c>
      <c r="HB104" s="322">
        <f t="shared" si="535"/>
        <v>-6.1722418550612383E-2</v>
      </c>
      <c r="HC104" s="322">
        <f t="shared" si="536"/>
        <v>3.3860045146726941E-2</v>
      </c>
      <c r="HD104" s="322">
        <f t="shared" si="537"/>
        <v>3.4557235421166337E-2</v>
      </c>
      <c r="HE104" s="322">
        <f t="shared" si="538"/>
        <v>1.6849298927771799E-2</v>
      </c>
      <c r="HF104" s="322">
        <f t="shared" si="539"/>
        <v>-4.3090638930163495E-2</v>
      </c>
      <c r="HG104" s="322">
        <f t="shared" si="540"/>
        <v>2.2091596150119422E-2</v>
      </c>
      <c r="HH104" s="322">
        <f t="shared" si="541"/>
        <v>-4.0133779264214027E-2</v>
      </c>
      <c r="HI104" s="322">
        <f t="shared" si="542"/>
        <v>-7.4827586206896612E-2</v>
      </c>
      <c r="HJ104" s="322">
        <f t="shared" si="543"/>
        <v>1.0869565217391313E-2</v>
      </c>
      <c r="HK104" s="322">
        <f t="shared" si="544"/>
        <v>-7.1902974299740158E-2</v>
      </c>
      <c r="HL104" s="322">
        <f t="shared" si="545"/>
        <v>-0.22503328894806915</v>
      </c>
      <c r="HM104" s="322">
        <f t="shared" si="546"/>
        <v>-0.14235893610369088</v>
      </c>
      <c r="HN104" s="322">
        <f t="shared" si="547"/>
        <v>-0.10164933446825306</v>
      </c>
      <c r="HO104" s="322">
        <f t="shared" si="548"/>
        <v>-0.19047619047619038</v>
      </c>
      <c r="HP104" s="322">
        <f t="shared" si="549"/>
        <v>3.1152647975077909E-2</v>
      </c>
      <c r="HQ104" s="322">
        <f t="shared" si="550"/>
        <v>-2.999410073003483E-2</v>
      </c>
      <c r="HR104" s="322">
        <f t="shared" si="551"/>
        <v>-2.8081790392321487E-2</v>
      </c>
      <c r="HS104" s="322">
        <f t="shared" si="552"/>
        <v>-7.0808726045558643E-2</v>
      </c>
      <c r="HT104" s="322">
        <f t="shared" si="553"/>
        <v>-5.1132213294376701E-3</v>
      </c>
      <c r="HU104" s="322">
        <f t="shared" si="554"/>
        <v>-8.0757813864152261E-2</v>
      </c>
      <c r="HV104" s="322">
        <f t="shared" si="555"/>
        <v>-0.10574712643678151</v>
      </c>
      <c r="HW104" s="322">
        <f t="shared" si="556"/>
        <v>-5.7191069574247078E-2</v>
      </c>
      <c r="HX104" s="322">
        <f t="shared" si="557"/>
        <v>2.5161156165522943E-2</v>
      </c>
      <c r="HY104" s="322">
        <f t="shared" si="558"/>
        <v>-5.613577023498699E-2</v>
      </c>
      <c r="HZ104" s="322">
        <f t="shared" si="559"/>
        <v>-6.5846849548946818E-2</v>
      </c>
      <c r="IA104" s="322">
        <f t="shared" si="560"/>
        <v>-2.3883991366491431E-2</v>
      </c>
      <c r="IB104" s="322">
        <f t="shared" si="561"/>
        <v>1.120939454018627E-2</v>
      </c>
      <c r="IC104" s="322">
        <f t="shared" si="562"/>
        <v>-1.1894484412469975E-2</v>
      </c>
      <c r="ID104" s="322">
        <f t="shared" si="563"/>
        <v>-3.9259674705553393E-3</v>
      </c>
      <c r="IE104" s="322">
        <f t="shared" si="564"/>
        <v>-4.4498340566760296E-2</v>
      </c>
      <c r="IF104" s="322">
        <f t="shared" si="565"/>
        <v>-7.0362747620272698E-2</v>
      </c>
      <c r="IG104" s="322">
        <f t="shared" si="566"/>
        <v>-1.5933494977485307E-2</v>
      </c>
      <c r="IH104" s="322">
        <f t="shared" si="567"/>
        <v>-0.10351562500000004</v>
      </c>
      <c r="II104" s="322">
        <f t="shared" si="568"/>
        <v>-1.8865186475112424E-2</v>
      </c>
      <c r="IJ104" s="322">
        <f t="shared" si="569"/>
        <v>4.8188874514877029E-2</v>
      </c>
      <c r="IK104" s="322">
        <f t="shared" si="570"/>
        <v>2.1756021756021846E-2</v>
      </c>
      <c r="IL104" s="322">
        <f t="shared" si="571"/>
        <v>-9.1925258591925227E-2</v>
      </c>
      <c r="IM104" s="322">
        <f t="shared" si="572"/>
        <v>3.0655519205137538E-2</v>
      </c>
      <c r="IN104" s="322">
        <f t="shared" si="573"/>
        <v>-7.44408400204883E-2</v>
      </c>
      <c r="IO104" s="322">
        <f t="shared" si="574"/>
        <v>-4.4603007877775151E-2</v>
      </c>
      <c r="IP104" s="322">
        <f t="shared" si="575"/>
        <v>-6.137653224758529E-2</v>
      </c>
      <c r="IQ104" s="322">
        <f t="shared" si="576"/>
        <v>-2.6626726576801485E-2</v>
      </c>
      <c r="IR104" s="322">
        <f t="shared" si="577"/>
        <v>5.0547753654155338E-3</v>
      </c>
      <c r="IS104" s="322">
        <f t="shared" si="578"/>
        <v>4.0449438202247306E-2</v>
      </c>
      <c r="IT104" s="322">
        <f t="shared" si="579"/>
        <v>0</v>
      </c>
      <c r="IU104" s="322">
        <f t="shared" si="580"/>
        <v>-3.5218783351120629E-2</v>
      </c>
      <c r="IV104" s="322">
        <f t="shared" si="581"/>
        <v>-5.3503821701550172E-2</v>
      </c>
      <c r="IW104" s="322">
        <f t="shared" si="582"/>
        <v>5.9552551102526547E-3</v>
      </c>
      <c r="IX104" s="322">
        <f t="shared" si="583"/>
        <v>1.7840375586854414E-2</v>
      </c>
      <c r="IY104" s="322">
        <f t="shared" si="584"/>
        <v>7.5282308657465009E-3</v>
      </c>
      <c r="IZ104" s="322">
        <f t="shared" si="585"/>
        <v>-2.1645021645021759E-2</v>
      </c>
      <c r="JA104" s="322">
        <f t="shared" si="586"/>
        <v>-0.1891891891891892</v>
      </c>
      <c r="JB104" s="322">
        <f t="shared" si="587"/>
        <v>7.4672032572726628E-3</v>
      </c>
      <c r="JC104" s="322">
        <f t="shared" si="588"/>
        <v>1.3302752293577942E-2</v>
      </c>
      <c r="JD104" s="322">
        <f t="shared" si="589"/>
        <v>-1.718420259270426E-2</v>
      </c>
      <c r="JE104" s="322">
        <f t="shared" si="590"/>
        <v>-4.0890611704642178E-2</v>
      </c>
      <c r="JF104" s="322">
        <f t="shared" si="591"/>
        <v>2.7456928401975663E-2</v>
      </c>
      <c r="JG104" s="322">
        <f t="shared" si="592"/>
        <v>-1.9363799525600463E-2</v>
      </c>
      <c r="JH104" s="322">
        <f t="shared" si="593"/>
        <v>-4.1214592587198895E-2</v>
      </c>
      <c r="JI104" s="322">
        <f t="shared" si="594"/>
        <v>5.440128706044578E-2</v>
      </c>
      <c r="JJ104" s="322">
        <f t="shared" si="595"/>
        <v>-2.347417840375537E-3</v>
      </c>
      <c r="JK104" s="322">
        <f t="shared" si="596"/>
        <v>1.0730652093473483E-2</v>
      </c>
      <c r="JL104" s="322">
        <f t="shared" si="597"/>
        <v>1.6265452179570824E-3</v>
      </c>
      <c r="JM104" s="322">
        <f t="shared" si="598"/>
        <v>3.3874324808682625E-2</v>
      </c>
      <c r="JN104" s="322">
        <f t="shared" si="599"/>
        <v>-6.1722418550612383E-2</v>
      </c>
      <c r="JO104" s="322">
        <f t="shared" si="600"/>
        <v>1.0020040080160284E-2</v>
      </c>
      <c r="JP104" s="322">
        <f t="shared" si="601"/>
        <v>-1.4965001206854874E-2</v>
      </c>
      <c r="JQ104" s="322">
        <f t="shared" si="602"/>
        <v>-4.1802535121484817E-2</v>
      </c>
      <c r="JR104" s="322">
        <f t="shared" si="603"/>
        <v>-6.020981454780483E-2</v>
      </c>
      <c r="JS104" s="322">
        <f t="shared" si="604"/>
        <v>2.1756021756021846E-2</v>
      </c>
      <c r="JT104" s="322">
        <f t="shared" si="605"/>
        <v>1.1111111111111179E-2</v>
      </c>
      <c r="JU104" s="322">
        <f t="shared" si="606"/>
        <v>-8.3056478405315617E-2</v>
      </c>
      <c r="JV104" s="322">
        <f t="shared" si="607"/>
        <v>-1.5574067366896042E-2</v>
      </c>
      <c r="JW104" s="322">
        <f t="shared" si="608"/>
        <v>1.9951889061836658E-2</v>
      </c>
      <c r="JX104" s="322">
        <f t="shared" si="609"/>
        <v>-2.6003282452781349E-3</v>
      </c>
      <c r="JY104" s="322">
        <f t="shared" si="610"/>
        <v>-6.8115471942911876E-3</v>
      </c>
      <c r="JZ104" s="322">
        <f t="shared" si="611"/>
        <v>2.9679190255618527E-2</v>
      </c>
      <c r="KA104" s="322">
        <f t="shared" si="612"/>
        <v>-0.10274831793819125</v>
      </c>
      <c r="KB104" s="322">
        <f t="shared" si="613"/>
        <v>2.4658679297854501E-2</v>
      </c>
      <c r="KC104" s="322">
        <f t="shared" si="614"/>
        <v>-7.3746899756304534E-3</v>
      </c>
      <c r="KD104" s="322">
        <f t="shared" si="615"/>
        <v>2.7867528271405578E-2</v>
      </c>
      <c r="KE104" s="322">
        <f t="shared" si="616"/>
        <v>-8.7025316455695747E-3</v>
      </c>
      <c r="KF104" s="322">
        <f t="shared" si="617"/>
        <v>-0.12285874754282505</v>
      </c>
      <c r="KG104" s="322">
        <f t="shared" si="618"/>
        <v>-9.000382995021057E-2</v>
      </c>
      <c r="KH104" s="322">
        <f t="shared" si="619"/>
        <v>-0.21924482338611456</v>
      </c>
      <c r="KI104" s="322">
        <f t="shared" si="620"/>
        <v>-0.17008797653958946</v>
      </c>
      <c r="KJ104" s="322">
        <f t="shared" si="621"/>
        <v>-7.6860841423948167E-2</v>
      </c>
      <c r="KK104" s="322">
        <f t="shared" si="622"/>
        <v>-4.5548654244306368E-2</v>
      </c>
      <c r="KL104" s="322">
        <f t="shared" si="623"/>
        <v>8.6668767727702037E-4</v>
      </c>
      <c r="KM104" s="322">
        <f t="shared" si="624"/>
        <v>-1.5079429078300174E-2</v>
      </c>
      <c r="KN104" s="322">
        <f t="shared" si="625"/>
        <v>-8.7489063867016315E-3</v>
      </c>
      <c r="KO104" s="322">
        <f t="shared" si="626"/>
        <v>-3.6729420450350644E-2</v>
      </c>
      <c r="KP104" s="322">
        <f t="shared" si="627"/>
        <v>-7.1300448430493268E-2</v>
      </c>
      <c r="KQ104" s="322">
        <f t="shared" si="628"/>
        <v>-0.1545940690325717</v>
      </c>
      <c r="KR104" s="322">
        <f t="shared" si="629"/>
        <v>-4.5004500450045004E-2</v>
      </c>
      <c r="KS104" s="322">
        <f t="shared" si="630"/>
        <v>-3.6687898089171916E-2</v>
      </c>
      <c r="KT104" s="322">
        <f t="shared" si="631"/>
        <v>-1.8293964453785339E-2</v>
      </c>
      <c r="KU104" s="322">
        <f t="shared" si="632"/>
        <v>1.0368028236332193E-2</v>
      </c>
      <c r="KV104" s="322">
        <f t="shared" si="633"/>
        <v>0</v>
      </c>
      <c r="KW104" s="322">
        <f t="shared" si="634"/>
        <v>2.2145788712927657E-2</v>
      </c>
      <c r="KX104" s="322">
        <f t="shared" si="635"/>
        <v>-3.7418862161130217E-2</v>
      </c>
      <c r="KY104" s="322">
        <f t="shared" si="636"/>
        <v>-1.7121803207628784E-2</v>
      </c>
      <c r="KZ104" s="322">
        <f t="shared" si="637"/>
        <v>5.7596701830968152E-3</v>
      </c>
      <c r="LA104" s="322">
        <f t="shared" si="638"/>
        <v>-4.7383891828336286E-2</v>
      </c>
      <c r="LB104" s="322">
        <f t="shared" si="639"/>
        <v>-1.276602652554347E-2</v>
      </c>
      <c r="LC104" s="322">
        <f t="shared" si="640"/>
        <v>-7.4610035707573741E-2</v>
      </c>
      <c r="LD104" s="322">
        <f t="shared" si="641"/>
        <v>-2.293745436845954E-2</v>
      </c>
      <c r="LE104" s="322">
        <f t="shared" si="642"/>
        <v>4.589407914311229E-2</v>
      </c>
      <c r="LF104" s="322">
        <f t="shared" si="643"/>
        <v>2.3360587351910658E-3</v>
      </c>
      <c r="LG104" s="322">
        <f t="shared" si="644"/>
        <v>-7.2080887149380324E-2</v>
      </c>
      <c r="LH104" s="322">
        <f t="shared" si="645"/>
        <v>-2.1249371658364966E-2</v>
      </c>
      <c r="LI104" s="322">
        <f t="shared" si="646"/>
        <v>2.6897214217098883E-2</v>
      </c>
      <c r="LJ104" s="322">
        <f t="shared" si="647"/>
        <v>-9.0641553855208945E-2</v>
      </c>
      <c r="LK104" s="322">
        <f t="shared" si="648"/>
        <v>-1.3686032673374451E-2</v>
      </c>
      <c r="LL104" s="322">
        <f t="shared" si="649"/>
        <v>-3.3323142769795165E-2</v>
      </c>
      <c r="LM104" s="322">
        <f t="shared" si="650"/>
        <v>1.3744147409756999E-2</v>
      </c>
      <c r="LN104" s="322">
        <f t="shared" si="651"/>
        <v>-2.204884667571242E-2</v>
      </c>
      <c r="LO104" s="322">
        <f t="shared" si="652"/>
        <v>-5.8252427184466021E-2</v>
      </c>
      <c r="LP104" s="322">
        <f t="shared" si="653"/>
        <v>-9.0202177293934691E-2</v>
      </c>
      <c r="LQ104" s="322">
        <f t="shared" si="654"/>
        <v>8.0717488789237776E-2</v>
      </c>
      <c r="LR104" s="322">
        <f t="shared" si="655"/>
        <v>-4.5679821686115153E-2</v>
      </c>
      <c r="LS104" s="322">
        <f t="shared" si="656"/>
        <v>-7.0088419236574457E-3</v>
      </c>
      <c r="LT104" s="322">
        <f t="shared" si="657"/>
        <v>6.9065704753345728E-3</v>
      </c>
      <c r="LU104" s="322">
        <f t="shared" si="658"/>
        <v>-5.3697032080974483E-2</v>
      </c>
      <c r="LV104" s="327">
        <f t="shared" si="659"/>
        <v>-1.2484692818274395E-2</v>
      </c>
    </row>
    <row r="105" spans="1:334">
      <c r="A105" s="265">
        <v>45509</v>
      </c>
      <c r="B105" s="230">
        <v>3447.75</v>
      </c>
      <c r="C105" s="231">
        <v>156.11000000000001</v>
      </c>
      <c r="D105" s="231">
        <v>55.37</v>
      </c>
      <c r="E105" s="231">
        <v>38.07</v>
      </c>
      <c r="F105" s="231">
        <v>2333.06</v>
      </c>
      <c r="G105" s="231">
        <v>30.01</v>
      </c>
      <c r="H105" s="231">
        <v>205.7</v>
      </c>
      <c r="I105" s="231">
        <v>228294.45</v>
      </c>
      <c r="J105" s="231">
        <v>17.920000000000002</v>
      </c>
      <c r="K105" s="231">
        <v>402.27</v>
      </c>
      <c r="L105" s="231">
        <v>75.62</v>
      </c>
      <c r="M105" s="232">
        <v>7.0000000000000007E-2</v>
      </c>
      <c r="N105" s="231">
        <v>34.06</v>
      </c>
      <c r="O105" s="231">
        <v>3410.62</v>
      </c>
      <c r="P105" s="231">
        <v>3.19</v>
      </c>
      <c r="Q105" s="231">
        <v>1883.62</v>
      </c>
      <c r="R105" s="231">
        <v>16.399999999999999</v>
      </c>
      <c r="S105" s="231">
        <v>214.99</v>
      </c>
      <c r="T105" s="231">
        <v>88.13</v>
      </c>
      <c r="U105" s="231">
        <v>72897.240000000005</v>
      </c>
      <c r="V105" s="231">
        <v>17.02</v>
      </c>
      <c r="W105" s="231">
        <v>104.71</v>
      </c>
      <c r="X105" s="231">
        <v>9.1</v>
      </c>
      <c r="Y105" s="231">
        <v>544.97</v>
      </c>
      <c r="Z105" s="231">
        <v>78.66</v>
      </c>
      <c r="AA105" s="231">
        <v>200</v>
      </c>
      <c r="AB105" s="231">
        <v>2.4500000000000002</v>
      </c>
      <c r="AC105" s="231">
        <v>9.0500000000000007</v>
      </c>
      <c r="AD105" s="231">
        <v>16.77</v>
      </c>
      <c r="AE105" s="231">
        <v>166.94</v>
      </c>
      <c r="AF105" s="231">
        <v>620.65</v>
      </c>
      <c r="AG105" s="231">
        <v>66.22</v>
      </c>
      <c r="AH105" s="231">
        <v>5.04</v>
      </c>
      <c r="AI105" s="231">
        <v>162.97999999999999</v>
      </c>
      <c r="AJ105" s="231">
        <v>26.68</v>
      </c>
      <c r="AK105" s="231">
        <v>414.9</v>
      </c>
      <c r="AL105" s="231">
        <v>416.79</v>
      </c>
      <c r="AM105" s="231">
        <v>19.59</v>
      </c>
      <c r="AN105" s="231">
        <v>13.07</v>
      </c>
      <c r="AO105" s="231">
        <v>131.41</v>
      </c>
      <c r="AP105" s="231">
        <v>200.31</v>
      </c>
      <c r="AQ105" s="231">
        <v>14.05</v>
      </c>
      <c r="AR105" s="231">
        <v>9.33</v>
      </c>
      <c r="AS105" s="231">
        <v>85.91</v>
      </c>
      <c r="AT105" s="231">
        <v>73.75</v>
      </c>
      <c r="AU105" s="231">
        <v>155.97</v>
      </c>
      <c r="AV105" s="231">
        <v>28.18</v>
      </c>
      <c r="AW105" s="231">
        <v>53.21</v>
      </c>
      <c r="AX105" s="231">
        <v>3.68</v>
      </c>
      <c r="AY105" s="231">
        <v>31.96</v>
      </c>
      <c r="AZ105" s="231">
        <v>28.99</v>
      </c>
      <c r="BA105" s="231">
        <v>7539.66</v>
      </c>
      <c r="BB105" s="231">
        <v>776.01</v>
      </c>
      <c r="BC105" s="231">
        <v>0.34</v>
      </c>
      <c r="BD105" s="231">
        <v>13.12</v>
      </c>
      <c r="BE105" s="231">
        <v>536.29999999999995</v>
      </c>
      <c r="BF105" s="231">
        <v>633.94000000000005</v>
      </c>
      <c r="BG105" s="231">
        <v>153.59</v>
      </c>
      <c r="BH105" s="231">
        <v>68.290000000000006</v>
      </c>
      <c r="BI105" s="231">
        <v>332.99</v>
      </c>
      <c r="BJ105" s="231">
        <v>3.94</v>
      </c>
      <c r="BK105" s="231">
        <v>1013.84</v>
      </c>
      <c r="BL105" s="231">
        <v>145.68</v>
      </c>
      <c r="BM105" s="231">
        <v>165.86</v>
      </c>
      <c r="BN105" s="231">
        <v>404.94</v>
      </c>
      <c r="BO105" s="231">
        <v>4076.65</v>
      </c>
      <c r="BP105" s="231">
        <v>129.6</v>
      </c>
      <c r="BQ105" s="231">
        <v>834.01</v>
      </c>
      <c r="BR105" s="231">
        <v>85.47</v>
      </c>
      <c r="BS105" s="231">
        <v>375.94</v>
      </c>
      <c r="BT105" s="231">
        <v>70.62</v>
      </c>
      <c r="BU105" s="231">
        <v>57.02</v>
      </c>
      <c r="BV105" s="231">
        <v>9.24</v>
      </c>
      <c r="BW105" s="231">
        <v>67.099999999999994</v>
      </c>
      <c r="BX105" s="231">
        <v>515.66</v>
      </c>
      <c r="BY105" s="231">
        <v>154.41999999999999</v>
      </c>
      <c r="BZ105" s="231">
        <v>69.3</v>
      </c>
      <c r="CA105" s="231">
        <v>164.72</v>
      </c>
      <c r="CB105" s="231">
        <v>53.84</v>
      </c>
      <c r="CC105" s="231">
        <v>95196.05</v>
      </c>
      <c r="CD105" s="231">
        <v>212.64</v>
      </c>
      <c r="CE105" s="231">
        <v>56.38</v>
      </c>
      <c r="CF105" s="231">
        <v>10627.42</v>
      </c>
      <c r="CG105" s="231">
        <v>37.5</v>
      </c>
      <c r="CH105" s="231">
        <v>0.88</v>
      </c>
      <c r="CI105" s="231">
        <v>128.43</v>
      </c>
      <c r="CJ105" s="231">
        <v>134.27000000000001</v>
      </c>
      <c r="CK105" s="231">
        <v>130.86000000000001</v>
      </c>
      <c r="CL105" s="231">
        <v>21.88</v>
      </c>
      <c r="CM105" s="231">
        <v>8.0299999999999994</v>
      </c>
      <c r="CN105" s="231">
        <v>9.64</v>
      </c>
      <c r="CO105" s="231">
        <v>0.59</v>
      </c>
      <c r="CP105" s="231">
        <v>1277.23</v>
      </c>
      <c r="CQ105" s="231">
        <v>182.3</v>
      </c>
      <c r="CR105" s="231">
        <v>254.33</v>
      </c>
      <c r="CS105" s="231">
        <v>206.66</v>
      </c>
      <c r="CT105" s="231">
        <v>257.43</v>
      </c>
      <c r="CU105" s="231">
        <v>1058.99</v>
      </c>
      <c r="CV105" s="231">
        <v>130.47</v>
      </c>
      <c r="CW105" s="231">
        <v>453.57</v>
      </c>
      <c r="CX105" s="231">
        <v>12.67</v>
      </c>
      <c r="CY105" s="231">
        <v>366.8</v>
      </c>
      <c r="CZ105" s="231">
        <v>30.84</v>
      </c>
      <c r="DA105" s="231">
        <v>9614.58</v>
      </c>
      <c r="DB105" s="231">
        <v>200.31</v>
      </c>
      <c r="DC105" s="231">
        <v>9.89</v>
      </c>
      <c r="DD105" s="231">
        <v>41.07</v>
      </c>
      <c r="DE105" s="231">
        <v>1572.95</v>
      </c>
      <c r="DF105" s="231">
        <v>190.4</v>
      </c>
      <c r="DG105" s="231">
        <v>154.41999999999999</v>
      </c>
      <c r="DH105" s="231">
        <v>11.57</v>
      </c>
      <c r="DI105" s="231">
        <v>7.88</v>
      </c>
      <c r="DJ105" s="231">
        <v>26.47</v>
      </c>
      <c r="DK105" s="231">
        <v>72.400000000000006</v>
      </c>
      <c r="DL105" s="231">
        <v>9690.2999999999993</v>
      </c>
      <c r="DM105" s="231">
        <v>30.94</v>
      </c>
      <c r="DN105" s="231">
        <v>58.01</v>
      </c>
      <c r="DO105" s="231">
        <v>77.73</v>
      </c>
      <c r="DP105" s="231">
        <v>72.78</v>
      </c>
      <c r="DQ105" s="231">
        <v>308773.65999999997</v>
      </c>
      <c r="DR105" s="231">
        <v>339.9</v>
      </c>
      <c r="DS105" s="231">
        <v>37.83</v>
      </c>
      <c r="DT105" s="231">
        <v>50.88</v>
      </c>
      <c r="DU105" s="231">
        <v>36.25</v>
      </c>
      <c r="DV105" s="231">
        <v>6.16</v>
      </c>
      <c r="DW105" s="231">
        <v>2</v>
      </c>
      <c r="DX105" s="231">
        <v>11.37</v>
      </c>
      <c r="DY105" s="231">
        <v>9.1300000000000008</v>
      </c>
      <c r="DZ105" s="231">
        <v>262.62</v>
      </c>
      <c r="EA105" s="231">
        <v>121.09</v>
      </c>
      <c r="EB105" s="231">
        <v>23.03</v>
      </c>
      <c r="EC105" s="231">
        <v>1085.5999999999999</v>
      </c>
      <c r="ED105" s="231">
        <v>21.62</v>
      </c>
      <c r="EE105" s="231">
        <v>20.440000000000001</v>
      </c>
      <c r="EF105" s="231">
        <v>20.77</v>
      </c>
      <c r="EG105" s="231">
        <v>36.65</v>
      </c>
      <c r="EH105" s="231">
        <v>1104.31</v>
      </c>
      <c r="EI105" s="231">
        <v>266.23</v>
      </c>
      <c r="EJ105" s="231">
        <v>5.97</v>
      </c>
      <c r="EK105" s="231">
        <v>4728.05</v>
      </c>
      <c r="EL105" s="231">
        <v>25.96</v>
      </c>
      <c r="EM105" s="231">
        <v>268.23</v>
      </c>
      <c r="EN105" s="231">
        <v>166.33</v>
      </c>
      <c r="EO105" s="231">
        <v>239.79</v>
      </c>
      <c r="EP105" s="231">
        <v>3198.02</v>
      </c>
      <c r="EQ105" s="231">
        <v>164.73</v>
      </c>
      <c r="ER105" s="231">
        <v>160.71</v>
      </c>
      <c r="ES105" s="231">
        <v>127.66</v>
      </c>
      <c r="ET105" s="231">
        <v>57.69</v>
      </c>
      <c r="EU105" s="231">
        <v>28.72</v>
      </c>
      <c r="EV105" s="231">
        <v>431.67</v>
      </c>
      <c r="EW105" s="231">
        <v>10.46</v>
      </c>
      <c r="EX105" s="231">
        <v>167.91</v>
      </c>
      <c r="EY105" s="231">
        <v>184.58</v>
      </c>
      <c r="EZ105" s="231">
        <v>30.86</v>
      </c>
      <c r="FA105" s="231">
        <v>64.89</v>
      </c>
      <c r="FB105" s="231">
        <v>29.15</v>
      </c>
      <c r="FC105" s="231">
        <v>99.2</v>
      </c>
      <c r="FD105" s="231">
        <v>10.76</v>
      </c>
      <c r="FE105" s="231">
        <v>33</v>
      </c>
      <c r="FF105" s="231">
        <v>368.77</v>
      </c>
      <c r="FG105" s="231">
        <v>92.19</v>
      </c>
      <c r="FH105" s="231">
        <v>850.57</v>
      </c>
      <c r="FI105" s="231">
        <v>54.62</v>
      </c>
      <c r="FJ105" s="233">
        <v>39026.769999999997</v>
      </c>
      <c r="FN105" s="326">
        <f t="shared" si="495"/>
        <v>-3.0445372303415153E-4</v>
      </c>
      <c r="FO105" s="322">
        <f t="shared" si="496"/>
        <v>2.8392621870882755E-2</v>
      </c>
      <c r="FP105" s="322">
        <f t="shared" si="497"/>
        <v>5.6302215764619532E-3</v>
      </c>
      <c r="FQ105" s="322">
        <f t="shared" si="498"/>
        <v>-2.6591664535924295E-2</v>
      </c>
      <c r="FR105" s="322">
        <f t="shared" si="499"/>
        <v>-5.3191187153275254E-2</v>
      </c>
      <c r="FS105" s="322">
        <f t="shared" si="500"/>
        <v>0.21301535974130975</v>
      </c>
      <c r="FT105" s="322">
        <f t="shared" si="501"/>
        <v>-1.0439216818203761E-2</v>
      </c>
      <c r="FU105" s="322">
        <f t="shared" si="502"/>
        <v>-4.0983896189193915E-3</v>
      </c>
      <c r="FV105" s="322">
        <f t="shared" si="503"/>
        <v>2.2371364653245361E-3</v>
      </c>
      <c r="FW105" s="322">
        <f t="shared" si="504"/>
        <v>-6.0535678987943403E-3</v>
      </c>
      <c r="FX105" s="322">
        <f t="shared" si="505"/>
        <v>-2.8769586437194898E-2</v>
      </c>
      <c r="FY105" s="322">
        <f t="shared" si="506"/>
        <v>0</v>
      </c>
      <c r="FZ105" s="322">
        <f t="shared" si="507"/>
        <v>-2.3789051304098547E-2</v>
      </c>
      <c r="GA105" s="322">
        <f t="shared" si="508"/>
        <v>3.4530663253234881E-2</v>
      </c>
      <c r="GB105" s="322">
        <f t="shared" si="509"/>
        <v>3.1446540880502474E-3</v>
      </c>
      <c r="GC105" s="322">
        <f t="shared" si="510"/>
        <v>6.0513247829562862E-2</v>
      </c>
      <c r="GD105" s="322">
        <f t="shared" si="511"/>
        <v>1.9900497512437831E-2</v>
      </c>
      <c r="GE105" s="322">
        <f t="shared" si="512"/>
        <v>-1.6469188892447022E-2</v>
      </c>
      <c r="GF105" s="322">
        <f t="shared" si="513"/>
        <v>-3.015296577528347E-2</v>
      </c>
      <c r="GG105" s="322">
        <f t="shared" si="514"/>
        <v>-6.1557708404512919E-2</v>
      </c>
      <c r="GH105" s="322">
        <f t="shared" si="515"/>
        <v>-1.1737089201877685E-3</v>
      </c>
      <c r="GI105" s="322">
        <f t="shared" si="516"/>
        <v>-2.3500885946097269E-2</v>
      </c>
      <c r="GJ105" s="322">
        <f t="shared" si="517"/>
        <v>8.8691796008869266E-3</v>
      </c>
      <c r="GK105" s="322">
        <f t="shared" si="518"/>
        <v>-5.2670919742034097E-2</v>
      </c>
      <c r="GL105" s="322">
        <f t="shared" si="519"/>
        <v>3.2825630252100842E-2</v>
      </c>
      <c r="GM105" s="322">
        <f t="shared" si="520"/>
        <v>-3.6933596571483547E-2</v>
      </c>
      <c r="GN105" s="322">
        <f t="shared" si="521"/>
        <v>0.21287128712871295</v>
      </c>
      <c r="GO105" s="322">
        <f t="shared" si="522"/>
        <v>-3.3119658119657988E-2</v>
      </c>
      <c r="GP105" s="322">
        <f t="shared" si="523"/>
        <v>3.3908754623921129E-2</v>
      </c>
      <c r="GQ105" s="322">
        <f t="shared" si="524"/>
        <v>-5.7176891006551992E-3</v>
      </c>
      <c r="GR105" s="322">
        <f t="shared" si="525"/>
        <v>8.7277337147315115E-3</v>
      </c>
      <c r="GS105" s="322">
        <f t="shared" si="526"/>
        <v>-9.4240837696334401E-3</v>
      </c>
      <c r="GT105" s="322">
        <f t="shared" si="527"/>
        <v>-3.0769230769230795E-2</v>
      </c>
      <c r="GU105" s="322">
        <f t="shared" si="528"/>
        <v>-2.5647157290608121E-2</v>
      </c>
      <c r="GV105" s="322">
        <f t="shared" si="529"/>
        <v>-6.1554695743932464E-2</v>
      </c>
      <c r="GW105" s="322">
        <f t="shared" si="530"/>
        <v>-2.2614840989399348E-2</v>
      </c>
      <c r="GX105" s="322">
        <f t="shared" si="531"/>
        <v>-3.1081458062116429E-2</v>
      </c>
      <c r="GY105" s="322">
        <f t="shared" si="532"/>
        <v>-8.200562324273665E-2</v>
      </c>
      <c r="GZ105" s="322">
        <f t="shared" si="533"/>
        <v>0.11328790459965929</v>
      </c>
      <c r="HA105" s="322">
        <f t="shared" si="534"/>
        <v>1.8682170542635632E-2</v>
      </c>
      <c r="HB105" s="322">
        <f t="shared" si="535"/>
        <v>3.3484676503972806E-2</v>
      </c>
      <c r="HC105" s="322">
        <f t="shared" si="536"/>
        <v>2.2561863173216921E-2</v>
      </c>
      <c r="HD105" s="322">
        <f t="shared" si="537"/>
        <v>-2.6096033402922755E-2</v>
      </c>
      <c r="HE105" s="322">
        <f t="shared" si="538"/>
        <v>-4.519119351100818E-3</v>
      </c>
      <c r="HF105" s="322">
        <f t="shared" si="539"/>
        <v>-4.5678053830227758E-2</v>
      </c>
      <c r="HG105" s="322">
        <f t="shared" si="540"/>
        <v>-1.4283005751121729E-2</v>
      </c>
      <c r="HH105" s="322">
        <f t="shared" si="541"/>
        <v>-1.8118466898954688E-2</v>
      </c>
      <c r="HI105" s="322">
        <f t="shared" si="542"/>
        <v>-8.3861349235929139E-3</v>
      </c>
      <c r="HJ105" s="322">
        <f t="shared" si="543"/>
        <v>-1.075268817204302E-2</v>
      </c>
      <c r="HK105" s="322">
        <f t="shared" si="544"/>
        <v>-5.6004978220286156E-3</v>
      </c>
      <c r="HL105" s="322">
        <f t="shared" si="545"/>
        <v>-3.7800687285224391E-3</v>
      </c>
      <c r="HM105" s="322">
        <f t="shared" si="546"/>
        <v>-3.5586419318817022E-2</v>
      </c>
      <c r="HN105" s="322">
        <f t="shared" si="547"/>
        <v>6.5611139337846514E-2</v>
      </c>
      <c r="HO105" s="322">
        <f t="shared" si="548"/>
        <v>0</v>
      </c>
      <c r="HP105" s="322">
        <f t="shared" si="549"/>
        <v>-9.0634441087614048E-3</v>
      </c>
      <c r="HQ105" s="322">
        <f t="shared" si="550"/>
        <v>1.9252332896212244E-2</v>
      </c>
      <c r="HR105" s="322">
        <f t="shared" si="551"/>
        <v>3.3081285444234519E-2</v>
      </c>
      <c r="HS105" s="322">
        <f t="shared" si="552"/>
        <v>-3.8913029379336814E-3</v>
      </c>
      <c r="HT105" s="322">
        <f t="shared" si="553"/>
        <v>2.7900146842879878E-3</v>
      </c>
      <c r="HU105" s="322">
        <f t="shared" si="554"/>
        <v>5.4199512457656647E-2</v>
      </c>
      <c r="HV105" s="322">
        <f t="shared" si="555"/>
        <v>1.2853470437017948E-2</v>
      </c>
      <c r="HW105" s="322">
        <f t="shared" si="556"/>
        <v>-6.9453240447540601E-2</v>
      </c>
      <c r="HX105" s="322">
        <f t="shared" si="557"/>
        <v>-1.5010141987829606E-2</v>
      </c>
      <c r="HY105" s="322">
        <f t="shared" si="558"/>
        <v>4.2751163083113358E-2</v>
      </c>
      <c r="HZ105" s="322">
        <f t="shared" si="559"/>
        <v>1.2349033070713371E-4</v>
      </c>
      <c r="IA105" s="322">
        <f t="shared" si="560"/>
        <v>-1.2678614676677139E-2</v>
      </c>
      <c r="IB105" s="322">
        <f t="shared" si="561"/>
        <v>-2.2698137395370025E-2</v>
      </c>
      <c r="IC105" s="322">
        <f t="shared" si="562"/>
        <v>1.2049800990195066E-2</v>
      </c>
      <c r="ID105" s="322">
        <f t="shared" si="563"/>
        <v>-3.7499999999999985E-2</v>
      </c>
      <c r="IE105" s="322">
        <f t="shared" si="564"/>
        <v>4.4620193977610171E-3</v>
      </c>
      <c r="IF105" s="322">
        <f t="shared" si="565"/>
        <v>-2.2831050228310387E-2</v>
      </c>
      <c r="IG105" s="322">
        <f t="shared" si="566"/>
        <v>3.5198873636044146E-3</v>
      </c>
      <c r="IH105" s="322">
        <f t="shared" si="567"/>
        <v>6.5359477124183546E-3</v>
      </c>
      <c r="II105" s="322">
        <f t="shared" si="568"/>
        <v>-7.5432628309422441E-3</v>
      </c>
      <c r="IJ105" s="322">
        <f t="shared" si="569"/>
        <v>6.0701429599917707E-2</v>
      </c>
      <c r="IK105" s="322">
        <f t="shared" si="570"/>
        <v>-2.1419518377693434E-2</v>
      </c>
      <c r="IL105" s="322">
        <f t="shared" si="571"/>
        <v>0.27319492926694833</v>
      </c>
      <c r="IM105" s="322">
        <f t="shared" si="572"/>
        <v>-3.174229955325656E-2</v>
      </c>
      <c r="IN105" s="322">
        <f t="shared" si="573"/>
        <v>-6.8253089835823176E-3</v>
      </c>
      <c r="IO105" s="322">
        <f t="shared" si="574"/>
        <v>-4.8552805761291729E-2</v>
      </c>
      <c r="IP105" s="322">
        <f t="shared" si="575"/>
        <v>-1.8735579141670525E-2</v>
      </c>
      <c r="IQ105" s="322">
        <f t="shared" si="576"/>
        <v>-3.6074542656864411E-2</v>
      </c>
      <c r="IR105" s="322">
        <f t="shared" si="577"/>
        <v>7.8471506928552995E-2</v>
      </c>
      <c r="IS105" s="322">
        <f t="shared" si="578"/>
        <v>-0.1000719942404608</v>
      </c>
      <c r="IT105" s="322">
        <f t="shared" si="579"/>
        <v>-4.3478260869565251E-2</v>
      </c>
      <c r="IU105" s="322">
        <f t="shared" si="580"/>
        <v>1.4775600505689037E-2</v>
      </c>
      <c r="IV105" s="322">
        <f t="shared" si="581"/>
        <v>1.3358490566037813E-2</v>
      </c>
      <c r="IW105" s="322">
        <f t="shared" si="582"/>
        <v>4.6880000000000109E-2</v>
      </c>
      <c r="IX105" s="322">
        <f t="shared" si="583"/>
        <v>9.2250922509224762E-3</v>
      </c>
      <c r="IY105" s="322">
        <f t="shared" si="584"/>
        <v>0</v>
      </c>
      <c r="IZ105" s="322">
        <f t="shared" si="585"/>
        <v>6.6371681415929362E-2</v>
      </c>
      <c r="JA105" s="322">
        <f t="shared" si="586"/>
        <v>-1.6666666666666684E-2</v>
      </c>
      <c r="JB105" s="322">
        <f t="shared" si="587"/>
        <v>-3.5108798264845168E-3</v>
      </c>
      <c r="JC105" s="322">
        <f t="shared" si="588"/>
        <v>3.157537347215942E-2</v>
      </c>
      <c r="JD105" s="322">
        <f t="shared" si="589"/>
        <v>-2.4808282208588953E-2</v>
      </c>
      <c r="JE105" s="322">
        <f t="shared" si="590"/>
        <v>1.858149736310321E-2</v>
      </c>
      <c r="JF105" s="322">
        <f t="shared" si="591"/>
        <v>-2.5587645255308645E-2</v>
      </c>
      <c r="JG105" s="322">
        <f t="shared" si="592"/>
        <v>-2.6036972316747859E-2</v>
      </c>
      <c r="JH105" s="322">
        <f t="shared" si="593"/>
        <v>-9.1136933242195548E-3</v>
      </c>
      <c r="JI105" s="322">
        <f t="shared" si="594"/>
        <v>-1.1334655709832789E-2</v>
      </c>
      <c r="JJ105" s="322">
        <f t="shared" si="595"/>
        <v>-6.2745098039215744E-3</v>
      </c>
      <c r="JK105" s="322">
        <f t="shared" si="596"/>
        <v>3.2948465221064455E-2</v>
      </c>
      <c r="JL105" s="322">
        <f t="shared" si="597"/>
        <v>1.6239038648912215E-3</v>
      </c>
      <c r="JM105" s="322">
        <f t="shared" si="598"/>
        <v>-2.538074153367061E-2</v>
      </c>
      <c r="JN105" s="322">
        <f t="shared" si="599"/>
        <v>3.3484676503972806E-2</v>
      </c>
      <c r="JO105" s="322">
        <f t="shared" si="600"/>
        <v>-1.88492063492063E-2</v>
      </c>
      <c r="JP105" s="322">
        <f t="shared" si="601"/>
        <v>6.3709875030629253E-3</v>
      </c>
      <c r="JQ105" s="322">
        <f t="shared" si="602"/>
        <v>6.1857120925234588E-3</v>
      </c>
      <c r="JR105" s="322">
        <f t="shared" si="603"/>
        <v>7.3008147286001239E-3</v>
      </c>
      <c r="JS105" s="322">
        <f t="shared" si="604"/>
        <v>-2.1419518377693434E-2</v>
      </c>
      <c r="JT105" s="322">
        <f t="shared" si="605"/>
        <v>-2.1978021978021959E-2</v>
      </c>
      <c r="JU105" s="322">
        <f t="shared" si="606"/>
        <v>-4.830917874396129E-2</v>
      </c>
      <c r="JV105" s="322">
        <f t="shared" si="607"/>
        <v>-2.6122148638704962E-2</v>
      </c>
      <c r="JW105" s="322">
        <f t="shared" si="608"/>
        <v>4.4395116537181934E-3</v>
      </c>
      <c r="JX105" s="322">
        <f t="shared" si="609"/>
        <v>5.5290500828197614E-2</v>
      </c>
      <c r="JY105" s="322">
        <f t="shared" si="610"/>
        <v>1.0450685826257357E-2</v>
      </c>
      <c r="JZ105" s="322">
        <f t="shared" si="611"/>
        <v>-3.348883705431531E-2</v>
      </c>
      <c r="KA105" s="322">
        <f t="shared" si="612"/>
        <v>-1.20742247076767E-2</v>
      </c>
      <c r="KB105" s="322">
        <f t="shared" si="613"/>
        <v>-1.0469068660774929E-2</v>
      </c>
      <c r="KC105" s="322">
        <f t="shared" si="614"/>
        <v>-7.8751808678140495E-2</v>
      </c>
      <c r="KD105" s="322">
        <f t="shared" si="615"/>
        <v>2.7353785703490868E-2</v>
      </c>
      <c r="KE105" s="322">
        <f t="shared" si="616"/>
        <v>6.3846767757380915E-3</v>
      </c>
      <c r="KF105" s="322">
        <f t="shared" si="617"/>
        <v>-0.18552905394589397</v>
      </c>
      <c r="KG105" s="322">
        <f t="shared" si="618"/>
        <v>0.52567340067340063</v>
      </c>
      <c r="KH105" s="322">
        <f t="shared" si="619"/>
        <v>-3.9001560062402497E-2</v>
      </c>
      <c r="KI105" s="322">
        <f t="shared" si="620"/>
        <v>-0.29328621908127211</v>
      </c>
      <c r="KJ105" s="322">
        <f t="shared" si="621"/>
        <v>-3.5056967572305803E-3</v>
      </c>
      <c r="KK105" s="322">
        <f t="shared" si="622"/>
        <v>-9.7613882863340409E-3</v>
      </c>
      <c r="KL105" s="322">
        <f t="shared" si="623"/>
        <v>3.3692828465716772E-2</v>
      </c>
      <c r="KM105" s="322">
        <f t="shared" si="624"/>
        <v>-8.5966923202881705E-3</v>
      </c>
      <c r="KN105" s="322">
        <f t="shared" si="625"/>
        <v>1.632833186231249E-2</v>
      </c>
      <c r="KO105" s="322">
        <f t="shared" si="626"/>
        <v>4.0045985821038473E-2</v>
      </c>
      <c r="KP105" s="322">
        <f t="shared" si="627"/>
        <v>4.3940125543215844E-2</v>
      </c>
      <c r="KQ105" s="322">
        <f t="shared" si="628"/>
        <v>0.17538815411155839</v>
      </c>
      <c r="KR105" s="322">
        <f t="shared" si="629"/>
        <v>-2.1206409048067826E-2</v>
      </c>
      <c r="KS105" s="322">
        <f t="shared" si="630"/>
        <v>-3.067971436128018E-2</v>
      </c>
      <c r="KT105" s="322">
        <f t="shared" si="631"/>
        <v>2.7905764523005055E-2</v>
      </c>
      <c r="KU105" s="322">
        <f t="shared" si="632"/>
        <v>-3.1221571267421068E-2</v>
      </c>
      <c r="KV105" s="322">
        <f t="shared" si="633"/>
        <v>-2.131147540983605E-2</v>
      </c>
      <c r="KW105" s="322">
        <f t="shared" si="634"/>
        <v>-2.3936829066886833E-2</v>
      </c>
      <c r="KX105" s="322">
        <f t="shared" si="635"/>
        <v>2.9750099166997224E-2</v>
      </c>
      <c r="KY105" s="322">
        <f t="shared" si="636"/>
        <v>-1.4222712238147755E-2</v>
      </c>
      <c r="KZ105" s="322">
        <f t="shared" si="637"/>
        <v>2.6523599975889216E-3</v>
      </c>
      <c r="LA105" s="322">
        <f t="shared" si="638"/>
        <v>-1.3453468279437218E-2</v>
      </c>
      <c r="LB105" s="322">
        <f t="shared" si="639"/>
        <v>5.1727710122240374E-2</v>
      </c>
      <c r="LC105" s="322">
        <f t="shared" si="640"/>
        <v>0.11515028432168962</v>
      </c>
      <c r="LD105" s="322">
        <f t="shared" si="641"/>
        <v>7.4724453577436041E-4</v>
      </c>
      <c r="LE105" s="322">
        <f t="shared" si="642"/>
        <v>-9.2098712751582504E-2</v>
      </c>
      <c r="LF105" s="322">
        <f t="shared" si="643"/>
        <v>-3.9620442816713876E-2</v>
      </c>
      <c r="LG105" s="322">
        <f t="shared" si="644"/>
        <v>9.4903339191564004E-3</v>
      </c>
      <c r="LH105" s="322">
        <f t="shared" si="645"/>
        <v>7.7271453917265899E-3</v>
      </c>
      <c r="LI105" s="322">
        <f t="shared" si="646"/>
        <v>-2.1515434985968068E-2</v>
      </c>
      <c r="LJ105" s="322">
        <f t="shared" si="647"/>
        <v>-1.2003530450132346E-2</v>
      </c>
      <c r="LK105" s="322">
        <f t="shared" si="648"/>
        <v>1.2340262162013929E-2</v>
      </c>
      <c r="LL105" s="322">
        <f t="shared" si="649"/>
        <v>-2.4035420619860897E-2</v>
      </c>
      <c r="LM105" s="322">
        <f t="shared" si="650"/>
        <v>-3.3224076281287304E-2</v>
      </c>
      <c r="LN105" s="322">
        <f t="shared" si="651"/>
        <v>1.1099549080818602E-2</v>
      </c>
      <c r="LO105" s="322">
        <f t="shared" si="652"/>
        <v>2.2680412371134051E-2</v>
      </c>
      <c r="LP105" s="322">
        <f t="shared" si="653"/>
        <v>-8.0341880341880306E-2</v>
      </c>
      <c r="LQ105" s="322">
        <f t="shared" si="654"/>
        <v>-2.1932424422051035E-2</v>
      </c>
      <c r="LR105" s="322">
        <f t="shared" si="655"/>
        <v>1.3299260846866086E-2</v>
      </c>
      <c r="LS105" s="322">
        <f t="shared" si="656"/>
        <v>1.0858942339015561E-3</v>
      </c>
      <c r="LT105" s="322">
        <f t="shared" si="657"/>
        <v>3.9969188634029512E-2</v>
      </c>
      <c r="LU105" s="322">
        <f t="shared" si="658"/>
        <v>-9.7897026831036838E-3</v>
      </c>
      <c r="LV105" s="327">
        <f t="shared" si="659"/>
        <v>-1.7352478626969561E-2</v>
      </c>
    </row>
    <row r="106" spans="1:334">
      <c r="A106" s="265">
        <v>45516</v>
      </c>
      <c r="B106" s="230">
        <v>3584.19</v>
      </c>
      <c r="C106" s="231">
        <v>152.30000000000001</v>
      </c>
      <c r="D106" s="231">
        <v>54.38</v>
      </c>
      <c r="E106" s="231">
        <v>37.28</v>
      </c>
      <c r="F106" s="231">
        <v>2616.1799999999998</v>
      </c>
      <c r="G106" s="231">
        <v>32.08</v>
      </c>
      <c r="H106" s="231">
        <v>212.01</v>
      </c>
      <c r="I106" s="231">
        <v>239568.25</v>
      </c>
      <c r="J106" s="231">
        <v>19.98</v>
      </c>
      <c r="K106" s="231">
        <v>414.6</v>
      </c>
      <c r="L106" s="231">
        <v>77.55</v>
      </c>
      <c r="M106" s="232">
        <v>7.0000000000000007E-2</v>
      </c>
      <c r="N106" s="231">
        <v>34.869999999999997</v>
      </c>
      <c r="O106" s="231">
        <v>3584.77</v>
      </c>
      <c r="P106" s="231">
        <v>3.32</v>
      </c>
      <c r="Q106" s="231">
        <v>1977.97</v>
      </c>
      <c r="R106" s="231">
        <v>17.32</v>
      </c>
      <c r="S106" s="231">
        <v>224.74</v>
      </c>
      <c r="T106" s="231">
        <v>89.37</v>
      </c>
      <c r="U106" s="231">
        <v>78264.5</v>
      </c>
      <c r="V106" s="231">
        <v>17.190000000000001</v>
      </c>
      <c r="W106" s="231">
        <v>124.53</v>
      </c>
      <c r="X106" s="231">
        <v>9.51</v>
      </c>
      <c r="Y106" s="231">
        <v>563.41999999999996</v>
      </c>
      <c r="Z106" s="231">
        <v>81.8</v>
      </c>
      <c r="AA106" s="231">
        <v>216.12</v>
      </c>
      <c r="AB106" s="231">
        <v>2.52</v>
      </c>
      <c r="AC106" s="231">
        <v>9.23</v>
      </c>
      <c r="AD106" s="231">
        <v>17.940000000000001</v>
      </c>
      <c r="AE106" s="231">
        <v>177.06</v>
      </c>
      <c r="AF106" s="231">
        <v>642.22</v>
      </c>
      <c r="AG106" s="231">
        <v>66.7</v>
      </c>
      <c r="AH106" s="231">
        <v>7.34</v>
      </c>
      <c r="AI106" s="231">
        <v>176.59</v>
      </c>
      <c r="AJ106" s="231">
        <v>26.44</v>
      </c>
      <c r="AK106" s="231">
        <v>376.7</v>
      </c>
      <c r="AL106" s="231">
        <v>456.06</v>
      </c>
      <c r="AM106" s="231">
        <v>20.87</v>
      </c>
      <c r="AN106" s="231">
        <v>13.41</v>
      </c>
      <c r="AO106" s="231">
        <v>134.59</v>
      </c>
      <c r="AP106" s="231">
        <v>208.26</v>
      </c>
      <c r="AQ106" s="231">
        <v>14.33</v>
      </c>
      <c r="AR106" s="231">
        <v>8.8699999999999992</v>
      </c>
      <c r="AS106" s="231">
        <v>86.71</v>
      </c>
      <c r="AT106" s="231">
        <v>77</v>
      </c>
      <c r="AU106" s="231">
        <v>159.51</v>
      </c>
      <c r="AV106" s="231">
        <v>30.32</v>
      </c>
      <c r="AW106" s="231">
        <v>55.3</v>
      </c>
      <c r="AX106" s="231">
        <v>3.91</v>
      </c>
      <c r="AY106" s="231">
        <v>34.22</v>
      </c>
      <c r="AZ106" s="231">
        <v>31.01</v>
      </c>
      <c r="BA106" s="231">
        <v>8396.16</v>
      </c>
      <c r="BB106" s="231">
        <v>824.01</v>
      </c>
      <c r="BC106" s="231">
        <v>0.31</v>
      </c>
      <c r="BD106" s="231">
        <v>13.31</v>
      </c>
      <c r="BE106" s="231">
        <v>553.46</v>
      </c>
      <c r="BF106" s="231">
        <v>674.07</v>
      </c>
      <c r="BG106" s="231">
        <v>159.47</v>
      </c>
      <c r="BH106" s="231">
        <v>69.05</v>
      </c>
      <c r="BI106" s="231">
        <v>338.13</v>
      </c>
      <c r="BJ106" s="231">
        <v>4.0599999999999996</v>
      </c>
      <c r="BK106" s="231">
        <v>1093.82</v>
      </c>
      <c r="BL106" s="231">
        <v>147.43</v>
      </c>
      <c r="BM106" s="231">
        <v>168.13</v>
      </c>
      <c r="BN106" s="231">
        <v>403.69</v>
      </c>
      <c r="BO106" s="231">
        <v>4257.22</v>
      </c>
      <c r="BP106" s="231">
        <v>135.37</v>
      </c>
      <c r="BQ106" s="231">
        <v>849.86</v>
      </c>
      <c r="BR106" s="231">
        <v>88.53</v>
      </c>
      <c r="BS106" s="231">
        <v>378.49</v>
      </c>
      <c r="BT106" s="231">
        <v>72.66</v>
      </c>
      <c r="BU106" s="231">
        <v>57.93</v>
      </c>
      <c r="BV106" s="231">
        <v>9.77</v>
      </c>
      <c r="BW106" s="231">
        <v>72.53</v>
      </c>
      <c r="BX106" s="231">
        <v>525.27</v>
      </c>
      <c r="BY106" s="231">
        <v>153.24</v>
      </c>
      <c r="BZ106" s="231">
        <v>74.55</v>
      </c>
      <c r="CA106" s="231">
        <v>164.94</v>
      </c>
      <c r="CB106" s="231">
        <v>55.54</v>
      </c>
      <c r="CC106" s="231">
        <v>98932.9</v>
      </c>
      <c r="CD106" s="231">
        <v>215.02</v>
      </c>
      <c r="CE106" s="231">
        <v>58.07</v>
      </c>
      <c r="CF106" s="231">
        <v>10865.35</v>
      </c>
      <c r="CG106" s="231">
        <v>44.7</v>
      </c>
      <c r="CH106" s="231">
        <v>0.92</v>
      </c>
      <c r="CI106" s="231">
        <v>131.91999999999999</v>
      </c>
      <c r="CJ106" s="231">
        <v>148.56</v>
      </c>
      <c r="CK106" s="231">
        <v>132.26</v>
      </c>
      <c r="CL106" s="231">
        <v>22.52</v>
      </c>
      <c r="CM106" s="231">
        <v>8.65</v>
      </c>
      <c r="CN106" s="231">
        <v>9.31</v>
      </c>
      <c r="CO106" s="231">
        <v>0.63</v>
      </c>
      <c r="CP106" s="231">
        <v>1349.71</v>
      </c>
      <c r="CQ106" s="231">
        <v>188.71</v>
      </c>
      <c r="CR106" s="231">
        <v>268.42</v>
      </c>
      <c r="CS106" s="231">
        <v>214.23</v>
      </c>
      <c r="CT106" s="231">
        <v>265.52</v>
      </c>
      <c r="CU106" s="231">
        <v>1088.99</v>
      </c>
      <c r="CV106" s="231">
        <v>135.81</v>
      </c>
      <c r="CW106" s="231">
        <v>465.58</v>
      </c>
      <c r="CX106" s="231">
        <v>12.94</v>
      </c>
      <c r="CY106" s="231">
        <v>369.38</v>
      </c>
      <c r="CZ106" s="231">
        <v>31.62</v>
      </c>
      <c r="DA106" s="231">
        <v>9587.27</v>
      </c>
      <c r="DB106" s="231">
        <v>208.26</v>
      </c>
      <c r="DC106" s="231">
        <v>11.5</v>
      </c>
      <c r="DD106" s="231">
        <v>41.59</v>
      </c>
      <c r="DE106" s="231">
        <v>1684.68</v>
      </c>
      <c r="DF106" s="231">
        <v>194.8</v>
      </c>
      <c r="DG106" s="231">
        <v>153.24</v>
      </c>
      <c r="DH106" s="231">
        <v>11.83</v>
      </c>
      <c r="DI106" s="231">
        <v>8.7100000000000009</v>
      </c>
      <c r="DJ106" s="231">
        <v>28.02</v>
      </c>
      <c r="DK106" s="231">
        <v>81.06</v>
      </c>
      <c r="DL106" s="231">
        <v>9725.2099999999991</v>
      </c>
      <c r="DM106" s="231">
        <v>31.67</v>
      </c>
      <c r="DN106" s="231">
        <v>58.99</v>
      </c>
      <c r="DO106" s="231">
        <v>77.69</v>
      </c>
      <c r="DP106" s="231">
        <v>91.9</v>
      </c>
      <c r="DQ106" s="231">
        <v>319232.12</v>
      </c>
      <c r="DR106" s="231">
        <v>337.38</v>
      </c>
      <c r="DS106" s="231">
        <v>36.89</v>
      </c>
      <c r="DT106" s="231">
        <v>62.88</v>
      </c>
      <c r="DU106" s="231">
        <v>36.81</v>
      </c>
      <c r="DV106" s="231">
        <v>6.55</v>
      </c>
      <c r="DW106" s="231">
        <v>2.1</v>
      </c>
      <c r="DX106" s="231">
        <v>11.85</v>
      </c>
      <c r="DY106" s="231">
        <v>9.4</v>
      </c>
      <c r="DZ106" s="231">
        <v>258.92</v>
      </c>
      <c r="EA106" s="231">
        <v>123.9</v>
      </c>
      <c r="EB106" s="231">
        <v>23.03</v>
      </c>
      <c r="EC106" s="231">
        <v>1298.4000000000001</v>
      </c>
      <c r="ED106" s="231">
        <v>21.88</v>
      </c>
      <c r="EE106" s="231">
        <v>23.71</v>
      </c>
      <c r="EF106" s="231">
        <v>21.46</v>
      </c>
      <c r="EG106" s="231">
        <v>37.840000000000003</v>
      </c>
      <c r="EH106" s="231">
        <v>1134.42</v>
      </c>
      <c r="EI106" s="231">
        <v>267.44</v>
      </c>
      <c r="EJ106" s="231">
        <v>6.16</v>
      </c>
      <c r="EK106" s="231">
        <v>4726.41</v>
      </c>
      <c r="EL106" s="231">
        <v>26.28</v>
      </c>
      <c r="EM106" s="231">
        <v>272.29000000000002</v>
      </c>
      <c r="EN106" s="231">
        <v>163.75</v>
      </c>
      <c r="EO106" s="231">
        <v>247.65</v>
      </c>
      <c r="EP106" s="231">
        <v>3598.14</v>
      </c>
      <c r="EQ106" s="231">
        <v>172.05</v>
      </c>
      <c r="ER106" s="231">
        <v>162.94999999999999</v>
      </c>
      <c r="ES106" s="231">
        <v>150.16</v>
      </c>
      <c r="ET106" s="231">
        <v>58.88</v>
      </c>
      <c r="EU106" s="231">
        <v>28.47</v>
      </c>
      <c r="EV106" s="231">
        <v>444.51</v>
      </c>
      <c r="EW106" s="231">
        <v>10.78</v>
      </c>
      <c r="EX106" s="231">
        <v>179.99</v>
      </c>
      <c r="EY106" s="231">
        <v>188.46</v>
      </c>
      <c r="EZ106" s="231">
        <v>32.11</v>
      </c>
      <c r="FA106" s="231">
        <v>67.53</v>
      </c>
      <c r="FB106" s="231">
        <v>29.77</v>
      </c>
      <c r="FC106" s="231">
        <v>100.2</v>
      </c>
      <c r="FD106" s="231">
        <v>10.94</v>
      </c>
      <c r="FE106" s="231">
        <v>32.4</v>
      </c>
      <c r="FF106" s="231">
        <v>369.73</v>
      </c>
      <c r="FG106" s="231">
        <v>94.41</v>
      </c>
      <c r="FH106" s="231">
        <v>866.15</v>
      </c>
      <c r="FI106" s="231">
        <v>55.69</v>
      </c>
      <c r="FJ106" s="233">
        <v>43073.19</v>
      </c>
      <c r="FN106" s="326">
        <f t="shared" si="495"/>
        <v>3.9573634979334367E-2</v>
      </c>
      <c r="FO106" s="322">
        <f t="shared" si="496"/>
        <v>-2.4405867657421063E-2</v>
      </c>
      <c r="FP106" s="322">
        <f t="shared" si="497"/>
        <v>-1.787971825898492E-2</v>
      </c>
      <c r="FQ106" s="322">
        <f t="shared" si="498"/>
        <v>-2.0751247701602291E-2</v>
      </c>
      <c r="FR106" s="322">
        <f t="shared" si="499"/>
        <v>0.12135135830197247</v>
      </c>
      <c r="FS106" s="322">
        <f t="shared" si="500"/>
        <v>6.8977007664111856E-2</v>
      </c>
      <c r="FT106" s="322">
        <f t="shared" si="501"/>
        <v>3.0675741370928551E-2</v>
      </c>
      <c r="FU106" s="322">
        <f t="shared" si="502"/>
        <v>4.9382716049382665E-2</v>
      </c>
      <c r="FV106" s="322">
        <f t="shared" si="503"/>
        <v>0.11495535714285705</v>
      </c>
      <c r="FW106" s="322">
        <f t="shared" si="504"/>
        <v>3.0651055261391707E-2</v>
      </c>
      <c r="FX106" s="322">
        <f t="shared" si="505"/>
        <v>2.5522348585030316E-2</v>
      </c>
      <c r="FY106" s="322">
        <f t="shared" si="506"/>
        <v>0</v>
      </c>
      <c r="FZ106" s="322">
        <f t="shared" si="507"/>
        <v>2.3781561949500738E-2</v>
      </c>
      <c r="GA106" s="322">
        <f t="shared" si="508"/>
        <v>5.1061097395781442E-2</v>
      </c>
      <c r="GB106" s="322">
        <f t="shared" si="509"/>
        <v>4.0752351097178653E-2</v>
      </c>
      <c r="GC106" s="322">
        <f t="shared" si="510"/>
        <v>5.0089720856648444E-2</v>
      </c>
      <c r="GD106" s="322">
        <f t="shared" si="511"/>
        <v>5.6097560975609868E-2</v>
      </c>
      <c r="GE106" s="322">
        <f t="shared" si="512"/>
        <v>4.5350946555653748E-2</v>
      </c>
      <c r="GF106" s="322">
        <f t="shared" si="513"/>
        <v>1.4070123680926009E-2</v>
      </c>
      <c r="GG106" s="322">
        <f t="shared" si="514"/>
        <v>7.3627753259245407E-2</v>
      </c>
      <c r="GH106" s="322">
        <f t="shared" si="515"/>
        <v>9.9882491186840013E-3</v>
      </c>
      <c r="GI106" s="322">
        <f t="shared" si="516"/>
        <v>0.18928469105147558</v>
      </c>
      <c r="GJ106" s="322">
        <f t="shared" si="517"/>
        <v>4.5054945054945075E-2</v>
      </c>
      <c r="GK106" s="322">
        <f t="shared" si="518"/>
        <v>3.3855074591261775E-2</v>
      </c>
      <c r="GL106" s="322">
        <f t="shared" si="519"/>
        <v>3.9918637172641755E-2</v>
      </c>
      <c r="GM106" s="322">
        <f t="shared" si="520"/>
        <v>8.0600000000000019E-2</v>
      </c>
      <c r="GN106" s="322">
        <f t="shared" si="521"/>
        <v>2.8571428571428505E-2</v>
      </c>
      <c r="GO106" s="322">
        <f t="shared" si="522"/>
        <v>1.9889502762430906E-2</v>
      </c>
      <c r="GP106" s="322">
        <f t="shared" si="523"/>
        <v>6.9767441860465226E-2</v>
      </c>
      <c r="GQ106" s="322">
        <f t="shared" si="524"/>
        <v>6.0620582245118036E-2</v>
      </c>
      <c r="GR106" s="322">
        <f t="shared" si="525"/>
        <v>3.4753887053895191E-2</v>
      </c>
      <c r="GS106" s="322">
        <f t="shared" si="526"/>
        <v>7.2485653881003316E-3</v>
      </c>
      <c r="GT106" s="322">
        <f t="shared" si="527"/>
        <v>0.45634920634920634</v>
      </c>
      <c r="GU106" s="322">
        <f t="shared" si="528"/>
        <v>8.3507178794944251E-2</v>
      </c>
      <c r="GV106" s="322">
        <f t="shared" si="529"/>
        <v>-8.9955022488755042E-3</v>
      </c>
      <c r="GW106" s="322">
        <f t="shared" si="530"/>
        <v>-9.2070378404434786E-2</v>
      </c>
      <c r="GX106" s="322">
        <f t="shared" si="531"/>
        <v>9.422011084718919E-2</v>
      </c>
      <c r="GY106" s="322">
        <f t="shared" si="532"/>
        <v>6.533945890760598E-2</v>
      </c>
      <c r="GZ106" s="322">
        <f t="shared" si="533"/>
        <v>2.6013771996939546E-2</v>
      </c>
      <c r="HA106" s="322">
        <f t="shared" si="534"/>
        <v>2.4199071607944652E-2</v>
      </c>
      <c r="HB106" s="322">
        <f t="shared" si="535"/>
        <v>3.9688482851579991E-2</v>
      </c>
      <c r="HC106" s="322">
        <f t="shared" si="536"/>
        <v>1.9928825622775755E-2</v>
      </c>
      <c r="HD106" s="322">
        <f t="shared" si="537"/>
        <v>-4.9303322615219809E-2</v>
      </c>
      <c r="HE106" s="322">
        <f t="shared" si="538"/>
        <v>9.312070771737832E-3</v>
      </c>
      <c r="HF106" s="322">
        <f t="shared" si="539"/>
        <v>4.4067796610169491E-2</v>
      </c>
      <c r="HG106" s="322">
        <f t="shared" si="540"/>
        <v>2.2696672437007067E-2</v>
      </c>
      <c r="HH106" s="322">
        <f t="shared" si="541"/>
        <v>7.5940383250532317E-2</v>
      </c>
      <c r="HI106" s="322">
        <f t="shared" si="542"/>
        <v>3.9278331140762943E-2</v>
      </c>
      <c r="HJ106" s="322">
        <f t="shared" si="543"/>
        <v>6.2499999999999993E-2</v>
      </c>
      <c r="HK106" s="322">
        <f t="shared" si="544"/>
        <v>7.071339173967453E-2</v>
      </c>
      <c r="HL106" s="322">
        <f t="shared" si="545"/>
        <v>6.9679199724042878E-2</v>
      </c>
      <c r="HM106" s="322">
        <f t="shared" si="546"/>
        <v>0.11359928697049999</v>
      </c>
      <c r="HN106" s="322">
        <f t="shared" si="547"/>
        <v>6.1854873004213863E-2</v>
      </c>
      <c r="HO106" s="322">
        <f t="shared" si="548"/>
        <v>-8.8235294117647134E-2</v>
      </c>
      <c r="HP106" s="322">
        <f t="shared" si="549"/>
        <v>1.4481707317073269E-2</v>
      </c>
      <c r="HQ106" s="322">
        <f t="shared" si="550"/>
        <v>3.1997016595189415E-2</v>
      </c>
      <c r="HR106" s="322">
        <f t="shared" si="551"/>
        <v>6.3302520743288002E-2</v>
      </c>
      <c r="HS106" s="322">
        <f t="shared" si="552"/>
        <v>3.8283742431147828E-2</v>
      </c>
      <c r="HT106" s="322">
        <f t="shared" si="553"/>
        <v>1.1129008639624995E-2</v>
      </c>
      <c r="HU106" s="322">
        <f t="shared" si="554"/>
        <v>1.5435898975945182E-2</v>
      </c>
      <c r="HV106" s="322">
        <f t="shared" si="555"/>
        <v>3.0456852791878087E-2</v>
      </c>
      <c r="HW106" s="322">
        <f t="shared" si="556"/>
        <v>7.8888187485204667E-2</v>
      </c>
      <c r="HX106" s="322">
        <f t="shared" si="557"/>
        <v>1.2012630422844591E-2</v>
      </c>
      <c r="HY106" s="322">
        <f t="shared" si="558"/>
        <v>1.3686241408416627E-2</v>
      </c>
      <c r="HZ106" s="322">
        <f t="shared" si="559"/>
        <v>-3.0868770682076357E-3</v>
      </c>
      <c r="IA106" s="322">
        <f t="shared" si="560"/>
        <v>4.4293721560595134E-2</v>
      </c>
      <c r="IB106" s="322">
        <f t="shared" si="561"/>
        <v>4.4521604938271689E-2</v>
      </c>
      <c r="IC106" s="322">
        <f t="shared" si="562"/>
        <v>1.9004568290548102E-2</v>
      </c>
      <c r="ID106" s="322">
        <f t="shared" si="563"/>
        <v>3.580203580203583E-2</v>
      </c>
      <c r="IE106" s="322">
        <f t="shared" si="564"/>
        <v>6.7829972868011157E-3</v>
      </c>
      <c r="IF106" s="322">
        <f t="shared" si="565"/>
        <v>2.8887000849617556E-2</v>
      </c>
      <c r="IG106" s="322">
        <f t="shared" si="566"/>
        <v>1.5959312521922071E-2</v>
      </c>
      <c r="IH106" s="322">
        <f t="shared" si="567"/>
        <v>5.7359307359307291E-2</v>
      </c>
      <c r="II106" s="322">
        <f t="shared" si="568"/>
        <v>8.092399403874824E-2</v>
      </c>
      <c r="IJ106" s="322">
        <f t="shared" si="569"/>
        <v>1.8636310747391721E-2</v>
      </c>
      <c r="IK106" s="322">
        <f t="shared" si="570"/>
        <v>-7.6414972153864688E-3</v>
      </c>
      <c r="IL106" s="322">
        <f t="shared" si="571"/>
        <v>7.575757575757576E-2</v>
      </c>
      <c r="IM106" s="322">
        <f t="shared" si="572"/>
        <v>1.3355998057309304E-3</v>
      </c>
      <c r="IN106" s="322">
        <f t="shared" si="573"/>
        <v>3.1575037147102442E-2</v>
      </c>
      <c r="IO106" s="322">
        <f t="shared" si="574"/>
        <v>3.9254254772125428E-2</v>
      </c>
      <c r="IP106" s="322">
        <f t="shared" si="575"/>
        <v>1.1192626034612603E-2</v>
      </c>
      <c r="IQ106" s="322">
        <f t="shared" si="576"/>
        <v>2.9975168499467856E-2</v>
      </c>
      <c r="IR106" s="322">
        <f t="shared" si="577"/>
        <v>2.2388312497294761E-2</v>
      </c>
      <c r="IS106" s="322">
        <f t="shared" si="578"/>
        <v>0.19200000000000009</v>
      </c>
      <c r="IT106" s="322">
        <f t="shared" si="579"/>
        <v>4.5454545454545497E-2</v>
      </c>
      <c r="IU106" s="322">
        <f t="shared" si="580"/>
        <v>2.717433621428E-2</v>
      </c>
      <c r="IV106" s="322">
        <f t="shared" si="581"/>
        <v>0.10642734788113496</v>
      </c>
      <c r="IW106" s="322">
        <f t="shared" si="582"/>
        <v>1.0698456365581362E-2</v>
      </c>
      <c r="IX106" s="322">
        <f t="shared" si="583"/>
        <v>2.9250457038391253E-2</v>
      </c>
      <c r="IY106" s="322">
        <f t="shared" si="584"/>
        <v>7.7210460772104736E-2</v>
      </c>
      <c r="IZ106" s="322">
        <f t="shared" si="585"/>
        <v>-3.4232365145228219E-2</v>
      </c>
      <c r="JA106" s="322">
        <f t="shared" si="586"/>
        <v>6.7796610169491595E-2</v>
      </c>
      <c r="JB106" s="322">
        <f t="shared" si="587"/>
        <v>5.6747805798485797E-2</v>
      </c>
      <c r="JC106" s="322">
        <f t="shared" si="588"/>
        <v>3.516182117388917E-2</v>
      </c>
      <c r="JD106" s="322">
        <f t="shared" si="589"/>
        <v>5.540046396414109E-2</v>
      </c>
      <c r="JE106" s="322">
        <f t="shared" si="590"/>
        <v>3.6630213877866996E-2</v>
      </c>
      <c r="JF106" s="322">
        <f t="shared" si="591"/>
        <v>3.1426018723536397E-2</v>
      </c>
      <c r="JG106" s="322">
        <f t="shared" si="592"/>
        <v>2.8328879403960377E-2</v>
      </c>
      <c r="JH106" s="322">
        <f t="shared" si="593"/>
        <v>4.092894918372042E-2</v>
      </c>
      <c r="JI106" s="322">
        <f t="shared" si="594"/>
        <v>2.6478823555349761E-2</v>
      </c>
      <c r="JJ106" s="322">
        <f t="shared" si="595"/>
        <v>2.1310181531175972E-2</v>
      </c>
      <c r="JK106" s="322">
        <f t="shared" si="596"/>
        <v>7.0338058887676773E-3</v>
      </c>
      <c r="JL106" s="322">
        <f t="shared" si="597"/>
        <v>2.5291828793774358E-2</v>
      </c>
      <c r="JM106" s="322">
        <f t="shared" si="598"/>
        <v>-2.8404776911731444E-3</v>
      </c>
      <c r="JN106" s="322">
        <f t="shared" si="599"/>
        <v>3.9688482851579991E-2</v>
      </c>
      <c r="JO106" s="322">
        <f t="shared" si="600"/>
        <v>0.16279069767441853</v>
      </c>
      <c r="JP106" s="322">
        <f t="shared" si="601"/>
        <v>1.2661309958607331E-2</v>
      </c>
      <c r="JQ106" s="322">
        <f t="shared" si="602"/>
        <v>7.1032137067293943E-2</v>
      </c>
      <c r="JR106" s="322">
        <f t="shared" si="603"/>
        <v>2.3109243697479021E-2</v>
      </c>
      <c r="JS106" s="322">
        <f t="shared" si="604"/>
        <v>-7.6414972153864688E-3</v>
      </c>
      <c r="JT106" s="322">
        <f t="shared" si="605"/>
        <v>2.2471910112359533E-2</v>
      </c>
      <c r="JU106" s="322">
        <f t="shared" si="606"/>
        <v>0.1053299492385788</v>
      </c>
      <c r="JV106" s="322">
        <f t="shared" si="607"/>
        <v>5.8556856819040451E-2</v>
      </c>
      <c r="JW106" s="322">
        <f t="shared" si="608"/>
        <v>0.11961325966850823</v>
      </c>
      <c r="JX106" s="322">
        <f t="shared" si="609"/>
        <v>3.6025716438087426E-3</v>
      </c>
      <c r="JY106" s="322">
        <f t="shared" si="610"/>
        <v>2.3594053005817725E-2</v>
      </c>
      <c r="JZ106" s="322">
        <f t="shared" si="611"/>
        <v>1.6893639027753905E-2</v>
      </c>
      <c r="KA106" s="322">
        <f t="shared" si="612"/>
        <v>-5.1460182683656563E-4</v>
      </c>
      <c r="KB106" s="322">
        <f t="shared" si="613"/>
        <v>0.26270953558669968</v>
      </c>
      <c r="KC106" s="322">
        <f t="shared" si="614"/>
        <v>3.3870959070796458E-2</v>
      </c>
      <c r="KD106" s="322">
        <f t="shared" si="615"/>
        <v>-7.4139452780228945E-3</v>
      </c>
      <c r="KE106" s="322">
        <f t="shared" si="616"/>
        <v>-2.4848004229447468E-2</v>
      </c>
      <c r="KF106" s="322">
        <f t="shared" si="617"/>
        <v>0.23584905660377356</v>
      </c>
      <c r="KG106" s="322">
        <f t="shared" si="618"/>
        <v>1.5448275862069028E-2</v>
      </c>
      <c r="KH106" s="322">
        <f t="shared" si="619"/>
        <v>6.3311688311688263E-2</v>
      </c>
      <c r="KI106" s="322">
        <f t="shared" si="620"/>
        <v>5.0000000000000044E-2</v>
      </c>
      <c r="KJ106" s="322">
        <f t="shared" si="621"/>
        <v>4.2216358839050172E-2</v>
      </c>
      <c r="KK106" s="322">
        <f t="shared" si="622"/>
        <v>2.9572836801752416E-2</v>
      </c>
      <c r="KL106" s="322">
        <f t="shared" si="623"/>
        <v>-1.4088797502094238E-2</v>
      </c>
      <c r="KM106" s="322">
        <f t="shared" si="624"/>
        <v>2.3205879924023471E-2</v>
      </c>
      <c r="KN106" s="322">
        <f t="shared" si="625"/>
        <v>0</v>
      </c>
      <c r="KO106" s="322">
        <f t="shared" si="626"/>
        <v>0.19602063375092132</v>
      </c>
      <c r="KP106" s="322">
        <f t="shared" si="627"/>
        <v>1.2025901942645606E-2</v>
      </c>
      <c r="KQ106" s="322">
        <f t="shared" si="628"/>
        <v>0.15998043052837571</v>
      </c>
      <c r="KR106" s="322">
        <f t="shared" si="629"/>
        <v>3.322099181511802E-2</v>
      </c>
      <c r="KS106" s="322">
        <f t="shared" si="630"/>
        <v>3.2469304229195223E-2</v>
      </c>
      <c r="KT106" s="322">
        <f t="shared" si="631"/>
        <v>2.7265894540482408E-2</v>
      </c>
      <c r="KU106" s="322">
        <f t="shared" si="632"/>
        <v>4.5449423430867272E-3</v>
      </c>
      <c r="KV106" s="322">
        <f t="shared" si="633"/>
        <v>3.1825795644891186E-2</v>
      </c>
      <c r="KW106" s="322">
        <f t="shared" si="634"/>
        <v>-3.4686604414088841E-4</v>
      </c>
      <c r="KX106" s="322">
        <f t="shared" si="635"/>
        <v>1.2326656394453015E-2</v>
      </c>
      <c r="KY106" s="322">
        <f t="shared" si="636"/>
        <v>1.5136263654326519E-2</v>
      </c>
      <c r="KZ106" s="322">
        <f t="shared" si="637"/>
        <v>-1.5511332892442808E-2</v>
      </c>
      <c r="LA106" s="322">
        <f t="shared" si="638"/>
        <v>3.2778681346177965E-2</v>
      </c>
      <c r="LB106" s="322">
        <f t="shared" si="639"/>
        <v>0.1251149148535656</v>
      </c>
      <c r="LC106" s="322">
        <f t="shared" si="640"/>
        <v>4.4436350391549945E-2</v>
      </c>
      <c r="LD106" s="322">
        <f t="shared" si="641"/>
        <v>1.3938149461763303E-2</v>
      </c>
      <c r="LE106" s="322">
        <f t="shared" si="642"/>
        <v>0.17624941250195833</v>
      </c>
      <c r="LF106" s="322">
        <f t="shared" si="643"/>
        <v>2.0627491766337405E-2</v>
      </c>
      <c r="LG106" s="322">
        <f t="shared" si="644"/>
        <v>-8.7047353760445687E-3</v>
      </c>
      <c r="LH106" s="322">
        <f t="shared" si="645"/>
        <v>2.9744944054486008E-2</v>
      </c>
      <c r="LI106" s="322">
        <f t="shared" si="646"/>
        <v>3.0592734225621268E-2</v>
      </c>
      <c r="LJ106" s="322">
        <f t="shared" si="647"/>
        <v>7.1943302959919075E-2</v>
      </c>
      <c r="LK106" s="322">
        <f t="shared" si="648"/>
        <v>2.1020695633329697E-2</v>
      </c>
      <c r="LL106" s="322">
        <f t="shared" si="649"/>
        <v>4.0505508749189893E-2</v>
      </c>
      <c r="LM106" s="322">
        <f t="shared" si="650"/>
        <v>4.0684234858992148E-2</v>
      </c>
      <c r="LN106" s="322">
        <f t="shared" si="651"/>
        <v>2.126929674099489E-2</v>
      </c>
      <c r="LO106" s="322">
        <f t="shared" si="652"/>
        <v>1.0080645161290322E-2</v>
      </c>
      <c r="LP106" s="322">
        <f t="shared" si="653"/>
        <v>1.6728624535315959E-2</v>
      </c>
      <c r="LQ106" s="322">
        <f t="shared" si="654"/>
        <v>-1.8181818181818226E-2</v>
      </c>
      <c r="LR106" s="322">
        <f t="shared" si="655"/>
        <v>2.6032486373621403E-3</v>
      </c>
      <c r="LS106" s="322">
        <f t="shared" si="656"/>
        <v>2.4080702896192633E-2</v>
      </c>
      <c r="LT106" s="322">
        <f t="shared" si="657"/>
        <v>1.8317128513820058E-2</v>
      </c>
      <c r="LU106" s="322">
        <f t="shared" si="658"/>
        <v>1.9589893811790559E-2</v>
      </c>
      <c r="LV106" s="327">
        <f t="shared" si="659"/>
        <v>0.10368318976948401</v>
      </c>
    </row>
    <row r="107" spans="1:334">
      <c r="A107" s="265">
        <v>45523</v>
      </c>
      <c r="B107" s="230">
        <v>3649.56</v>
      </c>
      <c r="C107" s="231">
        <v>159.43</v>
      </c>
      <c r="D107" s="231">
        <v>57.69</v>
      </c>
      <c r="E107" s="231">
        <v>37.89</v>
      </c>
      <c r="F107" s="231">
        <v>2556.6</v>
      </c>
      <c r="G107" s="231">
        <v>31.78</v>
      </c>
      <c r="H107" s="231">
        <v>215.16</v>
      </c>
      <c r="I107" s="231">
        <v>237219.55</v>
      </c>
      <c r="J107" s="231">
        <v>21.12</v>
      </c>
      <c r="K107" s="231">
        <v>413.68</v>
      </c>
      <c r="L107" s="231">
        <v>80.14</v>
      </c>
      <c r="M107" s="232">
        <v>0.03</v>
      </c>
      <c r="N107" s="231">
        <v>35.299999999999997</v>
      </c>
      <c r="O107" s="231">
        <v>3794.5</v>
      </c>
      <c r="P107" s="231">
        <v>3.4</v>
      </c>
      <c r="Q107" s="231">
        <v>2000.31</v>
      </c>
      <c r="R107" s="231">
        <v>18.82</v>
      </c>
      <c r="S107" s="231">
        <v>225.79</v>
      </c>
      <c r="T107" s="231">
        <v>91</v>
      </c>
      <c r="U107" s="231">
        <v>75824.84</v>
      </c>
      <c r="V107" s="231">
        <v>17.420000000000002</v>
      </c>
      <c r="W107" s="231">
        <v>129.32</v>
      </c>
      <c r="X107" s="231">
        <v>9.8699999999999992</v>
      </c>
      <c r="Y107" s="231">
        <v>570.08000000000004</v>
      </c>
      <c r="Z107" s="231">
        <v>83.99</v>
      </c>
      <c r="AA107" s="231">
        <v>220.32</v>
      </c>
      <c r="AB107" s="231">
        <v>2.64</v>
      </c>
      <c r="AC107" s="231">
        <v>9.43</v>
      </c>
      <c r="AD107" s="231">
        <v>18.36</v>
      </c>
      <c r="AE107" s="231">
        <v>177.04</v>
      </c>
      <c r="AF107" s="231">
        <v>664.66</v>
      </c>
      <c r="AG107" s="231">
        <v>67.290000000000006</v>
      </c>
      <c r="AH107" s="231">
        <v>7.36</v>
      </c>
      <c r="AI107" s="231">
        <v>178.93</v>
      </c>
      <c r="AJ107" s="231">
        <v>27.01</v>
      </c>
      <c r="AK107" s="231">
        <v>382.3</v>
      </c>
      <c r="AL107" s="231">
        <v>480.11</v>
      </c>
      <c r="AM107" s="231">
        <v>20.54</v>
      </c>
      <c r="AN107" s="231">
        <v>14.04</v>
      </c>
      <c r="AO107" s="231">
        <v>137.69999999999999</v>
      </c>
      <c r="AP107" s="231">
        <v>212.48</v>
      </c>
      <c r="AQ107" s="231">
        <v>14.28</v>
      </c>
      <c r="AR107" s="231">
        <v>8.52</v>
      </c>
      <c r="AS107" s="231">
        <v>86.44</v>
      </c>
      <c r="AT107" s="231">
        <v>77.5</v>
      </c>
      <c r="AU107" s="231">
        <v>164.48</v>
      </c>
      <c r="AV107" s="231">
        <v>31.24</v>
      </c>
      <c r="AW107" s="231">
        <v>57.14</v>
      </c>
      <c r="AX107" s="231">
        <v>4.03</v>
      </c>
      <c r="AY107" s="231">
        <v>33.99</v>
      </c>
      <c r="AZ107" s="231">
        <v>32.340000000000003</v>
      </c>
      <c r="BA107" s="231">
        <v>8420.01</v>
      </c>
      <c r="BB107" s="231">
        <v>810.45</v>
      </c>
      <c r="BC107" s="231">
        <v>0.32</v>
      </c>
      <c r="BD107" s="231">
        <v>12.62</v>
      </c>
      <c r="BE107" s="231">
        <v>558.29999999999995</v>
      </c>
      <c r="BF107" s="231">
        <v>686.73</v>
      </c>
      <c r="BG107" s="231">
        <v>163.28</v>
      </c>
      <c r="BH107" s="231">
        <v>69.47</v>
      </c>
      <c r="BI107" s="231">
        <v>342.98</v>
      </c>
      <c r="BJ107" s="231">
        <v>4.18</v>
      </c>
      <c r="BK107" s="231">
        <v>1138.8399999999999</v>
      </c>
      <c r="BL107" s="231">
        <v>146.69999999999999</v>
      </c>
      <c r="BM107" s="231">
        <v>169.92</v>
      </c>
      <c r="BN107" s="231">
        <v>410.93</v>
      </c>
      <c r="BO107" s="231">
        <v>4303.3500000000004</v>
      </c>
      <c r="BP107" s="231">
        <v>139.72999999999999</v>
      </c>
      <c r="BQ107" s="231">
        <v>859.94</v>
      </c>
      <c r="BR107" s="231">
        <v>89.78</v>
      </c>
      <c r="BS107" s="231">
        <v>387.38</v>
      </c>
      <c r="BT107" s="231">
        <v>74.58</v>
      </c>
      <c r="BU107" s="231">
        <v>57.77</v>
      </c>
      <c r="BV107" s="231">
        <v>10.47</v>
      </c>
      <c r="BW107" s="231">
        <v>74.97</v>
      </c>
      <c r="BX107" s="231">
        <v>525.84</v>
      </c>
      <c r="BY107" s="231">
        <v>157.79</v>
      </c>
      <c r="BZ107" s="231">
        <v>76.14</v>
      </c>
      <c r="CA107" s="231">
        <v>168.04</v>
      </c>
      <c r="CB107" s="231">
        <v>55.81</v>
      </c>
      <c r="CC107" s="231">
        <v>97157.9</v>
      </c>
      <c r="CD107" s="231">
        <v>217.2</v>
      </c>
      <c r="CE107" s="231">
        <v>70.14</v>
      </c>
      <c r="CF107" s="231">
        <v>10726.55</v>
      </c>
      <c r="CG107" s="231">
        <v>44.6</v>
      </c>
      <c r="CH107" s="231">
        <v>0.92</v>
      </c>
      <c r="CI107" s="231">
        <v>133.41999999999999</v>
      </c>
      <c r="CJ107" s="231">
        <v>154.97999999999999</v>
      </c>
      <c r="CK107" s="231">
        <v>134.80000000000001</v>
      </c>
      <c r="CL107" s="231">
        <v>23.02</v>
      </c>
      <c r="CM107" s="231">
        <v>8.76</v>
      </c>
      <c r="CN107" s="231">
        <v>8.94</v>
      </c>
      <c r="CO107" s="231">
        <v>0.69</v>
      </c>
      <c r="CP107" s="231">
        <v>1312.22</v>
      </c>
      <c r="CQ107" s="231">
        <v>189.26</v>
      </c>
      <c r="CR107" s="231">
        <v>287.3</v>
      </c>
      <c r="CS107" s="231">
        <v>217.19</v>
      </c>
      <c r="CT107" s="231">
        <v>265.57</v>
      </c>
      <c r="CU107" s="231">
        <v>1075.9000000000001</v>
      </c>
      <c r="CV107" s="231">
        <v>137.51</v>
      </c>
      <c r="CW107" s="231">
        <v>463.16</v>
      </c>
      <c r="CX107" s="231">
        <v>13.11</v>
      </c>
      <c r="CY107" s="231">
        <v>372.35</v>
      </c>
      <c r="CZ107" s="231">
        <v>32.72</v>
      </c>
      <c r="DA107" s="231">
        <v>9623.68</v>
      </c>
      <c r="DB107" s="231">
        <v>212.48</v>
      </c>
      <c r="DC107" s="231">
        <v>11.82</v>
      </c>
      <c r="DD107" s="231">
        <v>41.98</v>
      </c>
      <c r="DE107" s="231">
        <v>1628.09</v>
      </c>
      <c r="DF107" s="231">
        <v>194.9</v>
      </c>
      <c r="DG107" s="231">
        <v>157.79</v>
      </c>
      <c r="DH107" s="231">
        <v>12.16</v>
      </c>
      <c r="DI107" s="231">
        <v>8.99</v>
      </c>
      <c r="DJ107" s="231">
        <v>27.74</v>
      </c>
      <c r="DK107" s="231">
        <v>81.86</v>
      </c>
      <c r="DL107" s="231">
        <v>10089.280000000001</v>
      </c>
      <c r="DM107" s="231">
        <v>32.229999999999997</v>
      </c>
      <c r="DN107" s="231">
        <v>61.52</v>
      </c>
      <c r="DO107" s="231">
        <v>77.8</v>
      </c>
      <c r="DP107" s="231">
        <v>91.68</v>
      </c>
      <c r="DQ107" s="231">
        <v>329192.56</v>
      </c>
      <c r="DR107" s="231">
        <v>342.49</v>
      </c>
      <c r="DS107" s="231">
        <v>38.770000000000003</v>
      </c>
      <c r="DT107" s="231">
        <v>61.32</v>
      </c>
      <c r="DU107" s="231">
        <v>42</v>
      </c>
      <c r="DV107" s="231">
        <v>6.79</v>
      </c>
      <c r="DW107" s="231">
        <v>2.1</v>
      </c>
      <c r="DX107" s="231">
        <v>12.41</v>
      </c>
      <c r="DY107" s="231">
        <v>9.6300000000000008</v>
      </c>
      <c r="DZ107" s="231">
        <v>258.33999999999997</v>
      </c>
      <c r="EA107" s="231">
        <v>127.31</v>
      </c>
      <c r="EB107" s="231">
        <v>22.96</v>
      </c>
      <c r="EC107" s="231">
        <v>1326</v>
      </c>
      <c r="ED107" s="231">
        <v>22.9</v>
      </c>
      <c r="EE107" s="231">
        <v>24.65</v>
      </c>
      <c r="EF107" s="231">
        <v>21.78</v>
      </c>
      <c r="EG107" s="231">
        <v>38.64</v>
      </c>
      <c r="EH107" s="231">
        <v>1175.72</v>
      </c>
      <c r="EI107" s="231">
        <v>267.58999999999997</v>
      </c>
      <c r="EJ107" s="231">
        <v>6.05</v>
      </c>
      <c r="EK107" s="231">
        <v>4809.38</v>
      </c>
      <c r="EL107" s="231">
        <v>25.86</v>
      </c>
      <c r="EM107" s="231">
        <v>274.13</v>
      </c>
      <c r="EN107" s="231">
        <v>165</v>
      </c>
      <c r="EO107" s="231">
        <v>251.03</v>
      </c>
      <c r="EP107" s="231">
        <v>3402.51</v>
      </c>
      <c r="EQ107" s="231">
        <v>168.83</v>
      </c>
      <c r="ER107" s="231">
        <v>162.99</v>
      </c>
      <c r="ES107" s="231">
        <v>150.97999999999999</v>
      </c>
      <c r="ET107" s="231">
        <v>62.43</v>
      </c>
      <c r="EU107" s="231">
        <v>28.83</v>
      </c>
      <c r="EV107" s="231">
        <v>453.38</v>
      </c>
      <c r="EW107" s="231">
        <v>10.98</v>
      </c>
      <c r="EX107" s="231">
        <v>174.96</v>
      </c>
      <c r="EY107" s="231">
        <v>190.71</v>
      </c>
      <c r="EZ107" s="231">
        <v>32.11</v>
      </c>
      <c r="FA107" s="231">
        <v>68.25</v>
      </c>
      <c r="FB107" s="231">
        <v>30.44</v>
      </c>
      <c r="FC107" s="231">
        <v>100</v>
      </c>
      <c r="FD107" s="231">
        <v>11.68</v>
      </c>
      <c r="FE107" s="231">
        <v>33.6</v>
      </c>
      <c r="FF107" s="231">
        <v>369.73</v>
      </c>
      <c r="FG107" s="231">
        <v>96.11</v>
      </c>
      <c r="FH107" s="231">
        <v>874.72</v>
      </c>
      <c r="FI107" s="231">
        <v>57.39</v>
      </c>
      <c r="FJ107" s="233">
        <v>44983.18</v>
      </c>
      <c r="FN107" s="326">
        <f t="shared" si="495"/>
        <v>1.8238430440350509E-2</v>
      </c>
      <c r="FO107" s="322">
        <f t="shared" si="496"/>
        <v>4.6815495732107651E-2</v>
      </c>
      <c r="FP107" s="322">
        <f t="shared" si="497"/>
        <v>6.0867966164030805E-2</v>
      </c>
      <c r="FQ107" s="322">
        <f t="shared" si="498"/>
        <v>1.6362660944205992E-2</v>
      </c>
      <c r="FR107" s="322">
        <f t="shared" si="499"/>
        <v>-2.2773662362681441E-2</v>
      </c>
      <c r="FS107" s="322">
        <f t="shared" si="500"/>
        <v>-9.3516209476308346E-3</v>
      </c>
      <c r="FT107" s="322">
        <f t="shared" si="501"/>
        <v>1.4857789726899702E-2</v>
      </c>
      <c r="FU107" s="322">
        <f t="shared" si="502"/>
        <v>-9.8038867838288746E-3</v>
      </c>
      <c r="FV107" s="322">
        <f t="shared" si="503"/>
        <v>5.7057057057057083E-2</v>
      </c>
      <c r="FW107" s="322">
        <f t="shared" si="504"/>
        <v>-2.2190062711047176E-3</v>
      </c>
      <c r="FX107" s="322">
        <f t="shared" si="505"/>
        <v>3.3397807865893019E-2</v>
      </c>
      <c r="FY107" s="322">
        <f t="shared" si="506"/>
        <v>-0.57142857142857151</v>
      </c>
      <c r="FZ107" s="322">
        <f t="shared" si="507"/>
        <v>1.2331517063378254E-2</v>
      </c>
      <c r="GA107" s="322">
        <f t="shared" si="508"/>
        <v>5.8505845563313688E-2</v>
      </c>
      <c r="GB107" s="322">
        <f t="shared" si="509"/>
        <v>2.4096385542168697E-2</v>
      </c>
      <c r="GC107" s="322">
        <f t="shared" si="510"/>
        <v>1.1294407903052077E-2</v>
      </c>
      <c r="GD107" s="322">
        <f t="shared" si="511"/>
        <v>8.6605080831408776E-2</v>
      </c>
      <c r="GE107" s="322">
        <f t="shared" si="512"/>
        <v>4.6720654979086184E-3</v>
      </c>
      <c r="GF107" s="322">
        <f t="shared" si="513"/>
        <v>1.8238782589235711E-2</v>
      </c>
      <c r="GG107" s="322">
        <f t="shared" si="514"/>
        <v>-3.1171987299478097E-2</v>
      </c>
      <c r="GH107" s="322">
        <f t="shared" si="515"/>
        <v>1.3379872018615497E-2</v>
      </c>
      <c r="GI107" s="322">
        <f t="shared" si="516"/>
        <v>3.8464626997510576E-2</v>
      </c>
      <c r="GJ107" s="322">
        <f t="shared" si="517"/>
        <v>3.7854889589905301E-2</v>
      </c>
      <c r="GK107" s="322">
        <f t="shared" si="518"/>
        <v>1.1820666643001814E-2</v>
      </c>
      <c r="GL107" s="322">
        <f t="shared" si="519"/>
        <v>2.6772616136919287E-2</v>
      </c>
      <c r="GM107" s="322">
        <f t="shared" si="520"/>
        <v>1.9433647973348088E-2</v>
      </c>
      <c r="GN107" s="322">
        <f t="shared" si="521"/>
        <v>4.7619047619047658E-2</v>
      </c>
      <c r="GO107" s="322">
        <f t="shared" si="522"/>
        <v>2.1668472372697648E-2</v>
      </c>
      <c r="GP107" s="322">
        <f t="shared" si="523"/>
        <v>2.3411371237458088E-2</v>
      </c>
      <c r="GQ107" s="322">
        <f t="shared" si="524"/>
        <v>-1.1295606009268176E-4</v>
      </c>
      <c r="GR107" s="322">
        <f t="shared" si="525"/>
        <v>3.4941297374731305E-2</v>
      </c>
      <c r="GS107" s="322">
        <f t="shared" si="526"/>
        <v>8.8455772113943537E-3</v>
      </c>
      <c r="GT107" s="322">
        <f t="shared" si="527"/>
        <v>2.7247956403270383E-3</v>
      </c>
      <c r="GU107" s="322">
        <f t="shared" si="528"/>
        <v>1.3251033467353776E-2</v>
      </c>
      <c r="GV107" s="322">
        <f t="shared" si="529"/>
        <v>2.1558245083207271E-2</v>
      </c>
      <c r="GW107" s="322">
        <f t="shared" si="530"/>
        <v>1.4865941067162259E-2</v>
      </c>
      <c r="GX107" s="322">
        <f t="shared" si="531"/>
        <v>5.2734289347892843E-2</v>
      </c>
      <c r="GY107" s="322">
        <f t="shared" si="532"/>
        <v>-1.5812170579779676E-2</v>
      </c>
      <c r="GZ107" s="322">
        <f t="shared" si="533"/>
        <v>4.6979865771812006E-2</v>
      </c>
      <c r="HA107" s="322">
        <f t="shared" si="534"/>
        <v>2.3107214503306227E-2</v>
      </c>
      <c r="HB107" s="322">
        <f t="shared" si="535"/>
        <v>2.0263132622683179E-2</v>
      </c>
      <c r="HC107" s="322">
        <f t="shared" si="536"/>
        <v>-3.4891835310537828E-3</v>
      </c>
      <c r="HD107" s="322">
        <f t="shared" si="537"/>
        <v>-3.9458850056369746E-2</v>
      </c>
      <c r="HE107" s="322">
        <f t="shared" si="538"/>
        <v>-3.1138277015338028E-3</v>
      </c>
      <c r="HF107" s="322">
        <f t="shared" si="539"/>
        <v>6.4935064935064939E-3</v>
      </c>
      <c r="HG107" s="322">
        <f t="shared" si="540"/>
        <v>3.115792113347125E-2</v>
      </c>
      <c r="HH107" s="322">
        <f t="shared" si="541"/>
        <v>3.0343007915567221E-2</v>
      </c>
      <c r="HI107" s="322">
        <f t="shared" si="542"/>
        <v>3.3273056057866249E-2</v>
      </c>
      <c r="HJ107" s="322">
        <f t="shared" si="543"/>
        <v>3.0690537084399002E-2</v>
      </c>
      <c r="HK107" s="322">
        <f t="shared" si="544"/>
        <v>-6.7212156633546724E-3</v>
      </c>
      <c r="HL107" s="322">
        <f t="shared" si="545"/>
        <v>4.2889390519187415E-2</v>
      </c>
      <c r="HM107" s="322">
        <f t="shared" si="546"/>
        <v>2.8405842670935718E-3</v>
      </c>
      <c r="HN107" s="322">
        <f t="shared" si="547"/>
        <v>-1.6456110969527003E-2</v>
      </c>
      <c r="HO107" s="322">
        <f t="shared" si="548"/>
        <v>3.2258064516129059E-2</v>
      </c>
      <c r="HP107" s="322">
        <f t="shared" si="549"/>
        <v>-5.1840721262208962E-2</v>
      </c>
      <c r="HQ107" s="322">
        <f t="shared" si="550"/>
        <v>8.7449860875219842E-3</v>
      </c>
      <c r="HR107" s="322">
        <f t="shared" si="551"/>
        <v>1.8781432195469263E-2</v>
      </c>
      <c r="HS107" s="322">
        <f t="shared" si="552"/>
        <v>2.3891641061014626E-2</v>
      </c>
      <c r="HT107" s="322">
        <f t="shared" si="553"/>
        <v>6.0825488776249347E-3</v>
      </c>
      <c r="HU107" s="322">
        <f t="shared" si="554"/>
        <v>1.4343595658474619E-2</v>
      </c>
      <c r="HV107" s="322">
        <f t="shared" si="555"/>
        <v>2.9556650246305449E-2</v>
      </c>
      <c r="HW107" s="322">
        <f t="shared" si="556"/>
        <v>4.1158508712585237E-2</v>
      </c>
      <c r="HX107" s="322">
        <f t="shared" si="557"/>
        <v>-4.9515024079225273E-3</v>
      </c>
      <c r="HY107" s="322">
        <f t="shared" si="558"/>
        <v>1.0646523523463939E-2</v>
      </c>
      <c r="HZ107" s="322">
        <f t="shared" si="559"/>
        <v>1.7934553741732539E-2</v>
      </c>
      <c r="IA107" s="322">
        <f t="shared" si="560"/>
        <v>1.083570968848218E-2</v>
      </c>
      <c r="IB107" s="322">
        <f t="shared" si="561"/>
        <v>3.2208022456969673E-2</v>
      </c>
      <c r="IC107" s="322">
        <f t="shared" si="562"/>
        <v>1.186077706916438E-2</v>
      </c>
      <c r="ID107" s="322">
        <f t="shared" si="563"/>
        <v>1.4119507511577995E-2</v>
      </c>
      <c r="IE107" s="322">
        <f t="shared" si="564"/>
        <v>2.3488071019049345E-2</v>
      </c>
      <c r="IF107" s="322">
        <f t="shared" si="565"/>
        <v>2.6424442609413731E-2</v>
      </c>
      <c r="IG107" s="322">
        <f t="shared" si="566"/>
        <v>-2.7619540825133192E-3</v>
      </c>
      <c r="IH107" s="322">
        <f t="shared" si="567"/>
        <v>7.1647901740020586E-2</v>
      </c>
      <c r="II107" s="322">
        <f t="shared" si="568"/>
        <v>3.3641251895767235E-2</v>
      </c>
      <c r="IJ107" s="322">
        <f t="shared" si="569"/>
        <v>1.0851562053801856E-3</v>
      </c>
      <c r="IK107" s="322">
        <f t="shared" si="570"/>
        <v>2.9691986426520378E-2</v>
      </c>
      <c r="IL107" s="322">
        <f t="shared" si="571"/>
        <v>2.1327967806841094E-2</v>
      </c>
      <c r="IM107" s="322">
        <f t="shared" si="572"/>
        <v>1.8794713229052955E-2</v>
      </c>
      <c r="IN107" s="322">
        <f t="shared" si="573"/>
        <v>4.8613611811307734E-3</v>
      </c>
      <c r="IO107" s="322">
        <f t="shared" si="574"/>
        <v>-1.7941453247605196E-2</v>
      </c>
      <c r="IP107" s="322">
        <f t="shared" si="575"/>
        <v>1.0138591758906048E-2</v>
      </c>
      <c r="IQ107" s="322">
        <f t="shared" si="576"/>
        <v>0.20785259169967282</v>
      </c>
      <c r="IR107" s="322">
        <f t="shared" si="577"/>
        <v>-1.2774553972030454E-2</v>
      </c>
      <c r="IS107" s="322">
        <f t="shared" si="578"/>
        <v>-2.2371364653244164E-3</v>
      </c>
      <c r="IT107" s="322">
        <f t="shared" si="579"/>
        <v>0</v>
      </c>
      <c r="IU107" s="322">
        <f t="shared" si="580"/>
        <v>1.1370527592480292E-2</v>
      </c>
      <c r="IV107" s="322">
        <f t="shared" si="581"/>
        <v>4.3214862681744667E-2</v>
      </c>
      <c r="IW107" s="322">
        <f t="shared" si="582"/>
        <v>1.920459700589763E-2</v>
      </c>
      <c r="IX107" s="322">
        <f t="shared" si="583"/>
        <v>2.2202486678507993E-2</v>
      </c>
      <c r="IY107" s="322">
        <f t="shared" si="584"/>
        <v>1.271676300578028E-2</v>
      </c>
      <c r="IZ107" s="322">
        <f t="shared" si="585"/>
        <v>-3.9742212674543607E-2</v>
      </c>
      <c r="JA107" s="322">
        <f t="shared" si="586"/>
        <v>9.523809523809515E-2</v>
      </c>
      <c r="JB107" s="322">
        <f t="shared" si="587"/>
        <v>-2.7776337139089145E-2</v>
      </c>
      <c r="JC107" s="322">
        <f t="shared" si="588"/>
        <v>2.9145249324359222E-3</v>
      </c>
      <c r="JD107" s="322">
        <f t="shared" si="589"/>
        <v>7.0337530735414627E-2</v>
      </c>
      <c r="JE107" s="322">
        <f t="shared" si="590"/>
        <v>1.3816925734024217E-2</v>
      </c>
      <c r="JF107" s="322">
        <f t="shared" si="591"/>
        <v>1.8830973184698468E-4</v>
      </c>
      <c r="JG107" s="322">
        <f t="shared" si="592"/>
        <v>-1.2020312399562822E-2</v>
      </c>
      <c r="JH107" s="322">
        <f t="shared" si="593"/>
        <v>1.251748766659295E-2</v>
      </c>
      <c r="JI107" s="322">
        <f t="shared" si="594"/>
        <v>-5.1978177756775617E-3</v>
      </c>
      <c r="JJ107" s="322">
        <f t="shared" si="595"/>
        <v>1.3137557959814524E-2</v>
      </c>
      <c r="JK107" s="322">
        <f t="shared" si="596"/>
        <v>8.0405002977963821E-3</v>
      </c>
      <c r="JL107" s="322">
        <f t="shared" si="597"/>
        <v>3.4788108791903791E-2</v>
      </c>
      <c r="JM107" s="322">
        <f t="shared" si="598"/>
        <v>3.7977443005151471E-3</v>
      </c>
      <c r="JN107" s="322">
        <f t="shared" si="599"/>
        <v>2.0263132622683179E-2</v>
      </c>
      <c r="JO107" s="322">
        <f t="shared" si="600"/>
        <v>2.7826086956521764E-2</v>
      </c>
      <c r="JP107" s="322">
        <f t="shared" si="601"/>
        <v>9.377254147631485E-3</v>
      </c>
      <c r="JQ107" s="322">
        <f t="shared" si="602"/>
        <v>-3.3590949022959934E-2</v>
      </c>
      <c r="JR107" s="322">
        <f t="shared" si="603"/>
        <v>5.1334702258723974E-4</v>
      </c>
      <c r="JS107" s="322">
        <f t="shared" si="604"/>
        <v>2.9691986426520378E-2</v>
      </c>
      <c r="JT107" s="322">
        <f t="shared" si="605"/>
        <v>2.7895181741335592E-2</v>
      </c>
      <c r="JU107" s="322">
        <f t="shared" si="606"/>
        <v>3.2146957520091772E-2</v>
      </c>
      <c r="JV107" s="322">
        <f t="shared" si="607"/>
        <v>-9.9928622412562857E-3</v>
      </c>
      <c r="JW107" s="322">
        <f t="shared" si="608"/>
        <v>9.8692326671600931E-3</v>
      </c>
      <c r="JX107" s="322">
        <f t="shared" si="609"/>
        <v>3.7435695475984743E-2</v>
      </c>
      <c r="JY107" s="322">
        <f t="shared" si="610"/>
        <v>1.7682349226397068E-2</v>
      </c>
      <c r="JZ107" s="322">
        <f t="shared" si="611"/>
        <v>4.2888625190710308E-2</v>
      </c>
      <c r="KA107" s="322">
        <f t="shared" si="612"/>
        <v>1.4158836401081147E-3</v>
      </c>
      <c r="KB107" s="322">
        <f t="shared" si="613"/>
        <v>-2.3939064200217504E-3</v>
      </c>
      <c r="KC107" s="322">
        <f t="shared" si="614"/>
        <v>3.1201246290630161E-2</v>
      </c>
      <c r="KD107" s="322">
        <f t="shared" si="615"/>
        <v>1.5146126029995891E-2</v>
      </c>
      <c r="KE107" s="322">
        <f t="shared" si="616"/>
        <v>5.0962320412035848E-2</v>
      </c>
      <c r="KF107" s="322">
        <f t="shared" si="617"/>
        <v>-2.4809160305343546E-2</v>
      </c>
      <c r="KG107" s="322">
        <f t="shared" si="618"/>
        <v>0.14099429502852479</v>
      </c>
      <c r="KH107" s="322">
        <f t="shared" si="619"/>
        <v>3.6641221374045838E-2</v>
      </c>
      <c r="KI107" s="322">
        <f t="shared" si="620"/>
        <v>0</v>
      </c>
      <c r="KJ107" s="322">
        <f t="shared" si="621"/>
        <v>4.7257383966244772E-2</v>
      </c>
      <c r="KK107" s="322">
        <f t="shared" si="622"/>
        <v>2.4468085106383024E-2</v>
      </c>
      <c r="KL107" s="322">
        <f t="shared" si="623"/>
        <v>-2.2400741541790548E-3</v>
      </c>
      <c r="KM107" s="322">
        <f t="shared" si="624"/>
        <v>2.752219531880546E-2</v>
      </c>
      <c r="KN107" s="322">
        <f t="shared" si="625"/>
        <v>-3.0395136778115623E-3</v>
      </c>
      <c r="KO107" s="322">
        <f t="shared" si="626"/>
        <v>2.1256931608133016E-2</v>
      </c>
      <c r="KP107" s="322">
        <f t="shared" si="627"/>
        <v>4.6617915904935997E-2</v>
      </c>
      <c r="KQ107" s="322">
        <f t="shared" si="628"/>
        <v>3.9645719105862405E-2</v>
      </c>
      <c r="KR107" s="322">
        <f t="shared" si="629"/>
        <v>1.491146318732527E-2</v>
      </c>
      <c r="KS107" s="322">
        <f t="shared" si="630"/>
        <v>2.1141649048625717E-2</v>
      </c>
      <c r="KT107" s="322">
        <f t="shared" si="631"/>
        <v>3.6406269282981567E-2</v>
      </c>
      <c r="KU107" s="322">
        <f t="shared" si="632"/>
        <v>5.6087346694577201E-4</v>
      </c>
      <c r="KV107" s="322">
        <f t="shared" si="633"/>
        <v>-1.7857142857142908E-2</v>
      </c>
      <c r="KW107" s="322">
        <f t="shared" si="634"/>
        <v>1.7554549859195513E-2</v>
      </c>
      <c r="KX107" s="322">
        <f t="shared" si="635"/>
        <v>-1.5981735159817417E-2</v>
      </c>
      <c r="KY107" s="322">
        <f t="shared" si="636"/>
        <v>6.7575011935802811E-3</v>
      </c>
      <c r="KZ107" s="322">
        <f t="shared" si="637"/>
        <v>7.6335877862595417E-3</v>
      </c>
      <c r="LA107" s="322">
        <f t="shared" si="638"/>
        <v>1.3648293963254574E-2</v>
      </c>
      <c r="LB107" s="322">
        <f t="shared" si="639"/>
        <v>-5.4369757708149113E-2</v>
      </c>
      <c r="LC107" s="322">
        <f t="shared" si="640"/>
        <v>-1.8715489683231612E-2</v>
      </c>
      <c r="LD107" s="322">
        <f t="shared" si="641"/>
        <v>2.4547407180129161E-4</v>
      </c>
      <c r="LE107" s="322">
        <f t="shared" si="642"/>
        <v>5.4608417687799227E-3</v>
      </c>
      <c r="LF107" s="322">
        <f t="shared" si="643"/>
        <v>6.0292119565217343E-2</v>
      </c>
      <c r="LG107" s="322">
        <f t="shared" si="644"/>
        <v>1.2644889357218105E-2</v>
      </c>
      <c r="LH107" s="322">
        <f t="shared" si="645"/>
        <v>1.9954556702886334E-2</v>
      </c>
      <c r="LI107" s="322">
        <f t="shared" si="646"/>
        <v>1.855287569573294E-2</v>
      </c>
      <c r="LJ107" s="322">
        <f t="shared" si="647"/>
        <v>-2.7945996999833328E-2</v>
      </c>
      <c r="LK107" s="322">
        <f t="shared" si="648"/>
        <v>1.1938872970391595E-2</v>
      </c>
      <c r="LL107" s="322">
        <f t="shared" si="649"/>
        <v>0</v>
      </c>
      <c r="LM107" s="322">
        <f t="shared" si="650"/>
        <v>1.0661928031985768E-2</v>
      </c>
      <c r="LN107" s="322">
        <f t="shared" si="651"/>
        <v>2.2505878401074965E-2</v>
      </c>
      <c r="LO107" s="322">
        <f t="shared" si="652"/>
        <v>-1.9960079840319646E-3</v>
      </c>
      <c r="LP107" s="322">
        <f t="shared" si="653"/>
        <v>6.7641681901279727E-2</v>
      </c>
      <c r="LQ107" s="322">
        <f t="shared" si="654"/>
        <v>3.7037037037037125E-2</v>
      </c>
      <c r="LR107" s="322">
        <f t="shared" si="655"/>
        <v>0</v>
      </c>
      <c r="LS107" s="322">
        <f t="shared" si="656"/>
        <v>1.8006567100942727E-2</v>
      </c>
      <c r="LT107" s="322">
        <f t="shared" si="657"/>
        <v>9.8943600992900185E-3</v>
      </c>
      <c r="LU107" s="322">
        <f t="shared" si="658"/>
        <v>3.0526126773208886E-2</v>
      </c>
      <c r="LV107" s="327">
        <f t="shared" si="659"/>
        <v>4.4342896358500444E-2</v>
      </c>
    </row>
    <row r="108" spans="1:334">
      <c r="A108" s="265">
        <v>45530</v>
      </c>
      <c r="B108" s="230">
        <v>3661.24</v>
      </c>
      <c r="C108" s="231">
        <v>162.16</v>
      </c>
      <c r="D108" s="231">
        <v>57.9</v>
      </c>
      <c r="E108" s="231">
        <v>37.979999999999997</v>
      </c>
      <c r="F108" s="231">
        <v>2630.48</v>
      </c>
      <c r="G108" s="231">
        <v>31.48</v>
      </c>
      <c r="H108" s="231">
        <v>216.94</v>
      </c>
      <c r="I108" s="231">
        <v>240037.98</v>
      </c>
      <c r="J108" s="231">
        <v>20.12</v>
      </c>
      <c r="K108" s="231">
        <v>414.03</v>
      </c>
      <c r="L108" s="231">
        <v>79.53</v>
      </c>
      <c r="M108" s="232">
        <v>0.06</v>
      </c>
      <c r="N108" s="231">
        <v>36.49</v>
      </c>
      <c r="O108" s="231">
        <v>3872.41</v>
      </c>
      <c r="P108" s="231">
        <v>3.48</v>
      </c>
      <c r="Q108" s="231">
        <v>2061.66</v>
      </c>
      <c r="R108" s="231">
        <v>19.5</v>
      </c>
      <c r="S108" s="231">
        <v>227.94</v>
      </c>
      <c r="T108" s="231">
        <v>90.23</v>
      </c>
      <c r="U108" s="231">
        <v>72506.880000000005</v>
      </c>
      <c r="V108" s="231">
        <v>17.399999999999999</v>
      </c>
      <c r="W108" s="231">
        <v>119.33</v>
      </c>
      <c r="X108" s="231">
        <v>9.93</v>
      </c>
      <c r="Y108" s="231">
        <v>575.63</v>
      </c>
      <c r="Z108" s="231">
        <v>81.95</v>
      </c>
      <c r="AA108" s="231">
        <v>214.11</v>
      </c>
      <c r="AB108" s="231">
        <v>2.54</v>
      </c>
      <c r="AC108" s="231">
        <v>9.34</v>
      </c>
      <c r="AD108" s="231">
        <v>19.39</v>
      </c>
      <c r="AE108" s="231">
        <v>178.5</v>
      </c>
      <c r="AF108" s="231">
        <v>658.03</v>
      </c>
      <c r="AG108" s="231">
        <v>69.87</v>
      </c>
      <c r="AH108" s="231">
        <v>7.42</v>
      </c>
      <c r="AI108" s="231">
        <v>183.49</v>
      </c>
      <c r="AJ108" s="231">
        <v>27.11</v>
      </c>
      <c r="AK108" s="231">
        <v>390.6</v>
      </c>
      <c r="AL108" s="231">
        <v>492.86</v>
      </c>
      <c r="AM108" s="231">
        <v>22.04</v>
      </c>
      <c r="AN108" s="231">
        <v>13.43</v>
      </c>
      <c r="AO108" s="231">
        <v>135.77000000000001</v>
      </c>
      <c r="AP108" s="231">
        <v>218.8</v>
      </c>
      <c r="AQ108" s="231">
        <v>14.67</v>
      </c>
      <c r="AR108" s="231">
        <v>8.64</v>
      </c>
      <c r="AS108" s="231">
        <v>87.86</v>
      </c>
      <c r="AT108" s="231">
        <v>78.05</v>
      </c>
      <c r="AU108" s="231">
        <v>165.09</v>
      </c>
      <c r="AV108" s="231">
        <v>31.49</v>
      </c>
      <c r="AW108" s="231">
        <v>57.37</v>
      </c>
      <c r="AX108" s="231">
        <v>4.3099999999999996</v>
      </c>
      <c r="AY108" s="231">
        <v>34.479999999999997</v>
      </c>
      <c r="AZ108" s="231">
        <v>32.04</v>
      </c>
      <c r="BA108" s="231">
        <v>8351.4500000000007</v>
      </c>
      <c r="BB108" s="231">
        <v>803.72</v>
      </c>
      <c r="BC108" s="231">
        <v>0.28999999999999998</v>
      </c>
      <c r="BD108" s="231">
        <v>13.62</v>
      </c>
      <c r="BE108" s="231">
        <v>574.41</v>
      </c>
      <c r="BF108" s="231">
        <v>701.35</v>
      </c>
      <c r="BG108" s="231">
        <v>166.04</v>
      </c>
      <c r="BH108" s="231">
        <v>68.73</v>
      </c>
      <c r="BI108" s="231">
        <v>350.55</v>
      </c>
      <c r="BJ108" s="231">
        <v>4.32</v>
      </c>
      <c r="BK108" s="231">
        <v>1161.3399999999999</v>
      </c>
      <c r="BL108" s="231">
        <v>150.87</v>
      </c>
      <c r="BM108" s="231">
        <v>173.29</v>
      </c>
      <c r="BN108" s="231">
        <v>400.64</v>
      </c>
      <c r="BO108" s="231">
        <v>4389.97</v>
      </c>
      <c r="BP108" s="231">
        <v>141.49</v>
      </c>
      <c r="BQ108" s="231">
        <v>878.42</v>
      </c>
      <c r="BR108" s="231">
        <v>89.6</v>
      </c>
      <c r="BS108" s="231">
        <v>389.54</v>
      </c>
      <c r="BT108" s="231">
        <v>79.52</v>
      </c>
      <c r="BU108" s="231">
        <v>57.8</v>
      </c>
      <c r="BV108" s="231">
        <v>10.4</v>
      </c>
      <c r="BW108" s="231">
        <v>76.48</v>
      </c>
      <c r="BX108" s="231">
        <v>519.17999999999995</v>
      </c>
      <c r="BY108" s="231">
        <v>159.46</v>
      </c>
      <c r="BZ108" s="231">
        <v>74.069999999999993</v>
      </c>
      <c r="CA108" s="231">
        <v>165.19</v>
      </c>
      <c r="CB108" s="231">
        <v>56.86</v>
      </c>
      <c r="CC108" s="231">
        <v>99119.73</v>
      </c>
      <c r="CD108" s="231">
        <v>229.88</v>
      </c>
      <c r="CE108" s="231">
        <v>69.08</v>
      </c>
      <c r="CF108" s="231">
        <v>11281.72</v>
      </c>
      <c r="CG108" s="231">
        <v>43.5</v>
      </c>
      <c r="CH108" s="231">
        <v>0.96</v>
      </c>
      <c r="CI108" s="231">
        <v>136.54</v>
      </c>
      <c r="CJ108" s="231">
        <v>148.56</v>
      </c>
      <c r="CK108" s="231">
        <v>136.94999999999999</v>
      </c>
      <c r="CL108" s="231">
        <v>22.38</v>
      </c>
      <c r="CM108" s="231">
        <v>8.7200000000000006</v>
      </c>
      <c r="CN108" s="231">
        <v>9.2200000000000006</v>
      </c>
      <c r="CO108" s="231">
        <v>0.65</v>
      </c>
      <c r="CP108" s="231">
        <v>1362.71</v>
      </c>
      <c r="CQ108" s="231">
        <v>188.18</v>
      </c>
      <c r="CR108" s="231">
        <v>297.36</v>
      </c>
      <c r="CS108" s="231">
        <v>217.74</v>
      </c>
      <c r="CT108" s="231">
        <v>274.44</v>
      </c>
      <c r="CU108" s="231">
        <v>1101.8800000000001</v>
      </c>
      <c r="CV108" s="231">
        <v>139.58000000000001</v>
      </c>
      <c r="CW108" s="231">
        <v>479.94</v>
      </c>
      <c r="CX108" s="231">
        <v>13.4</v>
      </c>
      <c r="CY108" s="231">
        <v>378.69</v>
      </c>
      <c r="CZ108" s="231">
        <v>34.43</v>
      </c>
      <c r="DA108" s="231">
        <v>9163.9</v>
      </c>
      <c r="DB108" s="231">
        <v>218.8</v>
      </c>
      <c r="DC108" s="231">
        <v>11.96</v>
      </c>
      <c r="DD108" s="231">
        <v>43.32</v>
      </c>
      <c r="DE108" s="231">
        <v>1638.25</v>
      </c>
      <c r="DF108" s="231">
        <v>195.74</v>
      </c>
      <c r="DG108" s="231">
        <v>159.46</v>
      </c>
      <c r="DH108" s="231">
        <v>12.29</v>
      </c>
      <c r="DI108" s="231">
        <v>9.1</v>
      </c>
      <c r="DJ108" s="231">
        <v>28.78</v>
      </c>
      <c r="DK108" s="231">
        <v>81.150000000000006</v>
      </c>
      <c r="DL108" s="231">
        <v>9920.7099999999991</v>
      </c>
      <c r="DM108" s="231">
        <v>32.65</v>
      </c>
      <c r="DN108" s="231">
        <v>62.67</v>
      </c>
      <c r="DO108" s="231">
        <v>79.42</v>
      </c>
      <c r="DP108" s="231">
        <v>92.22</v>
      </c>
      <c r="DQ108" s="231">
        <v>352599.59</v>
      </c>
      <c r="DR108" s="231">
        <v>342.88</v>
      </c>
      <c r="DS108" s="231">
        <v>40.36</v>
      </c>
      <c r="DT108" s="231">
        <v>43.77</v>
      </c>
      <c r="DU108" s="231">
        <v>42.5</v>
      </c>
      <c r="DV108" s="231">
        <v>6.97</v>
      </c>
      <c r="DW108" s="231">
        <v>1.86</v>
      </c>
      <c r="DX108" s="231">
        <v>12.88</v>
      </c>
      <c r="DY108" s="231">
        <v>9.6999999999999993</v>
      </c>
      <c r="DZ108" s="231">
        <v>257.38</v>
      </c>
      <c r="EA108" s="231">
        <v>131.35</v>
      </c>
      <c r="EB108" s="231">
        <v>23.06</v>
      </c>
      <c r="EC108" s="231">
        <v>1329</v>
      </c>
      <c r="ED108" s="231">
        <v>23.18</v>
      </c>
      <c r="EE108" s="231">
        <v>23.94</v>
      </c>
      <c r="EF108" s="231">
        <v>22.7</v>
      </c>
      <c r="EG108" s="231">
        <v>38.54</v>
      </c>
      <c r="EH108" s="231">
        <v>1216.96</v>
      </c>
      <c r="EI108" s="231">
        <v>267.43</v>
      </c>
      <c r="EJ108" s="231">
        <v>6.33</v>
      </c>
      <c r="EK108" s="231">
        <v>4904.3500000000004</v>
      </c>
      <c r="EL108" s="231">
        <v>26.31</v>
      </c>
      <c r="EM108" s="231">
        <v>278.01</v>
      </c>
      <c r="EN108" s="231">
        <v>167.31</v>
      </c>
      <c r="EO108" s="231">
        <v>255.34</v>
      </c>
      <c r="EP108" s="231">
        <v>3511.63</v>
      </c>
      <c r="EQ108" s="231">
        <v>169.25</v>
      </c>
      <c r="ER108" s="231">
        <v>165.74</v>
      </c>
      <c r="ES108" s="231">
        <v>150.19</v>
      </c>
      <c r="ET108" s="231">
        <v>61.75</v>
      </c>
      <c r="EU108" s="231">
        <v>29.22</v>
      </c>
      <c r="EV108" s="231">
        <v>475.92</v>
      </c>
      <c r="EW108" s="231">
        <v>10.5</v>
      </c>
      <c r="EX108" s="231">
        <v>173.74</v>
      </c>
      <c r="EY108" s="231">
        <v>196.58</v>
      </c>
      <c r="EZ108" s="231">
        <v>31.97</v>
      </c>
      <c r="FA108" s="231">
        <v>69.349999999999994</v>
      </c>
      <c r="FB108" s="231">
        <v>30.32</v>
      </c>
      <c r="FC108" s="231">
        <v>105</v>
      </c>
      <c r="FD108" s="231">
        <v>12.9</v>
      </c>
      <c r="FE108" s="231">
        <v>33.15</v>
      </c>
      <c r="FF108" s="231">
        <v>369.73</v>
      </c>
      <c r="FG108" s="231">
        <v>96.93</v>
      </c>
      <c r="FH108" s="231">
        <v>887.82</v>
      </c>
      <c r="FI108" s="231">
        <v>57.06</v>
      </c>
      <c r="FJ108" s="233">
        <v>45928.32</v>
      </c>
      <c r="FN108" s="326">
        <f t="shared" si="495"/>
        <v>3.2003857999320017E-3</v>
      </c>
      <c r="FO108" s="322">
        <f t="shared" si="496"/>
        <v>1.71235024775763E-2</v>
      </c>
      <c r="FP108" s="322">
        <f t="shared" si="497"/>
        <v>3.640145605824248E-3</v>
      </c>
      <c r="FQ108" s="322">
        <f t="shared" si="498"/>
        <v>2.3752969121139168E-3</v>
      </c>
      <c r="FR108" s="322">
        <f t="shared" si="499"/>
        <v>2.8897754830634479E-2</v>
      </c>
      <c r="FS108" s="322">
        <f t="shared" si="500"/>
        <v>-9.439899307740739E-3</v>
      </c>
      <c r="FT108" s="322">
        <f t="shared" si="501"/>
        <v>8.2729131808886459E-3</v>
      </c>
      <c r="FU108" s="322">
        <f t="shared" si="502"/>
        <v>1.1881103391352113E-2</v>
      </c>
      <c r="FV108" s="322">
        <f t="shared" si="503"/>
        <v>-4.7348484848484848E-2</v>
      </c>
      <c r="FW108" s="322">
        <f t="shared" si="504"/>
        <v>8.4606459098812096E-4</v>
      </c>
      <c r="FX108" s="322">
        <f t="shared" si="505"/>
        <v>-7.6116795607686473E-3</v>
      </c>
      <c r="FY108" s="322">
        <f t="shared" si="506"/>
        <v>1</v>
      </c>
      <c r="FZ108" s="322">
        <f t="shared" si="507"/>
        <v>3.3711048158640365E-2</v>
      </c>
      <c r="GA108" s="322">
        <f t="shared" si="508"/>
        <v>2.0532349453155845E-2</v>
      </c>
      <c r="GB108" s="322">
        <f t="shared" si="509"/>
        <v>2.3529411764705903E-2</v>
      </c>
      <c r="GC108" s="322">
        <f t="shared" si="510"/>
        <v>3.0670246111852619E-2</v>
      </c>
      <c r="GD108" s="322">
        <f t="shared" si="511"/>
        <v>3.6131774707757691E-2</v>
      </c>
      <c r="GE108" s="322">
        <f t="shared" si="512"/>
        <v>9.5221223260552098E-3</v>
      </c>
      <c r="GF108" s="322">
        <f t="shared" si="513"/>
        <v>-8.4615384615384179E-3</v>
      </c>
      <c r="GG108" s="322">
        <f t="shared" si="514"/>
        <v>-4.3758219601913992E-2</v>
      </c>
      <c r="GH108" s="322">
        <f t="shared" si="515"/>
        <v>-1.1481056257177454E-3</v>
      </c>
      <c r="GI108" s="322">
        <f t="shared" si="516"/>
        <v>-7.7250231982678594E-2</v>
      </c>
      <c r="GJ108" s="322">
        <f t="shared" si="517"/>
        <v>6.0790273556231515E-3</v>
      </c>
      <c r="GK108" s="322">
        <f t="shared" si="518"/>
        <v>9.7354757227055052E-3</v>
      </c>
      <c r="GL108" s="322">
        <f t="shared" si="519"/>
        <v>-2.4288605786403052E-2</v>
      </c>
      <c r="GM108" s="322">
        <f t="shared" si="520"/>
        <v>-2.8186274509803828E-2</v>
      </c>
      <c r="GN108" s="322">
        <f t="shared" si="521"/>
        <v>-3.7878787878787908E-2</v>
      </c>
      <c r="GO108" s="322">
        <f t="shared" si="522"/>
        <v>-9.5440084835630816E-3</v>
      </c>
      <c r="GP108" s="322">
        <f t="shared" si="523"/>
        <v>5.6100217864923814E-2</v>
      </c>
      <c r="GQ108" s="322">
        <f t="shared" si="524"/>
        <v>8.2467239042024847E-3</v>
      </c>
      <c r="GR108" s="322">
        <f t="shared" si="525"/>
        <v>-9.9750248247224074E-3</v>
      </c>
      <c r="GS108" s="322">
        <f t="shared" si="526"/>
        <v>3.8341506910387846E-2</v>
      </c>
      <c r="GT108" s="322">
        <f t="shared" si="527"/>
        <v>8.1521739130434243E-3</v>
      </c>
      <c r="GU108" s="322">
        <f t="shared" si="528"/>
        <v>2.5484826468451363E-2</v>
      </c>
      <c r="GV108" s="322">
        <f t="shared" si="529"/>
        <v>3.7023324694556779E-3</v>
      </c>
      <c r="GW108" s="322">
        <f t="shared" si="530"/>
        <v>2.1710698404394484E-2</v>
      </c>
      <c r="GX108" s="322">
        <f t="shared" si="531"/>
        <v>2.6556414155089459E-2</v>
      </c>
      <c r="GY108" s="322">
        <f t="shared" si="532"/>
        <v>7.3028237585199607E-2</v>
      </c>
      <c r="GZ108" s="322">
        <f t="shared" si="533"/>
        <v>-4.3447293447293409E-2</v>
      </c>
      <c r="HA108" s="322">
        <f t="shared" si="534"/>
        <v>-1.4015976761074644E-2</v>
      </c>
      <c r="HB108" s="322">
        <f t="shared" si="535"/>
        <v>2.9743975903614561E-2</v>
      </c>
      <c r="HC108" s="322">
        <f t="shared" si="536"/>
        <v>2.7310924369747941E-2</v>
      </c>
      <c r="HD108" s="322">
        <f t="shared" si="537"/>
        <v>1.4084507042253639E-2</v>
      </c>
      <c r="HE108" s="322">
        <f t="shared" si="538"/>
        <v>1.6427579824155505E-2</v>
      </c>
      <c r="HF108" s="322">
        <f t="shared" si="539"/>
        <v>7.0967741935483502E-3</v>
      </c>
      <c r="HG108" s="322">
        <f t="shared" si="540"/>
        <v>3.7086575875487212E-3</v>
      </c>
      <c r="HH108" s="322">
        <f t="shared" si="541"/>
        <v>8.0025608194622278E-3</v>
      </c>
      <c r="HI108" s="322">
        <f t="shared" si="542"/>
        <v>4.0252012600629486E-3</v>
      </c>
      <c r="HJ108" s="322">
        <f t="shared" si="543"/>
        <v>6.9478908188585445E-2</v>
      </c>
      <c r="HK108" s="322">
        <f t="shared" si="544"/>
        <v>1.4416004707266691E-2</v>
      </c>
      <c r="HL108" s="322">
        <f t="shared" si="545"/>
        <v>-9.2764378478665498E-3</v>
      </c>
      <c r="HM108" s="322">
        <f t="shared" si="546"/>
        <v>-8.142508144289554E-3</v>
      </c>
      <c r="HN108" s="322">
        <f t="shared" si="547"/>
        <v>-8.3040286260719579E-3</v>
      </c>
      <c r="HO108" s="322">
        <f t="shared" si="548"/>
        <v>-9.3750000000000083E-2</v>
      </c>
      <c r="HP108" s="322">
        <f t="shared" si="549"/>
        <v>7.9239302694136302E-2</v>
      </c>
      <c r="HQ108" s="322">
        <f t="shared" si="550"/>
        <v>2.8855454056958652E-2</v>
      </c>
      <c r="HR108" s="322">
        <f t="shared" si="551"/>
        <v>2.1289298559841574E-2</v>
      </c>
      <c r="HS108" s="322">
        <f t="shared" si="552"/>
        <v>1.6903478686918123E-2</v>
      </c>
      <c r="HT108" s="322">
        <f t="shared" si="553"/>
        <v>-1.0652080034547214E-2</v>
      </c>
      <c r="HU108" s="322">
        <f t="shared" si="554"/>
        <v>2.2071257799288566E-2</v>
      </c>
      <c r="HV108" s="322">
        <f t="shared" si="555"/>
        <v>3.3492822966507317E-2</v>
      </c>
      <c r="HW108" s="322">
        <f t="shared" si="556"/>
        <v>1.9756945664008992E-2</v>
      </c>
      <c r="HX108" s="322">
        <f t="shared" si="557"/>
        <v>2.8425357873210745E-2</v>
      </c>
      <c r="HY108" s="322">
        <f t="shared" si="558"/>
        <v>1.9832862523540516E-2</v>
      </c>
      <c r="HZ108" s="322">
        <f t="shared" si="559"/>
        <v>-2.5040761200204462E-2</v>
      </c>
      <c r="IA108" s="322">
        <f t="shared" si="560"/>
        <v>2.0128504537162882E-2</v>
      </c>
      <c r="IB108" s="322">
        <f t="shared" si="561"/>
        <v>1.2595720317755811E-2</v>
      </c>
      <c r="IC108" s="322">
        <f t="shared" si="562"/>
        <v>2.1489871386375682E-2</v>
      </c>
      <c r="ID108" s="322">
        <f t="shared" si="563"/>
        <v>-2.0049008687904523E-3</v>
      </c>
      <c r="IE108" s="322">
        <f t="shared" si="564"/>
        <v>5.5759202849915458E-3</v>
      </c>
      <c r="IF108" s="322">
        <f t="shared" si="565"/>
        <v>6.6237597211048507E-2</v>
      </c>
      <c r="IG108" s="322">
        <f t="shared" si="566"/>
        <v>5.1930067509077429E-4</v>
      </c>
      <c r="IH108" s="322">
        <f t="shared" si="567"/>
        <v>-6.6857688634193203E-3</v>
      </c>
      <c r="II108" s="322">
        <f t="shared" si="568"/>
        <v>2.0141389889289117E-2</v>
      </c>
      <c r="IJ108" s="322">
        <f t="shared" si="569"/>
        <v>-1.2665449566408188E-2</v>
      </c>
      <c r="IK108" s="322">
        <f t="shared" si="570"/>
        <v>1.0583687179162278E-2</v>
      </c>
      <c r="IL108" s="322">
        <f t="shared" si="571"/>
        <v>-2.7186761229314519E-2</v>
      </c>
      <c r="IM108" s="322">
        <f t="shared" si="572"/>
        <v>-1.6960247560104703E-2</v>
      </c>
      <c r="IN108" s="322">
        <f t="shared" si="573"/>
        <v>1.8813832646479074E-2</v>
      </c>
      <c r="IO108" s="322">
        <f t="shared" si="574"/>
        <v>2.0192182004757225E-2</v>
      </c>
      <c r="IP108" s="322">
        <f t="shared" si="575"/>
        <v>5.8379373848987143E-2</v>
      </c>
      <c r="IQ108" s="322">
        <f t="shared" si="576"/>
        <v>-1.5112631879098977E-2</v>
      </c>
      <c r="IR108" s="322">
        <f t="shared" si="577"/>
        <v>5.1756622586013219E-2</v>
      </c>
      <c r="IS108" s="322">
        <f t="shared" si="578"/>
        <v>-2.4663677130044873E-2</v>
      </c>
      <c r="IT108" s="322">
        <f t="shared" si="579"/>
        <v>4.3478260869565133E-2</v>
      </c>
      <c r="IU108" s="322">
        <f t="shared" si="580"/>
        <v>2.3384799880077984E-2</v>
      </c>
      <c r="IV108" s="322">
        <f t="shared" si="581"/>
        <v>-4.1424699961285248E-2</v>
      </c>
      <c r="IW108" s="322">
        <f t="shared" si="582"/>
        <v>1.5949554896142262E-2</v>
      </c>
      <c r="IX108" s="322">
        <f t="shared" si="583"/>
        <v>-2.7801911381407498E-2</v>
      </c>
      <c r="IY108" s="322">
        <f t="shared" si="584"/>
        <v>-4.5662100456620031E-3</v>
      </c>
      <c r="IZ108" s="322">
        <f t="shared" si="585"/>
        <v>3.1319910514541513E-2</v>
      </c>
      <c r="JA108" s="322">
        <f t="shared" si="586"/>
        <v>-5.797101449275352E-2</v>
      </c>
      <c r="JB108" s="322">
        <f t="shared" si="587"/>
        <v>3.8476779808263861E-2</v>
      </c>
      <c r="JC108" s="322">
        <f t="shared" si="588"/>
        <v>-5.7064355912500482E-3</v>
      </c>
      <c r="JD108" s="322">
        <f t="shared" si="589"/>
        <v>3.5015663069961719E-2</v>
      </c>
      <c r="JE108" s="322">
        <f t="shared" si="590"/>
        <v>2.5323449514250721E-3</v>
      </c>
      <c r="JF108" s="322">
        <f t="shared" si="591"/>
        <v>3.3399856911548766E-2</v>
      </c>
      <c r="JG108" s="322">
        <f t="shared" si="592"/>
        <v>2.4147225578585386E-2</v>
      </c>
      <c r="JH108" s="322">
        <f t="shared" si="593"/>
        <v>1.5053450658134113E-2</v>
      </c>
      <c r="JI108" s="322">
        <f t="shared" si="594"/>
        <v>3.6229380775541865E-2</v>
      </c>
      <c r="JJ108" s="322">
        <f t="shared" si="595"/>
        <v>2.212051868802448E-2</v>
      </c>
      <c r="JK108" s="322">
        <f t="shared" si="596"/>
        <v>1.7026990734523902E-2</v>
      </c>
      <c r="JL108" s="322">
        <f t="shared" si="597"/>
        <v>5.2261613691931566E-2</v>
      </c>
      <c r="JM108" s="322">
        <f t="shared" si="598"/>
        <v>-4.7775902773159608E-2</v>
      </c>
      <c r="JN108" s="322">
        <f t="shared" si="599"/>
        <v>2.9743975903614561E-2</v>
      </c>
      <c r="JO108" s="322">
        <f t="shared" si="600"/>
        <v>1.1844331641286003E-2</v>
      </c>
      <c r="JP108" s="322">
        <f t="shared" si="601"/>
        <v>3.1919961886612759E-2</v>
      </c>
      <c r="JQ108" s="322">
        <f t="shared" si="602"/>
        <v>6.2404412532477208E-3</v>
      </c>
      <c r="JR108" s="322">
        <f t="shared" si="603"/>
        <v>4.3099025141098172E-3</v>
      </c>
      <c r="JS108" s="322">
        <f t="shared" si="604"/>
        <v>1.0583687179162278E-2</v>
      </c>
      <c r="JT108" s="322">
        <f t="shared" si="605"/>
        <v>1.0690789473684129E-2</v>
      </c>
      <c r="JU108" s="322">
        <f t="shared" si="606"/>
        <v>1.2235817575083362E-2</v>
      </c>
      <c r="JV108" s="322">
        <f t="shared" si="607"/>
        <v>3.7490987743331032E-2</v>
      </c>
      <c r="JW108" s="322">
        <f t="shared" si="608"/>
        <v>-8.6733447349131906E-3</v>
      </c>
      <c r="JX108" s="322">
        <f t="shared" si="609"/>
        <v>-1.6707832471692878E-2</v>
      </c>
      <c r="JY108" s="322">
        <f t="shared" si="610"/>
        <v>1.303133726341923E-2</v>
      </c>
      <c r="JZ108" s="322">
        <f t="shared" si="611"/>
        <v>1.8693107932379691E-2</v>
      </c>
      <c r="KA108" s="322">
        <f t="shared" si="612"/>
        <v>2.0822622107969212E-2</v>
      </c>
      <c r="KB108" s="322">
        <f t="shared" si="613"/>
        <v>5.8900523560208549E-3</v>
      </c>
      <c r="KC108" s="322">
        <f t="shared" si="614"/>
        <v>7.1104371253104953E-2</v>
      </c>
      <c r="KD108" s="322">
        <f t="shared" si="615"/>
        <v>1.1387193786679504E-3</v>
      </c>
      <c r="KE108" s="322">
        <f t="shared" si="616"/>
        <v>4.1011091049780658E-2</v>
      </c>
      <c r="KF108" s="322">
        <f t="shared" si="617"/>
        <v>-0.28620352250489234</v>
      </c>
      <c r="KG108" s="322">
        <f t="shared" si="618"/>
        <v>1.1904761904761904E-2</v>
      </c>
      <c r="KH108" s="322">
        <f t="shared" si="619"/>
        <v>2.6509572901325437E-2</v>
      </c>
      <c r="KI108" s="322">
        <f t="shared" si="620"/>
        <v>-0.11428571428571428</v>
      </c>
      <c r="KJ108" s="322">
        <f t="shared" si="621"/>
        <v>3.7872683319903358E-2</v>
      </c>
      <c r="KK108" s="322">
        <f t="shared" si="622"/>
        <v>7.2689511941846831E-3</v>
      </c>
      <c r="KL108" s="322">
        <f t="shared" si="623"/>
        <v>-3.716033134628705E-3</v>
      </c>
      <c r="KM108" s="322">
        <f t="shared" si="624"/>
        <v>3.1733563742046909E-2</v>
      </c>
      <c r="KN108" s="322">
        <f t="shared" si="625"/>
        <v>4.3554006968640185E-3</v>
      </c>
      <c r="KO108" s="322">
        <f t="shared" si="626"/>
        <v>2.2624434389140274E-3</v>
      </c>
      <c r="KP108" s="322">
        <f t="shared" si="627"/>
        <v>1.2227074235807911E-2</v>
      </c>
      <c r="KQ108" s="322">
        <f t="shared" si="628"/>
        <v>-2.8803245436105369E-2</v>
      </c>
      <c r="KR108" s="322">
        <f t="shared" si="629"/>
        <v>4.2240587695133065E-2</v>
      </c>
      <c r="KS108" s="322">
        <f t="shared" si="630"/>
        <v>-2.5879917184265379E-3</v>
      </c>
      <c r="KT108" s="322">
        <f t="shared" si="631"/>
        <v>3.5076378729629508E-2</v>
      </c>
      <c r="KU108" s="322">
        <f t="shared" si="632"/>
        <v>-5.9792966852262113E-4</v>
      </c>
      <c r="KV108" s="322">
        <f t="shared" si="633"/>
        <v>4.6280991735537236E-2</v>
      </c>
      <c r="KW108" s="322">
        <f t="shared" si="634"/>
        <v>1.9746828073473142E-2</v>
      </c>
      <c r="KX108" s="322">
        <f t="shared" si="635"/>
        <v>1.7401392111368881E-2</v>
      </c>
      <c r="KY108" s="322">
        <f t="shared" si="636"/>
        <v>1.4153868602487855E-2</v>
      </c>
      <c r="KZ108" s="322">
        <f t="shared" si="637"/>
        <v>1.4000000000000014E-2</v>
      </c>
      <c r="LA108" s="322">
        <f t="shared" si="638"/>
        <v>1.7169262637931729E-2</v>
      </c>
      <c r="LB108" s="322">
        <f t="shared" si="639"/>
        <v>3.2070442114791695E-2</v>
      </c>
      <c r="LC108" s="322">
        <f t="shared" si="640"/>
        <v>2.487709530296674E-3</v>
      </c>
      <c r="LD108" s="322">
        <f t="shared" si="641"/>
        <v>1.6872200748512176E-2</v>
      </c>
      <c r="LE108" s="322">
        <f t="shared" si="642"/>
        <v>-5.2324811233275407E-3</v>
      </c>
      <c r="LF108" s="322">
        <f t="shared" si="643"/>
        <v>-1.0892199263174751E-2</v>
      </c>
      <c r="LG108" s="322">
        <f t="shared" si="644"/>
        <v>1.3527575442247679E-2</v>
      </c>
      <c r="LH108" s="322">
        <f t="shared" si="645"/>
        <v>4.9715470466275578E-2</v>
      </c>
      <c r="LI108" s="322">
        <f t="shared" si="646"/>
        <v>-4.3715846994535554E-2</v>
      </c>
      <c r="LJ108" s="322">
        <f t="shared" si="647"/>
        <v>-6.9730224051211638E-3</v>
      </c>
      <c r="LK108" s="322">
        <f t="shared" si="648"/>
        <v>3.0779717896282335E-2</v>
      </c>
      <c r="LL108" s="322">
        <f t="shared" si="649"/>
        <v>-4.3600124571784669E-3</v>
      </c>
      <c r="LM108" s="322">
        <f t="shared" si="650"/>
        <v>1.6117216117216032E-2</v>
      </c>
      <c r="LN108" s="322">
        <f t="shared" si="651"/>
        <v>-3.9421813403416883E-3</v>
      </c>
      <c r="LO108" s="322">
        <f t="shared" si="652"/>
        <v>0.05</v>
      </c>
      <c r="LP108" s="322">
        <f t="shared" si="653"/>
        <v>0.1044520547945206</v>
      </c>
      <c r="LQ108" s="322">
        <f t="shared" si="654"/>
        <v>-1.3392857142857227E-2</v>
      </c>
      <c r="LR108" s="322">
        <f t="shared" si="655"/>
        <v>0</v>
      </c>
      <c r="LS108" s="322">
        <f t="shared" si="656"/>
        <v>8.5318905420872695E-3</v>
      </c>
      <c r="LT108" s="322">
        <f t="shared" si="657"/>
        <v>1.497622096213648E-2</v>
      </c>
      <c r="LU108" s="322">
        <f t="shared" si="658"/>
        <v>-5.7501306847882608E-3</v>
      </c>
      <c r="LV108" s="327">
        <f t="shared" si="659"/>
        <v>2.1010964542746854E-2</v>
      </c>
    </row>
    <row r="109" spans="1:334">
      <c r="A109" s="265">
        <v>45537</v>
      </c>
      <c r="B109" s="230">
        <v>3518.58</v>
      </c>
      <c r="C109" s="231">
        <v>158.88999999999999</v>
      </c>
      <c r="D109" s="231">
        <v>58.27</v>
      </c>
      <c r="E109" s="231">
        <v>35.82</v>
      </c>
      <c r="F109" s="231">
        <v>2461.75</v>
      </c>
      <c r="G109" s="231">
        <v>30.33</v>
      </c>
      <c r="H109" s="231">
        <v>217.33</v>
      </c>
      <c r="I109" s="231">
        <v>213732.47</v>
      </c>
      <c r="J109" s="231">
        <v>18.940000000000001</v>
      </c>
      <c r="K109" s="231">
        <v>398.71</v>
      </c>
      <c r="L109" s="231">
        <v>74.2</v>
      </c>
      <c r="M109" s="232">
        <v>0.06</v>
      </c>
      <c r="N109" s="231">
        <v>37.33</v>
      </c>
      <c r="O109" s="231">
        <v>3696.2</v>
      </c>
      <c r="P109" s="231">
        <v>3.39</v>
      </c>
      <c r="Q109" s="231">
        <v>1986.05</v>
      </c>
      <c r="R109" s="231">
        <v>18.54</v>
      </c>
      <c r="S109" s="231">
        <v>219.8</v>
      </c>
      <c r="T109" s="231">
        <v>86.31</v>
      </c>
      <c r="U109" s="231">
        <v>67237.210000000006</v>
      </c>
      <c r="V109" s="231">
        <v>17.12</v>
      </c>
      <c r="W109" s="231">
        <v>102.79</v>
      </c>
      <c r="X109" s="231">
        <v>9.1999999999999993</v>
      </c>
      <c r="Y109" s="231">
        <v>582.15</v>
      </c>
      <c r="Z109" s="231">
        <v>79.83</v>
      </c>
      <c r="AA109" s="231">
        <v>210.73</v>
      </c>
      <c r="AB109" s="231">
        <v>2.57</v>
      </c>
      <c r="AC109" s="231">
        <v>8.6199999999999992</v>
      </c>
      <c r="AD109" s="231">
        <v>17.899999999999999</v>
      </c>
      <c r="AE109" s="231">
        <v>171.39</v>
      </c>
      <c r="AF109" s="231">
        <v>597.23</v>
      </c>
      <c r="AG109" s="231">
        <v>68.59</v>
      </c>
      <c r="AH109" s="231">
        <v>6.73</v>
      </c>
      <c r="AI109" s="231">
        <v>171.29</v>
      </c>
      <c r="AJ109" s="231">
        <v>26.69</v>
      </c>
      <c r="AK109" s="231">
        <v>422.4</v>
      </c>
      <c r="AL109" s="231">
        <v>466.98</v>
      </c>
      <c r="AM109" s="231">
        <v>18.89</v>
      </c>
      <c r="AN109" s="231">
        <v>13.13</v>
      </c>
      <c r="AO109" s="231">
        <v>125.52</v>
      </c>
      <c r="AP109" s="231">
        <v>206.79</v>
      </c>
      <c r="AQ109" s="231">
        <v>14.84</v>
      </c>
      <c r="AR109" s="231">
        <v>8.19</v>
      </c>
      <c r="AS109" s="231">
        <v>84.51</v>
      </c>
      <c r="AT109" s="231">
        <v>75.95</v>
      </c>
      <c r="AU109" s="231">
        <v>152.65</v>
      </c>
      <c r="AV109" s="231">
        <v>29.92</v>
      </c>
      <c r="AW109" s="231">
        <v>53.79</v>
      </c>
      <c r="AX109" s="231">
        <v>4.0999999999999996</v>
      </c>
      <c r="AY109" s="231">
        <v>32.229999999999997</v>
      </c>
      <c r="AZ109" s="231">
        <v>29.25</v>
      </c>
      <c r="BA109" s="231">
        <v>7658.89</v>
      </c>
      <c r="BB109" s="231">
        <v>674.06</v>
      </c>
      <c r="BC109" s="231">
        <v>0.24</v>
      </c>
      <c r="BD109" s="231">
        <v>12.88</v>
      </c>
      <c r="BE109" s="231">
        <v>563.41</v>
      </c>
      <c r="BF109" s="231">
        <v>665.77</v>
      </c>
      <c r="BG109" s="231">
        <v>157.46</v>
      </c>
      <c r="BH109" s="231">
        <v>64.17</v>
      </c>
      <c r="BI109" s="231">
        <v>324.23</v>
      </c>
      <c r="BJ109" s="231">
        <v>4.13</v>
      </c>
      <c r="BK109" s="231">
        <v>1177.6300000000001</v>
      </c>
      <c r="BL109" s="231">
        <v>143.29</v>
      </c>
      <c r="BM109" s="231">
        <v>160</v>
      </c>
      <c r="BN109" s="231">
        <v>367</v>
      </c>
      <c r="BO109" s="231">
        <v>4296.45</v>
      </c>
      <c r="BP109" s="231">
        <v>144.03</v>
      </c>
      <c r="BQ109" s="231">
        <v>844.44</v>
      </c>
      <c r="BR109" s="231">
        <v>87.18</v>
      </c>
      <c r="BS109" s="231">
        <v>375.99</v>
      </c>
      <c r="BT109" s="231">
        <v>78.2</v>
      </c>
      <c r="BU109" s="231">
        <v>55.63</v>
      </c>
      <c r="BV109" s="231">
        <v>9.83</v>
      </c>
      <c r="BW109" s="231">
        <v>75.900000000000006</v>
      </c>
      <c r="BX109" s="231">
        <v>498.23</v>
      </c>
      <c r="BY109" s="231">
        <v>159.22999999999999</v>
      </c>
      <c r="BZ109" s="231">
        <v>67.010000000000005</v>
      </c>
      <c r="CA109" s="231">
        <v>169.45</v>
      </c>
      <c r="CB109" s="231">
        <v>56.5</v>
      </c>
      <c r="CC109" s="231">
        <v>93421.05</v>
      </c>
      <c r="CD109" s="231">
        <v>218.68</v>
      </c>
      <c r="CE109" s="231">
        <v>67.180000000000007</v>
      </c>
      <c r="CF109" s="231">
        <v>11579.13</v>
      </c>
      <c r="CG109" s="231">
        <v>42.4</v>
      </c>
      <c r="CH109" s="231">
        <v>0.94</v>
      </c>
      <c r="CI109" s="231">
        <v>134.91999999999999</v>
      </c>
      <c r="CJ109" s="231">
        <v>134.35</v>
      </c>
      <c r="CK109" s="231">
        <v>129.06</v>
      </c>
      <c r="CL109" s="231">
        <v>22.48</v>
      </c>
      <c r="CM109" s="231">
        <v>8.52</v>
      </c>
      <c r="CN109" s="231">
        <v>8.9600000000000009</v>
      </c>
      <c r="CO109" s="231">
        <v>0.59</v>
      </c>
      <c r="CP109" s="231">
        <v>1293.73</v>
      </c>
      <c r="CQ109" s="231">
        <v>188.28</v>
      </c>
      <c r="CR109" s="231">
        <v>300.02</v>
      </c>
      <c r="CS109" s="231">
        <v>209.44</v>
      </c>
      <c r="CT109" s="231">
        <v>277.42</v>
      </c>
      <c r="CU109" s="231">
        <v>1040.4000000000001</v>
      </c>
      <c r="CV109" s="231">
        <v>140.1</v>
      </c>
      <c r="CW109" s="231">
        <v>472.77</v>
      </c>
      <c r="CX109" s="231">
        <v>13.65</v>
      </c>
      <c r="CY109" s="231">
        <v>369.97</v>
      </c>
      <c r="CZ109" s="231">
        <v>32.72</v>
      </c>
      <c r="DA109" s="231">
        <v>8829.75</v>
      </c>
      <c r="DB109" s="231">
        <v>206.79</v>
      </c>
      <c r="DC109" s="231">
        <v>10.84</v>
      </c>
      <c r="DD109" s="231">
        <v>44.12</v>
      </c>
      <c r="DE109" s="231">
        <v>1521.2</v>
      </c>
      <c r="DF109" s="231">
        <v>190.2</v>
      </c>
      <c r="DG109" s="231">
        <v>159.22999999999999</v>
      </c>
      <c r="DH109" s="231">
        <v>12.61</v>
      </c>
      <c r="DI109" s="231">
        <v>8.3800000000000008</v>
      </c>
      <c r="DJ109" s="231">
        <v>30.1</v>
      </c>
      <c r="DK109" s="231">
        <v>78.53</v>
      </c>
      <c r="DL109" s="231">
        <v>9629.4599999999991</v>
      </c>
      <c r="DM109" s="231">
        <v>32.74</v>
      </c>
      <c r="DN109" s="231">
        <v>63.11</v>
      </c>
      <c r="DO109" s="231">
        <v>79.05</v>
      </c>
      <c r="DP109" s="231">
        <v>88.88</v>
      </c>
      <c r="DQ109" s="231">
        <v>341643.09</v>
      </c>
      <c r="DR109" s="231">
        <v>322.77</v>
      </c>
      <c r="DS109" s="231">
        <v>40.03</v>
      </c>
      <c r="DT109" s="231">
        <v>38.65</v>
      </c>
      <c r="DU109" s="231">
        <v>34.4</v>
      </c>
      <c r="DV109" s="231">
        <v>6.03</v>
      </c>
      <c r="DW109" s="231">
        <v>1.57</v>
      </c>
      <c r="DX109" s="231">
        <v>11.97</v>
      </c>
      <c r="DY109" s="231">
        <v>9.34</v>
      </c>
      <c r="DZ109" s="231">
        <v>246.82</v>
      </c>
      <c r="EA109" s="231">
        <v>126.09</v>
      </c>
      <c r="EB109" s="231">
        <v>23.21</v>
      </c>
      <c r="EC109" s="231">
        <v>1258.2</v>
      </c>
      <c r="ED109" s="231">
        <v>21.81</v>
      </c>
      <c r="EE109" s="231">
        <v>23.02</v>
      </c>
      <c r="EF109" s="231">
        <v>21.97</v>
      </c>
      <c r="EG109" s="231">
        <v>37.17</v>
      </c>
      <c r="EH109" s="231">
        <v>1146.9100000000001</v>
      </c>
      <c r="EI109" s="231">
        <v>264.33999999999997</v>
      </c>
      <c r="EJ109" s="231">
        <v>5.66</v>
      </c>
      <c r="EK109" s="231">
        <v>4983.33</v>
      </c>
      <c r="EL109" s="231">
        <v>25.79</v>
      </c>
      <c r="EM109" s="231">
        <v>265.42</v>
      </c>
      <c r="EN109" s="231">
        <v>171.26</v>
      </c>
      <c r="EO109" s="231">
        <v>238.57</v>
      </c>
      <c r="EP109" s="231">
        <v>3216.7</v>
      </c>
      <c r="EQ109" s="231">
        <v>154.58000000000001</v>
      </c>
      <c r="ER109" s="231">
        <v>159.49</v>
      </c>
      <c r="ES109" s="231">
        <v>154.63999999999999</v>
      </c>
      <c r="ET109" s="231">
        <v>60.1</v>
      </c>
      <c r="EU109" s="231">
        <v>28.77</v>
      </c>
      <c r="EV109" s="231">
        <v>459.42</v>
      </c>
      <c r="EW109" s="231">
        <v>10.41</v>
      </c>
      <c r="EX109" s="231">
        <v>157.62</v>
      </c>
      <c r="EY109" s="231">
        <v>195.22</v>
      </c>
      <c r="EZ109" s="231">
        <v>30.03</v>
      </c>
      <c r="FA109" s="231">
        <v>65.569999999999993</v>
      </c>
      <c r="FB109" s="231">
        <v>28.82</v>
      </c>
      <c r="FC109" s="231">
        <v>103.8</v>
      </c>
      <c r="FD109" s="231">
        <v>14.4</v>
      </c>
      <c r="FE109" s="231">
        <v>33.92</v>
      </c>
      <c r="FF109" s="231">
        <v>362.96</v>
      </c>
      <c r="FG109" s="231">
        <v>100.13</v>
      </c>
      <c r="FH109" s="231">
        <v>872.2</v>
      </c>
      <c r="FI109" s="231">
        <v>53.31</v>
      </c>
      <c r="FJ109" s="233">
        <v>43630.25</v>
      </c>
      <c r="FN109" s="326">
        <f t="shared" si="495"/>
        <v>-3.8964940839715467E-2</v>
      </c>
      <c r="FO109" s="322">
        <f t="shared" si="496"/>
        <v>-2.0165268870251666E-2</v>
      </c>
      <c r="FP109" s="322">
        <f t="shared" si="497"/>
        <v>6.3903281519862619E-3</v>
      </c>
      <c r="FQ109" s="322">
        <f t="shared" si="498"/>
        <v>-5.6872037914691857E-2</v>
      </c>
      <c r="FR109" s="322">
        <f t="shared" si="499"/>
        <v>-6.4144186612329318E-2</v>
      </c>
      <c r="FS109" s="322">
        <f t="shared" si="500"/>
        <v>-3.6531130876747211E-2</v>
      </c>
      <c r="FT109" s="322">
        <f t="shared" si="501"/>
        <v>1.7977320918226918E-3</v>
      </c>
      <c r="FU109" s="322">
        <f t="shared" si="502"/>
        <v>-0.10958894921545335</v>
      </c>
      <c r="FV109" s="322">
        <f t="shared" si="503"/>
        <v>-5.8648111332007938E-2</v>
      </c>
      <c r="FW109" s="322">
        <f t="shared" si="504"/>
        <v>-3.7002149602685781E-2</v>
      </c>
      <c r="FX109" s="322">
        <f t="shared" si="505"/>
        <v>-6.7018735068527582E-2</v>
      </c>
      <c r="FY109" s="322">
        <f t="shared" si="506"/>
        <v>0</v>
      </c>
      <c r="FZ109" s="322">
        <f t="shared" si="507"/>
        <v>2.3020005480953582E-2</v>
      </c>
      <c r="GA109" s="322">
        <f t="shared" si="508"/>
        <v>-4.5503962648583196E-2</v>
      </c>
      <c r="GB109" s="322">
        <f t="shared" si="509"/>
        <v>-2.5862068965517199E-2</v>
      </c>
      <c r="GC109" s="322">
        <f t="shared" si="510"/>
        <v>-3.6674330393954339E-2</v>
      </c>
      <c r="GD109" s="322">
        <f t="shared" si="511"/>
        <v>-4.9230769230769272E-2</v>
      </c>
      <c r="GE109" s="322">
        <f t="shared" si="512"/>
        <v>-3.5711152057558947E-2</v>
      </c>
      <c r="GF109" s="322">
        <f t="shared" si="513"/>
        <v>-4.3444530643910025E-2</v>
      </c>
      <c r="GG109" s="322">
        <f t="shared" si="514"/>
        <v>-7.2678206537089965E-2</v>
      </c>
      <c r="GH109" s="322">
        <f t="shared" si="515"/>
        <v>-1.6091954022988367E-2</v>
      </c>
      <c r="GI109" s="322">
        <f t="shared" si="516"/>
        <v>-0.13860722366546546</v>
      </c>
      <c r="GJ109" s="322">
        <f t="shared" si="517"/>
        <v>-7.3514602215508609E-2</v>
      </c>
      <c r="GK109" s="322">
        <f t="shared" si="518"/>
        <v>1.1326720289074547E-2</v>
      </c>
      <c r="GL109" s="322">
        <f t="shared" si="519"/>
        <v>-2.5869432580842032E-2</v>
      </c>
      <c r="GM109" s="322">
        <f t="shared" si="520"/>
        <v>-1.5786278081360159E-2</v>
      </c>
      <c r="GN109" s="322">
        <f t="shared" si="521"/>
        <v>1.1811023622047168E-2</v>
      </c>
      <c r="GO109" s="322">
        <f t="shared" si="522"/>
        <v>-7.7087794432548248E-2</v>
      </c>
      <c r="GP109" s="322">
        <f t="shared" si="523"/>
        <v>-7.6843733883445176E-2</v>
      </c>
      <c r="GQ109" s="322">
        <f t="shared" si="524"/>
        <v>-3.983193277310932E-2</v>
      </c>
      <c r="GR109" s="322">
        <f t="shared" si="525"/>
        <v>-9.2397003176146922E-2</v>
      </c>
      <c r="GS109" s="322">
        <f t="shared" si="526"/>
        <v>-1.8319736653785616E-2</v>
      </c>
      <c r="GT109" s="322">
        <f t="shared" si="527"/>
        <v>-9.2991913746630656E-2</v>
      </c>
      <c r="GU109" s="322">
        <f t="shared" si="528"/>
        <v>-6.648863698294194E-2</v>
      </c>
      <c r="GV109" s="322">
        <f t="shared" si="529"/>
        <v>-1.5492438214680862E-2</v>
      </c>
      <c r="GW109" s="322">
        <f t="shared" si="530"/>
        <v>8.1413210445468384E-2</v>
      </c>
      <c r="GX109" s="322">
        <f t="shared" si="531"/>
        <v>-5.2509840522663623E-2</v>
      </c>
      <c r="GY109" s="322">
        <f t="shared" si="532"/>
        <v>-0.14292196007259522</v>
      </c>
      <c r="GZ109" s="322">
        <f t="shared" si="533"/>
        <v>-2.2338049143708037E-2</v>
      </c>
      <c r="HA109" s="322">
        <f t="shared" si="534"/>
        <v>-7.5495322972674472E-2</v>
      </c>
      <c r="HB109" s="322">
        <f t="shared" si="535"/>
        <v>-5.4890310786106115E-2</v>
      </c>
      <c r="HC109" s="322">
        <f t="shared" si="536"/>
        <v>1.1588275391956369E-2</v>
      </c>
      <c r="HD109" s="322">
        <f t="shared" si="537"/>
        <v>-5.2083333333333454E-2</v>
      </c>
      <c r="HE109" s="322">
        <f t="shared" si="538"/>
        <v>-3.8128841338492994E-2</v>
      </c>
      <c r="HF109" s="322">
        <f t="shared" si="539"/>
        <v>-2.6905829596412485E-2</v>
      </c>
      <c r="HG109" s="322">
        <f t="shared" si="540"/>
        <v>-7.5352837846023368E-2</v>
      </c>
      <c r="HH109" s="322">
        <f t="shared" si="541"/>
        <v>-4.9857097491266968E-2</v>
      </c>
      <c r="HI109" s="322">
        <f t="shared" si="542"/>
        <v>-6.2401952239846584E-2</v>
      </c>
      <c r="HJ109" s="322">
        <f t="shared" si="543"/>
        <v>-4.8723897911832945E-2</v>
      </c>
      <c r="HK109" s="322">
        <f t="shared" si="544"/>
        <v>-6.5255220417633417E-2</v>
      </c>
      <c r="HL109" s="322">
        <f t="shared" si="545"/>
        <v>-8.7078651685393235E-2</v>
      </c>
      <c r="HM109" s="322">
        <f t="shared" si="546"/>
        <v>-8.2926916882697058E-2</v>
      </c>
      <c r="HN109" s="322">
        <f t="shared" si="547"/>
        <v>-0.1613248394963421</v>
      </c>
      <c r="HO109" s="322">
        <f t="shared" si="548"/>
        <v>-0.17241379310344826</v>
      </c>
      <c r="HP109" s="322">
        <f t="shared" si="549"/>
        <v>-5.4331864904552017E-2</v>
      </c>
      <c r="HQ109" s="322">
        <f t="shared" si="550"/>
        <v>-1.9150084434463189E-2</v>
      </c>
      <c r="HR109" s="322">
        <f t="shared" si="551"/>
        <v>-5.0730733585228546E-2</v>
      </c>
      <c r="HS109" s="322">
        <f t="shared" si="552"/>
        <v>-5.1674295350517853E-2</v>
      </c>
      <c r="HT109" s="322">
        <f t="shared" si="553"/>
        <v>-6.6346573548668727E-2</v>
      </c>
      <c r="HU109" s="322">
        <f t="shared" si="554"/>
        <v>-7.508201397803449E-2</v>
      </c>
      <c r="HV109" s="322">
        <f t="shared" si="555"/>
        <v>-4.3981481481481566E-2</v>
      </c>
      <c r="HW109" s="322">
        <f t="shared" si="556"/>
        <v>1.4026899960390748E-2</v>
      </c>
      <c r="HX109" s="322">
        <f t="shared" si="557"/>
        <v>-5.0241930138529942E-2</v>
      </c>
      <c r="HY109" s="322">
        <f t="shared" si="558"/>
        <v>-7.669224998557328E-2</v>
      </c>
      <c r="HZ109" s="322">
        <f t="shared" si="559"/>
        <v>-8.396565495207664E-2</v>
      </c>
      <c r="IA109" s="322">
        <f t="shared" si="560"/>
        <v>-2.1303106854944437E-2</v>
      </c>
      <c r="IB109" s="322">
        <f t="shared" si="561"/>
        <v>1.7951798713689956E-2</v>
      </c>
      <c r="IC109" s="322">
        <f t="shared" si="562"/>
        <v>-3.8683090093576997E-2</v>
      </c>
      <c r="ID109" s="322">
        <f t="shared" si="563"/>
        <v>-2.7008928571428434E-2</v>
      </c>
      <c r="IE109" s="322">
        <f t="shared" si="564"/>
        <v>-3.47846177542743E-2</v>
      </c>
      <c r="IF109" s="322">
        <f t="shared" si="565"/>
        <v>-1.6599597585512993E-2</v>
      </c>
      <c r="IG109" s="322">
        <f t="shared" si="566"/>
        <v>-3.7543252595155618E-2</v>
      </c>
      <c r="IH109" s="322">
        <f t="shared" si="567"/>
        <v>-5.4807692307692335E-2</v>
      </c>
      <c r="II109" s="322">
        <f t="shared" si="568"/>
        <v>-7.5836820083681781E-3</v>
      </c>
      <c r="IJ109" s="322">
        <f t="shared" si="569"/>
        <v>-4.0352093686197341E-2</v>
      </c>
      <c r="IK109" s="322">
        <f t="shared" si="570"/>
        <v>-1.4423679919730226E-3</v>
      </c>
      <c r="IL109" s="322">
        <f t="shared" si="571"/>
        <v>-9.5315242338328457E-2</v>
      </c>
      <c r="IM109" s="322">
        <f t="shared" si="572"/>
        <v>2.5788485985834438E-2</v>
      </c>
      <c r="IN109" s="322">
        <f t="shared" si="573"/>
        <v>-6.3313401336616152E-3</v>
      </c>
      <c r="IO109" s="322">
        <f t="shared" si="574"/>
        <v>-5.7492892686450955E-2</v>
      </c>
      <c r="IP109" s="322">
        <f t="shared" si="575"/>
        <v>-4.8721071863580948E-2</v>
      </c>
      <c r="IQ109" s="322">
        <f t="shared" si="576"/>
        <v>-2.7504342790966873E-2</v>
      </c>
      <c r="IR109" s="322">
        <f t="shared" si="577"/>
        <v>2.6362114996649436E-2</v>
      </c>
      <c r="IS109" s="322">
        <f t="shared" si="578"/>
        <v>-2.5287356321839115E-2</v>
      </c>
      <c r="IT109" s="322">
        <f t="shared" si="579"/>
        <v>-2.0833333333333353E-2</v>
      </c>
      <c r="IU109" s="322">
        <f t="shared" si="580"/>
        <v>-1.1864655046140359E-2</v>
      </c>
      <c r="IV109" s="322">
        <f t="shared" si="581"/>
        <v>-9.5651588583737263E-2</v>
      </c>
      <c r="IW109" s="322">
        <f t="shared" si="582"/>
        <v>-5.7612267250821372E-2</v>
      </c>
      <c r="IX109" s="322">
        <f t="shared" si="583"/>
        <v>4.4682752457552025E-3</v>
      </c>
      <c r="IY109" s="322">
        <f t="shared" si="584"/>
        <v>-2.2935779816513881E-2</v>
      </c>
      <c r="IZ109" s="322">
        <f t="shared" si="585"/>
        <v>-2.8199566160520582E-2</v>
      </c>
      <c r="JA109" s="322">
        <f t="shared" si="586"/>
        <v>-9.2307692307692382E-2</v>
      </c>
      <c r="JB109" s="322">
        <f t="shared" si="587"/>
        <v>-5.0619720997130732E-2</v>
      </c>
      <c r="JC109" s="322">
        <f t="shared" si="588"/>
        <v>5.3140610054200398E-4</v>
      </c>
      <c r="JD109" s="322">
        <f t="shared" si="589"/>
        <v>8.945386064030024E-3</v>
      </c>
      <c r="JE109" s="322">
        <f t="shared" si="590"/>
        <v>-3.8118857352806151E-2</v>
      </c>
      <c r="JF109" s="322">
        <f t="shared" si="591"/>
        <v>1.0858475440897894E-2</v>
      </c>
      <c r="JG109" s="322">
        <f t="shared" si="592"/>
        <v>-5.5795549424619749E-2</v>
      </c>
      <c r="JH109" s="322">
        <f t="shared" si="593"/>
        <v>3.7254621005873459E-3</v>
      </c>
      <c r="JI109" s="322">
        <f t="shared" si="594"/>
        <v>-1.4939367420927649E-2</v>
      </c>
      <c r="JJ109" s="322">
        <f t="shared" si="595"/>
        <v>1.8656716417910446E-2</v>
      </c>
      <c r="JK109" s="322">
        <f t="shared" si="596"/>
        <v>-2.3026750112228923E-2</v>
      </c>
      <c r="JL109" s="322">
        <f t="shared" si="597"/>
        <v>-4.966598896311359E-2</v>
      </c>
      <c r="JM109" s="322">
        <f t="shared" si="598"/>
        <v>-3.6463732690230101E-2</v>
      </c>
      <c r="JN109" s="322">
        <f t="shared" si="599"/>
        <v>-5.4890310786106115E-2</v>
      </c>
      <c r="JO109" s="322">
        <f t="shared" si="600"/>
        <v>-9.3645484949832852E-2</v>
      </c>
      <c r="JP109" s="322">
        <f t="shared" si="601"/>
        <v>1.84672206832871E-2</v>
      </c>
      <c r="JQ109" s="322">
        <f t="shared" si="602"/>
        <v>-7.1448191667938324E-2</v>
      </c>
      <c r="JR109" s="322">
        <f t="shared" si="603"/>
        <v>-2.8302850720343414E-2</v>
      </c>
      <c r="JS109" s="322">
        <f t="shared" si="604"/>
        <v>-1.4423679919730226E-3</v>
      </c>
      <c r="JT109" s="322">
        <f t="shared" si="605"/>
        <v>2.6037428803905638E-2</v>
      </c>
      <c r="JU109" s="322">
        <f t="shared" si="606"/>
        <v>-7.9120879120878992E-2</v>
      </c>
      <c r="JV109" s="322">
        <f t="shared" si="607"/>
        <v>4.5865184155663666E-2</v>
      </c>
      <c r="JW109" s="322">
        <f t="shared" si="608"/>
        <v>-3.2285890326555815E-2</v>
      </c>
      <c r="JX109" s="322">
        <f t="shared" si="609"/>
        <v>-2.9357777820337459E-2</v>
      </c>
      <c r="JY109" s="322">
        <f t="shared" si="610"/>
        <v>2.7565084226647296E-3</v>
      </c>
      <c r="JZ109" s="322">
        <f t="shared" si="611"/>
        <v>7.02090314344978E-3</v>
      </c>
      <c r="KA109" s="322">
        <f t="shared" si="612"/>
        <v>-4.6587761269202286E-3</v>
      </c>
      <c r="KB109" s="322">
        <f t="shared" si="613"/>
        <v>-3.6217740186510555E-2</v>
      </c>
      <c r="KC109" s="322">
        <f t="shared" si="614"/>
        <v>-3.1073490471160217E-2</v>
      </c>
      <c r="KD109" s="322">
        <f t="shared" si="615"/>
        <v>-5.865025664955674E-2</v>
      </c>
      <c r="KE109" s="322">
        <f t="shared" si="616"/>
        <v>-8.1764122893953992E-3</v>
      </c>
      <c r="KF109" s="322">
        <f t="shared" si="617"/>
        <v>-0.11697509709846937</v>
      </c>
      <c r="KG109" s="322">
        <f t="shared" si="618"/>
        <v>-0.19058823529411767</v>
      </c>
      <c r="KH109" s="322">
        <f t="shared" si="619"/>
        <v>-0.13486370157819219</v>
      </c>
      <c r="KI109" s="322">
        <f t="shared" si="620"/>
        <v>-0.15591397849462366</v>
      </c>
      <c r="KJ109" s="322">
        <f t="shared" si="621"/>
        <v>-7.0652173913043487E-2</v>
      </c>
      <c r="KK109" s="322">
        <f t="shared" si="622"/>
        <v>-3.7113402061855615E-2</v>
      </c>
      <c r="KL109" s="322">
        <f t="shared" si="623"/>
        <v>-4.1028828968839859E-2</v>
      </c>
      <c r="KM109" s="322">
        <f t="shared" si="624"/>
        <v>-4.0045679482299132E-2</v>
      </c>
      <c r="KN109" s="322">
        <f t="shared" si="625"/>
        <v>6.5047701647876037E-3</v>
      </c>
      <c r="KO109" s="322">
        <f t="shared" si="626"/>
        <v>-5.3273137697516897E-2</v>
      </c>
      <c r="KP109" s="322">
        <f t="shared" si="627"/>
        <v>-5.9102674719585892E-2</v>
      </c>
      <c r="KQ109" s="322">
        <f t="shared" si="628"/>
        <v>-3.8429406850459549E-2</v>
      </c>
      <c r="KR109" s="322">
        <f t="shared" si="629"/>
        <v>-3.2158590308370066E-2</v>
      </c>
      <c r="KS109" s="322">
        <f t="shared" si="630"/>
        <v>-3.5547483134405748E-2</v>
      </c>
      <c r="KT109" s="322">
        <f t="shared" si="631"/>
        <v>-5.7561464633184289E-2</v>
      </c>
      <c r="KU109" s="322">
        <f t="shared" si="632"/>
        <v>-1.1554425457129086E-2</v>
      </c>
      <c r="KV109" s="322">
        <f t="shared" si="633"/>
        <v>-0.10584518167456555</v>
      </c>
      <c r="KW109" s="322">
        <f t="shared" si="634"/>
        <v>1.6104070875855019E-2</v>
      </c>
      <c r="KX109" s="322">
        <f t="shared" si="635"/>
        <v>-1.9764348156594436E-2</v>
      </c>
      <c r="KY109" s="322">
        <f t="shared" si="636"/>
        <v>-4.528614078630256E-2</v>
      </c>
      <c r="KZ109" s="322">
        <f t="shared" si="637"/>
        <v>2.360886976271585E-2</v>
      </c>
      <c r="LA109" s="322">
        <f t="shared" si="638"/>
        <v>-6.5677136367196715E-2</v>
      </c>
      <c r="LB109" s="322">
        <f t="shared" si="639"/>
        <v>-8.3986638683460471E-2</v>
      </c>
      <c r="LC109" s="322">
        <f t="shared" si="640"/>
        <v>-8.6676514032496238E-2</v>
      </c>
      <c r="LD109" s="322">
        <f t="shared" si="641"/>
        <v>-3.7709665741522867E-2</v>
      </c>
      <c r="LE109" s="322">
        <f t="shared" si="642"/>
        <v>2.9629136427192147E-2</v>
      </c>
      <c r="LF109" s="322">
        <f t="shared" si="643"/>
        <v>-2.672064777327933E-2</v>
      </c>
      <c r="LG109" s="322">
        <f t="shared" si="644"/>
        <v>-1.5400410677618047E-2</v>
      </c>
      <c r="LH109" s="322">
        <f t="shared" si="645"/>
        <v>-3.4669692385274835E-2</v>
      </c>
      <c r="LI109" s="322">
        <f t="shared" si="646"/>
        <v>-8.571428571428558E-3</v>
      </c>
      <c r="LJ109" s="322">
        <f t="shared" si="647"/>
        <v>-9.2782318406814807E-2</v>
      </c>
      <c r="LK109" s="322">
        <f t="shared" si="648"/>
        <v>-6.9183029809747358E-3</v>
      </c>
      <c r="LL109" s="322">
        <f t="shared" si="649"/>
        <v>-6.0681889271191676E-2</v>
      </c>
      <c r="LM109" s="322">
        <f t="shared" si="650"/>
        <v>-5.4506128334534991E-2</v>
      </c>
      <c r="LN109" s="322">
        <f t="shared" si="651"/>
        <v>-4.947229551451187E-2</v>
      </c>
      <c r="LO109" s="322">
        <f t="shared" si="652"/>
        <v>-1.1428571428571456E-2</v>
      </c>
      <c r="LP109" s="322">
        <f t="shared" si="653"/>
        <v>0.11627906976744186</v>
      </c>
      <c r="LQ109" s="322">
        <f t="shared" si="654"/>
        <v>2.322775263951744E-2</v>
      </c>
      <c r="LR109" s="322">
        <f t="shared" si="655"/>
        <v>-1.8310659129635243E-2</v>
      </c>
      <c r="LS109" s="322">
        <f t="shared" si="656"/>
        <v>3.3013514907665208E-2</v>
      </c>
      <c r="LT109" s="322">
        <f t="shared" si="657"/>
        <v>-1.7593656371787079E-2</v>
      </c>
      <c r="LU109" s="322">
        <f t="shared" si="658"/>
        <v>-6.5720294426919026E-2</v>
      </c>
      <c r="LV109" s="327">
        <f t="shared" si="659"/>
        <v>-5.0036012638825018E-2</v>
      </c>
    </row>
    <row r="110" spans="1:334">
      <c r="A110" s="265">
        <v>45544</v>
      </c>
      <c r="B110" s="230">
        <v>3634.86</v>
      </c>
      <c r="C110" s="231">
        <v>161.41</v>
      </c>
      <c r="D110" s="231">
        <v>62.44</v>
      </c>
      <c r="E110" s="231">
        <v>36.89</v>
      </c>
      <c r="F110" s="231">
        <v>2340.21</v>
      </c>
      <c r="G110" s="231">
        <v>35.590000000000003</v>
      </c>
      <c r="H110" s="231">
        <v>247.11</v>
      </c>
      <c r="I110" s="231">
        <v>222657.56</v>
      </c>
      <c r="J110" s="231">
        <v>22.07</v>
      </c>
      <c r="K110" s="231">
        <v>427.38</v>
      </c>
      <c r="L110" s="231">
        <v>69.569999999999993</v>
      </c>
      <c r="M110" s="232">
        <v>0.06</v>
      </c>
      <c r="N110" s="231">
        <v>36.590000000000003</v>
      </c>
      <c r="O110" s="231">
        <v>3904.58</v>
      </c>
      <c r="P110" s="231">
        <v>3.47</v>
      </c>
      <c r="Q110" s="231">
        <v>2122.37</v>
      </c>
      <c r="R110" s="231">
        <v>19.22</v>
      </c>
      <c r="S110" s="231">
        <v>221.47</v>
      </c>
      <c r="T110" s="231">
        <v>86.67</v>
      </c>
      <c r="U110" s="231">
        <v>62845.81</v>
      </c>
      <c r="V110" s="231">
        <v>17.27</v>
      </c>
      <c r="W110" s="231">
        <v>119.06</v>
      </c>
      <c r="X110" s="231">
        <v>9.6</v>
      </c>
      <c r="Y110" s="231">
        <v>579.65</v>
      </c>
      <c r="Z110" s="231">
        <v>83.28</v>
      </c>
      <c r="AA110" s="231">
        <v>230.29</v>
      </c>
      <c r="AB110" s="231">
        <v>2.56</v>
      </c>
      <c r="AC110" s="231">
        <v>9.52</v>
      </c>
      <c r="AD110" s="231">
        <v>18.57</v>
      </c>
      <c r="AE110" s="231">
        <v>186.49</v>
      </c>
      <c r="AF110" s="231">
        <v>593.41999999999996</v>
      </c>
      <c r="AG110" s="231">
        <v>68.849999999999994</v>
      </c>
      <c r="AH110" s="231">
        <v>7.67</v>
      </c>
      <c r="AI110" s="231">
        <v>169.56</v>
      </c>
      <c r="AJ110" s="231">
        <v>27.35</v>
      </c>
      <c r="AK110" s="231">
        <v>446.4</v>
      </c>
      <c r="AL110" s="231">
        <v>465.38</v>
      </c>
      <c r="AM110" s="231">
        <v>19.66</v>
      </c>
      <c r="AN110" s="231">
        <v>13.19</v>
      </c>
      <c r="AO110" s="231">
        <v>127.63</v>
      </c>
      <c r="AP110" s="231">
        <v>198.87</v>
      </c>
      <c r="AQ110" s="231">
        <v>14.61</v>
      </c>
      <c r="AR110" s="231">
        <v>8.08</v>
      </c>
      <c r="AS110" s="231">
        <v>84.56</v>
      </c>
      <c r="AT110" s="231">
        <v>75.39</v>
      </c>
      <c r="AU110" s="231">
        <v>147.72999999999999</v>
      </c>
      <c r="AV110" s="231">
        <v>30.08</v>
      </c>
      <c r="AW110" s="231">
        <v>52.22</v>
      </c>
      <c r="AX110" s="231">
        <v>4.0599999999999996</v>
      </c>
      <c r="AY110" s="231">
        <v>31.75</v>
      </c>
      <c r="AZ110" s="231">
        <v>28.86</v>
      </c>
      <c r="BA110" s="231">
        <v>8375.2999999999993</v>
      </c>
      <c r="BB110" s="231">
        <v>726.52</v>
      </c>
      <c r="BC110" s="231">
        <v>0.22</v>
      </c>
      <c r="BD110" s="231">
        <v>12.72</v>
      </c>
      <c r="BE110" s="231">
        <v>536.87</v>
      </c>
      <c r="BF110" s="231">
        <v>697.06</v>
      </c>
      <c r="BG110" s="231">
        <v>160.31</v>
      </c>
      <c r="BH110" s="231">
        <v>64.69</v>
      </c>
      <c r="BI110" s="231">
        <v>339.93</v>
      </c>
      <c r="BJ110" s="231">
        <v>4.2300000000000004</v>
      </c>
      <c r="BK110" s="231">
        <v>1151.77</v>
      </c>
      <c r="BL110" s="231">
        <v>145.1</v>
      </c>
      <c r="BM110" s="231">
        <v>176.92</v>
      </c>
      <c r="BN110" s="231">
        <v>377.24</v>
      </c>
      <c r="BO110" s="231">
        <v>4359.9399999999996</v>
      </c>
      <c r="BP110" s="231">
        <v>148.11000000000001</v>
      </c>
      <c r="BQ110" s="231">
        <v>862.76</v>
      </c>
      <c r="BR110" s="231">
        <v>89.77</v>
      </c>
      <c r="BS110" s="231">
        <v>360.12</v>
      </c>
      <c r="BT110" s="231">
        <v>79.06</v>
      </c>
      <c r="BU110" s="231">
        <v>56.76</v>
      </c>
      <c r="BV110" s="231">
        <v>9.93</v>
      </c>
      <c r="BW110" s="231">
        <v>79.819999999999993</v>
      </c>
      <c r="BX110" s="231">
        <v>522.48</v>
      </c>
      <c r="BY110" s="231">
        <v>160.34</v>
      </c>
      <c r="BZ110" s="231">
        <v>72.45</v>
      </c>
      <c r="CA110" s="231">
        <v>170.76</v>
      </c>
      <c r="CB110" s="231">
        <v>57.58</v>
      </c>
      <c r="CC110" s="231">
        <v>93888.16</v>
      </c>
      <c r="CD110" s="231">
        <v>216.5</v>
      </c>
      <c r="CE110" s="231">
        <v>67.59</v>
      </c>
      <c r="CF110" s="231">
        <v>12094.64</v>
      </c>
      <c r="CG110" s="231">
        <v>43.97</v>
      </c>
      <c r="CH110" s="231">
        <v>0.94</v>
      </c>
      <c r="CI110" s="231">
        <v>126.69</v>
      </c>
      <c r="CJ110" s="231">
        <v>152.31</v>
      </c>
      <c r="CK110" s="231">
        <v>134.83000000000001</v>
      </c>
      <c r="CL110" s="231">
        <v>21.78</v>
      </c>
      <c r="CM110" s="231">
        <v>8.66</v>
      </c>
      <c r="CN110" s="231">
        <v>8.8800000000000008</v>
      </c>
      <c r="CO110" s="231">
        <v>0.7</v>
      </c>
      <c r="CP110" s="231">
        <v>1336.72</v>
      </c>
      <c r="CQ110" s="231">
        <v>187.62</v>
      </c>
      <c r="CR110" s="231">
        <v>304.79000000000002</v>
      </c>
      <c r="CS110" s="231">
        <v>219.3</v>
      </c>
      <c r="CT110" s="231">
        <v>285.35000000000002</v>
      </c>
      <c r="CU110" s="231">
        <v>983.64</v>
      </c>
      <c r="CV110" s="231">
        <v>160.07</v>
      </c>
      <c r="CW110" s="231">
        <v>489.89</v>
      </c>
      <c r="CX110" s="231">
        <v>13.99</v>
      </c>
      <c r="CY110" s="231">
        <v>371.56</v>
      </c>
      <c r="CZ110" s="231">
        <v>33.47</v>
      </c>
      <c r="DA110" s="231">
        <v>9286.81</v>
      </c>
      <c r="DB110" s="231">
        <v>198.87</v>
      </c>
      <c r="DC110" s="231">
        <v>10.77</v>
      </c>
      <c r="DD110" s="231">
        <v>41.61</v>
      </c>
      <c r="DE110" s="231">
        <v>1477.66</v>
      </c>
      <c r="DF110" s="231">
        <v>201.03</v>
      </c>
      <c r="DG110" s="231">
        <v>160.34</v>
      </c>
      <c r="DH110" s="231">
        <v>12.85</v>
      </c>
      <c r="DI110" s="231">
        <v>8.15</v>
      </c>
      <c r="DJ110" s="231">
        <v>29.49</v>
      </c>
      <c r="DK110" s="231">
        <v>77.290000000000006</v>
      </c>
      <c r="DL110" s="231">
        <v>9979.56</v>
      </c>
      <c r="DM110" s="231">
        <v>34.25</v>
      </c>
      <c r="DN110" s="231">
        <v>62.93</v>
      </c>
      <c r="DO110" s="231">
        <v>80.459999999999994</v>
      </c>
      <c r="DP110" s="231">
        <v>96.12</v>
      </c>
      <c r="DQ110" s="231">
        <v>363556.06</v>
      </c>
      <c r="DR110" s="231">
        <v>337.9</v>
      </c>
      <c r="DS110" s="231">
        <v>38.950000000000003</v>
      </c>
      <c r="DT110" s="231">
        <v>45.72</v>
      </c>
      <c r="DU110" s="231">
        <v>38.03</v>
      </c>
      <c r="DV110" s="231">
        <v>6.28</v>
      </c>
      <c r="DW110" s="231">
        <v>1.84</v>
      </c>
      <c r="DX110" s="231">
        <v>12.51</v>
      </c>
      <c r="DY110" s="231">
        <v>9.69</v>
      </c>
      <c r="DZ110" s="231">
        <v>246.04</v>
      </c>
      <c r="EA110" s="231">
        <v>130.58000000000001</v>
      </c>
      <c r="EB110" s="231">
        <v>25</v>
      </c>
      <c r="EC110" s="231">
        <v>1312</v>
      </c>
      <c r="ED110" s="231">
        <v>22.31</v>
      </c>
      <c r="EE110" s="231">
        <v>24.92</v>
      </c>
      <c r="EF110" s="231">
        <v>22.62</v>
      </c>
      <c r="EG110" s="231">
        <v>36.78</v>
      </c>
      <c r="EH110" s="231">
        <v>1212.1300000000001</v>
      </c>
      <c r="EI110" s="231">
        <v>272.33</v>
      </c>
      <c r="EJ110" s="231">
        <v>5.05</v>
      </c>
      <c r="EK110" s="231">
        <v>4937.34</v>
      </c>
      <c r="EL110" s="231">
        <v>25.7</v>
      </c>
      <c r="EM110" s="231">
        <v>257.10000000000002</v>
      </c>
      <c r="EN110" s="231">
        <v>169.79</v>
      </c>
      <c r="EO110" s="231">
        <v>238.66</v>
      </c>
      <c r="EP110" s="231">
        <v>3373.01</v>
      </c>
      <c r="EQ110" s="231">
        <v>170.03</v>
      </c>
      <c r="ER110" s="231">
        <v>167.21</v>
      </c>
      <c r="ES110" s="231">
        <v>167.3</v>
      </c>
      <c r="ET110" s="231">
        <v>60.57</v>
      </c>
      <c r="EU110" s="231">
        <v>28.92</v>
      </c>
      <c r="EV110" s="231">
        <v>447.61</v>
      </c>
      <c r="EW110" s="231">
        <v>10.56</v>
      </c>
      <c r="EX110" s="231">
        <v>156.77000000000001</v>
      </c>
      <c r="EY110" s="231">
        <v>208.89</v>
      </c>
      <c r="EZ110" s="231">
        <v>29.97</v>
      </c>
      <c r="FA110" s="231">
        <v>66.989999999999995</v>
      </c>
      <c r="FB110" s="231">
        <v>28.8</v>
      </c>
      <c r="FC110" s="231">
        <v>99</v>
      </c>
      <c r="FD110" s="231">
        <v>13.62</v>
      </c>
      <c r="FE110" s="231">
        <v>33.69</v>
      </c>
      <c r="FF110" s="231">
        <v>377.48</v>
      </c>
      <c r="FG110" s="231">
        <v>99.04</v>
      </c>
      <c r="FH110" s="231">
        <v>911.32</v>
      </c>
      <c r="FI110" s="231">
        <v>57.06</v>
      </c>
      <c r="FJ110" s="233">
        <v>43432.39</v>
      </c>
      <c r="FN110" s="326">
        <f t="shared" si="495"/>
        <v>3.3047422539774628E-2</v>
      </c>
      <c r="FO110" s="322">
        <f t="shared" si="496"/>
        <v>1.5860028950846563E-2</v>
      </c>
      <c r="FP110" s="322">
        <f t="shared" si="497"/>
        <v>7.1563411704135826E-2</v>
      </c>
      <c r="FQ110" s="322">
        <f t="shared" si="498"/>
        <v>2.9871580122836413E-2</v>
      </c>
      <c r="FR110" s="322">
        <f t="shared" si="499"/>
        <v>-4.9371382146846741E-2</v>
      </c>
      <c r="FS110" s="322">
        <f t="shared" si="500"/>
        <v>0.17342565117045847</v>
      </c>
      <c r="FT110" s="322">
        <f t="shared" si="501"/>
        <v>0.13702664151290664</v>
      </c>
      <c r="FU110" s="322">
        <f t="shared" si="502"/>
        <v>4.1758231680942053E-2</v>
      </c>
      <c r="FV110" s="322">
        <f t="shared" si="503"/>
        <v>0.16525871172122486</v>
      </c>
      <c r="FW110" s="322">
        <f t="shared" si="504"/>
        <v>7.1906899751699269E-2</v>
      </c>
      <c r="FX110" s="322">
        <f t="shared" si="505"/>
        <v>-6.2398921832884223E-2</v>
      </c>
      <c r="FY110" s="322">
        <f t="shared" si="506"/>
        <v>0</v>
      </c>
      <c r="FZ110" s="322">
        <f t="shared" si="507"/>
        <v>-1.9823198499865923E-2</v>
      </c>
      <c r="GA110" s="322">
        <f t="shared" si="508"/>
        <v>5.6376819436177728E-2</v>
      </c>
      <c r="GB110" s="322">
        <f t="shared" si="509"/>
        <v>2.3598820058997071E-2</v>
      </c>
      <c r="GC110" s="322">
        <f t="shared" si="510"/>
        <v>6.8638755318345429E-2</v>
      </c>
      <c r="GD110" s="322">
        <f t="shared" si="511"/>
        <v>3.6677454153182291E-2</v>
      </c>
      <c r="GE110" s="322">
        <f t="shared" si="512"/>
        <v>7.5978161965422541E-3</v>
      </c>
      <c r="GF110" s="322">
        <f t="shared" si="513"/>
        <v>4.1710114702815364E-3</v>
      </c>
      <c r="GG110" s="322">
        <f t="shared" si="514"/>
        <v>-6.5312049682013998E-2</v>
      </c>
      <c r="GH110" s="322">
        <f t="shared" si="515"/>
        <v>8.7616822429905702E-3</v>
      </c>
      <c r="GI110" s="322">
        <f t="shared" si="516"/>
        <v>0.15828387975483993</v>
      </c>
      <c r="GJ110" s="322">
        <f t="shared" si="517"/>
        <v>4.3478260869565258E-2</v>
      </c>
      <c r="GK110" s="322">
        <f t="shared" si="518"/>
        <v>-4.2944258352658254E-3</v>
      </c>
      <c r="GL110" s="322">
        <f t="shared" si="519"/>
        <v>4.3216835776024087E-2</v>
      </c>
      <c r="GM110" s="322">
        <f t="shared" si="520"/>
        <v>9.2820196459925036E-2</v>
      </c>
      <c r="GN110" s="322">
        <f t="shared" si="521"/>
        <v>-3.8910505836575048E-3</v>
      </c>
      <c r="GO110" s="322">
        <f t="shared" si="522"/>
        <v>0.10440835266821351</v>
      </c>
      <c r="GP110" s="322">
        <f t="shared" si="523"/>
        <v>3.7430167597765462E-2</v>
      </c>
      <c r="GQ110" s="322">
        <f t="shared" si="524"/>
        <v>8.8103156543555772E-2</v>
      </c>
      <c r="GR110" s="322">
        <f t="shared" si="525"/>
        <v>-6.3794518024882525E-3</v>
      </c>
      <c r="GS110" s="322">
        <f t="shared" si="526"/>
        <v>3.7906400349903904E-3</v>
      </c>
      <c r="GT110" s="322">
        <f t="shared" si="527"/>
        <v>0.13967310549777109</v>
      </c>
      <c r="GU110" s="322">
        <f t="shared" si="528"/>
        <v>-1.0099830696479595E-2</v>
      </c>
      <c r="GV110" s="322">
        <f t="shared" si="529"/>
        <v>2.4728362682652685E-2</v>
      </c>
      <c r="GW110" s="322">
        <f t="shared" si="530"/>
        <v>5.6818181818181823E-2</v>
      </c>
      <c r="GX110" s="322">
        <f t="shared" si="531"/>
        <v>-3.426270932374026E-3</v>
      </c>
      <c r="GY110" s="322">
        <f t="shared" si="532"/>
        <v>4.0762308099523532E-2</v>
      </c>
      <c r="GZ110" s="322">
        <f t="shared" si="533"/>
        <v>4.569687738004472E-3</v>
      </c>
      <c r="HA110" s="322">
        <f t="shared" si="534"/>
        <v>1.6810070108349263E-2</v>
      </c>
      <c r="HB110" s="322">
        <f t="shared" si="535"/>
        <v>-3.8299724358044331E-2</v>
      </c>
      <c r="HC110" s="322">
        <f t="shared" si="536"/>
        <v>-1.549865229110515E-2</v>
      </c>
      <c r="HD110" s="322">
        <f t="shared" si="537"/>
        <v>-1.3431013431013362E-2</v>
      </c>
      <c r="HE110" s="322">
        <f t="shared" si="538"/>
        <v>5.9164595905806595E-4</v>
      </c>
      <c r="HF110" s="322">
        <f t="shared" si="539"/>
        <v>-7.3732718894009511E-3</v>
      </c>
      <c r="HG110" s="322">
        <f t="shared" si="540"/>
        <v>-3.2230592859482578E-2</v>
      </c>
      <c r="HH110" s="322">
        <f t="shared" si="541"/>
        <v>5.3475935828875866E-3</v>
      </c>
      <c r="HI110" s="322">
        <f t="shared" si="542"/>
        <v>-2.9187581334820606E-2</v>
      </c>
      <c r="HJ110" s="322">
        <f t="shared" si="543"/>
        <v>-9.7560975609756184E-3</v>
      </c>
      <c r="HK110" s="322">
        <f t="shared" si="544"/>
        <v>-1.4892956872478961E-2</v>
      </c>
      <c r="HL110" s="322">
        <f t="shared" si="545"/>
        <v>-1.3333333333333353E-2</v>
      </c>
      <c r="HM110" s="322">
        <f t="shared" si="546"/>
        <v>9.3539664363895936E-2</v>
      </c>
      <c r="HN110" s="322">
        <f t="shared" si="547"/>
        <v>7.7826899682520906E-2</v>
      </c>
      <c r="HO110" s="322">
        <f t="shared" si="548"/>
        <v>-8.3333333333333301E-2</v>
      </c>
      <c r="HP110" s="322">
        <f t="shared" si="549"/>
        <v>-1.2422360248447215E-2</v>
      </c>
      <c r="HQ110" s="322">
        <f t="shared" si="550"/>
        <v>-4.7106015157700368E-2</v>
      </c>
      <c r="HR110" s="322">
        <f t="shared" si="551"/>
        <v>4.6998212595941488E-2</v>
      </c>
      <c r="HS110" s="322">
        <f t="shared" si="552"/>
        <v>1.8099834878699317E-2</v>
      </c>
      <c r="HT110" s="322">
        <f t="shared" si="553"/>
        <v>8.1034751441482929E-3</v>
      </c>
      <c r="HU110" s="322">
        <f t="shared" si="554"/>
        <v>4.8422416186040734E-2</v>
      </c>
      <c r="HV110" s="322">
        <f t="shared" si="555"/>
        <v>2.4213075060532819E-2</v>
      </c>
      <c r="HW110" s="322">
        <f t="shared" si="556"/>
        <v>-2.1959359051654699E-2</v>
      </c>
      <c r="HX110" s="322">
        <f t="shared" si="557"/>
        <v>1.2631725870612062E-2</v>
      </c>
      <c r="HY110" s="322">
        <f t="shared" si="558"/>
        <v>0.10574999999999993</v>
      </c>
      <c r="HZ110" s="322">
        <f t="shared" si="559"/>
        <v>2.7901907356948252E-2</v>
      </c>
      <c r="IA110" s="322">
        <f t="shared" si="560"/>
        <v>1.4777316156361598E-2</v>
      </c>
      <c r="IB110" s="322">
        <f t="shared" si="561"/>
        <v>2.832743178504487E-2</v>
      </c>
      <c r="IC110" s="322">
        <f t="shared" si="562"/>
        <v>2.1694851025531637E-2</v>
      </c>
      <c r="ID110" s="322">
        <f t="shared" si="563"/>
        <v>2.9708648772654153E-2</v>
      </c>
      <c r="IE110" s="322">
        <f t="shared" si="564"/>
        <v>-4.220856937684514E-2</v>
      </c>
      <c r="IF110" s="322">
        <f t="shared" si="565"/>
        <v>1.0997442455242959E-2</v>
      </c>
      <c r="IG110" s="322">
        <f t="shared" si="566"/>
        <v>2.0312780873629255E-2</v>
      </c>
      <c r="IH110" s="322">
        <f t="shared" si="567"/>
        <v>1.0172939979654084E-2</v>
      </c>
      <c r="II110" s="322">
        <f t="shared" si="568"/>
        <v>5.1646903820816693E-2</v>
      </c>
      <c r="IJ110" s="322">
        <f t="shared" si="569"/>
        <v>4.8672299941793951E-2</v>
      </c>
      <c r="IK110" s="322">
        <f t="shared" si="570"/>
        <v>6.9710481693149133E-3</v>
      </c>
      <c r="IL110" s="322">
        <f t="shared" si="571"/>
        <v>8.118191314729141E-2</v>
      </c>
      <c r="IM110" s="322">
        <f t="shared" si="572"/>
        <v>7.7308940690469308E-3</v>
      </c>
      <c r="IN110" s="322">
        <f t="shared" si="573"/>
        <v>1.911504424778758E-2</v>
      </c>
      <c r="IO110" s="322">
        <f t="shared" si="574"/>
        <v>5.0000508450718613E-3</v>
      </c>
      <c r="IP110" s="322">
        <f t="shared" si="575"/>
        <v>-9.9689043351015496E-3</v>
      </c>
      <c r="IQ110" s="322">
        <f t="shared" si="576"/>
        <v>6.1030068472759233E-3</v>
      </c>
      <c r="IR110" s="322">
        <f t="shared" si="577"/>
        <v>4.4520615970284491E-2</v>
      </c>
      <c r="IS110" s="322">
        <f t="shared" si="578"/>
        <v>3.7028301886792458E-2</v>
      </c>
      <c r="IT110" s="322">
        <f t="shared" si="579"/>
        <v>0</v>
      </c>
      <c r="IU110" s="322">
        <f t="shared" si="580"/>
        <v>-6.0999110584049734E-2</v>
      </c>
      <c r="IV110" s="322">
        <f t="shared" si="581"/>
        <v>0.13368068477856351</v>
      </c>
      <c r="IW110" s="322">
        <f t="shared" si="582"/>
        <v>4.4707887804122194E-2</v>
      </c>
      <c r="IX110" s="322">
        <f t="shared" si="583"/>
        <v>-3.1138790035587158E-2</v>
      </c>
      <c r="IY110" s="322">
        <f t="shared" si="584"/>
        <v>1.6431924882629175E-2</v>
      </c>
      <c r="IZ110" s="322">
        <f t="shared" si="585"/>
        <v>-8.928571428571435E-3</v>
      </c>
      <c r="JA110" s="322">
        <f t="shared" si="586"/>
        <v>0.18644067796610167</v>
      </c>
      <c r="JB110" s="322">
        <f t="shared" si="587"/>
        <v>3.322949919998764E-2</v>
      </c>
      <c r="JC110" s="322">
        <f t="shared" si="588"/>
        <v>-3.5054174633524357E-3</v>
      </c>
      <c r="JD110" s="322">
        <f t="shared" si="589"/>
        <v>1.5898940070662084E-2</v>
      </c>
      <c r="JE110" s="322">
        <f t="shared" si="590"/>
        <v>4.7077922077922142E-2</v>
      </c>
      <c r="JF110" s="322">
        <f t="shared" si="591"/>
        <v>2.8584817244611083E-2</v>
      </c>
      <c r="JG110" s="322">
        <f t="shared" si="592"/>
        <v>-5.4555940023068149E-2</v>
      </c>
      <c r="JH110" s="322">
        <f t="shared" si="593"/>
        <v>0.14254104211277657</v>
      </c>
      <c r="JI110" s="322">
        <f t="shared" si="594"/>
        <v>3.6212111597605609E-2</v>
      </c>
      <c r="JJ110" s="322">
        <f t="shared" si="595"/>
        <v>2.4908424908424896E-2</v>
      </c>
      <c r="JK110" s="322">
        <f t="shared" si="596"/>
        <v>4.2976457550611535E-3</v>
      </c>
      <c r="JL110" s="322">
        <f t="shared" si="597"/>
        <v>2.2921760391198046E-2</v>
      </c>
      <c r="JM110" s="322">
        <f t="shared" si="598"/>
        <v>5.1763639967156432E-2</v>
      </c>
      <c r="JN110" s="322">
        <f t="shared" si="599"/>
        <v>-3.8299724358044331E-2</v>
      </c>
      <c r="JO110" s="322">
        <f t="shared" si="600"/>
        <v>-6.4575645756457826E-3</v>
      </c>
      <c r="JP110" s="322">
        <f t="shared" si="601"/>
        <v>-5.6890299184043473E-2</v>
      </c>
      <c r="JQ110" s="322">
        <f t="shared" si="602"/>
        <v>-2.8622140415461454E-2</v>
      </c>
      <c r="JR110" s="322">
        <f t="shared" si="603"/>
        <v>5.6940063091482716E-2</v>
      </c>
      <c r="JS110" s="322">
        <f t="shared" si="604"/>
        <v>6.9710481693149133E-3</v>
      </c>
      <c r="JT110" s="322">
        <f t="shared" si="605"/>
        <v>1.9032513877874722E-2</v>
      </c>
      <c r="JU110" s="322">
        <f t="shared" si="606"/>
        <v>-2.7446300715990503E-2</v>
      </c>
      <c r="JV110" s="322">
        <f t="shared" si="607"/>
        <v>-2.0265780730897107E-2</v>
      </c>
      <c r="JW110" s="322">
        <f t="shared" si="608"/>
        <v>-1.5790143894053164E-2</v>
      </c>
      <c r="JX110" s="322">
        <f t="shared" si="609"/>
        <v>3.6357178907228484E-2</v>
      </c>
      <c r="JY110" s="322">
        <f t="shared" si="610"/>
        <v>4.6120952962736647E-2</v>
      </c>
      <c r="JZ110" s="322">
        <f t="shared" si="611"/>
        <v>-2.8521628901917243E-3</v>
      </c>
      <c r="KA110" s="322">
        <f t="shared" si="612"/>
        <v>1.7836812144212483E-2</v>
      </c>
      <c r="KB110" s="322">
        <f t="shared" si="613"/>
        <v>8.1458145814581565E-2</v>
      </c>
      <c r="KC110" s="322">
        <f t="shared" si="614"/>
        <v>6.4139947920503732E-2</v>
      </c>
      <c r="KD110" s="322">
        <f t="shared" si="615"/>
        <v>4.6875484090838665E-2</v>
      </c>
      <c r="KE110" s="322">
        <f t="shared" si="616"/>
        <v>-2.697976517611787E-2</v>
      </c>
      <c r="KF110" s="322">
        <f t="shared" si="617"/>
        <v>0.18292367399741269</v>
      </c>
      <c r="KG110" s="322">
        <f t="shared" si="618"/>
        <v>0.10552325581395357</v>
      </c>
      <c r="KH110" s="322">
        <f t="shared" si="619"/>
        <v>4.1459369817578771E-2</v>
      </c>
      <c r="KI110" s="322">
        <f t="shared" si="620"/>
        <v>0.17197452229299365</v>
      </c>
      <c r="KJ110" s="322">
        <f t="shared" si="621"/>
        <v>4.5112781954887146E-2</v>
      </c>
      <c r="KK110" s="322">
        <f t="shared" si="622"/>
        <v>3.7473233404710884E-2</v>
      </c>
      <c r="KL110" s="322">
        <f t="shared" si="623"/>
        <v>-3.1601977149339645E-3</v>
      </c>
      <c r="KM110" s="322">
        <f t="shared" si="624"/>
        <v>3.5609485288286218E-2</v>
      </c>
      <c r="KN110" s="322">
        <f t="shared" si="625"/>
        <v>7.7121930202498884E-2</v>
      </c>
      <c r="KO110" s="322">
        <f t="shared" si="626"/>
        <v>4.2759497695119976E-2</v>
      </c>
      <c r="KP110" s="322">
        <f t="shared" si="627"/>
        <v>2.2925263640531868E-2</v>
      </c>
      <c r="KQ110" s="322">
        <f t="shared" si="628"/>
        <v>8.2536924413553522E-2</v>
      </c>
      <c r="KR110" s="322">
        <f t="shared" si="629"/>
        <v>2.9585798816568146E-2</v>
      </c>
      <c r="KS110" s="322">
        <f t="shared" si="630"/>
        <v>-1.0492332526230845E-2</v>
      </c>
      <c r="KT110" s="322">
        <f t="shared" si="631"/>
        <v>5.6865839516614225E-2</v>
      </c>
      <c r="KU110" s="322">
        <f t="shared" si="632"/>
        <v>3.0226223802678406E-2</v>
      </c>
      <c r="KV110" s="322">
        <f t="shared" si="633"/>
        <v>-0.10777385159010607</v>
      </c>
      <c r="KW110" s="322">
        <f t="shared" si="634"/>
        <v>-9.2287687148954172E-3</v>
      </c>
      <c r="KX110" s="322">
        <f t="shared" si="635"/>
        <v>-3.4897246994959235E-3</v>
      </c>
      <c r="KY110" s="322">
        <f t="shared" si="636"/>
        <v>-3.1346545098334684E-2</v>
      </c>
      <c r="KZ110" s="322">
        <f t="shared" si="637"/>
        <v>-8.5834403830433205E-3</v>
      </c>
      <c r="LA110" s="322">
        <f t="shared" si="638"/>
        <v>3.7724776795072058E-4</v>
      </c>
      <c r="LB110" s="322">
        <f t="shared" si="639"/>
        <v>4.8593278826126282E-2</v>
      </c>
      <c r="LC110" s="322">
        <f t="shared" si="640"/>
        <v>9.994824686246595E-2</v>
      </c>
      <c r="LD110" s="322">
        <f t="shared" si="641"/>
        <v>4.8404288670136048E-2</v>
      </c>
      <c r="LE110" s="322">
        <f t="shared" si="642"/>
        <v>8.1867563372995514E-2</v>
      </c>
      <c r="LF110" s="322">
        <f t="shared" si="643"/>
        <v>7.8202995008319273E-3</v>
      </c>
      <c r="LG110" s="322">
        <f t="shared" si="644"/>
        <v>5.2137643378520034E-3</v>
      </c>
      <c r="LH110" s="322">
        <f t="shared" si="645"/>
        <v>-2.5706325366766796E-2</v>
      </c>
      <c r="LI110" s="322">
        <f t="shared" si="646"/>
        <v>1.4409221902017325E-2</v>
      </c>
      <c r="LJ110" s="322">
        <f t="shared" si="647"/>
        <v>-5.3927166603222583E-3</v>
      </c>
      <c r="LK110" s="322">
        <f t="shared" si="648"/>
        <v>7.0023563159512275E-2</v>
      </c>
      <c r="LL110" s="322">
        <f t="shared" si="649"/>
        <v>-1.9980019980020735E-3</v>
      </c>
      <c r="LM110" s="322">
        <f t="shared" si="650"/>
        <v>2.165624523410099E-2</v>
      </c>
      <c r="LN110" s="322">
        <f t="shared" si="651"/>
        <v>-6.9396252602357995E-4</v>
      </c>
      <c r="LO110" s="322">
        <f t="shared" si="652"/>
        <v>-4.6242774566473965E-2</v>
      </c>
      <c r="LP110" s="322">
        <f t="shared" si="653"/>
        <v>-5.4166666666666745E-2</v>
      </c>
      <c r="LQ110" s="322">
        <f t="shared" si="654"/>
        <v>-6.7806603773586079E-3</v>
      </c>
      <c r="LR110" s="322">
        <f t="shared" si="655"/>
        <v>4.0004408199250718E-2</v>
      </c>
      <c r="LS110" s="322">
        <f t="shared" si="656"/>
        <v>-1.0885848397083684E-2</v>
      </c>
      <c r="LT110" s="322">
        <f t="shared" si="657"/>
        <v>4.485209814262784E-2</v>
      </c>
      <c r="LU110" s="322">
        <f t="shared" si="658"/>
        <v>7.0343275182892517E-2</v>
      </c>
      <c r="LV110" s="327">
        <f t="shared" si="659"/>
        <v>-4.5349270288389497E-3</v>
      </c>
    </row>
    <row r="111" spans="1:334">
      <c r="A111" s="265">
        <v>45551</v>
      </c>
      <c r="B111" s="230">
        <v>3676.84</v>
      </c>
      <c r="C111" s="231">
        <v>161.16999999999999</v>
      </c>
      <c r="D111" s="231">
        <v>61.73</v>
      </c>
      <c r="E111" s="231">
        <v>38.67</v>
      </c>
      <c r="F111" s="231">
        <v>2510.84</v>
      </c>
      <c r="G111" s="231">
        <v>37.200000000000003</v>
      </c>
      <c r="H111" s="231">
        <v>251.06</v>
      </c>
      <c r="I111" s="231">
        <v>235340.58</v>
      </c>
      <c r="J111" s="231">
        <v>22.73</v>
      </c>
      <c r="K111" s="231">
        <v>432.03</v>
      </c>
      <c r="L111" s="231">
        <v>69.87</v>
      </c>
      <c r="M111" s="232">
        <v>0.06</v>
      </c>
      <c r="N111" s="231">
        <v>37.92</v>
      </c>
      <c r="O111" s="231">
        <v>4035.07</v>
      </c>
      <c r="P111" s="231">
        <v>3.53</v>
      </c>
      <c r="Q111" s="231">
        <v>2103.75</v>
      </c>
      <c r="R111" s="231">
        <v>19.88</v>
      </c>
      <c r="S111" s="231">
        <v>227.14</v>
      </c>
      <c r="T111" s="231">
        <v>85.2</v>
      </c>
      <c r="U111" s="231">
        <v>61479.6</v>
      </c>
      <c r="V111" s="231">
        <v>17.190000000000001</v>
      </c>
      <c r="W111" s="231">
        <v>115.97</v>
      </c>
      <c r="X111" s="231">
        <v>10.119999999999999</v>
      </c>
      <c r="Y111" s="231">
        <v>560.80999999999995</v>
      </c>
      <c r="Z111" s="231">
        <v>86.82</v>
      </c>
      <c r="AA111" s="231">
        <v>238.25</v>
      </c>
      <c r="AB111" s="231">
        <v>2.41</v>
      </c>
      <c r="AC111" s="231">
        <v>10.050000000000001</v>
      </c>
      <c r="AD111" s="231">
        <v>18.5</v>
      </c>
      <c r="AE111" s="231">
        <v>191.6</v>
      </c>
      <c r="AF111" s="231">
        <v>577.61</v>
      </c>
      <c r="AG111" s="231">
        <v>69.55</v>
      </c>
      <c r="AH111" s="231">
        <v>8.4600000000000009</v>
      </c>
      <c r="AI111" s="231">
        <v>177.95</v>
      </c>
      <c r="AJ111" s="231">
        <v>27.49</v>
      </c>
      <c r="AK111" s="231">
        <v>435</v>
      </c>
      <c r="AL111" s="231">
        <v>466.84</v>
      </c>
      <c r="AM111" s="231">
        <v>21.84</v>
      </c>
      <c r="AN111" s="231">
        <v>13.2</v>
      </c>
      <c r="AO111" s="231">
        <v>127.96</v>
      </c>
      <c r="AP111" s="231">
        <v>205.46</v>
      </c>
      <c r="AQ111" s="231">
        <v>14.55</v>
      </c>
      <c r="AR111" s="231">
        <v>8.2200000000000006</v>
      </c>
      <c r="AS111" s="231">
        <v>79.2</v>
      </c>
      <c r="AT111" s="231">
        <v>77.73</v>
      </c>
      <c r="AU111" s="231">
        <v>153.82</v>
      </c>
      <c r="AV111" s="231">
        <v>31.27</v>
      </c>
      <c r="AW111" s="231">
        <v>50.61</v>
      </c>
      <c r="AX111" s="231">
        <v>4.1399999999999997</v>
      </c>
      <c r="AY111" s="231">
        <v>33.4</v>
      </c>
      <c r="AZ111" s="231">
        <v>30.38</v>
      </c>
      <c r="BA111" s="231">
        <v>8508.44</v>
      </c>
      <c r="BB111" s="231">
        <v>709.39</v>
      </c>
      <c r="BC111" s="231">
        <v>0.28999999999999998</v>
      </c>
      <c r="BD111" s="231">
        <v>13.02</v>
      </c>
      <c r="BE111" s="231">
        <v>522.29999999999995</v>
      </c>
      <c r="BF111" s="231">
        <v>701.03</v>
      </c>
      <c r="BG111" s="231">
        <v>162.85</v>
      </c>
      <c r="BH111" s="231">
        <v>65.91</v>
      </c>
      <c r="BI111" s="231">
        <v>363.07</v>
      </c>
      <c r="BJ111" s="231">
        <v>4.38</v>
      </c>
      <c r="BK111" s="231">
        <v>1191.99</v>
      </c>
      <c r="BL111" s="231">
        <v>138.85</v>
      </c>
      <c r="BM111" s="231">
        <v>186</v>
      </c>
      <c r="BN111" s="231">
        <v>378.59</v>
      </c>
      <c r="BO111" s="231">
        <v>4130.78</v>
      </c>
      <c r="BP111" s="231">
        <v>151.99</v>
      </c>
      <c r="BQ111" s="231">
        <v>910.06</v>
      </c>
      <c r="BR111" s="231">
        <v>92.94</v>
      </c>
      <c r="BS111" s="231">
        <v>363.91</v>
      </c>
      <c r="BT111" s="231">
        <v>80.84</v>
      </c>
      <c r="BU111" s="231">
        <v>57.61</v>
      </c>
      <c r="BV111" s="231">
        <v>10.11</v>
      </c>
      <c r="BW111" s="231">
        <v>78.3</v>
      </c>
      <c r="BX111" s="231">
        <v>559.05999999999995</v>
      </c>
      <c r="BY111" s="231">
        <v>159.02000000000001</v>
      </c>
      <c r="BZ111" s="231">
        <v>78.72</v>
      </c>
      <c r="CA111" s="231">
        <v>164.81</v>
      </c>
      <c r="CB111" s="231">
        <v>58.86</v>
      </c>
      <c r="CC111" s="231">
        <v>98652.63</v>
      </c>
      <c r="CD111" s="231">
        <v>215.81</v>
      </c>
      <c r="CE111" s="231">
        <v>67.53</v>
      </c>
      <c r="CF111" s="231">
        <v>11737.75</v>
      </c>
      <c r="CG111" s="231">
        <v>44.63</v>
      </c>
      <c r="CH111" s="231">
        <v>0.96</v>
      </c>
      <c r="CI111" s="231">
        <v>118.14</v>
      </c>
      <c r="CJ111" s="231">
        <v>155.94999999999999</v>
      </c>
      <c r="CK111" s="231">
        <v>125.49</v>
      </c>
      <c r="CL111" s="231">
        <v>22.48</v>
      </c>
      <c r="CM111" s="231">
        <v>7.9</v>
      </c>
      <c r="CN111" s="231">
        <v>9.0299999999999994</v>
      </c>
      <c r="CO111" s="231">
        <v>0.7</v>
      </c>
      <c r="CP111" s="231">
        <v>1269.73</v>
      </c>
      <c r="CQ111" s="231">
        <v>185.8</v>
      </c>
      <c r="CR111" s="231">
        <v>314.08999999999997</v>
      </c>
      <c r="CS111" s="231">
        <v>226.76</v>
      </c>
      <c r="CT111" s="231">
        <v>282.77999999999997</v>
      </c>
      <c r="CU111" s="231">
        <v>962.57</v>
      </c>
      <c r="CV111" s="231">
        <v>165.97</v>
      </c>
      <c r="CW111" s="231">
        <v>489.27</v>
      </c>
      <c r="CX111" s="231">
        <v>14.29</v>
      </c>
      <c r="CY111" s="231">
        <v>385.24</v>
      </c>
      <c r="CZ111" s="231">
        <v>35.65</v>
      </c>
      <c r="DA111" s="231">
        <v>9760.26</v>
      </c>
      <c r="DB111" s="231">
        <v>205.46</v>
      </c>
      <c r="DC111" s="231">
        <v>11.28</v>
      </c>
      <c r="DD111" s="231">
        <v>40.700000000000003</v>
      </c>
      <c r="DE111" s="231">
        <v>1539.58</v>
      </c>
      <c r="DF111" s="231">
        <v>207.86</v>
      </c>
      <c r="DG111" s="231">
        <v>159.02000000000001</v>
      </c>
      <c r="DH111" s="231">
        <v>12.99</v>
      </c>
      <c r="DI111" s="231">
        <v>8.2200000000000006</v>
      </c>
      <c r="DJ111" s="231">
        <v>30.19</v>
      </c>
      <c r="DK111" s="231">
        <v>84.64</v>
      </c>
      <c r="DL111" s="231">
        <v>10129.18</v>
      </c>
      <c r="DM111" s="231">
        <v>34.409999999999997</v>
      </c>
      <c r="DN111" s="231">
        <v>62.3</v>
      </c>
      <c r="DO111" s="231">
        <v>77.28</v>
      </c>
      <c r="DP111" s="231">
        <v>93.66</v>
      </c>
      <c r="DQ111" s="231">
        <v>375010.59</v>
      </c>
      <c r="DR111" s="231">
        <v>365.17</v>
      </c>
      <c r="DS111" s="231">
        <v>41.94</v>
      </c>
      <c r="DT111" s="231">
        <v>45.73</v>
      </c>
      <c r="DU111" s="231">
        <v>39.74</v>
      </c>
      <c r="DV111" s="231">
        <v>6.66</v>
      </c>
      <c r="DW111" s="231">
        <v>1.74</v>
      </c>
      <c r="DX111" s="231">
        <v>12.49</v>
      </c>
      <c r="DY111" s="231">
        <v>9.59</v>
      </c>
      <c r="DZ111" s="231">
        <v>238.64</v>
      </c>
      <c r="EA111" s="231">
        <v>132.13999999999999</v>
      </c>
      <c r="EB111" s="231">
        <v>25.36</v>
      </c>
      <c r="EC111" s="231">
        <v>1383.8</v>
      </c>
      <c r="ED111" s="231">
        <v>23.53</v>
      </c>
      <c r="EE111" s="231">
        <v>23.11</v>
      </c>
      <c r="EF111" s="231">
        <v>22.28</v>
      </c>
      <c r="EG111" s="231">
        <v>37.729999999999997</v>
      </c>
      <c r="EH111" s="231">
        <v>1247.81</v>
      </c>
      <c r="EI111" s="231">
        <v>270.72000000000003</v>
      </c>
      <c r="EJ111" s="231">
        <v>5.47</v>
      </c>
      <c r="EK111" s="231">
        <v>4851.37</v>
      </c>
      <c r="EL111" s="231">
        <v>25.93</v>
      </c>
      <c r="EM111" s="231">
        <v>260.58</v>
      </c>
      <c r="EN111" s="231">
        <v>169.92</v>
      </c>
      <c r="EO111" s="231">
        <v>244.94</v>
      </c>
      <c r="EP111" s="231">
        <v>3609.94</v>
      </c>
      <c r="EQ111" s="231">
        <v>172.23</v>
      </c>
      <c r="ER111" s="231">
        <v>164.75</v>
      </c>
      <c r="ES111" s="231">
        <v>171.84</v>
      </c>
      <c r="ET111" s="231">
        <v>63</v>
      </c>
      <c r="EU111" s="231">
        <v>31.6</v>
      </c>
      <c r="EV111" s="231">
        <v>455.31</v>
      </c>
      <c r="EW111" s="231">
        <v>11.04</v>
      </c>
      <c r="EX111" s="231">
        <v>153.29</v>
      </c>
      <c r="EY111" s="231">
        <v>211.72</v>
      </c>
      <c r="EZ111" s="231">
        <v>30.72</v>
      </c>
      <c r="FA111" s="231">
        <v>67.930000000000007</v>
      </c>
      <c r="FB111" s="231">
        <v>29.84</v>
      </c>
      <c r="FC111" s="231">
        <v>94.8</v>
      </c>
      <c r="FD111" s="231">
        <v>13.08</v>
      </c>
      <c r="FE111" s="231">
        <v>33.090000000000003</v>
      </c>
      <c r="FF111" s="231">
        <v>383.28</v>
      </c>
      <c r="FG111" s="231">
        <v>99.17</v>
      </c>
      <c r="FH111" s="231">
        <v>902.35</v>
      </c>
      <c r="FI111" s="231">
        <v>59.4</v>
      </c>
      <c r="FJ111" s="233">
        <v>47300.74</v>
      </c>
      <c r="FN111" s="326">
        <f t="shared" si="495"/>
        <v>1.1549275625471136E-2</v>
      </c>
      <c r="FO111" s="322">
        <f t="shared" si="496"/>
        <v>-1.4868967226318636E-3</v>
      </c>
      <c r="FP111" s="322">
        <f t="shared" si="497"/>
        <v>-1.1370916079436274E-2</v>
      </c>
      <c r="FQ111" s="322">
        <f t="shared" si="498"/>
        <v>4.8251558687991358E-2</v>
      </c>
      <c r="FR111" s="322">
        <f t="shared" si="499"/>
        <v>7.2912260010853769E-2</v>
      </c>
      <c r="FS111" s="322">
        <f t="shared" si="500"/>
        <v>4.5237426243326759E-2</v>
      </c>
      <c r="FT111" s="322">
        <f t="shared" si="501"/>
        <v>1.5984784104245028E-2</v>
      </c>
      <c r="FU111" s="322">
        <f t="shared" si="502"/>
        <v>5.6962000302167998E-2</v>
      </c>
      <c r="FV111" s="322">
        <f t="shared" si="503"/>
        <v>2.9904848210240149E-2</v>
      </c>
      <c r="FW111" s="322">
        <f t="shared" si="504"/>
        <v>1.0880247086901534E-2</v>
      </c>
      <c r="FX111" s="322">
        <f t="shared" si="505"/>
        <v>4.3122035360070631E-3</v>
      </c>
      <c r="FY111" s="322">
        <f t="shared" si="506"/>
        <v>0</v>
      </c>
      <c r="FZ111" s="322">
        <f t="shared" si="507"/>
        <v>3.6348729160972891E-2</v>
      </c>
      <c r="GA111" s="322">
        <f t="shared" si="508"/>
        <v>3.3419727601944442E-2</v>
      </c>
      <c r="GB111" s="322">
        <f t="shared" si="509"/>
        <v>1.7291066282420636E-2</v>
      </c>
      <c r="GC111" s="322">
        <f t="shared" si="510"/>
        <v>-8.7732110800661008E-3</v>
      </c>
      <c r="GD111" s="322">
        <f t="shared" si="511"/>
        <v>3.4339229968782525E-2</v>
      </c>
      <c r="GE111" s="322">
        <f t="shared" si="512"/>
        <v>2.5601661624599214E-2</v>
      </c>
      <c r="GF111" s="322">
        <f t="shared" si="513"/>
        <v>-1.6960886119764609E-2</v>
      </c>
      <c r="GG111" s="322">
        <f t="shared" si="514"/>
        <v>-2.1739078547957282E-2</v>
      </c>
      <c r="GH111" s="322">
        <f t="shared" si="515"/>
        <v>-4.6323103647943429E-3</v>
      </c>
      <c r="GI111" s="322">
        <f t="shared" si="516"/>
        <v>-2.595330085671093E-2</v>
      </c>
      <c r="GJ111" s="322">
        <f t="shared" si="517"/>
        <v>5.4166666666666627E-2</v>
      </c>
      <c r="GK111" s="322">
        <f t="shared" si="518"/>
        <v>-3.2502372121107619E-2</v>
      </c>
      <c r="GL111" s="322">
        <f t="shared" si="519"/>
        <v>4.2507204610950915E-2</v>
      </c>
      <c r="GM111" s="322">
        <f t="shared" si="520"/>
        <v>3.456511355247735E-2</v>
      </c>
      <c r="GN111" s="322">
        <f t="shared" si="521"/>
        <v>-5.8593749999999965E-2</v>
      </c>
      <c r="GO111" s="322">
        <f t="shared" si="522"/>
        <v>5.5672268907563147E-2</v>
      </c>
      <c r="GP111" s="322">
        <f t="shared" si="523"/>
        <v>-3.7695207323640433E-3</v>
      </c>
      <c r="GQ111" s="322">
        <f t="shared" si="524"/>
        <v>2.7400933025899431E-2</v>
      </c>
      <c r="GR111" s="322">
        <f t="shared" si="525"/>
        <v>-2.6642175861952659E-2</v>
      </c>
      <c r="GS111" s="322">
        <f t="shared" si="526"/>
        <v>1.0167029774872955E-2</v>
      </c>
      <c r="GT111" s="322">
        <f t="shared" si="527"/>
        <v>0.10299869621903532</v>
      </c>
      <c r="GU111" s="322">
        <f t="shared" si="528"/>
        <v>4.9481009672092395E-2</v>
      </c>
      <c r="GV111" s="322">
        <f t="shared" si="529"/>
        <v>5.1188299817183551E-3</v>
      </c>
      <c r="GW111" s="322">
        <f t="shared" si="530"/>
        <v>-2.55376344086021E-2</v>
      </c>
      <c r="GX111" s="322">
        <f t="shared" si="531"/>
        <v>3.1372211955820609E-3</v>
      </c>
      <c r="GY111" s="322">
        <f t="shared" si="532"/>
        <v>0.1108850457782299</v>
      </c>
      <c r="GZ111" s="322">
        <f t="shared" si="533"/>
        <v>7.581501137225009E-4</v>
      </c>
      <c r="HA111" s="322">
        <f t="shared" si="534"/>
        <v>2.5855989971009818E-3</v>
      </c>
      <c r="HB111" s="322">
        <f t="shared" si="535"/>
        <v>3.3137225323075392E-2</v>
      </c>
      <c r="HC111" s="322">
        <f t="shared" si="536"/>
        <v>-4.1067761806980645E-3</v>
      </c>
      <c r="HD111" s="322">
        <f t="shared" si="537"/>
        <v>1.7326732673267398E-2</v>
      </c>
      <c r="HE111" s="322">
        <f t="shared" si="538"/>
        <v>-6.3386944181646157E-2</v>
      </c>
      <c r="HF111" s="322">
        <f t="shared" si="539"/>
        <v>3.1038599283724676E-2</v>
      </c>
      <c r="HG111" s="322">
        <f t="shared" si="540"/>
        <v>4.1223854328843186E-2</v>
      </c>
      <c r="HH111" s="322">
        <f t="shared" si="541"/>
        <v>3.9561170212765999E-2</v>
      </c>
      <c r="HI111" s="322">
        <f t="shared" si="542"/>
        <v>-3.0831099195710445E-2</v>
      </c>
      <c r="HJ111" s="322">
        <f t="shared" si="543"/>
        <v>1.9704433497536967E-2</v>
      </c>
      <c r="HK111" s="322">
        <f t="shared" si="544"/>
        <v>5.1968503937007832E-2</v>
      </c>
      <c r="HL111" s="322">
        <f t="shared" si="545"/>
        <v>5.2668052668052655E-2</v>
      </c>
      <c r="HM111" s="322">
        <f t="shared" si="546"/>
        <v>1.5896743997230098E-2</v>
      </c>
      <c r="HN111" s="322">
        <f t="shared" si="547"/>
        <v>-2.3578153388757357E-2</v>
      </c>
      <c r="HO111" s="322">
        <f t="shared" si="548"/>
        <v>0.31818181818181807</v>
      </c>
      <c r="HP111" s="322">
        <f t="shared" si="549"/>
        <v>2.3584905660377273E-2</v>
      </c>
      <c r="HQ111" s="322">
        <f t="shared" si="550"/>
        <v>-2.7138785925829436E-2</v>
      </c>
      <c r="HR111" s="322">
        <f t="shared" si="551"/>
        <v>5.6953490373856308E-3</v>
      </c>
      <c r="HS111" s="322">
        <f t="shared" si="552"/>
        <v>1.5844301665522999E-2</v>
      </c>
      <c r="HT111" s="322">
        <f t="shared" si="553"/>
        <v>1.8859174524656037E-2</v>
      </c>
      <c r="HU111" s="322">
        <f t="shared" si="554"/>
        <v>6.8072838525578758E-2</v>
      </c>
      <c r="HV111" s="322">
        <f t="shared" si="555"/>
        <v>3.5460992907801289E-2</v>
      </c>
      <c r="HW111" s="322">
        <f t="shared" si="556"/>
        <v>3.4920166352657239E-2</v>
      </c>
      <c r="HX111" s="322">
        <f t="shared" si="557"/>
        <v>-4.3073742246726394E-2</v>
      </c>
      <c r="HY111" s="322">
        <f t="shared" si="558"/>
        <v>5.1322631697942649E-2</v>
      </c>
      <c r="HZ111" s="322">
        <f t="shared" si="559"/>
        <v>3.5786236878378908E-3</v>
      </c>
      <c r="IA111" s="322">
        <f t="shared" si="560"/>
        <v>-5.2560356335178894E-2</v>
      </c>
      <c r="IB111" s="322">
        <f t="shared" si="561"/>
        <v>2.6196745662007935E-2</v>
      </c>
      <c r="IC111" s="322">
        <f t="shared" si="562"/>
        <v>5.4824053039083817E-2</v>
      </c>
      <c r="ID111" s="322">
        <f t="shared" si="563"/>
        <v>3.5312465188815881E-2</v>
      </c>
      <c r="IE111" s="322">
        <f t="shared" si="564"/>
        <v>1.0524269687881874E-2</v>
      </c>
      <c r="IF111" s="322">
        <f t="shared" si="565"/>
        <v>2.2514545914495334E-2</v>
      </c>
      <c r="IG111" s="322">
        <f t="shared" si="566"/>
        <v>1.4975334742776628E-2</v>
      </c>
      <c r="IH111" s="322">
        <f t="shared" si="567"/>
        <v>1.8126888217522629E-2</v>
      </c>
      <c r="II111" s="322">
        <f t="shared" si="568"/>
        <v>-1.9042846404409876E-2</v>
      </c>
      <c r="IJ111" s="322">
        <f t="shared" si="569"/>
        <v>7.0012249272699292E-2</v>
      </c>
      <c r="IK111" s="322">
        <f t="shared" si="570"/>
        <v>-8.232505924909525E-3</v>
      </c>
      <c r="IL111" s="322">
        <f t="shared" si="571"/>
        <v>8.6542443064182142E-2</v>
      </c>
      <c r="IM111" s="322">
        <f t="shared" si="572"/>
        <v>-3.4844225814007902E-2</v>
      </c>
      <c r="IN111" s="322">
        <f t="shared" si="573"/>
        <v>2.2229940951719367E-2</v>
      </c>
      <c r="IO111" s="322">
        <f t="shared" si="574"/>
        <v>5.0746228278411264E-2</v>
      </c>
      <c r="IP111" s="322">
        <f t="shared" si="575"/>
        <v>-3.1870669745958325E-3</v>
      </c>
      <c r="IQ111" s="322">
        <f t="shared" si="576"/>
        <v>-8.8770528184646058E-4</v>
      </c>
      <c r="IR111" s="322">
        <f t="shared" si="577"/>
        <v>-2.9508112684627195E-2</v>
      </c>
      <c r="IS111" s="322">
        <f t="shared" si="578"/>
        <v>1.5010234250625511E-2</v>
      </c>
      <c r="IT111" s="322">
        <f t="shared" si="579"/>
        <v>2.1276595744680871E-2</v>
      </c>
      <c r="IU111" s="322">
        <f t="shared" si="580"/>
        <v>-6.748756807956427E-2</v>
      </c>
      <c r="IV111" s="322">
        <f t="shared" si="581"/>
        <v>2.389862779856862E-2</v>
      </c>
      <c r="IW111" s="322">
        <f t="shared" si="582"/>
        <v>-6.9272417117852231E-2</v>
      </c>
      <c r="IX111" s="322">
        <f t="shared" si="583"/>
        <v>3.2139577594123017E-2</v>
      </c>
      <c r="IY111" s="322">
        <f t="shared" si="584"/>
        <v>-8.7759815242494196E-2</v>
      </c>
      <c r="IZ111" s="322">
        <f t="shared" si="585"/>
        <v>1.689189189189173E-2</v>
      </c>
      <c r="JA111" s="322">
        <f t="shared" si="586"/>
        <v>0</v>
      </c>
      <c r="JB111" s="322">
        <f t="shared" si="587"/>
        <v>-5.0115207373271894E-2</v>
      </c>
      <c r="JC111" s="322">
        <f t="shared" si="588"/>
        <v>-9.7004583733077132E-3</v>
      </c>
      <c r="JD111" s="322">
        <f t="shared" si="589"/>
        <v>3.0512812100134366E-2</v>
      </c>
      <c r="JE111" s="322">
        <f t="shared" si="590"/>
        <v>3.4017327861377011E-2</v>
      </c>
      <c r="JF111" s="322">
        <f t="shared" si="591"/>
        <v>-9.006483266164534E-3</v>
      </c>
      <c r="JG111" s="322">
        <f t="shared" si="592"/>
        <v>-2.1420438371761961E-2</v>
      </c>
      <c r="JH111" s="322">
        <f t="shared" si="593"/>
        <v>3.6858874242518935E-2</v>
      </c>
      <c r="JI111" s="322">
        <f t="shared" si="594"/>
        <v>-1.2655902345424575E-3</v>
      </c>
      <c r="JJ111" s="322">
        <f t="shared" si="595"/>
        <v>2.1443888491779767E-2</v>
      </c>
      <c r="JK111" s="322">
        <f t="shared" si="596"/>
        <v>3.6817741414576402E-2</v>
      </c>
      <c r="JL111" s="322">
        <f t="shared" si="597"/>
        <v>6.5132954884971617E-2</v>
      </c>
      <c r="JM111" s="322">
        <f t="shared" si="598"/>
        <v>5.0980907329858237E-2</v>
      </c>
      <c r="JN111" s="322">
        <f t="shared" si="599"/>
        <v>3.3137225323075392E-2</v>
      </c>
      <c r="JO111" s="322">
        <f t="shared" si="600"/>
        <v>4.735376044568243E-2</v>
      </c>
      <c r="JP111" s="322">
        <f t="shared" si="601"/>
        <v>-2.1869742850276295E-2</v>
      </c>
      <c r="JQ111" s="322">
        <f t="shared" si="602"/>
        <v>4.1904091604293169E-2</v>
      </c>
      <c r="JR111" s="322">
        <f t="shared" si="603"/>
        <v>3.3975028602696175E-2</v>
      </c>
      <c r="JS111" s="322">
        <f t="shared" si="604"/>
        <v>-8.232505924909525E-3</v>
      </c>
      <c r="JT111" s="322">
        <f t="shared" si="605"/>
        <v>1.089494163424129E-2</v>
      </c>
      <c r="JU111" s="322">
        <f t="shared" si="606"/>
        <v>8.5889570552147576E-3</v>
      </c>
      <c r="JV111" s="322">
        <f t="shared" si="607"/>
        <v>2.3736859952526376E-2</v>
      </c>
      <c r="JW111" s="322">
        <f t="shared" si="608"/>
        <v>9.5096390218656929E-2</v>
      </c>
      <c r="JX111" s="322">
        <f t="shared" si="609"/>
        <v>1.4992644966311221E-2</v>
      </c>
      <c r="JY111" s="322">
        <f t="shared" si="610"/>
        <v>4.6715328467152291E-3</v>
      </c>
      <c r="JZ111" s="322">
        <f t="shared" si="611"/>
        <v>-1.0011123470522843E-2</v>
      </c>
      <c r="KA111" s="322">
        <f t="shared" si="612"/>
        <v>-3.952274422073071E-2</v>
      </c>
      <c r="KB111" s="322">
        <f t="shared" si="613"/>
        <v>-2.5593008739076235E-2</v>
      </c>
      <c r="KC111" s="322">
        <f t="shared" si="614"/>
        <v>3.1506915329646897E-2</v>
      </c>
      <c r="KD111" s="322">
        <f t="shared" si="615"/>
        <v>8.07043503995266E-2</v>
      </c>
      <c r="KE111" s="322">
        <f t="shared" si="616"/>
        <v>7.6765083440307955E-2</v>
      </c>
      <c r="KF111" s="322">
        <f t="shared" si="617"/>
        <v>2.1872265966749806E-4</v>
      </c>
      <c r="KG111" s="322">
        <f t="shared" si="618"/>
        <v>4.4964501709176985E-2</v>
      </c>
      <c r="KH111" s="322">
        <f t="shared" si="619"/>
        <v>6.0509554140127368E-2</v>
      </c>
      <c r="KI111" s="322">
        <f t="shared" si="620"/>
        <v>-5.4347826086956569E-2</v>
      </c>
      <c r="KJ111" s="322">
        <f t="shared" si="621"/>
        <v>-1.5987210231814208E-3</v>
      </c>
      <c r="KK111" s="322">
        <f t="shared" si="622"/>
        <v>-1.0319917440660438E-2</v>
      </c>
      <c r="KL111" s="322">
        <f t="shared" si="623"/>
        <v>-3.0076410339782172E-2</v>
      </c>
      <c r="KM111" s="322">
        <f t="shared" si="624"/>
        <v>1.1946699341399707E-2</v>
      </c>
      <c r="KN111" s="322">
        <f t="shared" si="625"/>
        <v>1.4399999999999977E-2</v>
      </c>
      <c r="KO111" s="322">
        <f t="shared" si="626"/>
        <v>5.4725609756097526E-2</v>
      </c>
      <c r="KP111" s="322">
        <f t="shared" si="627"/>
        <v>5.4683998207082141E-2</v>
      </c>
      <c r="KQ111" s="322">
        <f t="shared" si="628"/>
        <v>-7.2632423756019346E-2</v>
      </c>
      <c r="KR111" s="322">
        <f t="shared" si="629"/>
        <v>-1.5030946065428817E-2</v>
      </c>
      <c r="KS111" s="322">
        <f t="shared" si="630"/>
        <v>2.5829255029907443E-2</v>
      </c>
      <c r="KT111" s="322">
        <f t="shared" si="631"/>
        <v>2.9435786590547082E-2</v>
      </c>
      <c r="KU111" s="322">
        <f t="shared" si="632"/>
        <v>-5.9119450666469241E-3</v>
      </c>
      <c r="KV111" s="322">
        <f t="shared" si="633"/>
        <v>8.3168316831683159E-2</v>
      </c>
      <c r="KW111" s="322">
        <f t="shared" si="634"/>
        <v>-1.7412209813381346E-2</v>
      </c>
      <c r="KX111" s="322">
        <f t="shared" si="635"/>
        <v>8.9494163424124681E-3</v>
      </c>
      <c r="KY111" s="322">
        <f t="shared" si="636"/>
        <v>1.3535589264877327E-2</v>
      </c>
      <c r="KZ111" s="322">
        <f t="shared" si="637"/>
        <v>7.6565168737849972E-4</v>
      </c>
      <c r="LA111" s="322">
        <f t="shared" si="638"/>
        <v>2.6313584178329009E-2</v>
      </c>
      <c r="LB111" s="322">
        <f t="shared" si="639"/>
        <v>7.0242898775870755E-2</v>
      </c>
      <c r="LC111" s="322">
        <f t="shared" si="640"/>
        <v>1.2938893136505255E-2</v>
      </c>
      <c r="LD111" s="322">
        <f t="shared" si="641"/>
        <v>-1.4712038753663106E-2</v>
      </c>
      <c r="LE111" s="322">
        <f t="shared" si="642"/>
        <v>2.7136879856545081E-2</v>
      </c>
      <c r="LF111" s="322">
        <f t="shared" si="643"/>
        <v>4.0118870728083206E-2</v>
      </c>
      <c r="LG111" s="322">
        <f t="shared" si="644"/>
        <v>9.2669432918395564E-2</v>
      </c>
      <c r="LH111" s="322">
        <f t="shared" si="645"/>
        <v>1.7202475369182967E-2</v>
      </c>
      <c r="LI111" s="322">
        <f t="shared" si="646"/>
        <v>4.5454545454545324E-2</v>
      </c>
      <c r="LJ111" s="322">
        <f t="shared" si="647"/>
        <v>-2.2198124641194219E-2</v>
      </c>
      <c r="LK111" s="322">
        <f t="shared" si="648"/>
        <v>1.3547800277658159E-2</v>
      </c>
      <c r="LL111" s="322">
        <f t="shared" si="649"/>
        <v>2.5025025025025027E-2</v>
      </c>
      <c r="LM111" s="322">
        <f t="shared" si="650"/>
        <v>1.4031945066428004E-2</v>
      </c>
      <c r="LN111" s="322">
        <f t="shared" si="651"/>
        <v>3.611111111111108E-2</v>
      </c>
      <c r="LO111" s="322">
        <f t="shared" si="652"/>
        <v>-4.2424242424242455E-2</v>
      </c>
      <c r="LP111" s="322">
        <f t="shared" si="653"/>
        <v>-3.9647577092510954E-2</v>
      </c>
      <c r="LQ111" s="322">
        <f t="shared" si="654"/>
        <v>-1.7809439002671248E-2</v>
      </c>
      <c r="LR111" s="322">
        <f t="shared" si="655"/>
        <v>1.5365052453109977E-2</v>
      </c>
      <c r="LS111" s="322">
        <f t="shared" si="656"/>
        <v>1.3126009693052853E-3</v>
      </c>
      <c r="LT111" s="322">
        <f t="shared" si="657"/>
        <v>-9.8428652942984095E-3</v>
      </c>
      <c r="LU111" s="322">
        <f t="shared" si="658"/>
        <v>4.1009463722397409E-2</v>
      </c>
      <c r="LV111" s="327">
        <f t="shared" si="659"/>
        <v>8.9066017320253349E-2</v>
      </c>
    </row>
    <row r="112" spans="1:334">
      <c r="A112" s="265">
        <v>45558</v>
      </c>
      <c r="B112" s="230">
        <v>3726.8</v>
      </c>
      <c r="C112" s="231">
        <v>159.83000000000001</v>
      </c>
      <c r="D112" s="231">
        <v>62.99</v>
      </c>
      <c r="E112" s="231">
        <v>42.89</v>
      </c>
      <c r="F112" s="231">
        <v>2622.85</v>
      </c>
      <c r="G112" s="231">
        <v>36.840000000000003</v>
      </c>
      <c r="H112" s="231">
        <v>250.47</v>
      </c>
      <c r="I112" s="231">
        <v>239098.53</v>
      </c>
      <c r="J112" s="231">
        <v>23.89</v>
      </c>
      <c r="K112" s="231">
        <v>424.83</v>
      </c>
      <c r="L112" s="231">
        <v>76.989999999999995</v>
      </c>
      <c r="M112" s="232">
        <v>0.06</v>
      </c>
      <c r="N112" s="231">
        <v>35.31</v>
      </c>
      <c r="O112" s="231">
        <v>4217.8500000000004</v>
      </c>
      <c r="P112" s="231">
        <v>3.57</v>
      </c>
      <c r="Q112" s="231">
        <v>2064.71</v>
      </c>
      <c r="R112" s="231">
        <v>21.95</v>
      </c>
      <c r="S112" s="231">
        <v>226.73</v>
      </c>
      <c r="T112" s="231">
        <v>91.11</v>
      </c>
      <c r="U112" s="231">
        <v>62650.64</v>
      </c>
      <c r="V112" s="231">
        <v>17.32</v>
      </c>
      <c r="W112" s="231">
        <v>121.37</v>
      </c>
      <c r="X112" s="231">
        <v>10.32</v>
      </c>
      <c r="Y112" s="231">
        <v>569.5</v>
      </c>
      <c r="Z112" s="231">
        <v>105.55</v>
      </c>
      <c r="AA112" s="231">
        <v>260.45999999999998</v>
      </c>
      <c r="AB112" s="231">
        <v>2.48</v>
      </c>
      <c r="AC112" s="231">
        <v>10.87</v>
      </c>
      <c r="AD112" s="231">
        <v>19.11</v>
      </c>
      <c r="AE112" s="231">
        <v>187.97</v>
      </c>
      <c r="AF112" s="231">
        <v>686.42</v>
      </c>
      <c r="AG112" s="231">
        <v>69.69</v>
      </c>
      <c r="AH112" s="231">
        <v>9.51</v>
      </c>
      <c r="AI112" s="231">
        <v>176.74</v>
      </c>
      <c r="AJ112" s="231">
        <v>27.18</v>
      </c>
      <c r="AK112" s="231">
        <v>450.1</v>
      </c>
      <c r="AL112" s="231">
        <v>467.95</v>
      </c>
      <c r="AM112" s="231">
        <v>23.91</v>
      </c>
      <c r="AN112" s="231">
        <v>13.36</v>
      </c>
      <c r="AO112" s="231">
        <v>130.88</v>
      </c>
      <c r="AP112" s="231">
        <v>204.88</v>
      </c>
      <c r="AQ112" s="231">
        <v>14.39</v>
      </c>
      <c r="AR112" s="231">
        <v>9.6300000000000008</v>
      </c>
      <c r="AS112" s="231">
        <v>82.25</v>
      </c>
      <c r="AT112" s="231">
        <v>78.150000000000006</v>
      </c>
      <c r="AU112" s="231">
        <v>158.08000000000001</v>
      </c>
      <c r="AV112" s="231">
        <v>30.79</v>
      </c>
      <c r="AW112" s="231">
        <v>54.75</v>
      </c>
      <c r="AX112" s="231">
        <v>4.22</v>
      </c>
      <c r="AY112" s="231">
        <v>34.03</v>
      </c>
      <c r="AZ112" s="231">
        <v>32.479999999999997</v>
      </c>
      <c r="BA112" s="231">
        <v>9035.07</v>
      </c>
      <c r="BB112" s="231">
        <v>749.58</v>
      </c>
      <c r="BC112" s="231">
        <v>0.28000000000000003</v>
      </c>
      <c r="BD112" s="231">
        <v>13.91</v>
      </c>
      <c r="BE112" s="231">
        <v>515.48</v>
      </c>
      <c r="BF112" s="231">
        <v>707.35</v>
      </c>
      <c r="BG112" s="231">
        <v>178.68</v>
      </c>
      <c r="BH112" s="231">
        <v>63.4</v>
      </c>
      <c r="BI112" s="231">
        <v>384.99</v>
      </c>
      <c r="BJ112" s="231">
        <v>4.47</v>
      </c>
      <c r="BK112" s="231">
        <v>1227.43</v>
      </c>
      <c r="BL112" s="231">
        <v>143.93</v>
      </c>
      <c r="BM112" s="231">
        <v>183.97</v>
      </c>
      <c r="BN112" s="231">
        <v>426.93</v>
      </c>
      <c r="BO112" s="231">
        <v>4153.7299999999996</v>
      </c>
      <c r="BP112" s="231">
        <v>156.21</v>
      </c>
      <c r="BQ112" s="231">
        <v>926.15</v>
      </c>
      <c r="BR112" s="231">
        <v>95.18</v>
      </c>
      <c r="BS112" s="231">
        <v>398.72</v>
      </c>
      <c r="BT112" s="231">
        <v>90.93</v>
      </c>
      <c r="BU112" s="231">
        <v>54.97</v>
      </c>
      <c r="BV112" s="231">
        <v>10.02</v>
      </c>
      <c r="BW112" s="231">
        <v>79.010000000000005</v>
      </c>
      <c r="BX112" s="231">
        <v>565.58000000000004</v>
      </c>
      <c r="BY112" s="231">
        <v>156.35</v>
      </c>
      <c r="BZ112" s="231">
        <v>79.209999999999994</v>
      </c>
      <c r="CA112" s="231">
        <v>163.66999999999999</v>
      </c>
      <c r="CB112" s="231">
        <v>57.52</v>
      </c>
      <c r="CC112" s="231">
        <v>97905.27</v>
      </c>
      <c r="CD112" s="231">
        <v>238.11</v>
      </c>
      <c r="CE112" s="231">
        <v>69.55</v>
      </c>
      <c r="CF112" s="231">
        <v>11896.36</v>
      </c>
      <c r="CG112" s="231">
        <v>42.45</v>
      </c>
      <c r="CH112" s="231">
        <v>0.96</v>
      </c>
      <c r="CI112" s="231">
        <v>122.76</v>
      </c>
      <c r="CJ112" s="231">
        <v>164.35</v>
      </c>
      <c r="CK112" s="231">
        <v>118.84</v>
      </c>
      <c r="CL112" s="231">
        <v>22.66</v>
      </c>
      <c r="CM112" s="231">
        <v>9.0399999999999991</v>
      </c>
      <c r="CN112" s="231">
        <v>10.5</v>
      </c>
      <c r="CO112" s="231">
        <v>0.67</v>
      </c>
      <c r="CP112" s="231">
        <v>1239.74</v>
      </c>
      <c r="CQ112" s="231">
        <v>189.3</v>
      </c>
      <c r="CR112" s="231">
        <v>318.73</v>
      </c>
      <c r="CS112" s="231">
        <v>225.96</v>
      </c>
      <c r="CT112" s="231">
        <v>273.25</v>
      </c>
      <c r="CU112" s="231">
        <v>984.54</v>
      </c>
      <c r="CV112" s="231">
        <v>166.7</v>
      </c>
      <c r="CW112" s="231">
        <v>490.17</v>
      </c>
      <c r="CX112" s="231">
        <v>14.73</v>
      </c>
      <c r="CY112" s="231">
        <v>434.01</v>
      </c>
      <c r="CZ112" s="231">
        <v>46.02</v>
      </c>
      <c r="DA112" s="231">
        <v>9855.86</v>
      </c>
      <c r="DB112" s="231">
        <v>204.88</v>
      </c>
      <c r="DC112" s="231">
        <v>11.15</v>
      </c>
      <c r="DD112" s="231">
        <v>39.58</v>
      </c>
      <c r="DE112" s="231">
        <v>1644.05</v>
      </c>
      <c r="DF112" s="231">
        <v>211.02</v>
      </c>
      <c r="DG112" s="231">
        <v>156.35</v>
      </c>
      <c r="DH112" s="231">
        <v>13.14</v>
      </c>
      <c r="DI112" s="231">
        <v>8.42</v>
      </c>
      <c r="DJ112" s="231">
        <v>28.82</v>
      </c>
      <c r="DK112" s="231">
        <v>87.5</v>
      </c>
      <c r="DL112" s="231">
        <v>10672.8</v>
      </c>
      <c r="DM112" s="231">
        <v>33.729999999999997</v>
      </c>
      <c r="DN112" s="231">
        <v>63.3</v>
      </c>
      <c r="DO112" s="231">
        <v>78.86</v>
      </c>
      <c r="DP112" s="231">
        <v>94.94</v>
      </c>
      <c r="DQ112" s="231">
        <v>382480.91</v>
      </c>
      <c r="DR112" s="231">
        <v>369.2</v>
      </c>
      <c r="DS112" s="231">
        <v>42.75</v>
      </c>
      <c r="DT112" s="231">
        <v>41.97</v>
      </c>
      <c r="DU112" s="231">
        <v>40.85</v>
      </c>
      <c r="DV112" s="231">
        <v>7.02</v>
      </c>
      <c r="DW112" s="231">
        <v>1.76</v>
      </c>
      <c r="DX112" s="231">
        <v>12.8</v>
      </c>
      <c r="DY112" s="231">
        <v>10.87</v>
      </c>
      <c r="DZ112" s="231">
        <v>240.47</v>
      </c>
      <c r="EA112" s="231">
        <v>134.62</v>
      </c>
      <c r="EB112" s="231">
        <v>27.04</v>
      </c>
      <c r="EC112" s="231">
        <v>1408.6</v>
      </c>
      <c r="ED112" s="231">
        <v>25.48</v>
      </c>
      <c r="EE112" s="231">
        <v>24.35</v>
      </c>
      <c r="EF112" s="231">
        <v>21.83</v>
      </c>
      <c r="EG112" s="231">
        <v>40.08</v>
      </c>
      <c r="EH112" s="231">
        <v>1243.25</v>
      </c>
      <c r="EI112" s="231">
        <v>273.51</v>
      </c>
      <c r="EJ112" s="231">
        <v>5.88</v>
      </c>
      <c r="EK112" s="231">
        <v>4892.3599999999997</v>
      </c>
      <c r="EL112" s="231">
        <v>25.74</v>
      </c>
      <c r="EM112" s="231">
        <v>263.49</v>
      </c>
      <c r="EN112" s="231">
        <v>169.27</v>
      </c>
      <c r="EO112" s="231">
        <v>255.24</v>
      </c>
      <c r="EP112" s="231">
        <v>3955.99</v>
      </c>
      <c r="EQ112" s="231">
        <v>176.07</v>
      </c>
      <c r="ER112" s="231">
        <v>173.06</v>
      </c>
      <c r="ES112" s="231">
        <v>173.7</v>
      </c>
      <c r="ET112" s="231">
        <v>69.62</v>
      </c>
      <c r="EU112" s="231">
        <v>31.93</v>
      </c>
      <c r="EV112" s="231">
        <v>457.47</v>
      </c>
      <c r="EW112" s="231">
        <v>11.45</v>
      </c>
      <c r="EX112" s="231">
        <v>156.32</v>
      </c>
      <c r="EY112" s="231">
        <v>214.77</v>
      </c>
      <c r="EZ112" s="231">
        <v>29.58</v>
      </c>
      <c r="FA112" s="231">
        <v>68.83</v>
      </c>
      <c r="FB112" s="231">
        <v>28.5</v>
      </c>
      <c r="FC112" s="231">
        <v>96.6</v>
      </c>
      <c r="FD112" s="231">
        <v>12.78</v>
      </c>
      <c r="FE112" s="231">
        <v>33.479999999999997</v>
      </c>
      <c r="FF112" s="231">
        <v>389.09</v>
      </c>
      <c r="FG112" s="231">
        <v>98.64</v>
      </c>
      <c r="FH112" s="231">
        <v>881.1</v>
      </c>
      <c r="FI112" s="231">
        <v>65.61</v>
      </c>
      <c r="FJ112" s="233">
        <v>48586.89</v>
      </c>
      <c r="FN112" s="326">
        <f t="shared" si="495"/>
        <v>1.3587754702407511E-2</v>
      </c>
      <c r="FO112" s="322">
        <f t="shared" si="496"/>
        <v>-8.314202394986505E-3</v>
      </c>
      <c r="FP112" s="322">
        <f t="shared" si="497"/>
        <v>2.0411469301798237E-2</v>
      </c>
      <c r="FQ112" s="322">
        <f t="shared" si="498"/>
        <v>0.10912852340315486</v>
      </c>
      <c r="FR112" s="322">
        <f t="shared" si="499"/>
        <v>4.4610568574660177E-2</v>
      </c>
      <c r="FS112" s="322">
        <f t="shared" si="500"/>
        <v>-9.6774193548386945E-3</v>
      </c>
      <c r="FT112" s="322">
        <f t="shared" si="501"/>
        <v>-2.3500358480044747E-3</v>
      </c>
      <c r="FU112" s="322">
        <f t="shared" si="502"/>
        <v>1.5968134352350165E-2</v>
      </c>
      <c r="FV112" s="322">
        <f t="shared" si="503"/>
        <v>5.1033875934887819E-2</v>
      </c>
      <c r="FW112" s="322">
        <f t="shared" si="504"/>
        <v>-1.6665509339629167E-2</v>
      </c>
      <c r="FX112" s="322">
        <f t="shared" si="505"/>
        <v>0.10190353513668227</v>
      </c>
      <c r="FY112" s="322">
        <f t="shared" si="506"/>
        <v>0</v>
      </c>
      <c r="FZ112" s="322">
        <f t="shared" si="507"/>
        <v>-6.8829113924050611E-2</v>
      </c>
      <c r="GA112" s="322">
        <f t="shared" si="508"/>
        <v>4.5297851090563529E-2</v>
      </c>
      <c r="GB112" s="322">
        <f t="shared" si="509"/>
        <v>1.133144475920681E-2</v>
      </c>
      <c r="GC112" s="322">
        <f t="shared" si="510"/>
        <v>-1.8557338086749833E-2</v>
      </c>
      <c r="GD112" s="322">
        <f t="shared" si="511"/>
        <v>0.10412474849094569</v>
      </c>
      <c r="GE112" s="322">
        <f t="shared" si="512"/>
        <v>-1.8050541516245338E-3</v>
      </c>
      <c r="GF112" s="322">
        <f t="shared" si="513"/>
        <v>6.9366197183098555E-2</v>
      </c>
      <c r="GG112" s="322">
        <f t="shared" si="514"/>
        <v>1.9047619047619063E-2</v>
      </c>
      <c r="GH112" s="322">
        <f t="shared" si="515"/>
        <v>7.5625363583478183E-3</v>
      </c>
      <c r="GI112" s="322">
        <f t="shared" si="516"/>
        <v>4.6563766491334015E-2</v>
      </c>
      <c r="GJ112" s="322">
        <f t="shared" si="517"/>
        <v>1.9762845849802479E-2</v>
      </c>
      <c r="GK112" s="322">
        <f t="shared" si="518"/>
        <v>1.5495444089798784E-2</v>
      </c>
      <c r="GL112" s="322">
        <f t="shared" si="519"/>
        <v>0.21573370191200192</v>
      </c>
      <c r="GM112" s="322">
        <f t="shared" si="520"/>
        <v>9.3221406086043984E-2</v>
      </c>
      <c r="GN112" s="322">
        <f t="shared" si="521"/>
        <v>2.9045643153526902E-2</v>
      </c>
      <c r="GO112" s="322">
        <f t="shared" si="522"/>
        <v>8.1592039800994873E-2</v>
      </c>
      <c r="GP112" s="322">
        <f t="shared" si="523"/>
        <v>3.2972972972972941E-2</v>
      </c>
      <c r="GQ112" s="322">
        <f t="shared" si="524"/>
        <v>-1.8945720250521898E-2</v>
      </c>
      <c r="GR112" s="322">
        <f t="shared" si="525"/>
        <v>0.18837970256747621</v>
      </c>
      <c r="GS112" s="322">
        <f t="shared" si="526"/>
        <v>2.0129403306973484E-3</v>
      </c>
      <c r="GT112" s="322">
        <f t="shared" si="527"/>
        <v>0.12411347517730482</v>
      </c>
      <c r="GU112" s="322">
        <f t="shared" si="528"/>
        <v>-6.799662826636581E-3</v>
      </c>
      <c r="GV112" s="322">
        <f t="shared" si="529"/>
        <v>-1.1276827937431748E-2</v>
      </c>
      <c r="GW112" s="322">
        <f t="shared" si="530"/>
        <v>3.4712643678160973E-2</v>
      </c>
      <c r="GX112" s="322">
        <f t="shared" si="531"/>
        <v>2.3776882872076381E-3</v>
      </c>
      <c r="GY112" s="322">
        <f t="shared" si="532"/>
        <v>9.478021978021979E-2</v>
      </c>
      <c r="GZ112" s="322">
        <f t="shared" si="533"/>
        <v>1.2121212121212133E-2</v>
      </c>
      <c r="HA112" s="322">
        <f t="shared" si="534"/>
        <v>2.2819631134729616E-2</v>
      </c>
      <c r="HB112" s="322">
        <f t="shared" si="535"/>
        <v>-2.8229339044096784E-3</v>
      </c>
      <c r="HC112" s="322">
        <f t="shared" si="536"/>
        <v>-1.0996563573883171E-2</v>
      </c>
      <c r="HD112" s="322">
        <f t="shared" si="537"/>
        <v>0.17153284671532848</v>
      </c>
      <c r="HE112" s="322">
        <f t="shared" si="538"/>
        <v>3.8510101010100974E-2</v>
      </c>
      <c r="HF112" s="322">
        <f t="shared" si="539"/>
        <v>5.4033191817831174E-3</v>
      </c>
      <c r="HG112" s="322">
        <f t="shared" si="540"/>
        <v>2.7694708100377191E-2</v>
      </c>
      <c r="HH112" s="322">
        <f t="shared" si="541"/>
        <v>-1.5350175887432057E-2</v>
      </c>
      <c r="HI112" s="322">
        <f t="shared" si="542"/>
        <v>8.1802015411973933E-2</v>
      </c>
      <c r="HJ112" s="322">
        <f t="shared" si="543"/>
        <v>1.9323671497584561E-2</v>
      </c>
      <c r="HK112" s="322">
        <f t="shared" si="544"/>
        <v>1.8862275449101875E-2</v>
      </c>
      <c r="HL112" s="322">
        <f t="shared" si="545"/>
        <v>6.9124423963133577E-2</v>
      </c>
      <c r="HM112" s="322">
        <f t="shared" si="546"/>
        <v>6.1895012481723931E-2</v>
      </c>
      <c r="HN112" s="322">
        <f t="shared" si="547"/>
        <v>5.6654308631359417E-2</v>
      </c>
      <c r="HO112" s="322">
        <f t="shared" si="548"/>
        <v>-3.4482758620689495E-2</v>
      </c>
      <c r="HP112" s="322">
        <f t="shared" si="549"/>
        <v>6.8356374807987758E-2</v>
      </c>
      <c r="HQ112" s="322">
        <f t="shared" si="550"/>
        <v>-1.3057629714723218E-2</v>
      </c>
      <c r="HR112" s="322">
        <f t="shared" si="551"/>
        <v>9.0153060496698436E-3</v>
      </c>
      <c r="HS112" s="322">
        <f t="shared" si="552"/>
        <v>9.7206017807798667E-2</v>
      </c>
      <c r="HT112" s="322">
        <f t="shared" si="553"/>
        <v>-3.8082233348505509E-2</v>
      </c>
      <c r="HU112" s="322">
        <f t="shared" si="554"/>
        <v>6.0374032555705559E-2</v>
      </c>
      <c r="HV112" s="322">
        <f t="shared" si="555"/>
        <v>2.054794520547942E-2</v>
      </c>
      <c r="HW112" s="322">
        <f t="shared" si="556"/>
        <v>2.9731793051955179E-2</v>
      </c>
      <c r="HX112" s="322">
        <f t="shared" si="557"/>
        <v>3.6586244148361632E-2</v>
      </c>
      <c r="HY112" s="322">
        <f t="shared" si="558"/>
        <v>-1.0913978494623663E-2</v>
      </c>
      <c r="HZ112" s="322">
        <f t="shared" si="559"/>
        <v>0.12768430227951091</v>
      </c>
      <c r="IA112" s="322">
        <f t="shared" si="560"/>
        <v>5.5558514372587792E-3</v>
      </c>
      <c r="IB112" s="322">
        <f t="shared" si="561"/>
        <v>2.776498453845647E-2</v>
      </c>
      <c r="IC112" s="322">
        <f t="shared" si="562"/>
        <v>1.7680152956947928E-2</v>
      </c>
      <c r="ID112" s="322">
        <f t="shared" si="563"/>
        <v>2.4101570905960934E-2</v>
      </c>
      <c r="IE112" s="322">
        <f t="shared" si="564"/>
        <v>9.5655519221785612E-2</v>
      </c>
      <c r="IF112" s="322">
        <f t="shared" si="565"/>
        <v>0.12481444829292433</v>
      </c>
      <c r="IG112" s="322">
        <f t="shared" si="566"/>
        <v>-4.582537753862178E-2</v>
      </c>
      <c r="IH112" s="322">
        <f t="shared" si="567"/>
        <v>-8.902077151335298E-3</v>
      </c>
      <c r="II112" s="322">
        <f t="shared" si="568"/>
        <v>9.0676883780333069E-3</v>
      </c>
      <c r="IJ112" s="322">
        <f t="shared" si="569"/>
        <v>1.1662433370300318E-2</v>
      </c>
      <c r="IK112" s="322">
        <f t="shared" si="570"/>
        <v>-1.6790340837630587E-2</v>
      </c>
      <c r="IL112" s="322">
        <f t="shared" si="571"/>
        <v>6.2245934959348943E-3</v>
      </c>
      <c r="IM112" s="322">
        <f t="shared" si="572"/>
        <v>-6.9170560038833489E-3</v>
      </c>
      <c r="IN112" s="322">
        <f t="shared" si="573"/>
        <v>-2.276588515120619E-2</v>
      </c>
      <c r="IO112" s="322">
        <f t="shared" si="574"/>
        <v>-7.575672336358398E-3</v>
      </c>
      <c r="IP112" s="322">
        <f t="shared" si="575"/>
        <v>0.10333163430795612</v>
      </c>
      <c r="IQ112" s="322">
        <f t="shared" si="576"/>
        <v>2.9912631423071167E-2</v>
      </c>
      <c r="IR112" s="322">
        <f t="shared" si="577"/>
        <v>1.3512811228727873E-2</v>
      </c>
      <c r="IS112" s="322">
        <f t="shared" si="578"/>
        <v>-4.8846067667488224E-2</v>
      </c>
      <c r="IT112" s="322">
        <f t="shared" si="579"/>
        <v>0</v>
      </c>
      <c r="IU112" s="322">
        <f t="shared" si="580"/>
        <v>3.9106145251396683E-2</v>
      </c>
      <c r="IV112" s="322">
        <f t="shared" si="581"/>
        <v>5.386341776210328E-2</v>
      </c>
      <c r="IW112" s="322">
        <f t="shared" si="582"/>
        <v>-5.2992270300422278E-2</v>
      </c>
      <c r="IX112" s="322">
        <f t="shared" si="583"/>
        <v>8.0071174377224063E-3</v>
      </c>
      <c r="IY112" s="322">
        <f t="shared" si="584"/>
        <v>0.14430379746835428</v>
      </c>
      <c r="IZ112" s="322">
        <f t="shared" si="585"/>
        <v>0.1627906976744187</v>
      </c>
      <c r="JA112" s="322">
        <f t="shared" si="586"/>
        <v>-4.285714285714274E-2</v>
      </c>
      <c r="JB112" s="322">
        <f t="shared" si="587"/>
        <v>-2.361919463192963E-2</v>
      </c>
      <c r="JC112" s="322">
        <f t="shared" si="588"/>
        <v>1.883745963401507E-2</v>
      </c>
      <c r="JD112" s="322">
        <f t="shared" si="589"/>
        <v>1.4772835811391778E-2</v>
      </c>
      <c r="JE112" s="322">
        <f t="shared" si="590"/>
        <v>-3.5279590756746473E-3</v>
      </c>
      <c r="JF112" s="322">
        <f t="shared" si="591"/>
        <v>-3.370111040384742E-2</v>
      </c>
      <c r="JG112" s="322">
        <f t="shared" si="592"/>
        <v>2.2824314075859328E-2</v>
      </c>
      <c r="JH112" s="322">
        <f t="shared" si="593"/>
        <v>4.3983852503463863E-3</v>
      </c>
      <c r="JI112" s="322">
        <f t="shared" si="594"/>
        <v>1.8394751364278091E-3</v>
      </c>
      <c r="JJ112" s="322">
        <f t="shared" si="595"/>
        <v>3.0790762771168739E-2</v>
      </c>
      <c r="JK112" s="322">
        <f t="shared" si="596"/>
        <v>0.1265964074343266</v>
      </c>
      <c r="JL112" s="322">
        <f t="shared" si="597"/>
        <v>0.29088359046283324</v>
      </c>
      <c r="JM112" s="322">
        <f t="shared" si="598"/>
        <v>9.7948210396034911E-3</v>
      </c>
      <c r="JN112" s="322">
        <f t="shared" si="599"/>
        <v>-2.8229339044096784E-3</v>
      </c>
      <c r="JO112" s="322">
        <f t="shared" si="600"/>
        <v>-1.1524822695035374E-2</v>
      </c>
      <c r="JP112" s="322">
        <f t="shared" si="601"/>
        <v>-2.7518427518427629E-2</v>
      </c>
      <c r="JQ112" s="322">
        <f t="shared" si="602"/>
        <v>6.7856168565452943E-2</v>
      </c>
      <c r="JR112" s="322">
        <f t="shared" si="603"/>
        <v>1.5202540171269105E-2</v>
      </c>
      <c r="JS112" s="322">
        <f t="shared" si="604"/>
        <v>-1.6790340837630587E-2</v>
      </c>
      <c r="JT112" s="322">
        <f t="shared" si="605"/>
        <v>1.1547344110854531E-2</v>
      </c>
      <c r="JU112" s="322">
        <f t="shared" si="606"/>
        <v>2.4330900243308914E-2</v>
      </c>
      <c r="JV112" s="322">
        <f t="shared" si="607"/>
        <v>-4.5379264657171278E-2</v>
      </c>
      <c r="JW112" s="322">
        <f t="shared" si="608"/>
        <v>3.3790170132325138E-2</v>
      </c>
      <c r="JX112" s="322">
        <f t="shared" si="609"/>
        <v>5.3668707634773889E-2</v>
      </c>
      <c r="JY112" s="322">
        <f t="shared" si="610"/>
        <v>-1.9761697181052012E-2</v>
      </c>
      <c r="JZ112" s="322">
        <f t="shared" si="611"/>
        <v>1.605136436597111E-2</v>
      </c>
      <c r="KA112" s="322">
        <f t="shared" si="612"/>
        <v>2.0445134575569335E-2</v>
      </c>
      <c r="KB112" s="322">
        <f t="shared" si="613"/>
        <v>1.3666453128336548E-2</v>
      </c>
      <c r="KC112" s="322">
        <f t="shared" si="614"/>
        <v>1.9920290784321445E-2</v>
      </c>
      <c r="KD112" s="322">
        <f t="shared" si="615"/>
        <v>1.10359558561765E-2</v>
      </c>
      <c r="KE112" s="322">
        <f t="shared" si="616"/>
        <v>1.9313304721030097E-2</v>
      </c>
      <c r="KF112" s="322">
        <f t="shared" si="617"/>
        <v>-8.222173627815435E-2</v>
      </c>
      <c r="KG112" s="322">
        <f t="shared" si="618"/>
        <v>2.7931555108203304E-2</v>
      </c>
      <c r="KH112" s="322">
        <f t="shared" si="619"/>
        <v>5.4054054054053967E-2</v>
      </c>
      <c r="KI112" s="322">
        <f t="shared" si="620"/>
        <v>1.1494252873563229E-2</v>
      </c>
      <c r="KJ112" s="322">
        <f t="shared" si="621"/>
        <v>2.4819855884707805E-2</v>
      </c>
      <c r="KK112" s="322">
        <f t="shared" si="622"/>
        <v>0.13347236704900933</v>
      </c>
      <c r="KL112" s="322">
        <f t="shared" si="623"/>
        <v>7.6684545759303242E-3</v>
      </c>
      <c r="KM112" s="322">
        <f t="shared" si="624"/>
        <v>1.8767973361586338E-2</v>
      </c>
      <c r="KN112" s="322">
        <f t="shared" si="625"/>
        <v>6.6246056782334375E-2</v>
      </c>
      <c r="KO112" s="322">
        <f t="shared" si="626"/>
        <v>1.7921664980488479E-2</v>
      </c>
      <c r="KP112" s="322">
        <f t="shared" si="627"/>
        <v>8.2872928176795549E-2</v>
      </c>
      <c r="KQ112" s="322">
        <f t="shared" si="628"/>
        <v>5.3656425789701513E-2</v>
      </c>
      <c r="KR112" s="322">
        <f t="shared" si="629"/>
        <v>-2.0197486535009104E-2</v>
      </c>
      <c r="KS112" s="322">
        <f t="shared" si="630"/>
        <v>6.2284654121388859E-2</v>
      </c>
      <c r="KT112" s="322">
        <f t="shared" si="631"/>
        <v>-3.6544025132030883E-3</v>
      </c>
      <c r="KU112" s="322">
        <f t="shared" si="632"/>
        <v>1.0305851063829651E-2</v>
      </c>
      <c r="KV112" s="322">
        <f t="shared" si="633"/>
        <v>7.4954296160877537E-2</v>
      </c>
      <c r="KW112" s="322">
        <f t="shared" si="634"/>
        <v>8.449159721892946E-3</v>
      </c>
      <c r="KX112" s="322">
        <f t="shared" si="635"/>
        <v>-7.3274199768608283E-3</v>
      </c>
      <c r="KY112" s="322">
        <f t="shared" si="636"/>
        <v>1.1167395809348474E-2</v>
      </c>
      <c r="KZ112" s="322">
        <f t="shared" si="637"/>
        <v>-3.825329566854857E-3</v>
      </c>
      <c r="LA112" s="322">
        <f t="shared" si="638"/>
        <v>4.2051114558667474E-2</v>
      </c>
      <c r="LB112" s="322">
        <f t="shared" si="639"/>
        <v>9.5860319008072084E-2</v>
      </c>
      <c r="LC112" s="322">
        <f t="shared" si="640"/>
        <v>2.2295767287928953E-2</v>
      </c>
      <c r="LD112" s="322">
        <f t="shared" si="641"/>
        <v>5.0440060698027325E-2</v>
      </c>
      <c r="LE112" s="322">
        <f t="shared" si="642"/>
        <v>1.0824022346368629E-2</v>
      </c>
      <c r="LF112" s="322">
        <f t="shared" si="643"/>
        <v>0.10507936507936515</v>
      </c>
      <c r="LG112" s="322">
        <f t="shared" si="644"/>
        <v>1.0443037974683491E-2</v>
      </c>
      <c r="LH112" s="322">
        <f t="shared" si="645"/>
        <v>4.74402055742247E-3</v>
      </c>
      <c r="LI112" s="322">
        <f t="shared" si="646"/>
        <v>3.7137681159420309E-2</v>
      </c>
      <c r="LJ112" s="322">
        <f t="shared" si="647"/>
        <v>1.9766455737491039E-2</v>
      </c>
      <c r="LK112" s="322">
        <f t="shared" si="648"/>
        <v>1.4405819006234704E-2</v>
      </c>
      <c r="LL112" s="322">
        <f t="shared" si="649"/>
        <v>-3.7109375000000021E-2</v>
      </c>
      <c r="LM112" s="322">
        <f t="shared" si="650"/>
        <v>1.3248932724863704E-2</v>
      </c>
      <c r="LN112" s="322">
        <f t="shared" si="651"/>
        <v>-4.4906166219839137E-2</v>
      </c>
      <c r="LO112" s="322">
        <f t="shared" si="652"/>
        <v>1.8987341772151868E-2</v>
      </c>
      <c r="LP112" s="322">
        <f t="shared" si="653"/>
        <v>-2.2935779816513815E-2</v>
      </c>
      <c r="LQ112" s="322">
        <f t="shared" si="654"/>
        <v>1.1786038077968975E-2</v>
      </c>
      <c r="LR112" s="322">
        <f t="shared" si="655"/>
        <v>1.5158630766019627E-2</v>
      </c>
      <c r="LS112" s="322">
        <f t="shared" si="656"/>
        <v>-5.3443581728345379E-3</v>
      </c>
      <c r="LT112" s="322">
        <f t="shared" si="657"/>
        <v>-2.354962043552945E-2</v>
      </c>
      <c r="LU112" s="322">
        <f t="shared" si="658"/>
        <v>0.10454545454545457</v>
      </c>
      <c r="LV112" s="327">
        <f t="shared" si="659"/>
        <v>2.7190906527043795E-2</v>
      </c>
    </row>
    <row r="113" spans="1:334">
      <c r="A113" s="265">
        <v>45565</v>
      </c>
      <c r="B113" s="230">
        <v>3698.41</v>
      </c>
      <c r="C113" s="231">
        <v>164.83</v>
      </c>
      <c r="D113" s="231">
        <v>65.25</v>
      </c>
      <c r="E113" s="231">
        <v>42.74</v>
      </c>
      <c r="F113" s="231">
        <v>2501.79</v>
      </c>
      <c r="G113" s="231">
        <v>40.01</v>
      </c>
      <c r="H113" s="231">
        <v>243.17</v>
      </c>
      <c r="I113" s="231">
        <v>226757.28</v>
      </c>
      <c r="J113" s="231">
        <v>22.89</v>
      </c>
      <c r="K113" s="231">
        <v>412.96</v>
      </c>
      <c r="L113" s="231">
        <v>73.78</v>
      </c>
      <c r="M113" s="232">
        <v>0.06</v>
      </c>
      <c r="N113" s="231">
        <v>34.83</v>
      </c>
      <c r="O113" s="231">
        <v>4157.88</v>
      </c>
      <c r="P113" s="231">
        <v>3.48</v>
      </c>
      <c r="Q113" s="231">
        <v>1960</v>
      </c>
      <c r="R113" s="231">
        <v>24.55</v>
      </c>
      <c r="S113" s="231">
        <v>225.75</v>
      </c>
      <c r="T113" s="231">
        <v>88.17</v>
      </c>
      <c r="U113" s="231">
        <v>59469.33</v>
      </c>
      <c r="V113" s="231">
        <v>17.07</v>
      </c>
      <c r="W113" s="231">
        <v>124.88</v>
      </c>
      <c r="X113" s="231">
        <v>9.81</v>
      </c>
      <c r="Y113" s="231">
        <v>578.65</v>
      </c>
      <c r="Z113" s="231">
        <v>112.63</v>
      </c>
      <c r="AA113" s="231">
        <v>250.08</v>
      </c>
      <c r="AB113" s="231">
        <v>2.5</v>
      </c>
      <c r="AC113" s="231">
        <v>10.8</v>
      </c>
      <c r="AD113" s="231">
        <v>18.850000000000001</v>
      </c>
      <c r="AE113" s="231">
        <v>186.51</v>
      </c>
      <c r="AF113" s="231">
        <v>645.92999999999995</v>
      </c>
      <c r="AG113" s="231">
        <v>68.12</v>
      </c>
      <c r="AH113" s="231">
        <v>9.3000000000000007</v>
      </c>
      <c r="AI113" s="231">
        <v>174.03</v>
      </c>
      <c r="AJ113" s="231">
        <v>26.71</v>
      </c>
      <c r="AK113" s="231">
        <v>418.3</v>
      </c>
      <c r="AL113" s="231">
        <v>446.25</v>
      </c>
      <c r="AM113" s="231">
        <v>22.59</v>
      </c>
      <c r="AN113" s="231">
        <v>13.03</v>
      </c>
      <c r="AO113" s="231">
        <v>124.05</v>
      </c>
      <c r="AP113" s="231">
        <v>205.58</v>
      </c>
      <c r="AQ113" s="231">
        <v>14.2</v>
      </c>
      <c r="AR113" s="231">
        <v>10.46</v>
      </c>
      <c r="AS113" s="231">
        <v>80.819999999999993</v>
      </c>
      <c r="AT113" s="231">
        <v>77.14</v>
      </c>
      <c r="AU113" s="231">
        <v>153.41</v>
      </c>
      <c r="AV113" s="231">
        <v>31.81</v>
      </c>
      <c r="AW113" s="231">
        <v>52.75</v>
      </c>
      <c r="AX113" s="231">
        <v>4.21</v>
      </c>
      <c r="AY113" s="231">
        <v>34.58</v>
      </c>
      <c r="AZ113" s="231">
        <v>33.25</v>
      </c>
      <c r="BA113" s="231">
        <v>8527.5499999999993</v>
      </c>
      <c r="BB113" s="231">
        <v>749.78</v>
      </c>
      <c r="BC113" s="231">
        <v>0.23</v>
      </c>
      <c r="BD113" s="231">
        <v>15.07</v>
      </c>
      <c r="BE113" s="231">
        <v>507.22</v>
      </c>
      <c r="BF113" s="231">
        <v>719.7</v>
      </c>
      <c r="BG113" s="231">
        <v>178.7</v>
      </c>
      <c r="BH113" s="231">
        <v>65.709999999999994</v>
      </c>
      <c r="BI113" s="231">
        <v>390.9</v>
      </c>
      <c r="BJ113" s="231">
        <v>4.3099999999999996</v>
      </c>
      <c r="BK113" s="231">
        <v>1263.8499999999999</v>
      </c>
      <c r="BL113" s="231">
        <v>141.99</v>
      </c>
      <c r="BM113" s="231">
        <v>185.93</v>
      </c>
      <c r="BN113" s="231">
        <v>432.98</v>
      </c>
      <c r="BO113" s="231">
        <v>4099.3100000000004</v>
      </c>
      <c r="BP113" s="231">
        <v>148.96</v>
      </c>
      <c r="BQ113" s="231">
        <v>930.05</v>
      </c>
      <c r="BR113" s="231">
        <v>94.33</v>
      </c>
      <c r="BS113" s="231">
        <v>386.35</v>
      </c>
      <c r="BT113" s="231">
        <v>100.75</v>
      </c>
      <c r="BU113" s="231">
        <v>58.97</v>
      </c>
      <c r="BV113" s="231">
        <v>9.82</v>
      </c>
      <c r="BW113" s="231">
        <v>80.16</v>
      </c>
      <c r="BX113" s="231">
        <v>594.07000000000005</v>
      </c>
      <c r="BY113" s="231">
        <v>155.27000000000001</v>
      </c>
      <c r="BZ113" s="231">
        <v>82.43</v>
      </c>
      <c r="CA113" s="231">
        <v>161.72</v>
      </c>
      <c r="CB113" s="231">
        <v>55.3</v>
      </c>
      <c r="CC113" s="231">
        <v>91552.63</v>
      </c>
      <c r="CD113" s="231">
        <v>236.02</v>
      </c>
      <c r="CE113" s="231">
        <v>68.66</v>
      </c>
      <c r="CF113" s="231">
        <v>11916.19</v>
      </c>
      <c r="CG113" s="231">
        <v>41.78</v>
      </c>
      <c r="CH113" s="231">
        <v>0.98</v>
      </c>
      <c r="CI113" s="231">
        <v>120.08</v>
      </c>
      <c r="CJ113" s="231">
        <v>170.9</v>
      </c>
      <c r="CK113" s="231">
        <v>113.29</v>
      </c>
      <c r="CL113" s="231">
        <v>24.22</v>
      </c>
      <c r="CM113" s="231">
        <v>8.32</v>
      </c>
      <c r="CN113" s="231">
        <v>10.72</v>
      </c>
      <c r="CO113" s="231">
        <v>0.7</v>
      </c>
      <c r="CP113" s="231">
        <v>1296.73</v>
      </c>
      <c r="CQ113" s="231">
        <v>185.59</v>
      </c>
      <c r="CR113" s="231">
        <v>300.89</v>
      </c>
      <c r="CS113" s="231">
        <v>218.9</v>
      </c>
      <c r="CT113" s="231">
        <v>275.99</v>
      </c>
      <c r="CU113" s="231">
        <v>922.82</v>
      </c>
      <c r="CV113" s="231">
        <v>168.8</v>
      </c>
      <c r="CW113" s="231">
        <v>494.2</v>
      </c>
      <c r="CX113" s="231">
        <v>13.87</v>
      </c>
      <c r="CY113" s="231">
        <v>473.47</v>
      </c>
      <c r="CZ113" s="231">
        <v>54.25</v>
      </c>
      <c r="DA113" s="231">
        <v>8867.99</v>
      </c>
      <c r="DB113" s="231">
        <v>205.58</v>
      </c>
      <c r="DC113" s="231">
        <v>11.3</v>
      </c>
      <c r="DD113" s="231">
        <v>40.67</v>
      </c>
      <c r="DE113" s="231">
        <v>1538.01</v>
      </c>
      <c r="DF113" s="231">
        <v>205.68</v>
      </c>
      <c r="DG113" s="231">
        <v>155.27000000000001</v>
      </c>
      <c r="DH113" s="231">
        <v>13</v>
      </c>
      <c r="DI113" s="231">
        <v>8.51</v>
      </c>
      <c r="DJ113" s="231">
        <v>28.06</v>
      </c>
      <c r="DK113" s="231">
        <v>80.459999999999994</v>
      </c>
      <c r="DL113" s="231">
        <v>10288.780000000001</v>
      </c>
      <c r="DM113" s="231">
        <v>32.619999999999997</v>
      </c>
      <c r="DN113" s="231">
        <v>60.78</v>
      </c>
      <c r="DO113" s="231">
        <v>76.28</v>
      </c>
      <c r="DP113" s="231">
        <v>94.18</v>
      </c>
      <c r="DQ113" s="231">
        <v>360069.91</v>
      </c>
      <c r="DR113" s="231">
        <v>371.45</v>
      </c>
      <c r="DS113" s="231">
        <v>43.23</v>
      </c>
      <c r="DT113" s="231">
        <v>41.23</v>
      </c>
      <c r="DU113" s="231">
        <v>41.3</v>
      </c>
      <c r="DV113" s="231">
        <v>7.21</v>
      </c>
      <c r="DW113" s="231">
        <v>1.96</v>
      </c>
      <c r="DX113" s="231">
        <v>12.49</v>
      </c>
      <c r="DY113" s="231">
        <v>10.56</v>
      </c>
      <c r="DZ113" s="231">
        <v>262.64</v>
      </c>
      <c r="EA113" s="231">
        <v>132.63</v>
      </c>
      <c r="EB113" s="231">
        <v>26.1</v>
      </c>
      <c r="EC113" s="231">
        <v>1349.2</v>
      </c>
      <c r="ED113" s="231">
        <v>25.2</v>
      </c>
      <c r="EE113" s="231">
        <v>24.99</v>
      </c>
      <c r="EF113" s="231">
        <v>22.22</v>
      </c>
      <c r="EG113" s="231">
        <v>37.74</v>
      </c>
      <c r="EH113" s="231">
        <v>1201.23</v>
      </c>
      <c r="EI113" s="231">
        <v>268.39999999999998</v>
      </c>
      <c r="EJ113" s="231">
        <v>6.31</v>
      </c>
      <c r="EK113" s="231">
        <v>4782.3900000000003</v>
      </c>
      <c r="EL113" s="231">
        <v>25.51</v>
      </c>
      <c r="EM113" s="231">
        <v>250.22</v>
      </c>
      <c r="EN113" s="231">
        <v>164.72</v>
      </c>
      <c r="EO113" s="231">
        <v>256.45999999999998</v>
      </c>
      <c r="EP113" s="231">
        <v>3717.03</v>
      </c>
      <c r="EQ113" s="231">
        <v>179.23</v>
      </c>
      <c r="ER113" s="231">
        <v>164.64</v>
      </c>
      <c r="ES113" s="231">
        <v>178.67</v>
      </c>
      <c r="ET113" s="231">
        <v>72.53</v>
      </c>
      <c r="EU113" s="231">
        <v>34.58</v>
      </c>
      <c r="EV113" s="231">
        <v>461.97</v>
      </c>
      <c r="EW113" s="231">
        <v>11.57</v>
      </c>
      <c r="EX113" s="231">
        <v>155</v>
      </c>
      <c r="EY113" s="231">
        <v>219.79</v>
      </c>
      <c r="EZ113" s="231">
        <v>30.95</v>
      </c>
      <c r="FA113" s="231">
        <v>71.14</v>
      </c>
      <c r="FB113" s="231">
        <v>29.76</v>
      </c>
      <c r="FC113" s="231">
        <v>120.2</v>
      </c>
      <c r="FD113" s="231">
        <v>13.04</v>
      </c>
      <c r="FE113" s="231">
        <v>32.74</v>
      </c>
      <c r="FF113" s="231">
        <v>407.48</v>
      </c>
      <c r="FG113" s="231">
        <v>97.43</v>
      </c>
      <c r="FH113" s="231">
        <v>878.6</v>
      </c>
      <c r="FI113" s="231">
        <v>66.2</v>
      </c>
      <c r="FJ113" s="233">
        <v>48685.82</v>
      </c>
      <c r="FN113" s="326">
        <f t="shared" si="495"/>
        <v>-7.6177954277128705E-3</v>
      </c>
      <c r="FO113" s="322">
        <f t="shared" si="496"/>
        <v>3.1283238440843394E-2</v>
      </c>
      <c r="FP113" s="322">
        <f t="shared" si="497"/>
        <v>3.5878710906493062E-2</v>
      </c>
      <c r="FQ113" s="322">
        <f t="shared" si="498"/>
        <v>-3.4973187223128603E-3</v>
      </c>
      <c r="FR113" s="322">
        <f t="shared" si="499"/>
        <v>-4.6155899117372307E-2</v>
      </c>
      <c r="FS113" s="322">
        <f t="shared" si="500"/>
        <v>8.6047774158523188E-2</v>
      </c>
      <c r="FT113" s="322">
        <f t="shared" si="501"/>
        <v>-2.9145207010819706E-2</v>
      </c>
      <c r="FU113" s="322">
        <f t="shared" si="502"/>
        <v>-5.1615750209756624E-2</v>
      </c>
      <c r="FV113" s="322">
        <f t="shared" si="503"/>
        <v>-4.1858518208455417E-2</v>
      </c>
      <c r="FW113" s="322">
        <f t="shared" si="504"/>
        <v>-2.7940587999905855E-2</v>
      </c>
      <c r="FX113" s="322">
        <f t="shared" si="505"/>
        <v>-4.169372645798148E-2</v>
      </c>
      <c r="FY113" s="322">
        <f t="shared" si="506"/>
        <v>0</v>
      </c>
      <c r="FZ113" s="322">
        <f t="shared" si="507"/>
        <v>-1.3593882752761369E-2</v>
      </c>
      <c r="GA113" s="322">
        <f t="shared" si="508"/>
        <v>-1.4218144315231752E-2</v>
      </c>
      <c r="GB113" s="322">
        <f t="shared" si="509"/>
        <v>-2.5210084033613408E-2</v>
      </c>
      <c r="GC113" s="322">
        <f t="shared" si="510"/>
        <v>-5.0714143874926759E-2</v>
      </c>
      <c r="GD113" s="322">
        <f t="shared" si="511"/>
        <v>0.11845102505694767</v>
      </c>
      <c r="GE113" s="322">
        <f t="shared" si="512"/>
        <v>-4.322321704229656E-3</v>
      </c>
      <c r="GF113" s="322">
        <f t="shared" si="513"/>
        <v>-3.2268686203490264E-2</v>
      </c>
      <c r="GG113" s="322">
        <f t="shared" si="514"/>
        <v>-5.0778571455934014E-2</v>
      </c>
      <c r="GH113" s="322">
        <f t="shared" si="515"/>
        <v>-1.4434180138568129E-2</v>
      </c>
      <c r="GI113" s="322">
        <f t="shared" si="516"/>
        <v>2.8919831918925522E-2</v>
      </c>
      <c r="GJ113" s="322">
        <f t="shared" si="517"/>
        <v>-4.9418604651162767E-2</v>
      </c>
      <c r="GK113" s="322">
        <f t="shared" si="518"/>
        <v>1.6066725197541664E-2</v>
      </c>
      <c r="GL113" s="322">
        <f t="shared" si="519"/>
        <v>6.7077214590241574E-2</v>
      </c>
      <c r="GM113" s="322">
        <f t="shared" si="520"/>
        <v>-3.9852568532596055E-2</v>
      </c>
      <c r="GN113" s="322">
        <f t="shared" si="521"/>
        <v>8.0645161290322648E-3</v>
      </c>
      <c r="GO113" s="322">
        <f t="shared" si="522"/>
        <v>-6.439742410303451E-3</v>
      </c>
      <c r="GP113" s="322">
        <f t="shared" si="523"/>
        <v>-1.3605442176870645E-2</v>
      </c>
      <c r="GQ113" s="322">
        <f t="shared" si="524"/>
        <v>-7.7671968931212849E-3</v>
      </c>
      <c r="GR113" s="322">
        <f t="shared" si="525"/>
        <v>-5.8987208997406851E-2</v>
      </c>
      <c r="GS113" s="322">
        <f t="shared" si="526"/>
        <v>-2.2528339790500691E-2</v>
      </c>
      <c r="GT113" s="322">
        <f t="shared" si="527"/>
        <v>-2.2082018927444699E-2</v>
      </c>
      <c r="GU113" s="322">
        <f t="shared" si="528"/>
        <v>-1.533325789295014E-2</v>
      </c>
      <c r="GV113" s="322">
        <f t="shared" si="529"/>
        <v>-1.7292126563649701E-2</v>
      </c>
      <c r="GW113" s="322">
        <f t="shared" si="530"/>
        <v>-7.0650966451899597E-2</v>
      </c>
      <c r="GX113" s="322">
        <f t="shared" si="531"/>
        <v>-4.6372475691847395E-2</v>
      </c>
      <c r="GY113" s="322">
        <f t="shared" si="532"/>
        <v>-5.5207026348808044E-2</v>
      </c>
      <c r="GZ113" s="322">
        <f t="shared" si="533"/>
        <v>-2.4700598802395217E-2</v>
      </c>
      <c r="HA113" s="322">
        <f t="shared" si="534"/>
        <v>-5.2185207823960869E-2</v>
      </c>
      <c r="HB113" s="322">
        <f t="shared" si="535"/>
        <v>3.4166341272941093E-3</v>
      </c>
      <c r="HC113" s="322">
        <f t="shared" si="536"/>
        <v>-1.3203613620569928E-2</v>
      </c>
      <c r="HD113" s="322">
        <f t="shared" si="537"/>
        <v>8.6188992731048811E-2</v>
      </c>
      <c r="HE113" s="322">
        <f t="shared" si="538"/>
        <v>-1.7386018237082149E-2</v>
      </c>
      <c r="HF113" s="322">
        <f t="shared" si="539"/>
        <v>-1.2923864363403776E-2</v>
      </c>
      <c r="HG113" s="322">
        <f t="shared" si="540"/>
        <v>-2.9542004048583093E-2</v>
      </c>
      <c r="HH113" s="322">
        <f t="shared" si="541"/>
        <v>3.3127638843780435E-2</v>
      </c>
      <c r="HI113" s="322">
        <f t="shared" si="542"/>
        <v>-3.6529680365296802E-2</v>
      </c>
      <c r="HJ113" s="322">
        <f t="shared" si="543"/>
        <v>-2.3696682464454471E-3</v>
      </c>
      <c r="HK113" s="322">
        <f t="shared" si="544"/>
        <v>1.6162209814869148E-2</v>
      </c>
      <c r="HL113" s="322">
        <f t="shared" si="545"/>
        <v>2.3706896551724237E-2</v>
      </c>
      <c r="HM113" s="322">
        <f t="shared" si="546"/>
        <v>-5.6172226667862056E-2</v>
      </c>
      <c r="HN113" s="322">
        <f t="shared" si="547"/>
        <v>2.6681608367343284E-4</v>
      </c>
      <c r="HO113" s="322">
        <f t="shared" si="548"/>
        <v>-0.1785714285714286</v>
      </c>
      <c r="HP113" s="322">
        <f t="shared" si="549"/>
        <v>8.3393242271746951E-2</v>
      </c>
      <c r="HQ113" s="322">
        <f t="shared" si="550"/>
        <v>-1.6023900054318287E-2</v>
      </c>
      <c r="HR113" s="322">
        <f t="shared" si="551"/>
        <v>1.7459532056266377E-2</v>
      </c>
      <c r="HS113" s="322">
        <f t="shared" si="552"/>
        <v>1.1193194537710885E-4</v>
      </c>
      <c r="HT113" s="322">
        <f t="shared" si="553"/>
        <v>3.6435331230283835E-2</v>
      </c>
      <c r="HU113" s="322">
        <f t="shared" si="554"/>
        <v>1.5351048079170804E-2</v>
      </c>
      <c r="HV113" s="322">
        <f t="shared" si="555"/>
        <v>-3.5794183445190191E-2</v>
      </c>
      <c r="HW113" s="322">
        <f t="shared" si="556"/>
        <v>2.9671753175333701E-2</v>
      </c>
      <c r="HX113" s="322">
        <f t="shared" si="557"/>
        <v>-1.3478774404224259E-2</v>
      </c>
      <c r="HY113" s="322">
        <f t="shared" si="558"/>
        <v>1.0653910963744132E-2</v>
      </c>
      <c r="HZ113" s="322">
        <f t="shared" si="559"/>
        <v>1.4170941372121919E-2</v>
      </c>
      <c r="IA113" s="322">
        <f t="shared" si="560"/>
        <v>-1.3101477467240087E-2</v>
      </c>
      <c r="IB113" s="322">
        <f t="shared" si="561"/>
        <v>-4.641188144164906E-2</v>
      </c>
      <c r="IC113" s="322">
        <f t="shared" si="562"/>
        <v>4.2109809426118631E-3</v>
      </c>
      <c r="ID113" s="322">
        <f t="shared" si="563"/>
        <v>-8.9304475730196311E-3</v>
      </c>
      <c r="IE113" s="322">
        <f t="shared" si="564"/>
        <v>-3.1024277688603542E-2</v>
      </c>
      <c r="IF113" s="322">
        <f t="shared" si="565"/>
        <v>0.10799516111294394</v>
      </c>
      <c r="IG113" s="322">
        <f t="shared" si="566"/>
        <v>7.2766963798435516E-2</v>
      </c>
      <c r="IH113" s="322">
        <f t="shared" si="567"/>
        <v>-1.9960079840319292E-2</v>
      </c>
      <c r="II113" s="322">
        <f t="shared" si="568"/>
        <v>1.4555119605113168E-2</v>
      </c>
      <c r="IJ113" s="322">
        <f t="shared" si="569"/>
        <v>5.0373068354609439E-2</v>
      </c>
      <c r="IK113" s="322">
        <f t="shared" si="570"/>
        <v>-6.9075791493443178E-3</v>
      </c>
      <c r="IL113" s="322">
        <f t="shared" si="571"/>
        <v>4.0651432899886548E-2</v>
      </c>
      <c r="IM113" s="322">
        <f t="shared" si="572"/>
        <v>-1.1914217633042028E-2</v>
      </c>
      <c r="IN113" s="322">
        <f t="shared" si="573"/>
        <v>-3.8595271210014007E-2</v>
      </c>
      <c r="IO113" s="322">
        <f t="shared" si="574"/>
        <v>-6.488557766093693E-2</v>
      </c>
      <c r="IP113" s="322">
        <f t="shared" si="575"/>
        <v>-8.7774557977405541E-3</v>
      </c>
      <c r="IQ113" s="322">
        <f t="shared" si="576"/>
        <v>-1.2796549245147384E-2</v>
      </c>
      <c r="IR113" s="322">
        <f t="shared" si="577"/>
        <v>1.6668964288236003E-3</v>
      </c>
      <c r="IS113" s="322">
        <f t="shared" si="578"/>
        <v>-1.5783274440518295E-2</v>
      </c>
      <c r="IT113" s="322">
        <f t="shared" si="579"/>
        <v>2.0833333333333353E-2</v>
      </c>
      <c r="IU113" s="322">
        <f t="shared" si="580"/>
        <v>-2.1831215379602531E-2</v>
      </c>
      <c r="IV113" s="322">
        <f t="shared" si="581"/>
        <v>3.9853970185579624E-2</v>
      </c>
      <c r="IW113" s="322">
        <f t="shared" si="582"/>
        <v>-4.6701447324133262E-2</v>
      </c>
      <c r="IX113" s="322">
        <f t="shared" si="583"/>
        <v>6.8843777581641605E-2</v>
      </c>
      <c r="IY113" s="322">
        <f t="shared" si="584"/>
        <v>-7.9646017699114932E-2</v>
      </c>
      <c r="IZ113" s="322">
        <f t="shared" si="585"/>
        <v>2.0952380952381014E-2</v>
      </c>
      <c r="JA113" s="322">
        <f t="shared" si="586"/>
        <v>4.4776119402984947E-2</v>
      </c>
      <c r="JB113" s="322">
        <f t="shared" si="587"/>
        <v>4.5969316146934044E-2</v>
      </c>
      <c r="JC113" s="322">
        <f t="shared" si="588"/>
        <v>-1.959852086634975E-2</v>
      </c>
      <c r="JD113" s="322">
        <f t="shared" si="589"/>
        <v>-5.5972139428356382E-2</v>
      </c>
      <c r="JE113" s="322">
        <f t="shared" si="590"/>
        <v>-3.1244468047442034E-2</v>
      </c>
      <c r="JF113" s="322">
        <f t="shared" si="591"/>
        <v>1.0027447392497746E-2</v>
      </c>
      <c r="JG113" s="322">
        <f t="shared" si="592"/>
        <v>-6.2689174639933287E-2</v>
      </c>
      <c r="JH113" s="322">
        <f t="shared" si="593"/>
        <v>1.2597480503899357E-2</v>
      </c>
      <c r="JI113" s="322">
        <f t="shared" si="594"/>
        <v>8.2216373911091507E-3</v>
      </c>
      <c r="JJ113" s="322">
        <f t="shared" si="595"/>
        <v>-5.8384249830278422E-2</v>
      </c>
      <c r="JK113" s="322">
        <f t="shared" si="596"/>
        <v>9.0919564065344197E-2</v>
      </c>
      <c r="JL113" s="322">
        <f t="shared" si="597"/>
        <v>0.17883528900478046</v>
      </c>
      <c r="JM113" s="322">
        <f t="shared" si="598"/>
        <v>-0.10023174030475278</v>
      </c>
      <c r="JN113" s="322">
        <f t="shared" si="599"/>
        <v>3.4166341272941093E-3</v>
      </c>
      <c r="JO113" s="322">
        <f t="shared" si="600"/>
        <v>1.345291479820631E-2</v>
      </c>
      <c r="JP113" s="322">
        <f t="shared" si="601"/>
        <v>2.7539161192521564E-2</v>
      </c>
      <c r="JQ113" s="322">
        <f t="shared" si="602"/>
        <v>-6.4499254888841562E-2</v>
      </c>
      <c r="JR113" s="322">
        <f t="shared" si="603"/>
        <v>-2.5305658231447273E-2</v>
      </c>
      <c r="JS113" s="322">
        <f t="shared" si="604"/>
        <v>-6.9075791493443178E-3</v>
      </c>
      <c r="JT113" s="322">
        <f t="shared" si="605"/>
        <v>-1.0654490106544944E-2</v>
      </c>
      <c r="JU113" s="322">
        <f t="shared" si="606"/>
        <v>1.0688836104513048E-2</v>
      </c>
      <c r="JV113" s="322">
        <f t="shared" si="607"/>
        <v>-2.6370575988896652E-2</v>
      </c>
      <c r="JW113" s="322">
        <f t="shared" si="608"/>
        <v>-8.0457142857142935E-2</v>
      </c>
      <c r="JX113" s="322">
        <f t="shared" si="609"/>
        <v>-3.5981185818154432E-2</v>
      </c>
      <c r="JY113" s="322">
        <f t="shared" si="610"/>
        <v>-3.2908390157130138E-2</v>
      </c>
      <c r="JZ113" s="322">
        <f t="shared" si="611"/>
        <v>-3.9810426540284299E-2</v>
      </c>
      <c r="KA113" s="322">
        <f t="shared" si="612"/>
        <v>-3.2716205934567567E-2</v>
      </c>
      <c r="KB113" s="322">
        <f t="shared" si="613"/>
        <v>-8.0050558247313133E-3</v>
      </c>
      <c r="KC113" s="322">
        <f t="shared" si="614"/>
        <v>-5.8593774000380835E-2</v>
      </c>
      <c r="KD113" s="322">
        <f t="shared" si="615"/>
        <v>6.0942578548212351E-3</v>
      </c>
      <c r="KE113" s="322">
        <f t="shared" si="616"/>
        <v>1.1228070175438523E-2</v>
      </c>
      <c r="KF113" s="322">
        <f t="shared" si="617"/>
        <v>-1.7631641648796808E-2</v>
      </c>
      <c r="KG113" s="322">
        <f t="shared" si="618"/>
        <v>1.1015911872704913E-2</v>
      </c>
      <c r="KH113" s="322">
        <f t="shared" si="619"/>
        <v>2.7065527065527124E-2</v>
      </c>
      <c r="KI113" s="322">
        <f t="shared" si="620"/>
        <v>0.1136363636363636</v>
      </c>
      <c r="KJ113" s="322">
        <f t="shared" si="621"/>
        <v>-2.4218750000000039E-2</v>
      </c>
      <c r="KK113" s="322">
        <f t="shared" si="622"/>
        <v>-2.8518859245630059E-2</v>
      </c>
      <c r="KL113" s="322">
        <f t="shared" si="623"/>
        <v>9.219445253046113E-2</v>
      </c>
      <c r="KM113" s="322">
        <f t="shared" si="624"/>
        <v>-1.4782350319417686E-2</v>
      </c>
      <c r="KN113" s="322">
        <f t="shared" si="625"/>
        <v>-3.4763313609467369E-2</v>
      </c>
      <c r="KO113" s="322">
        <f t="shared" si="626"/>
        <v>-4.2169530029816743E-2</v>
      </c>
      <c r="KP113" s="322">
        <f t="shared" si="627"/>
        <v>-1.0989010989011033E-2</v>
      </c>
      <c r="KQ113" s="322">
        <f t="shared" si="628"/>
        <v>2.6283367556468047E-2</v>
      </c>
      <c r="KR113" s="322">
        <f t="shared" si="629"/>
        <v>1.7865322950068742E-2</v>
      </c>
      <c r="KS113" s="322">
        <f t="shared" si="630"/>
        <v>-5.8383233532934044E-2</v>
      </c>
      <c r="KT113" s="322">
        <f t="shared" si="631"/>
        <v>-3.3798511964608875E-2</v>
      </c>
      <c r="KU113" s="322">
        <f t="shared" si="632"/>
        <v>-1.8683046323717648E-2</v>
      </c>
      <c r="KV113" s="322">
        <f t="shared" si="633"/>
        <v>7.3129251700680228E-2</v>
      </c>
      <c r="KW113" s="322">
        <f t="shared" si="634"/>
        <v>-2.2477904324293255E-2</v>
      </c>
      <c r="KX113" s="322">
        <f t="shared" si="635"/>
        <v>-8.9355089355088145E-3</v>
      </c>
      <c r="KY113" s="322">
        <f t="shared" si="636"/>
        <v>-5.0362442597442068E-2</v>
      </c>
      <c r="KZ113" s="322">
        <f t="shared" si="637"/>
        <v>-2.6880132332959245E-2</v>
      </c>
      <c r="LA113" s="322">
        <f t="shared" si="638"/>
        <v>4.7798150760067796E-3</v>
      </c>
      <c r="LB113" s="322">
        <f t="shared" si="639"/>
        <v>-6.0404601629427679E-2</v>
      </c>
      <c r="LC113" s="322">
        <f t="shared" si="640"/>
        <v>1.7947407281194962E-2</v>
      </c>
      <c r="LD113" s="322">
        <f t="shared" si="641"/>
        <v>-4.8653646134288776E-2</v>
      </c>
      <c r="LE113" s="322">
        <f t="shared" si="642"/>
        <v>2.8612550374208401E-2</v>
      </c>
      <c r="LF113" s="322">
        <f t="shared" si="643"/>
        <v>4.1798333812122904E-2</v>
      </c>
      <c r="LG113" s="322">
        <f t="shared" si="644"/>
        <v>8.2994049483244556E-2</v>
      </c>
      <c r="LH113" s="322">
        <f t="shared" si="645"/>
        <v>9.8367106039740308E-3</v>
      </c>
      <c r="LI113" s="322">
        <f t="shared" si="646"/>
        <v>1.0480349344978254E-2</v>
      </c>
      <c r="LJ113" s="322">
        <f t="shared" si="647"/>
        <v>-8.4442169907880844E-3</v>
      </c>
      <c r="LK113" s="322">
        <f t="shared" si="648"/>
        <v>2.3373841784234212E-2</v>
      </c>
      <c r="LL113" s="322">
        <f t="shared" si="649"/>
        <v>4.6315077755240061E-2</v>
      </c>
      <c r="LM113" s="322">
        <f t="shared" si="650"/>
        <v>3.3560947261368622E-2</v>
      </c>
      <c r="LN113" s="322">
        <f t="shared" si="651"/>
        <v>4.4210526315789526E-2</v>
      </c>
      <c r="LO113" s="322">
        <f t="shared" si="652"/>
        <v>0.24430641821946181</v>
      </c>
      <c r="LP113" s="322">
        <f t="shared" si="653"/>
        <v>2.0344287949921738E-2</v>
      </c>
      <c r="LQ113" s="322">
        <f t="shared" si="654"/>
        <v>-2.2102747909199371E-2</v>
      </c>
      <c r="LR113" s="322">
        <f t="shared" si="655"/>
        <v>4.726412912179713E-2</v>
      </c>
      <c r="LS113" s="322">
        <f t="shared" si="656"/>
        <v>-1.2266828872668225E-2</v>
      </c>
      <c r="LT113" s="322">
        <f t="shared" si="657"/>
        <v>-2.8373623879241858E-3</v>
      </c>
      <c r="LU113" s="322">
        <f t="shared" si="658"/>
        <v>8.9925316262765339E-3</v>
      </c>
      <c r="LV113" s="327">
        <f t="shared" si="659"/>
        <v>2.0361459644772551E-3</v>
      </c>
    </row>
    <row r="114" spans="1:334">
      <c r="A114" s="265">
        <v>45572</v>
      </c>
      <c r="B114" s="230">
        <v>3731.93</v>
      </c>
      <c r="C114" s="231">
        <v>169.49</v>
      </c>
      <c r="D114" s="231">
        <v>65.290000000000006</v>
      </c>
      <c r="E114" s="231">
        <v>41.64</v>
      </c>
      <c r="F114" s="231">
        <v>2478.5700000000002</v>
      </c>
      <c r="G114" s="231">
        <v>43.51</v>
      </c>
      <c r="H114" s="231">
        <v>235.67</v>
      </c>
      <c r="I114" s="231">
        <v>235278.45</v>
      </c>
      <c r="J114" s="231">
        <v>26.27</v>
      </c>
      <c r="K114" s="231">
        <v>413.22</v>
      </c>
      <c r="L114" s="231">
        <v>71.900000000000006</v>
      </c>
      <c r="M114" s="232">
        <v>0.06</v>
      </c>
      <c r="N114" s="231">
        <v>35.64</v>
      </c>
      <c r="O114" s="231">
        <v>4254.21</v>
      </c>
      <c r="P114" s="231">
        <v>3.59</v>
      </c>
      <c r="Q114" s="231">
        <v>2091.16</v>
      </c>
      <c r="R114" s="231">
        <v>23.75</v>
      </c>
      <c r="S114" s="231">
        <v>226.5</v>
      </c>
      <c r="T114" s="231">
        <v>86.91</v>
      </c>
      <c r="U114" s="231">
        <v>58193.59</v>
      </c>
      <c r="V114" s="231">
        <v>16.920000000000002</v>
      </c>
      <c r="W114" s="231">
        <v>134.76</v>
      </c>
      <c r="X114" s="231">
        <v>9.49</v>
      </c>
      <c r="Y114" s="231">
        <v>585.36</v>
      </c>
      <c r="Z114" s="231">
        <v>108.31</v>
      </c>
      <c r="AA114" s="231">
        <v>217.8</v>
      </c>
      <c r="AB114" s="231">
        <v>2.4300000000000002</v>
      </c>
      <c r="AC114" s="231">
        <v>11.13</v>
      </c>
      <c r="AD114" s="231">
        <v>18.93</v>
      </c>
      <c r="AE114" s="231">
        <v>188.82</v>
      </c>
      <c r="AF114" s="231">
        <v>637.34</v>
      </c>
      <c r="AG114" s="231">
        <v>67.540000000000006</v>
      </c>
      <c r="AH114" s="231">
        <v>8.92</v>
      </c>
      <c r="AI114" s="231">
        <v>170.7</v>
      </c>
      <c r="AJ114" s="231">
        <v>27.25</v>
      </c>
      <c r="AK114" s="231">
        <v>443</v>
      </c>
      <c r="AL114" s="231">
        <v>465.37</v>
      </c>
      <c r="AM114" s="231">
        <v>23.56</v>
      </c>
      <c r="AN114" s="231">
        <v>13.13</v>
      </c>
      <c r="AO114" s="231">
        <v>130</v>
      </c>
      <c r="AP114" s="231">
        <v>217.68</v>
      </c>
      <c r="AQ114" s="231">
        <v>14.55</v>
      </c>
      <c r="AR114" s="231">
        <v>9.9700000000000006</v>
      </c>
      <c r="AS114" s="231">
        <v>81.09</v>
      </c>
      <c r="AT114" s="231">
        <v>78.819999999999993</v>
      </c>
      <c r="AU114" s="231">
        <v>150.6</v>
      </c>
      <c r="AV114" s="231">
        <v>30.91</v>
      </c>
      <c r="AW114" s="231">
        <v>53.21</v>
      </c>
      <c r="AX114" s="231">
        <v>4.21</v>
      </c>
      <c r="AY114" s="231">
        <v>35.56</v>
      </c>
      <c r="AZ114" s="231">
        <v>34.15</v>
      </c>
      <c r="BA114" s="231">
        <v>8919.02</v>
      </c>
      <c r="BB114" s="231">
        <v>762.84</v>
      </c>
      <c r="BC114" s="231">
        <v>0.22</v>
      </c>
      <c r="BD114" s="231">
        <v>14.61</v>
      </c>
      <c r="BE114" s="231">
        <v>495.42</v>
      </c>
      <c r="BF114" s="231">
        <v>722.79</v>
      </c>
      <c r="BG114" s="231">
        <v>181.59</v>
      </c>
      <c r="BH114" s="231">
        <v>65.69</v>
      </c>
      <c r="BI114" s="231">
        <v>395.76</v>
      </c>
      <c r="BJ114" s="231">
        <v>4.4000000000000004</v>
      </c>
      <c r="BK114" s="231">
        <v>1263.3599999999999</v>
      </c>
      <c r="BL114" s="231">
        <v>142.53</v>
      </c>
      <c r="BM114" s="231">
        <v>189.98</v>
      </c>
      <c r="BN114" s="231">
        <v>424.13</v>
      </c>
      <c r="BO114" s="231">
        <v>3999.97</v>
      </c>
      <c r="BP114" s="231">
        <v>153.30000000000001</v>
      </c>
      <c r="BQ114" s="231">
        <v>970.29</v>
      </c>
      <c r="BR114" s="231">
        <v>93.32</v>
      </c>
      <c r="BS114" s="231">
        <v>387.58</v>
      </c>
      <c r="BT114" s="231">
        <v>98.51</v>
      </c>
      <c r="BU114" s="231">
        <v>58.7</v>
      </c>
      <c r="BV114" s="231">
        <v>9.9600000000000009</v>
      </c>
      <c r="BW114" s="231">
        <v>79.33</v>
      </c>
      <c r="BX114" s="231">
        <v>588.1</v>
      </c>
      <c r="BY114" s="231">
        <v>156.4</v>
      </c>
      <c r="BZ114" s="231">
        <v>83.24</v>
      </c>
      <c r="CA114" s="231">
        <v>168.3</v>
      </c>
      <c r="CB114" s="231">
        <v>56.48</v>
      </c>
      <c r="CC114" s="231">
        <v>94448.69</v>
      </c>
      <c r="CD114" s="231">
        <v>231.47</v>
      </c>
      <c r="CE114" s="231">
        <v>70.680000000000007</v>
      </c>
      <c r="CF114" s="231">
        <v>11995.5</v>
      </c>
      <c r="CG114" s="231">
        <v>37.07</v>
      </c>
      <c r="CH114" s="231">
        <v>0.98</v>
      </c>
      <c r="CI114" s="231">
        <v>120.39</v>
      </c>
      <c r="CJ114" s="231">
        <v>167.89</v>
      </c>
      <c r="CK114" s="231">
        <v>118.14</v>
      </c>
      <c r="CL114" s="231">
        <v>24.32</v>
      </c>
      <c r="CM114" s="231">
        <v>8.43</v>
      </c>
      <c r="CN114" s="231">
        <v>10.35</v>
      </c>
      <c r="CO114" s="231">
        <v>0.69</v>
      </c>
      <c r="CP114" s="231">
        <v>1269.73</v>
      </c>
      <c r="CQ114" s="231">
        <v>187.54</v>
      </c>
      <c r="CR114" s="231">
        <v>309.20999999999998</v>
      </c>
      <c r="CS114" s="231">
        <v>226.11</v>
      </c>
      <c r="CT114" s="231">
        <v>275.89999999999998</v>
      </c>
      <c r="CU114" s="231">
        <v>922.77</v>
      </c>
      <c r="CV114" s="231">
        <v>173.65</v>
      </c>
      <c r="CW114" s="231">
        <v>498.73</v>
      </c>
      <c r="CX114" s="231">
        <v>13.79</v>
      </c>
      <c r="CY114" s="231">
        <v>435</v>
      </c>
      <c r="CZ114" s="231">
        <v>48.29</v>
      </c>
      <c r="DA114" s="231">
        <v>9200.32</v>
      </c>
      <c r="DB114" s="231">
        <v>217.68</v>
      </c>
      <c r="DC114" s="231">
        <v>11.52</v>
      </c>
      <c r="DD114" s="231">
        <v>40.32</v>
      </c>
      <c r="DE114" s="231">
        <v>1559.55</v>
      </c>
      <c r="DF114" s="231">
        <v>202.52</v>
      </c>
      <c r="DG114" s="231">
        <v>156.4</v>
      </c>
      <c r="DH114" s="231">
        <v>13.05</v>
      </c>
      <c r="DI114" s="231">
        <v>8.48</v>
      </c>
      <c r="DJ114" s="231">
        <v>28.77</v>
      </c>
      <c r="DK114" s="231">
        <v>80.37</v>
      </c>
      <c r="DL114" s="231">
        <v>9222.49</v>
      </c>
      <c r="DM114" s="231">
        <v>33.31</v>
      </c>
      <c r="DN114" s="231">
        <v>60.73</v>
      </c>
      <c r="DO114" s="231">
        <v>75.27</v>
      </c>
      <c r="DP114" s="231">
        <v>93.17</v>
      </c>
      <c r="DQ114" s="231">
        <v>371524.44</v>
      </c>
      <c r="DR114" s="231">
        <v>373.7</v>
      </c>
      <c r="DS114" s="231">
        <v>41.7</v>
      </c>
      <c r="DT114" s="231">
        <v>47.8</v>
      </c>
      <c r="DU114" s="231">
        <v>47.02</v>
      </c>
      <c r="DV114" s="231">
        <v>6.94</v>
      </c>
      <c r="DW114" s="231">
        <v>1.99</v>
      </c>
      <c r="DX114" s="231">
        <v>12.7</v>
      </c>
      <c r="DY114" s="231">
        <v>10.220000000000001</v>
      </c>
      <c r="DZ114" s="231">
        <v>250.39</v>
      </c>
      <c r="EA114" s="231">
        <v>132.12</v>
      </c>
      <c r="EB114" s="231">
        <v>24.76</v>
      </c>
      <c r="EC114" s="231">
        <v>1361.6</v>
      </c>
      <c r="ED114" s="231">
        <v>24.39</v>
      </c>
      <c r="EE114" s="231">
        <v>25.26</v>
      </c>
      <c r="EF114" s="231">
        <v>22.35</v>
      </c>
      <c r="EG114" s="231">
        <v>37.75</v>
      </c>
      <c r="EH114" s="231">
        <v>1319.68</v>
      </c>
      <c r="EI114" s="231">
        <v>268.7</v>
      </c>
      <c r="EJ114" s="231">
        <v>5.97</v>
      </c>
      <c r="EK114" s="231">
        <v>4804.3900000000003</v>
      </c>
      <c r="EL114" s="231">
        <v>25.7</v>
      </c>
      <c r="EM114" s="231">
        <v>259.81</v>
      </c>
      <c r="EN114" s="231">
        <v>166.87</v>
      </c>
      <c r="EO114" s="231">
        <v>250.75</v>
      </c>
      <c r="EP114" s="231">
        <v>3895.92</v>
      </c>
      <c r="EQ114" s="231">
        <v>188.78</v>
      </c>
      <c r="ER114" s="231">
        <v>167.76</v>
      </c>
      <c r="ES114" s="231">
        <v>185.87</v>
      </c>
      <c r="ET114" s="231">
        <v>73.209999999999994</v>
      </c>
      <c r="EU114" s="231">
        <v>34.25</v>
      </c>
      <c r="EV114" s="231">
        <v>460.21</v>
      </c>
      <c r="EW114" s="231">
        <v>11.1</v>
      </c>
      <c r="EX114" s="231">
        <v>151.02000000000001</v>
      </c>
      <c r="EY114" s="231">
        <v>226.85</v>
      </c>
      <c r="EZ114" s="231">
        <v>30.22</v>
      </c>
      <c r="FA114" s="231">
        <v>70.239999999999995</v>
      </c>
      <c r="FB114" s="231">
        <v>29.69</v>
      </c>
      <c r="FC114" s="231">
        <v>125</v>
      </c>
      <c r="FD114" s="231">
        <v>12.98</v>
      </c>
      <c r="FE114" s="231">
        <v>33.340000000000003</v>
      </c>
      <c r="FF114" s="231">
        <v>394.9</v>
      </c>
      <c r="FG114" s="231">
        <v>95.92</v>
      </c>
      <c r="FH114" s="231">
        <v>884.49</v>
      </c>
      <c r="FI114" s="231">
        <v>67.36</v>
      </c>
      <c r="FJ114" s="233">
        <v>53909.58</v>
      </c>
      <c r="FN114" s="326">
        <f t="shared" si="495"/>
        <v>9.0633542522327113E-3</v>
      </c>
      <c r="FO114" s="322">
        <f t="shared" si="496"/>
        <v>2.8271552508645249E-2</v>
      </c>
      <c r="FP114" s="322">
        <f t="shared" si="497"/>
        <v>6.1302681992346747E-4</v>
      </c>
      <c r="FQ114" s="322">
        <f t="shared" si="498"/>
        <v>-2.57370145063173E-2</v>
      </c>
      <c r="FR114" s="322">
        <f t="shared" si="499"/>
        <v>-9.2813545501420191E-3</v>
      </c>
      <c r="FS114" s="322">
        <f t="shared" si="500"/>
        <v>8.7478130467383161E-2</v>
      </c>
      <c r="FT114" s="322">
        <f t="shared" si="501"/>
        <v>-3.0842620389028252E-2</v>
      </c>
      <c r="FU114" s="322">
        <f t="shared" si="502"/>
        <v>3.7578374550973681E-2</v>
      </c>
      <c r="FV114" s="322">
        <f t="shared" si="503"/>
        <v>0.14766273481869807</v>
      </c>
      <c r="FW114" s="322">
        <f t="shared" si="504"/>
        <v>6.296009298722582E-4</v>
      </c>
      <c r="FX114" s="322">
        <f t="shared" si="505"/>
        <v>-2.548116020601783E-2</v>
      </c>
      <c r="FY114" s="322">
        <f t="shared" si="506"/>
        <v>0</v>
      </c>
      <c r="FZ114" s="322">
        <f t="shared" si="507"/>
        <v>2.3255813953488438E-2</v>
      </c>
      <c r="GA114" s="322">
        <f t="shared" si="508"/>
        <v>2.3168056798175976E-2</v>
      </c>
      <c r="GB114" s="322">
        <f t="shared" si="509"/>
        <v>3.1609195402298812E-2</v>
      </c>
      <c r="GC114" s="322">
        <f t="shared" si="510"/>
        <v>6.6918367346938706E-2</v>
      </c>
      <c r="GD114" s="322">
        <f t="shared" si="511"/>
        <v>-3.2586558044806542E-2</v>
      </c>
      <c r="GE114" s="322">
        <f t="shared" si="512"/>
        <v>3.3222591362126247E-3</v>
      </c>
      <c r="GF114" s="322">
        <f t="shared" si="513"/>
        <v>-1.4290575025518941E-2</v>
      </c>
      <c r="GG114" s="322">
        <f t="shared" si="514"/>
        <v>-2.1452066132240016E-2</v>
      </c>
      <c r="GH114" s="322">
        <f t="shared" si="515"/>
        <v>-8.7873462214410406E-3</v>
      </c>
      <c r="GI114" s="322">
        <f t="shared" si="516"/>
        <v>7.9115951313260699E-2</v>
      </c>
      <c r="GJ114" s="322">
        <f t="shared" si="517"/>
        <v>-3.2619775739041824E-2</v>
      </c>
      <c r="GK114" s="322">
        <f t="shared" si="518"/>
        <v>1.1595956104726583E-2</v>
      </c>
      <c r="GL114" s="322">
        <f t="shared" si="519"/>
        <v>-3.8355677883334757E-2</v>
      </c>
      <c r="GM114" s="322">
        <f t="shared" si="520"/>
        <v>-0.12907869481765835</v>
      </c>
      <c r="GN114" s="322">
        <f t="shared" si="521"/>
        <v>-2.7999999999999935E-2</v>
      </c>
      <c r="GO114" s="322">
        <f t="shared" si="522"/>
        <v>3.0555555555555561E-2</v>
      </c>
      <c r="GP114" s="322">
        <f t="shared" si="523"/>
        <v>4.2440318302386362E-3</v>
      </c>
      <c r="GQ114" s="322">
        <f t="shared" si="524"/>
        <v>1.2385394884992774E-2</v>
      </c>
      <c r="GR114" s="322">
        <f t="shared" si="525"/>
        <v>-1.3298654652980848E-2</v>
      </c>
      <c r="GS114" s="322">
        <f t="shared" si="526"/>
        <v>-8.514386376981771E-3</v>
      </c>
      <c r="GT114" s="322">
        <f t="shared" si="527"/>
        <v>-4.086021505376352E-2</v>
      </c>
      <c r="GU114" s="322">
        <f t="shared" si="528"/>
        <v>-1.9134631960006965E-2</v>
      </c>
      <c r="GV114" s="322">
        <f t="shared" si="529"/>
        <v>2.0217147135904123E-2</v>
      </c>
      <c r="GW114" s="322">
        <f t="shared" si="530"/>
        <v>5.904852976332773E-2</v>
      </c>
      <c r="GX114" s="322">
        <f t="shared" si="531"/>
        <v>4.2845938375350147E-2</v>
      </c>
      <c r="GY114" s="322">
        <f t="shared" si="532"/>
        <v>4.293935369632576E-2</v>
      </c>
      <c r="GZ114" s="322">
        <f t="shared" si="533"/>
        <v>7.674597083653218E-3</v>
      </c>
      <c r="HA114" s="322">
        <f t="shared" si="534"/>
        <v>4.7964530431277734E-2</v>
      </c>
      <c r="HB114" s="322">
        <f t="shared" si="535"/>
        <v>5.8857865551123621E-2</v>
      </c>
      <c r="HC114" s="322">
        <f t="shared" si="536"/>
        <v>2.4647887323943764E-2</v>
      </c>
      <c r="HD114" s="322">
        <f t="shared" si="537"/>
        <v>-4.6845124282982806E-2</v>
      </c>
      <c r="HE114" s="322">
        <f t="shared" si="538"/>
        <v>3.3407572383074764E-3</v>
      </c>
      <c r="HF114" s="322">
        <f t="shared" si="539"/>
        <v>2.1778584392014425E-2</v>
      </c>
      <c r="HG114" s="322">
        <f t="shared" si="540"/>
        <v>-1.8316928492275616E-2</v>
      </c>
      <c r="HH114" s="322">
        <f t="shared" si="541"/>
        <v>-2.829298962590376E-2</v>
      </c>
      <c r="HI114" s="322">
        <f t="shared" si="542"/>
        <v>8.7203791469194474E-3</v>
      </c>
      <c r="HJ114" s="322">
        <f t="shared" si="543"/>
        <v>0</v>
      </c>
      <c r="HK114" s="322">
        <f t="shared" si="544"/>
        <v>2.8340080971660034E-2</v>
      </c>
      <c r="HL114" s="322">
        <f t="shared" si="545"/>
        <v>2.7067669172932289E-2</v>
      </c>
      <c r="HM114" s="322">
        <f t="shared" si="546"/>
        <v>4.5906503040146492E-2</v>
      </c>
      <c r="HN114" s="322">
        <f t="shared" si="547"/>
        <v>1.7418442743204754E-2</v>
      </c>
      <c r="HO114" s="322">
        <f t="shared" si="548"/>
        <v>-4.3478260869565251E-2</v>
      </c>
      <c r="HP114" s="322">
        <f t="shared" si="549"/>
        <v>-3.052422030524226E-2</v>
      </c>
      <c r="HQ114" s="322">
        <f t="shared" si="550"/>
        <v>-2.3264066874334629E-2</v>
      </c>
      <c r="HR114" s="322">
        <f t="shared" si="551"/>
        <v>4.2934556065025954E-3</v>
      </c>
      <c r="HS114" s="322">
        <f t="shared" si="552"/>
        <v>1.6172355903749384E-2</v>
      </c>
      <c r="HT114" s="322">
        <f t="shared" si="553"/>
        <v>-3.0436767615273205E-4</v>
      </c>
      <c r="HU114" s="322">
        <f t="shared" si="554"/>
        <v>1.2432847275518071E-2</v>
      </c>
      <c r="HV114" s="322">
        <f t="shared" si="555"/>
        <v>2.0881670533642867E-2</v>
      </c>
      <c r="HW114" s="322">
        <f t="shared" si="556"/>
        <v>-3.8770423705345504E-4</v>
      </c>
      <c r="HX114" s="322">
        <f t="shared" si="557"/>
        <v>3.8030847242763012E-3</v>
      </c>
      <c r="HY114" s="322">
        <f t="shared" si="558"/>
        <v>2.1782391222503E-2</v>
      </c>
      <c r="HZ114" s="322">
        <f t="shared" si="559"/>
        <v>-2.0439743175204448E-2</v>
      </c>
      <c r="IA114" s="322">
        <f t="shared" si="560"/>
        <v>-2.4233346587596592E-2</v>
      </c>
      <c r="IB114" s="322">
        <f t="shared" si="561"/>
        <v>2.9135338345864684E-2</v>
      </c>
      <c r="IC114" s="322">
        <f t="shared" si="562"/>
        <v>4.3266491048868351E-2</v>
      </c>
      <c r="ID114" s="322">
        <f t="shared" si="563"/>
        <v>-1.0707092123396642E-2</v>
      </c>
      <c r="IE114" s="322">
        <f t="shared" si="564"/>
        <v>3.1836417755919796E-3</v>
      </c>
      <c r="IF114" s="322">
        <f t="shared" si="565"/>
        <v>-2.2233250620347342E-2</v>
      </c>
      <c r="IG114" s="322">
        <f t="shared" si="566"/>
        <v>-4.5785992877733763E-3</v>
      </c>
      <c r="IH114" s="322">
        <f t="shared" si="567"/>
        <v>1.4256619144602909E-2</v>
      </c>
      <c r="II114" s="322">
        <f t="shared" si="568"/>
        <v>-1.0354291417165647E-2</v>
      </c>
      <c r="IJ114" s="322">
        <f t="shared" si="569"/>
        <v>-1.0049320787112674E-2</v>
      </c>
      <c r="IK114" s="322">
        <f t="shared" si="570"/>
        <v>7.2776453918979543E-3</v>
      </c>
      <c r="IL114" s="322">
        <f t="shared" si="571"/>
        <v>9.8265194710662144E-3</v>
      </c>
      <c r="IM114" s="322">
        <f t="shared" si="572"/>
        <v>4.0687608211724048E-2</v>
      </c>
      <c r="IN114" s="322">
        <f t="shared" si="573"/>
        <v>2.1338155515370702E-2</v>
      </c>
      <c r="IO114" s="322">
        <f t="shared" si="574"/>
        <v>3.1632734089670579E-2</v>
      </c>
      <c r="IP114" s="322">
        <f t="shared" si="575"/>
        <v>-1.9278027285823281E-2</v>
      </c>
      <c r="IQ114" s="322">
        <f t="shared" si="576"/>
        <v>2.9420332071075011E-2</v>
      </c>
      <c r="IR114" s="322">
        <f t="shared" si="577"/>
        <v>6.6556508414182293E-3</v>
      </c>
      <c r="IS114" s="322">
        <f t="shared" si="578"/>
        <v>-0.11273336524652945</v>
      </c>
      <c r="IT114" s="322">
        <f t="shared" si="579"/>
        <v>0</v>
      </c>
      <c r="IU114" s="322">
        <f t="shared" si="580"/>
        <v>2.5816122584943562E-3</v>
      </c>
      <c r="IV114" s="322">
        <f t="shared" si="581"/>
        <v>-1.76126389701581E-2</v>
      </c>
      <c r="IW114" s="322">
        <f t="shared" si="582"/>
        <v>4.2810486362432641E-2</v>
      </c>
      <c r="IX114" s="322">
        <f t="shared" si="583"/>
        <v>4.1288191577209506E-3</v>
      </c>
      <c r="IY114" s="322">
        <f t="shared" si="584"/>
        <v>1.3221153846153777E-2</v>
      </c>
      <c r="IZ114" s="322">
        <f t="shared" si="585"/>
        <v>-3.4514925373134421E-2</v>
      </c>
      <c r="JA114" s="322">
        <f t="shared" si="586"/>
        <v>-1.4285714285714299E-2</v>
      </c>
      <c r="JB114" s="322">
        <f t="shared" si="587"/>
        <v>-2.0821605114403154E-2</v>
      </c>
      <c r="JC114" s="322">
        <f t="shared" si="588"/>
        <v>1.0507031628859253E-2</v>
      </c>
      <c r="JD114" s="322">
        <f t="shared" si="589"/>
        <v>2.7651301139951456E-2</v>
      </c>
      <c r="JE114" s="322">
        <f t="shared" si="590"/>
        <v>3.2937414344449557E-2</v>
      </c>
      <c r="JF114" s="322">
        <f t="shared" si="591"/>
        <v>-3.2609877169474194E-4</v>
      </c>
      <c r="JG114" s="322">
        <f t="shared" si="592"/>
        <v>-5.4181747253059331E-5</v>
      </c>
      <c r="JH114" s="322">
        <f t="shared" si="593"/>
        <v>2.8732227488151622E-2</v>
      </c>
      <c r="JI114" s="322">
        <f t="shared" si="594"/>
        <v>9.1663294212869888E-3</v>
      </c>
      <c r="JJ114" s="322">
        <f t="shared" si="595"/>
        <v>-5.7678442682047642E-3</v>
      </c>
      <c r="JK114" s="322">
        <f t="shared" si="596"/>
        <v>-8.1251188037256908E-2</v>
      </c>
      <c r="JL114" s="322">
        <f t="shared" si="597"/>
        <v>-0.10986175115207375</v>
      </c>
      <c r="JM114" s="322">
        <f t="shared" si="598"/>
        <v>3.747523395944289E-2</v>
      </c>
      <c r="JN114" s="322">
        <f t="shared" si="599"/>
        <v>5.8857865551123621E-2</v>
      </c>
      <c r="JO114" s="322">
        <f t="shared" si="600"/>
        <v>1.9469026548672465E-2</v>
      </c>
      <c r="JP114" s="322">
        <f t="shared" si="601"/>
        <v>-8.6058519793459892E-3</v>
      </c>
      <c r="JQ114" s="322">
        <f t="shared" si="602"/>
        <v>1.4005110499931707E-2</v>
      </c>
      <c r="JR114" s="322">
        <f t="shared" si="603"/>
        <v>-1.5363671723064938E-2</v>
      </c>
      <c r="JS114" s="322">
        <f t="shared" si="604"/>
        <v>7.2776453918979543E-3</v>
      </c>
      <c r="JT114" s="322">
        <f t="shared" si="605"/>
        <v>3.846153846153901E-3</v>
      </c>
      <c r="JU114" s="322">
        <f t="shared" si="606"/>
        <v>-3.5252643948295373E-3</v>
      </c>
      <c r="JV114" s="322">
        <f t="shared" si="607"/>
        <v>2.5302922309337166E-2</v>
      </c>
      <c r="JW114" s="322">
        <f t="shared" si="608"/>
        <v>-1.1185682326620581E-3</v>
      </c>
      <c r="JX114" s="322">
        <f t="shared" si="609"/>
        <v>-0.10363619398995808</v>
      </c>
      <c r="JY114" s="322">
        <f t="shared" si="610"/>
        <v>2.1152667075414005E-2</v>
      </c>
      <c r="JZ114" s="322">
        <f t="shared" si="611"/>
        <v>-8.2263902599546339E-4</v>
      </c>
      <c r="KA114" s="322">
        <f t="shared" si="612"/>
        <v>-1.3240692186680718E-2</v>
      </c>
      <c r="KB114" s="322">
        <f t="shared" si="613"/>
        <v>-1.0724145253769432E-2</v>
      </c>
      <c r="KC114" s="322">
        <f t="shared" si="614"/>
        <v>3.1811961182760397E-2</v>
      </c>
      <c r="KD114" s="322">
        <f t="shared" si="615"/>
        <v>6.0573428456050611E-3</v>
      </c>
      <c r="KE114" s="322">
        <f t="shared" si="616"/>
        <v>-3.5392088827203197E-2</v>
      </c>
      <c r="KF114" s="322">
        <f t="shared" si="617"/>
        <v>0.15934998787290811</v>
      </c>
      <c r="KG114" s="322">
        <f t="shared" si="618"/>
        <v>0.13849878934624713</v>
      </c>
      <c r="KH114" s="322">
        <f t="shared" si="619"/>
        <v>-3.7447988904299526E-2</v>
      </c>
      <c r="KI114" s="322">
        <f t="shared" si="620"/>
        <v>1.5306122448979605E-2</v>
      </c>
      <c r="KJ114" s="322">
        <f t="shared" si="621"/>
        <v>1.6813450760608414E-2</v>
      </c>
      <c r="KK114" s="322">
        <f t="shared" si="622"/>
        <v>-3.2196969696969682E-2</v>
      </c>
      <c r="KL114" s="322">
        <f t="shared" si="623"/>
        <v>-4.6641791044776122E-2</v>
      </c>
      <c r="KM114" s="322">
        <f t="shared" si="624"/>
        <v>-3.8452838724269841E-3</v>
      </c>
      <c r="KN114" s="322">
        <f t="shared" si="625"/>
        <v>-5.134099616858237E-2</v>
      </c>
      <c r="KO114" s="322">
        <f t="shared" si="626"/>
        <v>9.1906314853245352E-3</v>
      </c>
      <c r="KP114" s="322">
        <f t="shared" si="627"/>
        <v>-3.2142857142857091E-2</v>
      </c>
      <c r="KQ114" s="322">
        <f t="shared" si="628"/>
        <v>1.0804321728691602E-2</v>
      </c>
      <c r="KR114" s="322">
        <f t="shared" si="629"/>
        <v>5.8505850585059659E-3</v>
      </c>
      <c r="KS114" s="322">
        <f t="shared" si="630"/>
        <v>2.6497085320609459E-4</v>
      </c>
      <c r="KT114" s="322">
        <f t="shared" si="631"/>
        <v>9.8607260890920173E-2</v>
      </c>
      <c r="KU114" s="322">
        <f t="shared" si="632"/>
        <v>1.1177347242921438E-3</v>
      </c>
      <c r="KV114" s="322">
        <f t="shared" si="633"/>
        <v>-5.388272583201266E-2</v>
      </c>
      <c r="KW114" s="322">
        <f t="shared" si="634"/>
        <v>4.6002103550735092E-3</v>
      </c>
      <c r="KX114" s="322">
        <f t="shared" si="635"/>
        <v>7.448059584476586E-3</v>
      </c>
      <c r="KY114" s="322">
        <f t="shared" si="636"/>
        <v>3.832627287986573E-2</v>
      </c>
      <c r="KZ114" s="322">
        <f t="shared" si="637"/>
        <v>1.3052452646916013E-2</v>
      </c>
      <c r="LA114" s="322">
        <f t="shared" si="638"/>
        <v>-2.2264680651953445E-2</v>
      </c>
      <c r="LB114" s="322">
        <f t="shared" si="639"/>
        <v>4.8127133760018044E-2</v>
      </c>
      <c r="LC114" s="322">
        <f t="shared" si="640"/>
        <v>5.3283490487083703E-2</v>
      </c>
      <c r="LD114" s="322">
        <f t="shared" si="641"/>
        <v>1.8950437317784286E-2</v>
      </c>
      <c r="LE114" s="322">
        <f t="shared" si="642"/>
        <v>4.0297755638887434E-2</v>
      </c>
      <c r="LF114" s="322">
        <f t="shared" si="643"/>
        <v>9.3754308561973341E-3</v>
      </c>
      <c r="LG114" s="322">
        <f t="shared" si="644"/>
        <v>-9.5430884904568625E-3</v>
      </c>
      <c r="LH114" s="322">
        <f t="shared" si="645"/>
        <v>-3.8097711972639946E-3</v>
      </c>
      <c r="LI114" s="322">
        <f t="shared" si="646"/>
        <v>-4.0622299049265398E-2</v>
      </c>
      <c r="LJ114" s="322">
        <f t="shared" si="647"/>
        <v>-2.5677419354838645E-2</v>
      </c>
      <c r="LK114" s="322">
        <f t="shared" si="648"/>
        <v>3.2121570590108749E-2</v>
      </c>
      <c r="LL114" s="322">
        <f t="shared" si="649"/>
        <v>-2.3586429725363504E-2</v>
      </c>
      <c r="LM114" s="322">
        <f t="shared" si="650"/>
        <v>-1.2651110486364994E-2</v>
      </c>
      <c r="LN114" s="322">
        <f t="shared" si="651"/>
        <v>-2.3521505376344182E-3</v>
      </c>
      <c r="LO114" s="322">
        <f t="shared" si="652"/>
        <v>3.9933444259567366E-2</v>
      </c>
      <c r="LP114" s="322">
        <f t="shared" si="653"/>
        <v>-4.601226993864933E-3</v>
      </c>
      <c r="LQ114" s="322">
        <f t="shared" si="654"/>
        <v>1.8326206475259663E-2</v>
      </c>
      <c r="LR114" s="322">
        <f t="shared" si="655"/>
        <v>-3.0872680867772749E-2</v>
      </c>
      <c r="LS114" s="322">
        <f t="shared" si="656"/>
        <v>-1.5498306476444679E-2</v>
      </c>
      <c r="LT114" s="322">
        <f t="shared" si="657"/>
        <v>6.7038470293648827E-3</v>
      </c>
      <c r="LU114" s="322">
        <f t="shared" si="658"/>
        <v>1.752265861027185E-2</v>
      </c>
      <c r="LV114" s="327">
        <f t="shared" si="659"/>
        <v>0.10729530692920448</v>
      </c>
    </row>
    <row r="115" spans="1:334">
      <c r="A115" s="265">
        <v>45579</v>
      </c>
      <c r="B115" s="230">
        <v>3753.04</v>
      </c>
      <c r="C115" s="231">
        <v>171.76</v>
      </c>
      <c r="D115" s="231">
        <v>63.93</v>
      </c>
      <c r="E115" s="231">
        <v>40.32</v>
      </c>
      <c r="F115" s="231">
        <v>2469.38</v>
      </c>
      <c r="G115" s="231">
        <v>42.97</v>
      </c>
      <c r="H115" s="231">
        <v>235.67</v>
      </c>
      <c r="I115" s="231">
        <v>222023.33</v>
      </c>
      <c r="J115" s="231">
        <v>26.83</v>
      </c>
      <c r="K115" s="231">
        <v>415.04</v>
      </c>
      <c r="L115" s="231">
        <v>71.25</v>
      </c>
      <c r="M115" s="232">
        <v>7.0000000000000007E-2</v>
      </c>
      <c r="N115" s="231">
        <v>37.450000000000003</v>
      </c>
      <c r="O115" s="231">
        <v>4319.83</v>
      </c>
      <c r="P115" s="231">
        <v>3.69</v>
      </c>
      <c r="Q115" s="231">
        <v>2079.79</v>
      </c>
      <c r="R115" s="231">
        <v>24.55</v>
      </c>
      <c r="S115" s="231">
        <v>233.91</v>
      </c>
      <c r="T115" s="231">
        <v>86.24</v>
      </c>
      <c r="U115" s="231">
        <v>58095.45</v>
      </c>
      <c r="V115" s="231">
        <v>16.96</v>
      </c>
      <c r="W115" s="231">
        <v>137.96</v>
      </c>
      <c r="X115" s="231">
        <v>9.69</v>
      </c>
      <c r="Y115" s="231">
        <v>557.52</v>
      </c>
      <c r="Z115" s="231">
        <v>100.73</v>
      </c>
      <c r="AA115" s="231">
        <v>220.7</v>
      </c>
      <c r="AB115" s="231">
        <v>2.4700000000000002</v>
      </c>
      <c r="AC115" s="231">
        <v>10.49</v>
      </c>
      <c r="AD115" s="231">
        <v>18.170000000000002</v>
      </c>
      <c r="AE115" s="231">
        <v>188.99</v>
      </c>
      <c r="AF115" s="231">
        <v>608.16</v>
      </c>
      <c r="AG115" s="231">
        <v>68.38</v>
      </c>
      <c r="AH115" s="231">
        <v>8.58</v>
      </c>
      <c r="AI115" s="231">
        <v>168.22</v>
      </c>
      <c r="AJ115" s="231">
        <v>27.3</v>
      </c>
      <c r="AK115" s="231">
        <v>442.4</v>
      </c>
      <c r="AL115" s="231">
        <v>478.54</v>
      </c>
      <c r="AM115" s="231">
        <v>22.77</v>
      </c>
      <c r="AN115" s="231">
        <v>13.37</v>
      </c>
      <c r="AO115" s="231">
        <v>136.49</v>
      </c>
      <c r="AP115" s="231">
        <v>220.7</v>
      </c>
      <c r="AQ115" s="231">
        <v>14.67</v>
      </c>
      <c r="AR115" s="231">
        <v>9.9</v>
      </c>
      <c r="AS115" s="231">
        <v>83</v>
      </c>
      <c r="AT115" s="231">
        <v>80.28</v>
      </c>
      <c r="AU115" s="231">
        <v>152.66</v>
      </c>
      <c r="AV115" s="231">
        <v>30.19</v>
      </c>
      <c r="AW115" s="231">
        <v>52.74</v>
      </c>
      <c r="AX115" s="231">
        <v>4.59</v>
      </c>
      <c r="AY115" s="231">
        <v>35.82</v>
      </c>
      <c r="AZ115" s="231">
        <v>33.18</v>
      </c>
      <c r="BA115" s="231">
        <v>9041.5400000000009</v>
      </c>
      <c r="BB115" s="231">
        <v>657.72</v>
      </c>
      <c r="BC115" s="231">
        <v>0.21</v>
      </c>
      <c r="BD115" s="231">
        <v>15.1</v>
      </c>
      <c r="BE115" s="231">
        <v>494.9</v>
      </c>
      <c r="BF115" s="231">
        <v>763.89</v>
      </c>
      <c r="BG115" s="231">
        <v>181.36</v>
      </c>
      <c r="BH115" s="231">
        <v>64.3</v>
      </c>
      <c r="BI115" s="231">
        <v>387.72</v>
      </c>
      <c r="BJ115" s="231">
        <v>4.46</v>
      </c>
      <c r="BK115" s="231">
        <v>1236.1199999999999</v>
      </c>
      <c r="BL115" s="231">
        <v>143.63</v>
      </c>
      <c r="BM115" s="231">
        <v>191.43</v>
      </c>
      <c r="BN115" s="231">
        <v>408.59</v>
      </c>
      <c r="BO115" s="231">
        <v>3974.76</v>
      </c>
      <c r="BP115" s="231">
        <v>153.91</v>
      </c>
      <c r="BQ115" s="231">
        <v>986.71</v>
      </c>
      <c r="BR115" s="231">
        <v>96.44</v>
      </c>
      <c r="BS115" s="231">
        <v>366.07</v>
      </c>
      <c r="BT115" s="231">
        <v>94.62</v>
      </c>
      <c r="BU115" s="231">
        <v>56.15</v>
      </c>
      <c r="BV115" s="231">
        <v>10.31</v>
      </c>
      <c r="BW115" s="231">
        <v>80.52</v>
      </c>
      <c r="BX115" s="231">
        <v>574.66</v>
      </c>
      <c r="BY115" s="231">
        <v>159.94999999999999</v>
      </c>
      <c r="BZ115" s="231">
        <v>82.68</v>
      </c>
      <c r="CA115" s="231">
        <v>168.54</v>
      </c>
      <c r="CB115" s="231">
        <v>60.22</v>
      </c>
      <c r="CC115" s="231">
        <v>88843.42</v>
      </c>
      <c r="CD115" s="231">
        <v>225.82</v>
      </c>
      <c r="CE115" s="231">
        <v>70.52</v>
      </c>
      <c r="CF115" s="231">
        <v>12273.08</v>
      </c>
      <c r="CG115" s="231">
        <v>35.340000000000003</v>
      </c>
      <c r="CH115" s="231">
        <v>0.99</v>
      </c>
      <c r="CI115" s="231">
        <v>121.89</v>
      </c>
      <c r="CJ115" s="231">
        <v>155.97</v>
      </c>
      <c r="CK115" s="231">
        <v>116.22</v>
      </c>
      <c r="CL115" s="231">
        <v>23.82</v>
      </c>
      <c r="CM115" s="231">
        <v>8.66</v>
      </c>
      <c r="CN115" s="231">
        <v>11.14</v>
      </c>
      <c r="CO115" s="231">
        <v>0.92</v>
      </c>
      <c r="CP115" s="231">
        <v>1324.22</v>
      </c>
      <c r="CQ115" s="231">
        <v>178.81</v>
      </c>
      <c r="CR115" s="231">
        <v>319.47000000000003</v>
      </c>
      <c r="CS115" s="231">
        <v>228.38</v>
      </c>
      <c r="CT115" s="231">
        <v>288.58999999999997</v>
      </c>
      <c r="CU115" s="231">
        <v>902.39</v>
      </c>
      <c r="CV115" s="231">
        <v>172.97</v>
      </c>
      <c r="CW115" s="231">
        <v>513.39</v>
      </c>
      <c r="CX115" s="231">
        <v>13.91</v>
      </c>
      <c r="CY115" s="231">
        <v>427.07</v>
      </c>
      <c r="CZ115" s="231">
        <v>47.3</v>
      </c>
      <c r="DA115" s="231">
        <v>9582.7099999999991</v>
      </c>
      <c r="DB115" s="231">
        <v>220.7</v>
      </c>
      <c r="DC115" s="231">
        <v>12.2</v>
      </c>
      <c r="DD115" s="231">
        <v>39.15</v>
      </c>
      <c r="DE115" s="231">
        <v>1465.05</v>
      </c>
      <c r="DF115" s="231">
        <v>212.7</v>
      </c>
      <c r="DG115" s="231">
        <v>159.94999999999999</v>
      </c>
      <c r="DH115" s="231">
        <v>13.41</v>
      </c>
      <c r="DI115" s="231">
        <v>8.43</v>
      </c>
      <c r="DJ115" s="231">
        <v>29.91</v>
      </c>
      <c r="DK115" s="231">
        <v>81.12</v>
      </c>
      <c r="DL115" s="231">
        <v>9675.34</v>
      </c>
      <c r="DM115" s="231">
        <v>34.25</v>
      </c>
      <c r="DN115" s="231">
        <v>60.89</v>
      </c>
      <c r="DO115" s="231">
        <v>76.36</v>
      </c>
      <c r="DP115" s="231">
        <v>94.43</v>
      </c>
      <c r="DQ115" s="231">
        <v>328694.53000000003</v>
      </c>
      <c r="DR115" s="231">
        <v>378.88</v>
      </c>
      <c r="DS115" s="231">
        <v>40.03</v>
      </c>
      <c r="DT115" s="231">
        <v>47.26</v>
      </c>
      <c r="DU115" s="231">
        <v>53.13</v>
      </c>
      <c r="DV115" s="231">
        <v>6.67</v>
      </c>
      <c r="DW115" s="231">
        <v>2.11</v>
      </c>
      <c r="DX115" s="231">
        <v>13.06</v>
      </c>
      <c r="DY115" s="231">
        <v>9.8000000000000007</v>
      </c>
      <c r="DZ115" s="231">
        <v>240.47</v>
      </c>
      <c r="EA115" s="231">
        <v>132.5</v>
      </c>
      <c r="EB115" s="231">
        <v>27.07</v>
      </c>
      <c r="EC115" s="231">
        <v>1420.6</v>
      </c>
      <c r="ED115" s="231">
        <v>23.88</v>
      </c>
      <c r="EE115" s="231">
        <v>24.39</v>
      </c>
      <c r="EF115" s="231">
        <v>21.95</v>
      </c>
      <c r="EG115" s="231">
        <v>38.130000000000003</v>
      </c>
      <c r="EH115" s="231">
        <v>1307.27</v>
      </c>
      <c r="EI115" s="231">
        <v>272.73</v>
      </c>
      <c r="EJ115" s="231">
        <v>5.69</v>
      </c>
      <c r="EK115" s="231">
        <v>4829.38</v>
      </c>
      <c r="EL115" s="231">
        <v>25.56</v>
      </c>
      <c r="EM115" s="231">
        <v>264.55</v>
      </c>
      <c r="EN115" s="231">
        <v>167.06</v>
      </c>
      <c r="EO115" s="231">
        <v>256.93</v>
      </c>
      <c r="EP115" s="231">
        <v>3969.05</v>
      </c>
      <c r="EQ115" s="231">
        <v>198.64</v>
      </c>
      <c r="ER115" s="231">
        <v>170.61</v>
      </c>
      <c r="ES115" s="231">
        <v>192.44</v>
      </c>
      <c r="ET115" s="231">
        <v>71.53</v>
      </c>
      <c r="EU115" s="231">
        <v>36.270000000000003</v>
      </c>
      <c r="EV115" s="231">
        <v>464.8</v>
      </c>
      <c r="EW115" s="231">
        <v>11.98</v>
      </c>
      <c r="EX115" s="231">
        <v>155</v>
      </c>
      <c r="EY115" s="231">
        <v>225.82</v>
      </c>
      <c r="EZ115" s="231">
        <v>29.49</v>
      </c>
      <c r="FA115" s="231">
        <v>69.489999999999995</v>
      </c>
      <c r="FB115" s="231">
        <v>29.13</v>
      </c>
      <c r="FC115" s="231">
        <v>100</v>
      </c>
      <c r="FD115" s="231">
        <v>12</v>
      </c>
      <c r="FE115" s="231">
        <v>34.07</v>
      </c>
      <c r="FF115" s="231">
        <v>385.22</v>
      </c>
      <c r="FG115" s="231">
        <v>96.57</v>
      </c>
      <c r="FH115" s="231">
        <v>885.02</v>
      </c>
      <c r="FI115" s="231">
        <v>66.010000000000005</v>
      </c>
      <c r="FJ115" s="233">
        <v>52999.38</v>
      </c>
      <c r="FN115" s="326">
        <f t="shared" si="495"/>
        <v>5.6565905577007419E-3</v>
      </c>
      <c r="FO115" s="322">
        <f t="shared" si="496"/>
        <v>1.3393120538084734E-2</v>
      </c>
      <c r="FP115" s="322">
        <f t="shared" si="497"/>
        <v>-2.0830142441415324E-2</v>
      </c>
      <c r="FQ115" s="322">
        <f t="shared" si="498"/>
        <v>-3.1700288184438048E-2</v>
      </c>
      <c r="FR115" s="322">
        <f t="shared" si="499"/>
        <v>-3.7077831168778989E-3</v>
      </c>
      <c r="FS115" s="322">
        <f t="shared" si="500"/>
        <v>-1.2410940013789914E-2</v>
      </c>
      <c r="FT115" s="322">
        <f t="shared" si="501"/>
        <v>0</v>
      </c>
      <c r="FU115" s="322">
        <f t="shared" si="502"/>
        <v>-5.6338011407334687E-2</v>
      </c>
      <c r="FV115" s="322">
        <f t="shared" si="503"/>
        <v>2.1317091739626901E-2</v>
      </c>
      <c r="FW115" s="322">
        <f t="shared" si="504"/>
        <v>4.4044334736943833E-3</v>
      </c>
      <c r="FX115" s="322">
        <f t="shared" si="505"/>
        <v>-9.0403337969402735E-3</v>
      </c>
      <c r="FY115" s="322">
        <f t="shared" si="506"/>
        <v>0.16666666666666682</v>
      </c>
      <c r="FZ115" s="322">
        <f t="shared" si="507"/>
        <v>5.0785634118967513E-2</v>
      </c>
      <c r="GA115" s="322">
        <f t="shared" si="508"/>
        <v>1.5424720453386149E-2</v>
      </c>
      <c r="GB115" s="322">
        <f t="shared" si="509"/>
        <v>2.7855153203342645E-2</v>
      </c>
      <c r="GC115" s="322">
        <f t="shared" si="510"/>
        <v>-5.4371736261213353E-3</v>
      </c>
      <c r="GD115" s="322">
        <f t="shared" si="511"/>
        <v>3.3684210526315816E-2</v>
      </c>
      <c r="GE115" s="322">
        <f t="shared" si="512"/>
        <v>3.2715231788079453E-2</v>
      </c>
      <c r="GF115" s="322">
        <f t="shared" si="513"/>
        <v>-7.7091243815441465E-3</v>
      </c>
      <c r="GG115" s="322">
        <f t="shared" si="514"/>
        <v>-1.686440035749632E-3</v>
      </c>
      <c r="GH115" s="322">
        <f t="shared" si="515"/>
        <v>2.3640661938533771E-3</v>
      </c>
      <c r="GI115" s="322">
        <f t="shared" si="516"/>
        <v>2.3745918670228683E-2</v>
      </c>
      <c r="GJ115" s="322">
        <f t="shared" si="517"/>
        <v>2.1074815595363464E-2</v>
      </c>
      <c r="GK115" s="322">
        <f t="shared" si="518"/>
        <v>-4.7560475604756104E-2</v>
      </c>
      <c r="GL115" s="322">
        <f t="shared" si="519"/>
        <v>-6.9984304311697887E-2</v>
      </c>
      <c r="GM115" s="322">
        <f t="shared" si="520"/>
        <v>1.3314967860422302E-2</v>
      </c>
      <c r="GN115" s="322">
        <f t="shared" si="521"/>
        <v>1.646090534979425E-2</v>
      </c>
      <c r="GO115" s="322">
        <f t="shared" si="522"/>
        <v>-5.7502246181491509E-2</v>
      </c>
      <c r="GP115" s="322">
        <f t="shared" si="523"/>
        <v>-4.0147913365028952E-2</v>
      </c>
      <c r="GQ115" s="322">
        <f t="shared" si="524"/>
        <v>9.0032835504721921E-4</v>
      </c>
      <c r="GR115" s="322">
        <f t="shared" si="525"/>
        <v>-4.5784039915900562E-2</v>
      </c>
      <c r="GS115" s="322">
        <f t="shared" si="526"/>
        <v>1.243707432632498E-2</v>
      </c>
      <c r="GT115" s="322">
        <f t="shared" si="527"/>
        <v>-3.8116591928251106E-2</v>
      </c>
      <c r="GU115" s="322">
        <f t="shared" si="528"/>
        <v>-1.4528412419449268E-2</v>
      </c>
      <c r="GV115" s="322">
        <f t="shared" si="529"/>
        <v>1.834862385321127E-3</v>
      </c>
      <c r="GW115" s="322">
        <f t="shared" si="530"/>
        <v>-1.3544018058691259E-3</v>
      </c>
      <c r="GX115" s="322">
        <f t="shared" si="531"/>
        <v>2.8300062316006652E-2</v>
      </c>
      <c r="GY115" s="322">
        <f t="shared" si="532"/>
        <v>-3.3531409168081457E-2</v>
      </c>
      <c r="GZ115" s="322">
        <f t="shared" si="533"/>
        <v>1.8278750952018159E-2</v>
      </c>
      <c r="HA115" s="322">
        <f t="shared" si="534"/>
        <v>4.9923076923076994E-2</v>
      </c>
      <c r="HB115" s="322">
        <f t="shared" si="535"/>
        <v>1.3873575891216381E-2</v>
      </c>
      <c r="HC115" s="322">
        <f t="shared" si="536"/>
        <v>8.2474226804123175E-3</v>
      </c>
      <c r="HD115" s="322">
        <f t="shared" si="537"/>
        <v>-7.0210631895687341E-3</v>
      </c>
      <c r="HE115" s="322">
        <f t="shared" si="538"/>
        <v>2.3554075718337605E-2</v>
      </c>
      <c r="HF115" s="322">
        <f t="shared" si="539"/>
        <v>1.8523217457498201E-2</v>
      </c>
      <c r="HG115" s="322">
        <f t="shared" si="540"/>
        <v>1.3678618857901743E-2</v>
      </c>
      <c r="HH115" s="322">
        <f t="shared" si="541"/>
        <v>-2.3293432546101549E-2</v>
      </c>
      <c r="HI115" s="322">
        <f t="shared" si="542"/>
        <v>-8.8329261417026666E-3</v>
      </c>
      <c r="HJ115" s="322">
        <f t="shared" si="543"/>
        <v>9.0261282660332523E-2</v>
      </c>
      <c r="HK115" s="322">
        <f t="shared" si="544"/>
        <v>7.311586051743476E-3</v>
      </c>
      <c r="HL115" s="322">
        <f t="shared" si="545"/>
        <v>-2.8404099560761314E-2</v>
      </c>
      <c r="HM115" s="322">
        <f t="shared" si="546"/>
        <v>1.3736935223825087E-2</v>
      </c>
      <c r="HN115" s="322">
        <f t="shared" si="547"/>
        <v>-0.13780084945729118</v>
      </c>
      <c r="HO115" s="322">
        <f t="shared" si="548"/>
        <v>-4.5454545454545497E-2</v>
      </c>
      <c r="HP115" s="322">
        <f t="shared" si="549"/>
        <v>3.3538672142368255E-2</v>
      </c>
      <c r="HQ115" s="322">
        <f t="shared" si="550"/>
        <v>-1.0496144685318289E-3</v>
      </c>
      <c r="HR115" s="322">
        <f t="shared" si="551"/>
        <v>5.6862989249989657E-2</v>
      </c>
      <c r="HS115" s="322">
        <f t="shared" si="552"/>
        <v>-1.2665895699101809E-3</v>
      </c>
      <c r="HT115" s="322">
        <f t="shared" si="553"/>
        <v>-2.1159993910793127E-2</v>
      </c>
      <c r="HU115" s="322">
        <f t="shared" si="554"/>
        <v>-2.0315342631898027E-2</v>
      </c>
      <c r="HV115" s="322">
        <f t="shared" si="555"/>
        <v>1.3636363636363547E-2</v>
      </c>
      <c r="HW115" s="322">
        <f t="shared" si="556"/>
        <v>-2.1561550151975691E-2</v>
      </c>
      <c r="HX115" s="322">
        <f t="shared" si="557"/>
        <v>7.7176734722514155E-3</v>
      </c>
      <c r="HY115" s="322">
        <f t="shared" si="558"/>
        <v>7.6323823560375675E-3</v>
      </c>
      <c r="HZ115" s="322">
        <f t="shared" si="559"/>
        <v>-3.6639709523023652E-2</v>
      </c>
      <c r="IA115" s="322">
        <f t="shared" si="560"/>
        <v>-6.3025472691044136E-3</v>
      </c>
      <c r="IB115" s="322">
        <f t="shared" si="561"/>
        <v>3.9791258969340193E-3</v>
      </c>
      <c r="IC115" s="322">
        <f t="shared" si="562"/>
        <v>1.6922775665007446E-2</v>
      </c>
      <c r="ID115" s="322">
        <f t="shared" si="563"/>
        <v>3.343334762108878E-2</v>
      </c>
      <c r="IE115" s="322">
        <f t="shared" si="564"/>
        <v>-5.5498219722379873E-2</v>
      </c>
      <c r="IF115" s="322">
        <f t="shared" si="565"/>
        <v>-3.9488376814536597E-2</v>
      </c>
      <c r="IG115" s="322">
        <f t="shared" si="566"/>
        <v>-4.3441226575809268E-2</v>
      </c>
      <c r="IH115" s="322">
        <f t="shared" si="567"/>
        <v>3.5140562248995942E-2</v>
      </c>
      <c r="II115" s="322">
        <f t="shared" si="568"/>
        <v>1.5000630278583105E-2</v>
      </c>
      <c r="IJ115" s="322">
        <f t="shared" si="569"/>
        <v>-2.2853256248937349E-2</v>
      </c>
      <c r="IK115" s="322">
        <f t="shared" si="570"/>
        <v>2.2698209718669968E-2</v>
      </c>
      <c r="IL115" s="322">
        <f t="shared" si="571"/>
        <v>-6.727534839019559E-3</v>
      </c>
      <c r="IM115" s="322">
        <f t="shared" si="572"/>
        <v>1.4260249554366052E-3</v>
      </c>
      <c r="IN115" s="322">
        <f t="shared" si="573"/>
        <v>6.6218130311614776E-2</v>
      </c>
      <c r="IO115" s="322">
        <f t="shared" si="574"/>
        <v>-5.9347249813629009E-2</v>
      </c>
      <c r="IP115" s="322">
        <f t="shared" si="575"/>
        <v>-2.4409210696850588E-2</v>
      </c>
      <c r="IQ115" s="322">
        <f t="shared" si="576"/>
        <v>-2.2637238256934182E-3</v>
      </c>
      <c r="IR115" s="322">
        <f t="shared" si="577"/>
        <v>2.3140344295777576E-2</v>
      </c>
      <c r="IS115" s="322">
        <f t="shared" si="578"/>
        <v>-4.6668465066091097E-2</v>
      </c>
      <c r="IT115" s="322">
        <f t="shared" si="579"/>
        <v>1.0204081632653071E-2</v>
      </c>
      <c r="IU115" s="322">
        <f t="shared" si="580"/>
        <v>1.2459506603538499E-2</v>
      </c>
      <c r="IV115" s="322">
        <f t="shared" si="581"/>
        <v>-7.099886830662927E-2</v>
      </c>
      <c r="IW115" s="322">
        <f t="shared" si="582"/>
        <v>-1.6251904520060961E-2</v>
      </c>
      <c r="IX115" s="322">
        <f t="shared" si="583"/>
        <v>-2.0559210526315791E-2</v>
      </c>
      <c r="IY115" s="322">
        <f t="shared" si="584"/>
        <v>2.7283511269276445E-2</v>
      </c>
      <c r="IZ115" s="322">
        <f t="shared" si="585"/>
        <v>7.6328502415459035E-2</v>
      </c>
      <c r="JA115" s="322">
        <f t="shared" si="586"/>
        <v>0.33333333333333348</v>
      </c>
      <c r="JB115" s="322">
        <f t="shared" si="587"/>
        <v>4.2914635394926487E-2</v>
      </c>
      <c r="JC115" s="322">
        <f t="shared" si="588"/>
        <v>-4.6550069318545322E-2</v>
      </c>
      <c r="JD115" s="322">
        <f t="shared" si="589"/>
        <v>3.3181333074609645E-2</v>
      </c>
      <c r="JE115" s="322">
        <f t="shared" si="590"/>
        <v>1.0039361372783077E-2</v>
      </c>
      <c r="JF115" s="322">
        <f t="shared" si="591"/>
        <v>4.5994925697716557E-2</v>
      </c>
      <c r="JG115" s="322">
        <f t="shared" si="592"/>
        <v>-2.2085676820876272E-2</v>
      </c>
      <c r="JH115" s="322">
        <f t="shared" si="593"/>
        <v>-3.915922833285383E-3</v>
      </c>
      <c r="JI115" s="322">
        <f t="shared" si="594"/>
        <v>2.939466244260415E-2</v>
      </c>
      <c r="JJ115" s="322">
        <f t="shared" si="595"/>
        <v>8.7019579405366934E-3</v>
      </c>
      <c r="JK115" s="322">
        <f t="shared" si="596"/>
        <v>-1.8229885057471279E-2</v>
      </c>
      <c r="JL115" s="322">
        <f t="shared" si="597"/>
        <v>-2.0501138952164051E-2</v>
      </c>
      <c r="JM115" s="322">
        <f t="shared" si="598"/>
        <v>4.1562684776181635E-2</v>
      </c>
      <c r="JN115" s="322">
        <f t="shared" si="599"/>
        <v>1.3873575891216381E-2</v>
      </c>
      <c r="JO115" s="322">
        <f t="shared" si="600"/>
        <v>5.9027777777777755E-2</v>
      </c>
      <c r="JP115" s="322">
        <f t="shared" si="601"/>
        <v>-2.9017857142857185E-2</v>
      </c>
      <c r="JQ115" s="322">
        <f t="shared" si="602"/>
        <v>-6.0594402231412908E-2</v>
      </c>
      <c r="JR115" s="322">
        <f t="shared" si="603"/>
        <v>5.0266640331818969E-2</v>
      </c>
      <c r="JS115" s="322">
        <f t="shared" si="604"/>
        <v>2.2698209718669968E-2</v>
      </c>
      <c r="JT115" s="322">
        <f t="shared" si="605"/>
        <v>2.7586206896551679E-2</v>
      </c>
      <c r="JU115" s="322">
        <f t="shared" si="606"/>
        <v>-5.8962264150944233E-3</v>
      </c>
      <c r="JV115" s="322">
        <f t="shared" si="607"/>
        <v>3.9624608967674682E-2</v>
      </c>
      <c r="JW115" s="322">
        <f t="shared" si="608"/>
        <v>9.3318402388951095E-3</v>
      </c>
      <c r="JX115" s="322">
        <f t="shared" si="609"/>
        <v>4.9102791111728002E-2</v>
      </c>
      <c r="JY115" s="322">
        <f t="shared" si="610"/>
        <v>2.8219753827679304E-2</v>
      </c>
      <c r="JZ115" s="322">
        <f t="shared" si="611"/>
        <v>2.6346122180142218E-3</v>
      </c>
      <c r="KA115" s="322">
        <f t="shared" si="612"/>
        <v>1.4481201009698465E-2</v>
      </c>
      <c r="KB115" s="322">
        <f t="shared" si="613"/>
        <v>1.3523666416228455E-2</v>
      </c>
      <c r="KC115" s="322">
        <f t="shared" si="614"/>
        <v>-0.11528154110130676</v>
      </c>
      <c r="KD115" s="322">
        <f t="shared" si="615"/>
        <v>1.3861386138613881E-2</v>
      </c>
      <c r="KE115" s="322">
        <f t="shared" si="616"/>
        <v>-4.0047961630695482E-2</v>
      </c>
      <c r="KF115" s="322">
        <f t="shared" si="617"/>
        <v>-1.1297071129707096E-2</v>
      </c>
      <c r="KG115" s="322">
        <f t="shared" si="618"/>
        <v>0.12994470438111441</v>
      </c>
      <c r="KH115" s="322">
        <f t="shared" si="619"/>
        <v>-3.8904899135446751E-2</v>
      </c>
      <c r="KI115" s="322">
        <f t="shared" si="620"/>
        <v>6.0301507537688384E-2</v>
      </c>
      <c r="KJ115" s="322">
        <f t="shared" si="621"/>
        <v>2.8346456692913483E-2</v>
      </c>
      <c r="KK115" s="322">
        <f t="shared" si="622"/>
        <v>-4.1095890410958895E-2</v>
      </c>
      <c r="KL115" s="322">
        <f t="shared" si="623"/>
        <v>-3.9618195614840798E-2</v>
      </c>
      <c r="KM115" s="322">
        <f t="shared" si="624"/>
        <v>2.8761731759006618E-3</v>
      </c>
      <c r="KN115" s="322">
        <f t="shared" si="625"/>
        <v>9.3295638126009633E-2</v>
      </c>
      <c r="KO115" s="322">
        <f t="shared" si="626"/>
        <v>4.3331374853113988E-2</v>
      </c>
      <c r="KP115" s="322">
        <f t="shared" si="627"/>
        <v>-2.0910209102091085E-2</v>
      </c>
      <c r="KQ115" s="322">
        <f t="shared" si="628"/>
        <v>-3.4441805225653245E-2</v>
      </c>
      <c r="KR115" s="322">
        <f t="shared" si="629"/>
        <v>-1.7897091722595172E-2</v>
      </c>
      <c r="KS115" s="322">
        <f t="shared" si="630"/>
        <v>1.0066225165562982E-2</v>
      </c>
      <c r="KT115" s="322">
        <f t="shared" si="631"/>
        <v>-9.4037948593599062E-3</v>
      </c>
      <c r="KU115" s="322">
        <f t="shared" si="632"/>
        <v>1.4998139188686378E-2</v>
      </c>
      <c r="KV115" s="322">
        <f t="shared" si="633"/>
        <v>-4.6901172529313126E-2</v>
      </c>
      <c r="KW115" s="322">
        <f t="shared" si="634"/>
        <v>5.201492801375363E-3</v>
      </c>
      <c r="KX115" s="322">
        <f t="shared" si="635"/>
        <v>-5.4474708171206448E-3</v>
      </c>
      <c r="KY115" s="322">
        <f t="shared" si="636"/>
        <v>1.824410145875836E-2</v>
      </c>
      <c r="KZ115" s="322">
        <f t="shared" si="637"/>
        <v>1.1386108947084421E-3</v>
      </c>
      <c r="LA115" s="322">
        <f t="shared" si="638"/>
        <v>2.4646061814556357E-2</v>
      </c>
      <c r="LB115" s="322">
        <f t="shared" si="639"/>
        <v>1.8770919320725298E-2</v>
      </c>
      <c r="LC115" s="322">
        <f t="shared" si="640"/>
        <v>5.2230109121728915E-2</v>
      </c>
      <c r="LD115" s="322">
        <f t="shared" si="641"/>
        <v>1.6988555078683971E-2</v>
      </c>
      <c r="LE115" s="322">
        <f t="shared" si="642"/>
        <v>3.5347285737343269E-2</v>
      </c>
      <c r="LF115" s="322">
        <f t="shared" si="643"/>
        <v>-2.2947684742521415E-2</v>
      </c>
      <c r="LG115" s="322">
        <f t="shared" si="644"/>
        <v>5.8978102189781112E-2</v>
      </c>
      <c r="LH115" s="322">
        <f t="shared" si="645"/>
        <v>9.973707655200956E-3</v>
      </c>
      <c r="LI115" s="322">
        <f t="shared" si="646"/>
        <v>7.9279279279279358E-2</v>
      </c>
      <c r="LJ115" s="322">
        <f t="shared" si="647"/>
        <v>2.6354125281419609E-2</v>
      </c>
      <c r="LK115" s="322">
        <f t="shared" si="648"/>
        <v>-4.540445228124316E-3</v>
      </c>
      <c r="LL115" s="322">
        <f t="shared" si="649"/>
        <v>-2.4156187954996706E-2</v>
      </c>
      <c r="LM115" s="322">
        <f t="shared" si="650"/>
        <v>-1.0677676537585423E-2</v>
      </c>
      <c r="LN115" s="322">
        <f t="shared" si="651"/>
        <v>-1.8861569552037799E-2</v>
      </c>
      <c r="LO115" s="322">
        <f t="shared" si="652"/>
        <v>-0.2</v>
      </c>
      <c r="LP115" s="322">
        <f t="shared" si="653"/>
        <v>-7.5500770416024682E-2</v>
      </c>
      <c r="LQ115" s="322">
        <f t="shared" si="654"/>
        <v>2.189562087582474E-2</v>
      </c>
      <c r="LR115" s="322">
        <f t="shared" si="655"/>
        <v>-2.4512534818941379E-2</v>
      </c>
      <c r="LS115" s="322">
        <f t="shared" si="656"/>
        <v>6.7764804003335221E-3</v>
      </c>
      <c r="LT115" s="322">
        <f t="shared" si="657"/>
        <v>5.9921536704764635E-4</v>
      </c>
      <c r="LU115" s="322">
        <f t="shared" si="658"/>
        <v>-2.0041567695961909E-2</v>
      </c>
      <c r="LV115" s="327">
        <f t="shared" si="659"/>
        <v>-1.6883826585182157E-2</v>
      </c>
    </row>
    <row r="116" spans="1:334">
      <c r="A116" s="265">
        <v>45586</v>
      </c>
      <c r="B116" s="230">
        <v>3705.81</v>
      </c>
      <c r="C116" s="231">
        <v>177.06</v>
      </c>
      <c r="D116" s="231">
        <v>62.11</v>
      </c>
      <c r="E116" s="231">
        <v>40.64</v>
      </c>
      <c r="F116" s="231">
        <v>2515.34</v>
      </c>
      <c r="G116" s="231">
        <v>44.86</v>
      </c>
      <c r="H116" s="231">
        <v>226.6</v>
      </c>
      <c r="I116" s="231">
        <v>213502.16</v>
      </c>
      <c r="J116" s="231">
        <v>27.06</v>
      </c>
      <c r="K116" s="231">
        <v>424.96</v>
      </c>
      <c r="L116" s="231">
        <v>72.11</v>
      </c>
      <c r="M116" s="232">
        <v>7.0000000000000007E-2</v>
      </c>
      <c r="N116" s="231">
        <v>37.24</v>
      </c>
      <c r="O116" s="231">
        <v>4316.8500000000004</v>
      </c>
      <c r="P116" s="231">
        <v>3.58</v>
      </c>
      <c r="Q116" s="231">
        <v>2047.35</v>
      </c>
      <c r="R116" s="231">
        <v>25.95</v>
      </c>
      <c r="S116" s="231">
        <v>230.34</v>
      </c>
      <c r="T116" s="231">
        <v>86.57</v>
      </c>
      <c r="U116" s="231">
        <v>54857.02</v>
      </c>
      <c r="V116" s="231">
        <v>16.920000000000002</v>
      </c>
      <c r="W116" s="231">
        <v>141.5</v>
      </c>
      <c r="X116" s="231">
        <v>9.33</v>
      </c>
      <c r="Y116" s="231">
        <v>552.58000000000004</v>
      </c>
      <c r="Z116" s="231">
        <v>95.8</v>
      </c>
      <c r="AA116" s="231">
        <v>269.19</v>
      </c>
      <c r="AB116" s="231">
        <v>2.4</v>
      </c>
      <c r="AC116" s="231">
        <v>10.45</v>
      </c>
      <c r="AD116" s="231">
        <v>17.57</v>
      </c>
      <c r="AE116" s="231">
        <v>187.83</v>
      </c>
      <c r="AF116" s="231">
        <v>611.87</v>
      </c>
      <c r="AG116" s="231">
        <v>64.97</v>
      </c>
      <c r="AH116" s="231">
        <v>10.7</v>
      </c>
      <c r="AI116" s="231">
        <v>168.68</v>
      </c>
      <c r="AJ116" s="231">
        <v>26.58</v>
      </c>
      <c r="AK116" s="231">
        <v>433.6</v>
      </c>
      <c r="AL116" s="231">
        <v>480.9</v>
      </c>
      <c r="AM116" s="231">
        <v>22.68</v>
      </c>
      <c r="AN116" s="231">
        <v>13</v>
      </c>
      <c r="AO116" s="231">
        <v>137.38999999999999</v>
      </c>
      <c r="AP116" s="231">
        <v>217.7</v>
      </c>
      <c r="AQ116" s="231">
        <v>14.41</v>
      </c>
      <c r="AR116" s="231">
        <v>9.9700000000000006</v>
      </c>
      <c r="AS116" s="231">
        <v>81.61</v>
      </c>
      <c r="AT116" s="231">
        <v>79.150000000000006</v>
      </c>
      <c r="AU116" s="231">
        <v>147.78</v>
      </c>
      <c r="AV116" s="231">
        <v>29.48</v>
      </c>
      <c r="AW116" s="231">
        <v>53.19</v>
      </c>
      <c r="AX116" s="231">
        <v>4.6100000000000003</v>
      </c>
      <c r="AY116" s="231">
        <v>35.44</v>
      </c>
      <c r="AZ116" s="231">
        <v>32.35</v>
      </c>
      <c r="BA116" s="231">
        <v>8716.81</v>
      </c>
      <c r="BB116" s="231">
        <v>657.33</v>
      </c>
      <c r="BC116" s="231">
        <v>0.21</v>
      </c>
      <c r="BD116" s="231">
        <v>15.54</v>
      </c>
      <c r="BE116" s="231">
        <v>483.72</v>
      </c>
      <c r="BF116" s="231">
        <v>754.68</v>
      </c>
      <c r="BG116" s="231">
        <v>176.3</v>
      </c>
      <c r="BH116" s="231">
        <v>64.11</v>
      </c>
      <c r="BI116" s="231">
        <v>379.96</v>
      </c>
      <c r="BJ116" s="231">
        <v>4.4000000000000004</v>
      </c>
      <c r="BK116" s="231">
        <v>1194.28</v>
      </c>
      <c r="BL116" s="231">
        <v>144.47999999999999</v>
      </c>
      <c r="BM116" s="231">
        <v>178</v>
      </c>
      <c r="BN116" s="231">
        <v>404.09</v>
      </c>
      <c r="BO116" s="231">
        <v>3921.16</v>
      </c>
      <c r="BP116" s="231">
        <v>148.91999999999999</v>
      </c>
      <c r="BQ116" s="231">
        <v>954.42</v>
      </c>
      <c r="BR116" s="231">
        <v>94.21</v>
      </c>
      <c r="BS116" s="231">
        <v>349.32</v>
      </c>
      <c r="BT116" s="231">
        <v>96.47</v>
      </c>
      <c r="BU116" s="231">
        <v>56.73</v>
      </c>
      <c r="BV116" s="231">
        <v>10.29</v>
      </c>
      <c r="BW116" s="231">
        <v>81.709999999999994</v>
      </c>
      <c r="BX116" s="231">
        <v>571.45000000000005</v>
      </c>
      <c r="BY116" s="231">
        <v>155.84</v>
      </c>
      <c r="BZ116" s="231">
        <v>79.05</v>
      </c>
      <c r="CA116" s="231">
        <v>165.4</v>
      </c>
      <c r="CB116" s="231">
        <v>59.36</v>
      </c>
      <c r="CC116" s="231">
        <v>86601.32</v>
      </c>
      <c r="CD116" s="231">
        <v>215.02</v>
      </c>
      <c r="CE116" s="231">
        <v>72.63</v>
      </c>
      <c r="CF116" s="231">
        <v>12114.46</v>
      </c>
      <c r="CG116" s="231">
        <v>31.35</v>
      </c>
      <c r="CH116" s="231">
        <v>0.98</v>
      </c>
      <c r="CI116" s="231">
        <v>118.83</v>
      </c>
      <c r="CJ116" s="231">
        <v>156.22999999999999</v>
      </c>
      <c r="CK116" s="231">
        <v>111.58</v>
      </c>
      <c r="CL116" s="231">
        <v>23.02</v>
      </c>
      <c r="CM116" s="231">
        <v>8.1999999999999993</v>
      </c>
      <c r="CN116" s="231">
        <v>10.58</v>
      </c>
      <c r="CO116" s="231">
        <v>1.0900000000000001</v>
      </c>
      <c r="CP116" s="231">
        <v>1291.73</v>
      </c>
      <c r="CQ116" s="231">
        <v>183.27</v>
      </c>
      <c r="CR116" s="231">
        <v>301.02999999999997</v>
      </c>
      <c r="CS116" s="231">
        <v>235.56</v>
      </c>
      <c r="CT116" s="231">
        <v>279.77</v>
      </c>
      <c r="CU116" s="231">
        <v>856.93</v>
      </c>
      <c r="CV116" s="231">
        <v>171.81</v>
      </c>
      <c r="CW116" s="231">
        <v>504.46</v>
      </c>
      <c r="CX116" s="231">
        <v>13.42</v>
      </c>
      <c r="CY116" s="231">
        <v>417.36</v>
      </c>
      <c r="CZ116" s="231">
        <v>46.35</v>
      </c>
      <c r="DA116" s="231">
        <v>9687.42</v>
      </c>
      <c r="DB116" s="231">
        <v>217.7</v>
      </c>
      <c r="DC116" s="231">
        <v>10.74</v>
      </c>
      <c r="DD116" s="231">
        <v>38.15</v>
      </c>
      <c r="DE116" s="231">
        <v>1451.83</v>
      </c>
      <c r="DF116" s="231">
        <v>209.14</v>
      </c>
      <c r="DG116" s="231">
        <v>155.84</v>
      </c>
      <c r="DH116" s="231">
        <v>13.37</v>
      </c>
      <c r="DI116" s="231">
        <v>8.4600000000000009</v>
      </c>
      <c r="DJ116" s="231">
        <v>30.02</v>
      </c>
      <c r="DK116" s="231">
        <v>77.14</v>
      </c>
      <c r="DL116" s="231">
        <v>10323.69</v>
      </c>
      <c r="DM116" s="231">
        <v>33.119999999999997</v>
      </c>
      <c r="DN116" s="231">
        <v>59.67</v>
      </c>
      <c r="DO116" s="231">
        <v>77.63</v>
      </c>
      <c r="DP116" s="231">
        <v>94.89</v>
      </c>
      <c r="DQ116" s="231">
        <v>320726.19</v>
      </c>
      <c r="DR116" s="231">
        <v>379.16</v>
      </c>
      <c r="DS116" s="231">
        <v>39.799999999999997</v>
      </c>
      <c r="DT116" s="231">
        <v>47.27</v>
      </c>
      <c r="DU116" s="231">
        <v>50.58</v>
      </c>
      <c r="DV116" s="231">
        <v>6.3</v>
      </c>
      <c r="DW116" s="231">
        <v>2.2000000000000002</v>
      </c>
      <c r="DX116" s="231">
        <v>12.35</v>
      </c>
      <c r="DY116" s="231">
        <v>10.029999999999999</v>
      </c>
      <c r="DZ116" s="231">
        <v>258.39</v>
      </c>
      <c r="EA116" s="231">
        <v>122.31</v>
      </c>
      <c r="EB116" s="231">
        <v>26.47</v>
      </c>
      <c r="EC116" s="231">
        <v>1417.6</v>
      </c>
      <c r="ED116" s="231">
        <v>23.57</v>
      </c>
      <c r="EE116" s="231">
        <v>23.95</v>
      </c>
      <c r="EF116" s="231">
        <v>21.34</v>
      </c>
      <c r="EG116" s="231">
        <v>38.26</v>
      </c>
      <c r="EH116" s="231">
        <v>1267.6600000000001</v>
      </c>
      <c r="EI116" s="231">
        <v>243.91</v>
      </c>
      <c r="EJ116" s="231">
        <v>5.63</v>
      </c>
      <c r="EK116" s="231">
        <v>4760.3999999999996</v>
      </c>
      <c r="EL116" s="231">
        <v>25.56</v>
      </c>
      <c r="EM116" s="231">
        <v>272.2</v>
      </c>
      <c r="EN116" s="231">
        <v>165.04</v>
      </c>
      <c r="EO116" s="231">
        <v>259.64</v>
      </c>
      <c r="EP116" s="231">
        <v>3966.09</v>
      </c>
      <c r="EQ116" s="231">
        <v>201.27</v>
      </c>
      <c r="ER116" s="231">
        <v>164.48</v>
      </c>
      <c r="ES116" s="231">
        <v>184.94</v>
      </c>
      <c r="ET116" s="231">
        <v>71.78</v>
      </c>
      <c r="EU116" s="231">
        <v>35.549999999999997</v>
      </c>
      <c r="EV116" s="231">
        <v>454.01</v>
      </c>
      <c r="EW116" s="231">
        <v>11.91</v>
      </c>
      <c r="EX116" s="231">
        <v>155.01</v>
      </c>
      <c r="EY116" s="231">
        <v>208.77</v>
      </c>
      <c r="EZ116" s="231">
        <v>29.67</v>
      </c>
      <c r="FA116" s="231">
        <v>67.930000000000007</v>
      </c>
      <c r="FB116" s="231">
        <v>29.36</v>
      </c>
      <c r="FC116" s="231">
        <v>102</v>
      </c>
      <c r="FD116" s="231">
        <v>11.3</v>
      </c>
      <c r="FE116" s="231">
        <v>32.880000000000003</v>
      </c>
      <c r="FF116" s="231">
        <v>376.51</v>
      </c>
      <c r="FG116" s="231">
        <v>95.86</v>
      </c>
      <c r="FH116" s="231">
        <v>886.67</v>
      </c>
      <c r="FI116" s="231">
        <v>65.819999999999993</v>
      </c>
      <c r="FJ116" s="233">
        <v>49319.01</v>
      </c>
      <c r="FN116" s="326">
        <f t="shared" si="495"/>
        <v>-1.2584464860486437E-2</v>
      </c>
      <c r="FO116" s="322">
        <f t="shared" si="496"/>
        <v>3.0857009781089961E-2</v>
      </c>
      <c r="FP116" s="322">
        <f t="shared" si="497"/>
        <v>-2.8468637572344756E-2</v>
      </c>
      <c r="FQ116" s="322">
        <f t="shared" si="498"/>
        <v>7.936507936507943E-3</v>
      </c>
      <c r="FR116" s="322">
        <f t="shared" si="499"/>
        <v>1.8611959277227495E-2</v>
      </c>
      <c r="FS116" s="322">
        <f t="shared" si="500"/>
        <v>4.3984175005818027E-2</v>
      </c>
      <c r="FT116" s="322">
        <f t="shared" si="501"/>
        <v>-3.8486018585309943E-2</v>
      </c>
      <c r="FU116" s="322">
        <f t="shared" si="502"/>
        <v>-3.8379615331415776E-2</v>
      </c>
      <c r="FV116" s="322">
        <f t="shared" si="503"/>
        <v>8.5724934774506316E-3</v>
      </c>
      <c r="FW116" s="322">
        <f t="shared" si="504"/>
        <v>2.3901310717039222E-2</v>
      </c>
      <c r="FX116" s="322">
        <f t="shared" si="505"/>
        <v>1.2070175438596483E-2</v>
      </c>
      <c r="FY116" s="322">
        <f t="shared" si="506"/>
        <v>0</v>
      </c>
      <c r="FZ116" s="322">
        <f t="shared" si="507"/>
        <v>-5.6074766355140408E-3</v>
      </c>
      <c r="GA116" s="322">
        <f t="shared" si="508"/>
        <v>-6.8984196137337897E-4</v>
      </c>
      <c r="GB116" s="322">
        <f t="shared" si="509"/>
        <v>-2.9810298102980998E-2</v>
      </c>
      <c r="GC116" s="322">
        <f t="shared" si="510"/>
        <v>-1.5597728616831534E-2</v>
      </c>
      <c r="GD116" s="322">
        <f t="shared" si="511"/>
        <v>5.7026476578411346E-2</v>
      </c>
      <c r="GE116" s="322">
        <f t="shared" si="512"/>
        <v>-1.5262280364242629E-2</v>
      </c>
      <c r="GF116" s="322">
        <f t="shared" si="513"/>
        <v>3.8265306122448784E-3</v>
      </c>
      <c r="GG116" s="322">
        <f t="shared" si="514"/>
        <v>-5.5743263887275171E-2</v>
      </c>
      <c r="GH116" s="322">
        <f t="shared" si="515"/>
        <v>-2.3584905660376855E-3</v>
      </c>
      <c r="GI116" s="322">
        <f t="shared" si="516"/>
        <v>2.5659611481588806E-2</v>
      </c>
      <c r="GJ116" s="322">
        <f t="shared" si="517"/>
        <v>-3.7151702786377652E-2</v>
      </c>
      <c r="GK116" s="322">
        <f t="shared" si="518"/>
        <v>-8.8606686755631024E-3</v>
      </c>
      <c r="GL116" s="322">
        <f t="shared" si="519"/>
        <v>-4.8942718157450674E-2</v>
      </c>
      <c r="GM116" s="322">
        <f t="shared" si="520"/>
        <v>0.21971001359311287</v>
      </c>
      <c r="GN116" s="322">
        <f t="shared" si="521"/>
        <v>-2.834008097166003E-2</v>
      </c>
      <c r="GO116" s="322">
        <f t="shared" si="522"/>
        <v>-3.8131553860820708E-3</v>
      </c>
      <c r="GP116" s="322">
        <f t="shared" si="523"/>
        <v>-3.3021463951568596E-2</v>
      </c>
      <c r="GQ116" s="322">
        <f t="shared" si="524"/>
        <v>-6.1378908936980609E-3</v>
      </c>
      <c r="GR116" s="322">
        <f t="shared" si="525"/>
        <v>6.1003683241252901E-3</v>
      </c>
      <c r="GS116" s="322">
        <f t="shared" si="526"/>
        <v>-4.9868382568002294E-2</v>
      </c>
      <c r="GT116" s="322">
        <f t="shared" si="527"/>
        <v>0.24708624708624699</v>
      </c>
      <c r="GU116" s="322">
        <f t="shared" si="528"/>
        <v>2.7345143264772796E-3</v>
      </c>
      <c r="GV116" s="322">
        <f t="shared" si="529"/>
        <v>-2.637362637362646E-2</v>
      </c>
      <c r="GW116" s="322">
        <f t="shared" si="530"/>
        <v>-1.9891500904159032E-2</v>
      </c>
      <c r="GX116" s="322">
        <f t="shared" si="531"/>
        <v>4.9316671542607863E-3</v>
      </c>
      <c r="GY116" s="322">
        <f t="shared" si="532"/>
        <v>-3.952569169960468E-3</v>
      </c>
      <c r="GZ116" s="322">
        <f t="shared" si="533"/>
        <v>-2.7673896783844371E-2</v>
      </c>
      <c r="HA116" s="322">
        <f t="shared" si="534"/>
        <v>6.5938896622461515E-3</v>
      </c>
      <c r="HB116" s="322">
        <f t="shared" si="535"/>
        <v>-1.359311282283643E-2</v>
      </c>
      <c r="HC116" s="322">
        <f t="shared" si="536"/>
        <v>-1.7723244717109732E-2</v>
      </c>
      <c r="HD116" s="322">
        <f t="shared" si="537"/>
        <v>7.0707070707070989E-3</v>
      </c>
      <c r="HE116" s="322">
        <f t="shared" si="538"/>
        <v>-1.6746987951807235E-2</v>
      </c>
      <c r="HF116" s="322">
        <f t="shared" si="539"/>
        <v>-1.4075734927752808E-2</v>
      </c>
      <c r="HG116" s="322">
        <f t="shared" si="540"/>
        <v>-3.1966461417529124E-2</v>
      </c>
      <c r="HH116" s="322">
        <f t="shared" si="541"/>
        <v>-2.3517721099701915E-2</v>
      </c>
      <c r="HI116" s="322">
        <f t="shared" si="542"/>
        <v>8.532423208191045E-3</v>
      </c>
      <c r="HJ116" s="322">
        <f t="shared" si="543"/>
        <v>4.3572984749456348E-3</v>
      </c>
      <c r="HK116" s="322">
        <f t="shared" si="544"/>
        <v>-1.0608598548297113E-2</v>
      </c>
      <c r="HL116" s="322">
        <f t="shared" si="545"/>
        <v>-2.5015069318866736E-2</v>
      </c>
      <c r="HM116" s="322">
        <f t="shared" si="546"/>
        <v>-3.5915341855480523E-2</v>
      </c>
      <c r="HN116" s="322">
        <f t="shared" si="547"/>
        <v>-5.9295748950919291E-4</v>
      </c>
      <c r="HO116" s="322">
        <f t="shared" si="548"/>
        <v>0</v>
      </c>
      <c r="HP116" s="322">
        <f t="shared" si="549"/>
        <v>2.9139072847682086E-2</v>
      </c>
      <c r="HQ116" s="322">
        <f t="shared" si="550"/>
        <v>-2.2590422307536776E-2</v>
      </c>
      <c r="HR116" s="322">
        <f t="shared" si="551"/>
        <v>-1.2056709735694978E-2</v>
      </c>
      <c r="HS116" s="322">
        <f t="shared" si="552"/>
        <v>-2.7900308778120875E-2</v>
      </c>
      <c r="HT116" s="322">
        <f t="shared" si="553"/>
        <v>-2.9548989113529975E-3</v>
      </c>
      <c r="HU116" s="322">
        <f t="shared" si="554"/>
        <v>-2.0014443412772226E-2</v>
      </c>
      <c r="HV116" s="322">
        <f t="shared" si="555"/>
        <v>-1.345291479820619E-2</v>
      </c>
      <c r="HW116" s="322">
        <f t="shared" si="556"/>
        <v>-3.3847846487395986E-2</v>
      </c>
      <c r="HX116" s="322">
        <f t="shared" si="557"/>
        <v>5.9179837081389285E-3</v>
      </c>
      <c r="HY116" s="322">
        <f t="shared" si="558"/>
        <v>-7.0156192864232386E-2</v>
      </c>
      <c r="HZ116" s="322">
        <f t="shared" si="559"/>
        <v>-1.1013485401013242E-2</v>
      </c>
      <c r="IA116" s="322">
        <f t="shared" si="560"/>
        <v>-1.3485090923728819E-2</v>
      </c>
      <c r="IB116" s="322">
        <f t="shared" si="561"/>
        <v>-3.2421545058800655E-2</v>
      </c>
      <c r="IC116" s="322">
        <f t="shared" si="562"/>
        <v>-3.2724914108502069E-2</v>
      </c>
      <c r="ID116" s="322">
        <f t="shared" si="563"/>
        <v>-2.3123185400248901E-2</v>
      </c>
      <c r="IE116" s="322">
        <f t="shared" si="564"/>
        <v>-4.5756276122053158E-2</v>
      </c>
      <c r="IF116" s="322">
        <f t="shared" si="565"/>
        <v>1.9551891777636801E-2</v>
      </c>
      <c r="IG116" s="322">
        <f t="shared" si="566"/>
        <v>1.0329474621549392E-2</v>
      </c>
      <c r="IH116" s="322">
        <f t="shared" si="567"/>
        <v>-1.9398642095054654E-3</v>
      </c>
      <c r="II116" s="322">
        <f t="shared" si="568"/>
        <v>1.4778936910084424E-2</v>
      </c>
      <c r="IJ116" s="322">
        <f t="shared" si="569"/>
        <v>-5.5859116695087929E-3</v>
      </c>
      <c r="IK116" s="322">
        <f t="shared" si="570"/>
        <v>-2.5695529853078998E-2</v>
      </c>
      <c r="IL116" s="322">
        <f t="shared" si="571"/>
        <v>-4.3904208998548737E-2</v>
      </c>
      <c r="IM116" s="322">
        <f t="shared" si="572"/>
        <v>-1.8630592144298009E-2</v>
      </c>
      <c r="IN116" s="322">
        <f t="shared" si="573"/>
        <v>-1.4280969777482555E-2</v>
      </c>
      <c r="IO116" s="322">
        <f t="shared" si="574"/>
        <v>-2.5236534118114672E-2</v>
      </c>
      <c r="IP116" s="322">
        <f t="shared" si="575"/>
        <v>-4.7825701886458169E-2</v>
      </c>
      <c r="IQ116" s="322">
        <f t="shared" si="576"/>
        <v>2.992058990357345E-2</v>
      </c>
      <c r="IR116" s="322">
        <f t="shared" si="577"/>
        <v>-1.2924221140903571E-2</v>
      </c>
      <c r="IS116" s="322">
        <f t="shared" si="578"/>
        <v>-0.11290322580645165</v>
      </c>
      <c r="IT116" s="322">
        <f t="shared" si="579"/>
        <v>-1.0101010101010111E-2</v>
      </c>
      <c r="IU116" s="322">
        <f t="shared" si="580"/>
        <v>-2.5104602510460268E-2</v>
      </c>
      <c r="IV116" s="322">
        <f t="shared" si="581"/>
        <v>1.6669872411360577E-3</v>
      </c>
      <c r="IW116" s="322">
        <f t="shared" si="582"/>
        <v>-3.9924281535019798E-2</v>
      </c>
      <c r="IX116" s="322">
        <f t="shared" si="583"/>
        <v>-3.3585222502099103E-2</v>
      </c>
      <c r="IY116" s="322">
        <f t="shared" si="584"/>
        <v>-5.3117782909930814E-2</v>
      </c>
      <c r="IZ116" s="322">
        <f t="shared" si="585"/>
        <v>-5.026929982046683E-2</v>
      </c>
      <c r="JA116" s="322">
        <f t="shared" si="586"/>
        <v>0.18478260869565222</v>
      </c>
      <c r="JB116" s="322">
        <f t="shared" si="587"/>
        <v>-2.4535198078869076E-2</v>
      </c>
      <c r="JC116" s="322">
        <f t="shared" si="588"/>
        <v>2.4942676584083709E-2</v>
      </c>
      <c r="JD116" s="322">
        <f t="shared" si="589"/>
        <v>-5.7720599743325045E-2</v>
      </c>
      <c r="JE116" s="322">
        <f t="shared" si="590"/>
        <v>3.1438830020141896E-2</v>
      </c>
      <c r="JF116" s="322">
        <f t="shared" si="591"/>
        <v>-3.0562389549187406E-2</v>
      </c>
      <c r="JG116" s="322">
        <f t="shared" si="592"/>
        <v>-5.0377331309079267E-2</v>
      </c>
      <c r="JH116" s="322">
        <f t="shared" si="593"/>
        <v>-6.7063652656529837E-3</v>
      </c>
      <c r="JI116" s="322">
        <f t="shared" si="594"/>
        <v>-1.7394183758935717E-2</v>
      </c>
      <c r="JJ116" s="322">
        <f t="shared" si="595"/>
        <v>-3.5226455787203466E-2</v>
      </c>
      <c r="JK116" s="322">
        <f t="shared" si="596"/>
        <v>-2.2736319572903691E-2</v>
      </c>
      <c r="JL116" s="322">
        <f t="shared" si="597"/>
        <v>-2.0084566596194415E-2</v>
      </c>
      <c r="JM116" s="322">
        <f t="shared" si="598"/>
        <v>1.0926971597804896E-2</v>
      </c>
      <c r="JN116" s="322">
        <f t="shared" si="599"/>
        <v>-1.359311282283643E-2</v>
      </c>
      <c r="JO116" s="322">
        <f t="shared" si="600"/>
        <v>-0.11967213114754091</v>
      </c>
      <c r="JP116" s="322">
        <f t="shared" si="601"/>
        <v>-2.554278416347382E-2</v>
      </c>
      <c r="JQ116" s="322">
        <f t="shared" si="602"/>
        <v>-9.0235828128733004E-3</v>
      </c>
      <c r="JR116" s="322">
        <f t="shared" si="603"/>
        <v>-1.673718852844383E-2</v>
      </c>
      <c r="JS116" s="322">
        <f t="shared" si="604"/>
        <v>-2.5695529853078998E-2</v>
      </c>
      <c r="JT116" s="322">
        <f t="shared" si="605"/>
        <v>-2.9828486204325818E-3</v>
      </c>
      <c r="JU116" s="322">
        <f t="shared" si="606"/>
        <v>3.5587188612100995E-3</v>
      </c>
      <c r="JV116" s="322">
        <f t="shared" si="607"/>
        <v>3.6776997659645413E-3</v>
      </c>
      <c r="JW116" s="322">
        <f t="shared" si="608"/>
        <v>-4.9063116370808728E-2</v>
      </c>
      <c r="JX116" s="322">
        <f t="shared" si="609"/>
        <v>6.7010565003400441E-2</v>
      </c>
      <c r="JY116" s="322">
        <f t="shared" si="610"/>
        <v>-3.2992700729927084E-2</v>
      </c>
      <c r="JZ116" s="322">
        <f t="shared" si="611"/>
        <v>-2.003613072754145E-2</v>
      </c>
      <c r="KA116" s="322">
        <f t="shared" si="612"/>
        <v>1.6631744368779414E-2</v>
      </c>
      <c r="KB116" s="322">
        <f t="shared" si="613"/>
        <v>4.8713332627342339E-3</v>
      </c>
      <c r="KC116" s="322">
        <f t="shared" si="614"/>
        <v>-2.4242386996826581E-2</v>
      </c>
      <c r="KD116" s="322">
        <f t="shared" si="615"/>
        <v>7.3902027027034827E-4</v>
      </c>
      <c r="KE116" s="322">
        <f t="shared" si="616"/>
        <v>-5.7456907319511363E-3</v>
      </c>
      <c r="KF116" s="322">
        <f t="shared" si="617"/>
        <v>2.1159542953883023E-4</v>
      </c>
      <c r="KG116" s="322">
        <f t="shared" si="618"/>
        <v>-4.7995482778091549E-2</v>
      </c>
      <c r="KH116" s="322">
        <f t="shared" si="619"/>
        <v>-5.5472263868065981E-2</v>
      </c>
      <c r="KI116" s="322">
        <f t="shared" si="620"/>
        <v>4.2654028436019106E-2</v>
      </c>
      <c r="KJ116" s="322">
        <f t="shared" si="621"/>
        <v>-5.4364471669219053E-2</v>
      </c>
      <c r="KK116" s="322">
        <f t="shared" si="622"/>
        <v>2.3469387755101902E-2</v>
      </c>
      <c r="KL116" s="322">
        <f t="shared" si="623"/>
        <v>7.4520730236619898E-2</v>
      </c>
      <c r="KM116" s="322">
        <f t="shared" si="624"/>
        <v>-7.6905660377358478E-2</v>
      </c>
      <c r="KN116" s="322">
        <f t="shared" si="625"/>
        <v>-2.2164758034724841E-2</v>
      </c>
      <c r="KO116" s="322">
        <f t="shared" si="626"/>
        <v>-2.1117837533436577E-3</v>
      </c>
      <c r="KP116" s="322">
        <f t="shared" si="627"/>
        <v>-1.2981574539363432E-2</v>
      </c>
      <c r="KQ116" s="322">
        <f t="shared" si="628"/>
        <v>-1.8040180401804069E-2</v>
      </c>
      <c r="KR116" s="322">
        <f t="shared" si="629"/>
        <v>-2.77904328018223E-2</v>
      </c>
      <c r="KS116" s="322">
        <f t="shared" si="630"/>
        <v>3.4093889325988837E-3</v>
      </c>
      <c r="KT116" s="322">
        <f t="shared" si="631"/>
        <v>-3.0299785048230204E-2</v>
      </c>
      <c r="KU116" s="322">
        <f t="shared" si="632"/>
        <v>-0.1056722766105673</v>
      </c>
      <c r="KV116" s="322">
        <f t="shared" si="633"/>
        <v>-1.0544815465729437E-2</v>
      </c>
      <c r="KW116" s="322">
        <f t="shared" si="634"/>
        <v>-1.428340697977804E-2</v>
      </c>
      <c r="KX116" s="322">
        <f t="shared" si="635"/>
        <v>0</v>
      </c>
      <c r="KY116" s="322">
        <f t="shared" si="636"/>
        <v>2.8917028917028829E-2</v>
      </c>
      <c r="KZ116" s="322">
        <f t="shared" si="637"/>
        <v>-1.2091464144618761E-2</v>
      </c>
      <c r="LA116" s="322">
        <f t="shared" si="638"/>
        <v>1.054761997431199E-2</v>
      </c>
      <c r="LB116" s="322">
        <f t="shared" si="639"/>
        <v>-7.4577039845807847E-4</v>
      </c>
      <c r="LC116" s="322">
        <f t="shared" si="640"/>
        <v>1.3240032219089932E-2</v>
      </c>
      <c r="LD116" s="322">
        <f t="shared" si="641"/>
        <v>-3.5929898599144382E-2</v>
      </c>
      <c r="LE116" s="322">
        <f t="shared" si="642"/>
        <v>-3.8973186447723969E-2</v>
      </c>
      <c r="LF116" s="322">
        <f t="shared" si="643"/>
        <v>3.4950370473927025E-3</v>
      </c>
      <c r="LG116" s="322">
        <f t="shared" si="644"/>
        <v>-1.9851116625310337E-2</v>
      </c>
      <c r="LH116" s="322">
        <f t="shared" si="645"/>
        <v>-2.3214285714285757E-2</v>
      </c>
      <c r="LI116" s="322">
        <f t="shared" si="646"/>
        <v>-5.843071786310541E-3</v>
      </c>
      <c r="LJ116" s="322">
        <f t="shared" si="647"/>
        <v>6.4516129032199385E-5</v>
      </c>
      <c r="LK116" s="322">
        <f t="shared" si="648"/>
        <v>-7.5502612700380764E-2</v>
      </c>
      <c r="LL116" s="322">
        <f t="shared" si="649"/>
        <v>6.1037639877925829E-3</v>
      </c>
      <c r="LM116" s="322">
        <f t="shared" si="650"/>
        <v>-2.2449273276730294E-2</v>
      </c>
      <c r="LN116" s="322">
        <f t="shared" si="651"/>
        <v>7.8956402334363351E-3</v>
      </c>
      <c r="LO116" s="322">
        <f t="shared" si="652"/>
        <v>0.02</v>
      </c>
      <c r="LP116" s="322">
        <f t="shared" si="653"/>
        <v>-5.8333333333333272E-2</v>
      </c>
      <c r="LQ116" s="322">
        <f t="shared" si="654"/>
        <v>-3.492808922805981E-2</v>
      </c>
      <c r="LR116" s="322">
        <f t="shared" si="655"/>
        <v>-2.2610456362598088E-2</v>
      </c>
      <c r="LS116" s="322">
        <f t="shared" si="656"/>
        <v>-7.3521797659728055E-3</v>
      </c>
      <c r="LT116" s="322">
        <f t="shared" si="657"/>
        <v>1.8643646471265931E-3</v>
      </c>
      <c r="LU116" s="322">
        <f t="shared" si="658"/>
        <v>-2.8783517648842891E-3</v>
      </c>
      <c r="LV116" s="327">
        <f t="shared" si="659"/>
        <v>-6.9441755733746238E-2</v>
      </c>
    </row>
    <row r="117" spans="1:334">
      <c r="A117" s="265">
        <v>45593</v>
      </c>
      <c r="B117" s="230">
        <v>3660.03</v>
      </c>
      <c r="C117" s="231">
        <v>178.7</v>
      </c>
      <c r="D117" s="231">
        <v>57.2</v>
      </c>
      <c r="E117" s="231">
        <v>41.01</v>
      </c>
      <c r="F117" s="231">
        <v>2530.33</v>
      </c>
      <c r="G117" s="231">
        <v>41.92</v>
      </c>
      <c r="H117" s="231">
        <v>222.07</v>
      </c>
      <c r="I117" s="231">
        <v>202140.62</v>
      </c>
      <c r="J117" s="231">
        <v>23.97</v>
      </c>
      <c r="K117" s="231">
        <v>407.31</v>
      </c>
      <c r="L117" s="231">
        <v>68.62</v>
      </c>
      <c r="M117" s="232">
        <v>7.0000000000000007E-2</v>
      </c>
      <c r="N117" s="231">
        <v>36.53</v>
      </c>
      <c r="O117" s="231">
        <v>4715.29</v>
      </c>
      <c r="P117" s="231">
        <v>3.73</v>
      </c>
      <c r="Q117" s="231">
        <v>2054.9</v>
      </c>
      <c r="R117" s="231">
        <v>27.3</v>
      </c>
      <c r="S117" s="231">
        <v>221.88</v>
      </c>
      <c r="T117" s="231">
        <v>83.03</v>
      </c>
      <c r="U117" s="231">
        <v>57212.25</v>
      </c>
      <c r="V117" s="231">
        <v>16.73</v>
      </c>
      <c r="W117" s="231">
        <v>135.36000000000001</v>
      </c>
      <c r="X117" s="231">
        <v>9.6999999999999993</v>
      </c>
      <c r="Y117" s="231">
        <v>555.51</v>
      </c>
      <c r="Z117" s="231">
        <v>95.96</v>
      </c>
      <c r="AA117" s="231">
        <v>248.98</v>
      </c>
      <c r="AB117" s="231">
        <v>2.23</v>
      </c>
      <c r="AC117" s="231">
        <v>12.53</v>
      </c>
      <c r="AD117" s="231">
        <v>17.68</v>
      </c>
      <c r="AE117" s="231">
        <v>197.93</v>
      </c>
      <c r="AF117" s="231">
        <v>596.25</v>
      </c>
      <c r="AG117" s="231">
        <v>63.11</v>
      </c>
      <c r="AH117" s="231">
        <v>10.6</v>
      </c>
      <c r="AI117" s="231">
        <v>169.49</v>
      </c>
      <c r="AJ117" s="231">
        <v>26.25</v>
      </c>
      <c r="AK117" s="231">
        <v>408.5</v>
      </c>
      <c r="AL117" s="231">
        <v>472.99</v>
      </c>
      <c r="AM117" s="231">
        <v>23.2</v>
      </c>
      <c r="AN117" s="231">
        <v>12.96</v>
      </c>
      <c r="AO117" s="231">
        <v>138.49</v>
      </c>
      <c r="AP117" s="231">
        <v>218.32</v>
      </c>
      <c r="AQ117" s="231">
        <v>14.2</v>
      </c>
      <c r="AR117" s="231">
        <v>9.94</v>
      </c>
      <c r="AS117" s="231">
        <v>79.849999999999994</v>
      </c>
      <c r="AT117" s="231">
        <v>80.650000000000006</v>
      </c>
      <c r="AU117" s="231">
        <v>146.08000000000001</v>
      </c>
      <c r="AV117" s="231">
        <v>29.54</v>
      </c>
      <c r="AW117" s="231">
        <v>51.26</v>
      </c>
      <c r="AX117" s="231">
        <v>4.5999999999999996</v>
      </c>
      <c r="AY117" s="231">
        <v>34.86</v>
      </c>
      <c r="AZ117" s="231">
        <v>32.020000000000003</v>
      </c>
      <c r="BA117" s="231">
        <v>8928.98</v>
      </c>
      <c r="BB117" s="231">
        <v>620.71</v>
      </c>
      <c r="BC117" s="231">
        <v>0.19</v>
      </c>
      <c r="BD117" s="231">
        <v>14.85</v>
      </c>
      <c r="BE117" s="231">
        <v>482.8</v>
      </c>
      <c r="BF117" s="231">
        <v>756.1</v>
      </c>
      <c r="BG117" s="231">
        <v>177.37</v>
      </c>
      <c r="BH117" s="231">
        <v>64.73</v>
      </c>
      <c r="BI117" s="231">
        <v>375.06</v>
      </c>
      <c r="BJ117" s="231">
        <v>4.43</v>
      </c>
      <c r="BK117" s="231">
        <v>1307.1500000000001</v>
      </c>
      <c r="BL117" s="231">
        <v>150.51</v>
      </c>
      <c r="BM117" s="231">
        <v>170.64</v>
      </c>
      <c r="BN117" s="231">
        <v>407.54</v>
      </c>
      <c r="BO117" s="231">
        <v>3850.27</v>
      </c>
      <c r="BP117" s="231">
        <v>144.56</v>
      </c>
      <c r="BQ117" s="231">
        <v>965.21</v>
      </c>
      <c r="BR117" s="231">
        <v>94.98</v>
      </c>
      <c r="BS117" s="231">
        <v>340.33</v>
      </c>
      <c r="BT117" s="231">
        <v>91.52</v>
      </c>
      <c r="BU117" s="231">
        <v>54.5</v>
      </c>
      <c r="BV117" s="231">
        <v>9.5</v>
      </c>
      <c r="BW117" s="231">
        <v>81.400000000000006</v>
      </c>
      <c r="BX117" s="231">
        <v>565.38</v>
      </c>
      <c r="BY117" s="231">
        <v>155.12</v>
      </c>
      <c r="BZ117" s="231">
        <v>78.989999999999995</v>
      </c>
      <c r="CA117" s="231">
        <v>159.43</v>
      </c>
      <c r="CB117" s="231">
        <v>57.28</v>
      </c>
      <c r="CC117" s="231">
        <v>88096.05</v>
      </c>
      <c r="CD117" s="231">
        <v>217.4</v>
      </c>
      <c r="CE117" s="231">
        <v>75.599999999999994</v>
      </c>
      <c r="CF117" s="231">
        <v>11936.02</v>
      </c>
      <c r="CG117" s="231">
        <v>31.91</v>
      </c>
      <c r="CH117" s="231">
        <v>0.99</v>
      </c>
      <c r="CI117" s="231">
        <v>125.44</v>
      </c>
      <c r="CJ117" s="231">
        <v>141.86000000000001</v>
      </c>
      <c r="CK117" s="231">
        <v>110.16</v>
      </c>
      <c r="CL117" s="231">
        <v>22.46</v>
      </c>
      <c r="CM117" s="231">
        <v>7.83</v>
      </c>
      <c r="CN117" s="231">
        <v>9.91</v>
      </c>
      <c r="CO117" s="231">
        <v>1.1299999999999999</v>
      </c>
      <c r="CP117" s="231">
        <v>1268.8499999999999</v>
      </c>
      <c r="CQ117" s="231">
        <v>193.7</v>
      </c>
      <c r="CR117" s="231">
        <v>301.92</v>
      </c>
      <c r="CS117" s="231">
        <v>231.02</v>
      </c>
      <c r="CT117" s="231">
        <v>288.70999999999998</v>
      </c>
      <c r="CU117" s="231">
        <v>836.26</v>
      </c>
      <c r="CV117" s="231">
        <v>168.35</v>
      </c>
      <c r="CW117" s="231">
        <v>505.18</v>
      </c>
      <c r="CX117" s="231">
        <v>13.58</v>
      </c>
      <c r="CY117" s="231">
        <v>415.57</v>
      </c>
      <c r="CZ117" s="231">
        <v>45.5</v>
      </c>
      <c r="DA117" s="231">
        <v>10229.15</v>
      </c>
      <c r="DB117" s="231">
        <v>218.32</v>
      </c>
      <c r="DC117" s="231">
        <v>8.73</v>
      </c>
      <c r="DD117" s="231">
        <v>41.61</v>
      </c>
      <c r="DE117" s="231">
        <v>1445.46</v>
      </c>
      <c r="DF117" s="231">
        <v>208.15</v>
      </c>
      <c r="DG117" s="231">
        <v>155.12</v>
      </c>
      <c r="DH117" s="231">
        <v>13.25</v>
      </c>
      <c r="DI117" s="231">
        <v>7.99</v>
      </c>
      <c r="DJ117" s="231">
        <v>29.42</v>
      </c>
      <c r="DK117" s="231">
        <v>76.37</v>
      </c>
      <c r="DL117" s="231">
        <v>10812.44</v>
      </c>
      <c r="DM117" s="231">
        <v>32.54</v>
      </c>
      <c r="DN117" s="231">
        <v>59.31</v>
      </c>
      <c r="DO117" s="231">
        <v>73.44</v>
      </c>
      <c r="DP117" s="231">
        <v>96.41</v>
      </c>
      <c r="DQ117" s="231">
        <v>330188.59000000003</v>
      </c>
      <c r="DR117" s="231">
        <v>384.5</v>
      </c>
      <c r="DS117" s="231">
        <v>39.130000000000003</v>
      </c>
      <c r="DT117" s="231">
        <v>26.05</v>
      </c>
      <c r="DU117" s="231">
        <v>48.48</v>
      </c>
      <c r="DV117" s="231">
        <v>6.71</v>
      </c>
      <c r="DW117" s="231">
        <v>2.04</v>
      </c>
      <c r="DX117" s="231">
        <v>12.57</v>
      </c>
      <c r="DY117" s="231">
        <v>9.77</v>
      </c>
      <c r="DZ117" s="231">
        <v>236.81</v>
      </c>
      <c r="EA117" s="231">
        <v>124.74</v>
      </c>
      <c r="EB117" s="231">
        <v>24.08</v>
      </c>
      <c r="EC117" s="231">
        <v>1406.4</v>
      </c>
      <c r="ED117" s="231">
        <v>24.12</v>
      </c>
      <c r="EE117" s="231">
        <v>23.68</v>
      </c>
      <c r="EF117" s="231">
        <v>20.239999999999998</v>
      </c>
      <c r="EG117" s="231">
        <v>36.229999999999997</v>
      </c>
      <c r="EH117" s="231">
        <v>1220.57</v>
      </c>
      <c r="EI117" s="231">
        <v>246.27</v>
      </c>
      <c r="EJ117" s="231">
        <v>5.51</v>
      </c>
      <c r="EK117" s="231">
        <v>4751.3999999999996</v>
      </c>
      <c r="EL117" s="231">
        <v>25.6</v>
      </c>
      <c r="EM117" s="231">
        <v>264.36</v>
      </c>
      <c r="EN117" s="231">
        <v>161.97999999999999</v>
      </c>
      <c r="EO117" s="231">
        <v>257.49</v>
      </c>
      <c r="EP117" s="231">
        <v>3635.99</v>
      </c>
      <c r="EQ117" s="231">
        <v>190.89</v>
      </c>
      <c r="ER117" s="231">
        <v>163.36000000000001</v>
      </c>
      <c r="ES117" s="231">
        <v>195.42</v>
      </c>
      <c r="ET117" s="231">
        <v>68.900000000000006</v>
      </c>
      <c r="EU117" s="231">
        <v>34.33</v>
      </c>
      <c r="EV117" s="231">
        <v>452.14</v>
      </c>
      <c r="EW117" s="231">
        <v>11.98</v>
      </c>
      <c r="EX117" s="231">
        <v>154.59</v>
      </c>
      <c r="EY117" s="231">
        <v>202.53</v>
      </c>
      <c r="EZ117" s="231">
        <v>27.51</v>
      </c>
      <c r="FA117" s="231">
        <v>67.459999999999994</v>
      </c>
      <c r="FB117" s="231">
        <v>28.7</v>
      </c>
      <c r="FC117" s="231">
        <v>104.4</v>
      </c>
      <c r="FD117" s="231">
        <v>10.64</v>
      </c>
      <c r="FE117" s="231">
        <v>31.7</v>
      </c>
      <c r="FF117" s="231">
        <v>374.57</v>
      </c>
      <c r="FG117" s="231">
        <v>94.54</v>
      </c>
      <c r="FH117" s="231">
        <v>872.83</v>
      </c>
      <c r="FI117" s="231">
        <v>66.28</v>
      </c>
      <c r="FJ117" s="233">
        <v>47627.22</v>
      </c>
      <c r="FN117" s="326">
        <f t="shared" si="495"/>
        <v>-1.2353574522169173E-2</v>
      </c>
      <c r="FO117" s="322">
        <f t="shared" si="496"/>
        <v>9.2623969275950884E-3</v>
      </c>
      <c r="FP117" s="322">
        <f t="shared" si="497"/>
        <v>-7.9053292545483766E-2</v>
      </c>
      <c r="FQ117" s="322">
        <f t="shared" si="498"/>
        <v>9.1043307086613543E-3</v>
      </c>
      <c r="FR117" s="322">
        <f t="shared" si="499"/>
        <v>5.9594329196052146E-3</v>
      </c>
      <c r="FS117" s="322">
        <f t="shared" si="500"/>
        <v>-6.5537226928221087E-2</v>
      </c>
      <c r="FT117" s="322">
        <f t="shared" si="501"/>
        <v>-1.9991173874669026E-2</v>
      </c>
      <c r="FU117" s="322">
        <f t="shared" si="502"/>
        <v>-5.3215105645769617E-2</v>
      </c>
      <c r="FV117" s="322">
        <f t="shared" si="503"/>
        <v>-0.11419068736141907</v>
      </c>
      <c r="FW117" s="322">
        <f t="shared" si="504"/>
        <v>-4.1533320783132481E-2</v>
      </c>
      <c r="FX117" s="322">
        <f t="shared" si="505"/>
        <v>-4.8398280404936829E-2</v>
      </c>
      <c r="FY117" s="322">
        <f t="shared" si="506"/>
        <v>0</v>
      </c>
      <c r="FZ117" s="322">
        <f t="shared" si="507"/>
        <v>-1.9065520945220214E-2</v>
      </c>
      <c r="GA117" s="322">
        <f t="shared" si="508"/>
        <v>9.22987826771835E-2</v>
      </c>
      <c r="GB117" s="322">
        <f t="shared" si="509"/>
        <v>4.18994413407821E-2</v>
      </c>
      <c r="GC117" s="322">
        <f t="shared" si="510"/>
        <v>3.6876938481452521E-3</v>
      </c>
      <c r="GD117" s="322">
        <f t="shared" si="511"/>
        <v>5.2023121387283294E-2</v>
      </c>
      <c r="GE117" s="322">
        <f t="shared" si="512"/>
        <v>-3.6728314665277449E-2</v>
      </c>
      <c r="GF117" s="322">
        <f t="shared" si="513"/>
        <v>-4.0891763890493156E-2</v>
      </c>
      <c r="GG117" s="322">
        <f t="shared" si="514"/>
        <v>4.2933976362551286E-2</v>
      </c>
      <c r="GH117" s="322">
        <f t="shared" si="515"/>
        <v>-1.1229314420803858E-2</v>
      </c>
      <c r="GI117" s="322">
        <f t="shared" si="516"/>
        <v>-4.3392226148409797E-2</v>
      </c>
      <c r="GJ117" s="322">
        <f t="shared" si="517"/>
        <v>3.9657020364415776E-2</v>
      </c>
      <c r="GK117" s="322">
        <f t="shared" si="518"/>
        <v>5.3023996525389076E-3</v>
      </c>
      <c r="GL117" s="322">
        <f t="shared" si="519"/>
        <v>1.6701461377870209E-3</v>
      </c>
      <c r="GM117" s="322">
        <f t="shared" si="520"/>
        <v>-7.5077083101155351E-2</v>
      </c>
      <c r="GN117" s="322">
        <f t="shared" si="521"/>
        <v>-7.0833333333333304E-2</v>
      </c>
      <c r="GO117" s="322">
        <f t="shared" si="522"/>
        <v>0.19904306220095697</v>
      </c>
      <c r="GP117" s="322">
        <f t="shared" si="523"/>
        <v>6.2606715993169856E-3</v>
      </c>
      <c r="GQ117" s="322">
        <f t="shared" si="524"/>
        <v>5.3772027897566917E-2</v>
      </c>
      <c r="GR117" s="322">
        <f t="shared" si="525"/>
        <v>-2.552829849477831E-2</v>
      </c>
      <c r="GS117" s="322">
        <f t="shared" si="526"/>
        <v>-2.8628597814375857E-2</v>
      </c>
      <c r="GT117" s="322">
        <f t="shared" si="527"/>
        <v>-9.3457943925233326E-3</v>
      </c>
      <c r="GU117" s="322">
        <f t="shared" si="528"/>
        <v>4.8019919373962668E-3</v>
      </c>
      <c r="GV117" s="322">
        <f t="shared" si="529"/>
        <v>-1.241534988713312E-2</v>
      </c>
      <c r="GW117" s="322">
        <f t="shared" si="530"/>
        <v>-5.7887453874538794E-2</v>
      </c>
      <c r="GX117" s="322">
        <f t="shared" si="531"/>
        <v>-1.6448326055312889E-2</v>
      </c>
      <c r="GY117" s="322">
        <f t="shared" si="532"/>
        <v>2.2927689594356242E-2</v>
      </c>
      <c r="GZ117" s="322">
        <f t="shared" si="533"/>
        <v>-3.0769230769230114E-3</v>
      </c>
      <c r="HA117" s="322">
        <f t="shared" si="534"/>
        <v>8.0064051240994454E-3</v>
      </c>
      <c r="HB117" s="322">
        <f t="shared" si="535"/>
        <v>2.8479559026183031E-3</v>
      </c>
      <c r="HC117" s="322">
        <f t="shared" si="536"/>
        <v>-1.4573213046495549E-2</v>
      </c>
      <c r="HD117" s="322">
        <f t="shared" si="537"/>
        <v>-3.009027081243845E-3</v>
      </c>
      <c r="HE117" s="322">
        <f t="shared" si="538"/>
        <v>-2.1565984560715661E-2</v>
      </c>
      <c r="HF117" s="322">
        <f t="shared" si="539"/>
        <v>1.8951358180669613E-2</v>
      </c>
      <c r="HG117" s="322">
        <f t="shared" si="540"/>
        <v>-1.1503586412234326E-2</v>
      </c>
      <c r="HH117" s="322">
        <f t="shared" si="541"/>
        <v>2.0352781546810962E-3</v>
      </c>
      <c r="HI117" s="322">
        <f t="shared" si="542"/>
        <v>-3.6285015980447449E-2</v>
      </c>
      <c r="HJ117" s="322">
        <f t="shared" si="543"/>
        <v>-2.1691973969632699E-3</v>
      </c>
      <c r="HK117" s="322">
        <f t="shared" si="544"/>
        <v>-1.6365688487584604E-2</v>
      </c>
      <c r="HL117" s="322">
        <f t="shared" si="545"/>
        <v>-1.0200927357032404E-2</v>
      </c>
      <c r="HM117" s="322">
        <f t="shared" si="546"/>
        <v>2.4340326334978058E-2</v>
      </c>
      <c r="HN117" s="322">
        <f t="shared" si="547"/>
        <v>-5.5710221654268026E-2</v>
      </c>
      <c r="HO117" s="322">
        <f t="shared" si="548"/>
        <v>-9.5238095238095191E-2</v>
      </c>
      <c r="HP117" s="322">
        <f t="shared" si="549"/>
        <v>-4.4401544401544375E-2</v>
      </c>
      <c r="HQ117" s="322">
        <f t="shared" si="550"/>
        <v>-1.9019267344745222E-3</v>
      </c>
      <c r="HR117" s="322">
        <f t="shared" si="551"/>
        <v>1.8815921980177995E-3</v>
      </c>
      <c r="HS117" s="322">
        <f t="shared" si="552"/>
        <v>6.0692002268859504E-3</v>
      </c>
      <c r="HT117" s="322">
        <f t="shared" si="553"/>
        <v>9.670878178131408E-3</v>
      </c>
      <c r="HU117" s="322">
        <f t="shared" si="554"/>
        <v>-1.2896094325718437E-2</v>
      </c>
      <c r="HV117" s="322">
        <f t="shared" si="555"/>
        <v>6.8181818181816721E-3</v>
      </c>
      <c r="HW117" s="322">
        <f t="shared" si="556"/>
        <v>9.4508825401078578E-2</v>
      </c>
      <c r="HX117" s="322">
        <f t="shared" si="557"/>
        <v>4.1735880398671106E-2</v>
      </c>
      <c r="HY117" s="322">
        <f t="shared" si="558"/>
        <v>-4.1348314606741647E-2</v>
      </c>
      <c r="HZ117" s="322">
        <f t="shared" si="559"/>
        <v>8.5377019970799724E-3</v>
      </c>
      <c r="IA117" s="322">
        <f t="shared" si="560"/>
        <v>-1.8078833814483438E-2</v>
      </c>
      <c r="IB117" s="322">
        <f t="shared" si="561"/>
        <v>-2.9277464410421606E-2</v>
      </c>
      <c r="IC117" s="322">
        <f t="shared" si="562"/>
        <v>1.1305295362628694E-2</v>
      </c>
      <c r="ID117" s="322">
        <f t="shared" si="563"/>
        <v>8.1732300180449025E-3</v>
      </c>
      <c r="IE117" s="322">
        <f t="shared" si="564"/>
        <v>-2.5735715103629937E-2</v>
      </c>
      <c r="IF117" s="322">
        <f t="shared" si="565"/>
        <v>-5.1311288483466395E-2</v>
      </c>
      <c r="IG117" s="322">
        <f t="shared" si="566"/>
        <v>-3.9309007579763744E-2</v>
      </c>
      <c r="IH117" s="322">
        <f t="shared" si="567"/>
        <v>-7.6773566569484863E-2</v>
      </c>
      <c r="II117" s="322">
        <f t="shared" si="568"/>
        <v>-3.7939052747520264E-3</v>
      </c>
      <c r="IJ117" s="322">
        <f t="shared" si="569"/>
        <v>-1.0622101671187417E-2</v>
      </c>
      <c r="IK117" s="322">
        <f t="shared" si="570"/>
        <v>-4.620123203285414E-3</v>
      </c>
      <c r="IL117" s="322">
        <f t="shared" si="571"/>
        <v>-7.5901328273247665E-4</v>
      </c>
      <c r="IM117" s="322">
        <f t="shared" si="572"/>
        <v>-3.6094316807738808E-2</v>
      </c>
      <c r="IN117" s="322">
        <f t="shared" si="573"/>
        <v>-3.5040431266846334E-2</v>
      </c>
      <c r="IO117" s="322">
        <f t="shared" si="574"/>
        <v>1.7259898578913066E-2</v>
      </c>
      <c r="IP117" s="322">
        <f t="shared" si="575"/>
        <v>1.1068737791833295E-2</v>
      </c>
      <c r="IQ117" s="322">
        <f t="shared" si="576"/>
        <v>4.0892193308550172E-2</v>
      </c>
      <c r="IR117" s="322">
        <f t="shared" si="577"/>
        <v>-1.4729505070799582E-2</v>
      </c>
      <c r="IS117" s="322">
        <f t="shared" si="578"/>
        <v>1.7862838915470452E-2</v>
      </c>
      <c r="IT117" s="322">
        <f t="shared" si="579"/>
        <v>1.0204081632653071E-2</v>
      </c>
      <c r="IU117" s="322">
        <f t="shared" si="580"/>
        <v>5.5625683749894801E-2</v>
      </c>
      <c r="IV117" s="322">
        <f t="shared" si="581"/>
        <v>-9.197977341099646E-2</v>
      </c>
      <c r="IW117" s="322">
        <f t="shared" si="582"/>
        <v>-1.2726295034952515E-2</v>
      </c>
      <c r="IX117" s="322">
        <f t="shared" si="583"/>
        <v>-2.4326672458731484E-2</v>
      </c>
      <c r="IY117" s="322">
        <f t="shared" si="584"/>
        <v>-4.5121951219512103E-2</v>
      </c>
      <c r="IZ117" s="322">
        <f t="shared" si="585"/>
        <v>-6.3327032136105854E-2</v>
      </c>
      <c r="JA117" s="322">
        <f t="shared" si="586"/>
        <v>3.6697247706421847E-2</v>
      </c>
      <c r="JB117" s="322">
        <f t="shared" si="587"/>
        <v>-1.771267989440526E-2</v>
      </c>
      <c r="JC117" s="322">
        <f t="shared" si="588"/>
        <v>5.6910569105690936E-2</v>
      </c>
      <c r="JD117" s="322">
        <f t="shared" si="589"/>
        <v>2.95651596186441E-3</v>
      </c>
      <c r="JE117" s="322">
        <f t="shared" si="590"/>
        <v>-1.9273221259976193E-2</v>
      </c>
      <c r="JF117" s="322">
        <f t="shared" si="591"/>
        <v>3.1954820030739531E-2</v>
      </c>
      <c r="JG117" s="322">
        <f t="shared" si="592"/>
        <v>-2.4120990045861341E-2</v>
      </c>
      <c r="JH117" s="322">
        <f t="shared" si="593"/>
        <v>-2.0138525114952611E-2</v>
      </c>
      <c r="JI117" s="322">
        <f t="shared" si="594"/>
        <v>1.4272687626373296E-3</v>
      </c>
      <c r="JJ117" s="322">
        <f t="shared" si="595"/>
        <v>1.1922503725782425E-2</v>
      </c>
      <c r="JK117" s="322">
        <f t="shared" si="596"/>
        <v>-4.2888633314165717E-3</v>
      </c>
      <c r="JL117" s="322">
        <f t="shared" si="597"/>
        <v>-1.8338727076591184E-2</v>
      </c>
      <c r="JM117" s="322">
        <f t="shared" si="598"/>
        <v>5.5920977928075745E-2</v>
      </c>
      <c r="JN117" s="322">
        <f t="shared" si="599"/>
        <v>2.8479559026183031E-3</v>
      </c>
      <c r="JO117" s="322">
        <f t="shared" si="600"/>
        <v>-0.18715083798882678</v>
      </c>
      <c r="JP117" s="322">
        <f t="shared" si="601"/>
        <v>9.0694626474443013E-2</v>
      </c>
      <c r="JQ117" s="322">
        <f t="shared" si="602"/>
        <v>-4.3875660373458953E-3</v>
      </c>
      <c r="JR117" s="322">
        <f t="shared" si="603"/>
        <v>-4.7336712250166434E-3</v>
      </c>
      <c r="JS117" s="322">
        <f t="shared" si="604"/>
        <v>-4.620123203285414E-3</v>
      </c>
      <c r="JT117" s="322">
        <f t="shared" si="605"/>
        <v>-8.9753178758413786E-3</v>
      </c>
      <c r="JU117" s="322">
        <f t="shared" si="606"/>
        <v>-5.5555555555555629E-2</v>
      </c>
      <c r="JV117" s="322">
        <f t="shared" si="607"/>
        <v>-1.9986675549633508E-2</v>
      </c>
      <c r="JW117" s="322">
        <f t="shared" si="608"/>
        <v>-9.9818511796732692E-3</v>
      </c>
      <c r="JX117" s="322">
        <f t="shared" si="609"/>
        <v>4.7342568403351902E-2</v>
      </c>
      <c r="JY117" s="322">
        <f t="shared" si="610"/>
        <v>-1.751207729468594E-2</v>
      </c>
      <c r="JZ117" s="322">
        <f t="shared" si="611"/>
        <v>-6.0331825037707298E-3</v>
      </c>
      <c r="KA117" s="322">
        <f t="shared" si="612"/>
        <v>-5.3973979131778926E-2</v>
      </c>
      <c r="KB117" s="322">
        <f t="shared" si="613"/>
        <v>1.6018547792180378E-2</v>
      </c>
      <c r="KC117" s="322">
        <f t="shared" si="614"/>
        <v>2.9503047443677807E-2</v>
      </c>
      <c r="KD117" s="322">
        <f t="shared" si="615"/>
        <v>1.4083764110138133E-2</v>
      </c>
      <c r="KE117" s="322">
        <f t="shared" si="616"/>
        <v>-1.6834170854271222E-2</v>
      </c>
      <c r="KF117" s="322">
        <f t="shared" si="617"/>
        <v>-0.44891051406811933</v>
      </c>
      <c r="KG117" s="322">
        <f t="shared" si="618"/>
        <v>-4.1518386714116284E-2</v>
      </c>
      <c r="KH117" s="322">
        <f t="shared" si="619"/>
        <v>6.5079365079365098E-2</v>
      </c>
      <c r="KI117" s="322">
        <f t="shared" si="620"/>
        <v>-7.2727272727272779E-2</v>
      </c>
      <c r="KJ117" s="322">
        <f t="shared" si="621"/>
        <v>1.7813765182186286E-2</v>
      </c>
      <c r="KK117" s="322">
        <f t="shared" si="622"/>
        <v>-2.5922233300099681E-2</v>
      </c>
      <c r="KL117" s="322">
        <f t="shared" si="623"/>
        <v>-8.3517163976934039E-2</v>
      </c>
      <c r="KM117" s="322">
        <f t="shared" si="624"/>
        <v>1.9867549668874111E-2</v>
      </c>
      <c r="KN117" s="322">
        <f t="shared" si="625"/>
        <v>-9.0290895353230094E-2</v>
      </c>
      <c r="KO117" s="322">
        <f t="shared" si="626"/>
        <v>-7.9006772009028066E-3</v>
      </c>
      <c r="KP117" s="322">
        <f t="shared" si="627"/>
        <v>2.3334747560458238E-2</v>
      </c>
      <c r="KQ117" s="322">
        <f t="shared" si="628"/>
        <v>-1.1273486430062613E-2</v>
      </c>
      <c r="KR117" s="322">
        <f t="shared" si="629"/>
        <v>-5.1546391752577386E-2</v>
      </c>
      <c r="KS117" s="322">
        <f t="shared" si="630"/>
        <v>-5.305802404600108E-2</v>
      </c>
      <c r="KT117" s="322">
        <f t="shared" si="631"/>
        <v>-3.7147184576306065E-2</v>
      </c>
      <c r="KU117" s="322">
        <f t="shared" si="632"/>
        <v>9.6757000532984045E-3</v>
      </c>
      <c r="KV117" s="322">
        <f t="shared" si="633"/>
        <v>-2.1314387211367691E-2</v>
      </c>
      <c r="KW117" s="322">
        <f t="shared" si="634"/>
        <v>-1.890597428787497E-3</v>
      </c>
      <c r="KX117" s="322">
        <f t="shared" si="635"/>
        <v>1.5649452269171635E-3</v>
      </c>
      <c r="KY117" s="322">
        <f t="shared" si="636"/>
        <v>-2.8802351212343775E-2</v>
      </c>
      <c r="KZ117" s="322">
        <f t="shared" si="637"/>
        <v>-1.8540959767329147E-2</v>
      </c>
      <c r="LA117" s="322">
        <f t="shared" si="638"/>
        <v>-8.2806963487905456E-3</v>
      </c>
      <c r="LB117" s="322">
        <f t="shared" si="639"/>
        <v>-8.3230587303868633E-2</v>
      </c>
      <c r="LC117" s="322">
        <f t="shared" si="640"/>
        <v>-5.1572514532717363E-2</v>
      </c>
      <c r="LD117" s="322">
        <f t="shared" si="641"/>
        <v>-6.8093385214006335E-3</v>
      </c>
      <c r="LE117" s="322">
        <f t="shared" si="642"/>
        <v>5.6667027143938523E-2</v>
      </c>
      <c r="LF117" s="322">
        <f t="shared" si="643"/>
        <v>-4.012259682362769E-2</v>
      </c>
      <c r="LG117" s="322">
        <f t="shared" si="644"/>
        <v>-3.43178621659634E-2</v>
      </c>
      <c r="LH117" s="322">
        <f t="shared" si="645"/>
        <v>-4.1188520076650397E-3</v>
      </c>
      <c r="LI117" s="322">
        <f t="shared" si="646"/>
        <v>5.8774139378673625E-3</v>
      </c>
      <c r="LJ117" s="322">
        <f t="shared" si="647"/>
        <v>-2.7095026127345817E-3</v>
      </c>
      <c r="LK117" s="322">
        <f t="shared" si="648"/>
        <v>-2.9889351918379121E-2</v>
      </c>
      <c r="LL117" s="322">
        <f t="shared" si="649"/>
        <v>-7.2800808897876643E-2</v>
      </c>
      <c r="LM117" s="322">
        <f t="shared" si="650"/>
        <v>-6.9188870896513032E-3</v>
      </c>
      <c r="LN117" s="322">
        <f t="shared" si="651"/>
        <v>-2.2479564032697553E-2</v>
      </c>
      <c r="LO117" s="322">
        <f t="shared" si="652"/>
        <v>2.3529411764705938E-2</v>
      </c>
      <c r="LP117" s="322">
        <f t="shared" si="653"/>
        <v>-5.8407079646017705E-2</v>
      </c>
      <c r="LQ117" s="322">
        <f t="shared" si="654"/>
        <v>-3.5888077858880874E-2</v>
      </c>
      <c r="LR117" s="322">
        <f t="shared" si="655"/>
        <v>-5.1525855886961772E-3</v>
      </c>
      <c r="LS117" s="322">
        <f t="shared" si="656"/>
        <v>-1.3770081368662562E-2</v>
      </c>
      <c r="LT117" s="322">
        <f t="shared" si="657"/>
        <v>-1.5608963876075563E-2</v>
      </c>
      <c r="LU117" s="322">
        <f t="shared" si="658"/>
        <v>6.9887572166515951E-3</v>
      </c>
      <c r="LV117" s="327">
        <f t="shared" si="659"/>
        <v>-3.430299999939173E-2</v>
      </c>
    </row>
    <row r="118" spans="1:334">
      <c r="A118" s="265">
        <v>45600</v>
      </c>
      <c r="B118" s="230">
        <v>3791.23</v>
      </c>
      <c r="C118" s="231">
        <v>182.66</v>
      </c>
      <c r="D118" s="231">
        <v>60.92</v>
      </c>
      <c r="E118" s="231">
        <v>41.61</v>
      </c>
      <c r="F118" s="231">
        <v>2575.8000000000002</v>
      </c>
      <c r="G118" s="231">
        <v>58.39</v>
      </c>
      <c r="H118" s="231">
        <v>219.5</v>
      </c>
      <c r="I118" s="231">
        <v>192672.69</v>
      </c>
      <c r="J118" s="231">
        <v>30.54</v>
      </c>
      <c r="K118" s="231">
        <v>419.39</v>
      </c>
      <c r="L118" s="231">
        <v>64.12</v>
      </c>
      <c r="M118" s="232">
        <v>7.0000000000000007E-2</v>
      </c>
      <c r="N118" s="231">
        <v>37.9</v>
      </c>
      <c r="O118" s="231">
        <v>4908.0600000000004</v>
      </c>
      <c r="P118" s="231">
        <v>3.54</v>
      </c>
      <c r="Q118" s="231">
        <v>1872.01</v>
      </c>
      <c r="R118" s="231">
        <v>28.3</v>
      </c>
      <c r="S118" s="231">
        <v>225.91</v>
      </c>
      <c r="T118" s="231">
        <v>78.94</v>
      </c>
      <c r="U118" s="231">
        <v>55936.5</v>
      </c>
      <c r="V118" s="231">
        <v>16.920000000000002</v>
      </c>
      <c r="W118" s="231">
        <v>147.59</v>
      </c>
      <c r="X118" s="231">
        <v>9.39</v>
      </c>
      <c r="Y118" s="231">
        <v>602.74</v>
      </c>
      <c r="Z118" s="231">
        <v>92.62</v>
      </c>
      <c r="AA118" s="231">
        <v>321.22000000000003</v>
      </c>
      <c r="AB118" s="231">
        <v>2.17</v>
      </c>
      <c r="AC118" s="231">
        <v>12.01</v>
      </c>
      <c r="AD118" s="231">
        <v>19.850000000000001</v>
      </c>
      <c r="AE118" s="231">
        <v>208.18</v>
      </c>
      <c r="AF118" s="231">
        <v>583.96</v>
      </c>
      <c r="AG118" s="231">
        <v>62.05</v>
      </c>
      <c r="AH118" s="231">
        <v>10.8</v>
      </c>
      <c r="AI118" s="231">
        <v>168.71</v>
      </c>
      <c r="AJ118" s="231">
        <v>24.97</v>
      </c>
      <c r="AK118" s="231">
        <v>378.8</v>
      </c>
      <c r="AL118" s="231">
        <v>450.87</v>
      </c>
      <c r="AM118" s="231">
        <v>26.2</v>
      </c>
      <c r="AN118" s="231">
        <v>13.26</v>
      </c>
      <c r="AO118" s="231">
        <v>139.16999999999999</v>
      </c>
      <c r="AP118" s="231">
        <v>232.07</v>
      </c>
      <c r="AQ118" s="231">
        <v>13.98</v>
      </c>
      <c r="AR118" s="231">
        <v>11.42</v>
      </c>
      <c r="AS118" s="231">
        <v>76.239999999999995</v>
      </c>
      <c r="AT118" s="231">
        <v>81.45</v>
      </c>
      <c r="AU118" s="231">
        <v>154.29</v>
      </c>
      <c r="AV118" s="231">
        <v>26.14</v>
      </c>
      <c r="AW118" s="231">
        <v>48.19</v>
      </c>
      <c r="AX118" s="231">
        <v>4.43</v>
      </c>
      <c r="AY118" s="231">
        <v>35.380000000000003</v>
      </c>
      <c r="AZ118" s="231">
        <v>29.18</v>
      </c>
      <c r="BA118" s="231">
        <v>9331.4</v>
      </c>
      <c r="BB118" s="231">
        <v>616.59</v>
      </c>
      <c r="BC118" s="231">
        <v>0.18</v>
      </c>
      <c r="BD118" s="231">
        <v>16</v>
      </c>
      <c r="BE118" s="231">
        <v>494.68</v>
      </c>
      <c r="BF118" s="231">
        <v>795.04</v>
      </c>
      <c r="BG118" s="231">
        <v>178.89</v>
      </c>
      <c r="BH118" s="231">
        <v>64.319999999999993</v>
      </c>
      <c r="BI118" s="231">
        <v>388.63</v>
      </c>
      <c r="BJ118" s="231">
        <v>4.3600000000000003</v>
      </c>
      <c r="BK118" s="231">
        <v>1342.17</v>
      </c>
      <c r="BL118" s="231">
        <v>157.12</v>
      </c>
      <c r="BM118" s="231">
        <v>183.67</v>
      </c>
      <c r="BN118" s="231">
        <v>394.69</v>
      </c>
      <c r="BO118" s="231">
        <v>4007.6</v>
      </c>
      <c r="BP118" s="231">
        <v>145.97999999999999</v>
      </c>
      <c r="BQ118" s="231">
        <v>1018.32</v>
      </c>
      <c r="BR118" s="231">
        <v>98.16</v>
      </c>
      <c r="BS118" s="231">
        <v>328.74</v>
      </c>
      <c r="BT118" s="231">
        <v>91.92</v>
      </c>
      <c r="BU118" s="231">
        <v>53.5</v>
      </c>
      <c r="BV118" s="231">
        <v>10.19</v>
      </c>
      <c r="BW118" s="231">
        <v>84.01</v>
      </c>
      <c r="BX118" s="231">
        <v>587.49</v>
      </c>
      <c r="BY118" s="231">
        <v>150.6</v>
      </c>
      <c r="BZ118" s="231">
        <v>87.12</v>
      </c>
      <c r="CA118" s="231">
        <v>158.96</v>
      </c>
      <c r="CB118" s="231">
        <v>54.3</v>
      </c>
      <c r="CC118" s="231">
        <v>86881.58</v>
      </c>
      <c r="CD118" s="231">
        <v>217</v>
      </c>
      <c r="CE118" s="231">
        <v>81.459999999999994</v>
      </c>
      <c r="CF118" s="231">
        <v>12173.95</v>
      </c>
      <c r="CG118" s="231">
        <v>30.6</v>
      </c>
      <c r="CH118" s="231">
        <v>1</v>
      </c>
      <c r="CI118" s="231">
        <v>124.57</v>
      </c>
      <c r="CJ118" s="231">
        <v>147.94999999999999</v>
      </c>
      <c r="CK118" s="231">
        <v>105.5</v>
      </c>
      <c r="CL118" s="231">
        <v>22.56</v>
      </c>
      <c r="CM118" s="231">
        <v>8.0500000000000007</v>
      </c>
      <c r="CN118" s="231">
        <v>9.4600000000000009</v>
      </c>
      <c r="CO118" s="231">
        <v>1.43</v>
      </c>
      <c r="CP118" s="231">
        <v>1377.34</v>
      </c>
      <c r="CQ118" s="231">
        <v>168.54</v>
      </c>
      <c r="CR118" s="231">
        <v>292.52</v>
      </c>
      <c r="CS118" s="231">
        <v>235.43</v>
      </c>
      <c r="CT118" s="231">
        <v>305.72000000000003</v>
      </c>
      <c r="CU118" s="231">
        <v>798.58</v>
      </c>
      <c r="CV118" s="231">
        <v>187.39</v>
      </c>
      <c r="CW118" s="231">
        <v>521.76</v>
      </c>
      <c r="CX118" s="231">
        <v>13.86</v>
      </c>
      <c r="CY118" s="231">
        <v>417.16</v>
      </c>
      <c r="CZ118" s="231">
        <v>47.25</v>
      </c>
      <c r="DA118" s="231">
        <v>10210.94</v>
      </c>
      <c r="DB118" s="231">
        <v>232.07</v>
      </c>
      <c r="DC118" s="231">
        <v>9.36</v>
      </c>
      <c r="DD118" s="231">
        <v>42.82</v>
      </c>
      <c r="DE118" s="231">
        <v>1540.94</v>
      </c>
      <c r="DF118" s="231">
        <v>217.35</v>
      </c>
      <c r="DG118" s="231">
        <v>150.6</v>
      </c>
      <c r="DH118" s="231">
        <v>12.66</v>
      </c>
      <c r="DI118" s="231">
        <v>7.64</v>
      </c>
      <c r="DJ118" s="231">
        <v>30.42</v>
      </c>
      <c r="DK118" s="231">
        <v>74.23</v>
      </c>
      <c r="DL118" s="231">
        <v>10872.29</v>
      </c>
      <c r="DM118" s="231">
        <v>32.14</v>
      </c>
      <c r="DN118" s="231">
        <v>57.07</v>
      </c>
      <c r="DO118" s="231">
        <v>70.77</v>
      </c>
      <c r="DP118" s="231">
        <v>95.13</v>
      </c>
      <c r="DQ118" s="231">
        <v>283374.53000000003</v>
      </c>
      <c r="DR118" s="231">
        <v>400.68</v>
      </c>
      <c r="DS118" s="231">
        <v>39.32</v>
      </c>
      <c r="DT118" s="231">
        <v>24.52</v>
      </c>
      <c r="DU118" s="231">
        <v>81</v>
      </c>
      <c r="DV118" s="231">
        <v>6.54</v>
      </c>
      <c r="DW118" s="231">
        <v>1.67</v>
      </c>
      <c r="DX118" s="231">
        <v>13.17</v>
      </c>
      <c r="DY118" s="231">
        <v>9.76</v>
      </c>
      <c r="DZ118" s="231">
        <v>229.17</v>
      </c>
      <c r="EA118" s="231">
        <v>131.72</v>
      </c>
      <c r="EB118" s="231">
        <v>25.24</v>
      </c>
      <c r="EC118" s="231">
        <v>1272.5999999999999</v>
      </c>
      <c r="ED118" s="231">
        <v>25.61</v>
      </c>
      <c r="EE118" s="231">
        <v>28.27</v>
      </c>
      <c r="EF118" s="231">
        <v>21.45</v>
      </c>
      <c r="EG118" s="231">
        <v>35.04</v>
      </c>
      <c r="EH118" s="231">
        <v>1264.06</v>
      </c>
      <c r="EI118" s="231">
        <v>243.91</v>
      </c>
      <c r="EJ118" s="231">
        <v>5.34</v>
      </c>
      <c r="EK118" s="231">
        <v>4535.4799999999996</v>
      </c>
      <c r="EL118" s="231">
        <v>26.5</v>
      </c>
      <c r="EM118" s="231">
        <v>254.68</v>
      </c>
      <c r="EN118" s="231">
        <v>164.54</v>
      </c>
      <c r="EO118" s="231">
        <v>265.64</v>
      </c>
      <c r="EP118" s="231">
        <v>4005.62</v>
      </c>
      <c r="EQ118" s="231">
        <v>199.06</v>
      </c>
      <c r="ER118" s="231">
        <v>158.63999999999999</v>
      </c>
      <c r="ES118" s="231">
        <v>203.6</v>
      </c>
      <c r="ET118" s="231">
        <v>69.209999999999994</v>
      </c>
      <c r="EU118" s="231">
        <v>30.93</v>
      </c>
      <c r="EV118" s="231">
        <v>463.41</v>
      </c>
      <c r="EW118" s="231">
        <v>11.93</v>
      </c>
      <c r="EX118" s="231">
        <v>151.68</v>
      </c>
      <c r="EY118" s="231">
        <v>207.85</v>
      </c>
      <c r="EZ118" s="231">
        <v>27.23</v>
      </c>
      <c r="FA118" s="231">
        <v>66.709999999999994</v>
      </c>
      <c r="FB118" s="231">
        <v>28.34</v>
      </c>
      <c r="FC118" s="231">
        <v>104</v>
      </c>
      <c r="FD118" s="231">
        <v>10.26</v>
      </c>
      <c r="FE118" s="231">
        <v>31.23</v>
      </c>
      <c r="FF118" s="231">
        <v>374.57</v>
      </c>
      <c r="FG118" s="231">
        <v>91.7</v>
      </c>
      <c r="FH118" s="231">
        <v>940.23</v>
      </c>
      <c r="FI118" s="231">
        <v>66.61</v>
      </c>
      <c r="FJ118" s="233">
        <v>48725.4</v>
      </c>
      <c r="FN118" s="326">
        <f t="shared" si="495"/>
        <v>3.5846700710103416E-2</v>
      </c>
      <c r="FO118" s="322">
        <f t="shared" si="496"/>
        <v>2.2160044767767253E-2</v>
      </c>
      <c r="FP118" s="322">
        <f t="shared" si="497"/>
        <v>6.5034965034965017E-2</v>
      </c>
      <c r="FQ118" s="322">
        <f t="shared" si="498"/>
        <v>1.4630577907827395E-2</v>
      </c>
      <c r="FR118" s="322">
        <f t="shared" si="499"/>
        <v>1.7969988104318511E-2</v>
      </c>
      <c r="FS118" s="322">
        <f t="shared" si="500"/>
        <v>0.39289122137404575</v>
      </c>
      <c r="FT118" s="322">
        <f t="shared" si="501"/>
        <v>-1.1572927455306855E-2</v>
      </c>
      <c r="FU118" s="322">
        <f t="shared" si="502"/>
        <v>-4.6838334620720928E-2</v>
      </c>
      <c r="FV118" s="322">
        <f t="shared" si="503"/>
        <v>0.27409261576971217</v>
      </c>
      <c r="FW118" s="322">
        <f t="shared" si="504"/>
        <v>2.9658000049102611E-2</v>
      </c>
      <c r="FX118" s="322">
        <f t="shared" si="505"/>
        <v>-6.5578548528125905E-2</v>
      </c>
      <c r="FY118" s="322">
        <f t="shared" si="506"/>
        <v>0</v>
      </c>
      <c r="FZ118" s="322">
        <f t="shared" si="507"/>
        <v>3.7503421845058782E-2</v>
      </c>
      <c r="GA118" s="322">
        <f t="shared" si="508"/>
        <v>4.0881896977704536E-2</v>
      </c>
      <c r="GB118" s="322">
        <f t="shared" si="509"/>
        <v>-5.0938337801608564E-2</v>
      </c>
      <c r="GC118" s="322">
        <f t="shared" si="510"/>
        <v>-8.9001897902574373E-2</v>
      </c>
      <c r="GD118" s="322">
        <f t="shared" si="511"/>
        <v>3.6630036630036632E-2</v>
      </c>
      <c r="GE118" s="322">
        <f t="shared" si="512"/>
        <v>1.8162970975301972E-2</v>
      </c>
      <c r="GF118" s="322">
        <f t="shared" si="513"/>
        <v>-4.9259303866072544E-2</v>
      </c>
      <c r="GG118" s="322">
        <f t="shared" si="514"/>
        <v>-2.2298546202954787E-2</v>
      </c>
      <c r="GH118" s="322">
        <f t="shared" si="515"/>
        <v>1.1356843992827333E-2</v>
      </c>
      <c r="GI118" s="322">
        <f t="shared" si="516"/>
        <v>9.0351654846335616E-2</v>
      </c>
      <c r="GJ118" s="322">
        <f t="shared" si="517"/>
        <v>-3.1958762886597811E-2</v>
      </c>
      <c r="GK118" s="322">
        <f t="shared" si="518"/>
        <v>8.5020971719681052E-2</v>
      </c>
      <c r="GL118" s="322">
        <f t="shared" si="519"/>
        <v>-3.480616923718205E-2</v>
      </c>
      <c r="GM118" s="322">
        <f t="shared" si="520"/>
        <v>0.29014378664953022</v>
      </c>
      <c r="GN118" s="322">
        <f t="shared" si="521"/>
        <v>-2.6905829596412582E-2</v>
      </c>
      <c r="GO118" s="322">
        <f t="shared" si="522"/>
        <v>-4.150039904229845E-2</v>
      </c>
      <c r="GP118" s="322">
        <f t="shared" si="523"/>
        <v>0.12273755656108608</v>
      </c>
      <c r="GQ118" s="322">
        <f t="shared" si="524"/>
        <v>5.1785984944172178E-2</v>
      </c>
      <c r="GR118" s="322">
        <f t="shared" si="525"/>
        <v>-2.06121593291404E-2</v>
      </c>
      <c r="GS118" s="322">
        <f t="shared" si="526"/>
        <v>-1.6796070353351327E-2</v>
      </c>
      <c r="GT118" s="322">
        <f t="shared" si="527"/>
        <v>1.8867924528301987E-2</v>
      </c>
      <c r="GU118" s="322">
        <f t="shared" si="528"/>
        <v>-4.6020414183727716E-3</v>
      </c>
      <c r="GV118" s="322">
        <f t="shared" si="529"/>
        <v>-4.8761904761904805E-2</v>
      </c>
      <c r="GW118" s="322">
        <f t="shared" si="530"/>
        <v>-7.2705018359853088E-2</v>
      </c>
      <c r="GX118" s="322">
        <f t="shared" si="531"/>
        <v>-4.6766316412609157E-2</v>
      </c>
      <c r="GY118" s="322">
        <f t="shared" si="532"/>
        <v>0.12931034482758622</v>
      </c>
      <c r="GZ118" s="322">
        <f t="shared" si="533"/>
        <v>2.3148148148148064E-2</v>
      </c>
      <c r="HA118" s="322">
        <f t="shared" si="534"/>
        <v>4.9101018124050712E-3</v>
      </c>
      <c r="HB118" s="322">
        <f t="shared" si="535"/>
        <v>6.298094540124588E-2</v>
      </c>
      <c r="HC118" s="322">
        <f t="shared" si="536"/>
        <v>-1.5492957746478794E-2</v>
      </c>
      <c r="HD118" s="322">
        <f t="shared" si="537"/>
        <v>0.14889336016096585</v>
      </c>
      <c r="HE118" s="322">
        <f t="shared" si="538"/>
        <v>-4.5209768315591731E-2</v>
      </c>
      <c r="HF118" s="322">
        <f t="shared" si="539"/>
        <v>9.9194048357098222E-3</v>
      </c>
      <c r="HG118" s="322">
        <f t="shared" si="540"/>
        <v>5.6202081051478496E-2</v>
      </c>
      <c r="HH118" s="322">
        <f t="shared" si="541"/>
        <v>-0.11509817197020984</v>
      </c>
      <c r="HI118" s="322">
        <f t="shared" si="542"/>
        <v>-5.9890753023800244E-2</v>
      </c>
      <c r="HJ118" s="322">
        <f t="shared" si="543"/>
        <v>-3.6956521739130423E-2</v>
      </c>
      <c r="HK118" s="322">
        <f t="shared" si="544"/>
        <v>1.491681009753308E-2</v>
      </c>
      <c r="HL118" s="322">
        <f t="shared" si="545"/>
        <v>-8.86945658963149E-2</v>
      </c>
      <c r="HM118" s="322">
        <f t="shared" si="546"/>
        <v>4.5068977643583037E-2</v>
      </c>
      <c r="HN118" s="322">
        <f t="shared" si="547"/>
        <v>-6.6375602133041268E-3</v>
      </c>
      <c r="HO118" s="322">
        <f t="shared" si="548"/>
        <v>-5.2631578947368467E-2</v>
      </c>
      <c r="HP118" s="322">
        <f t="shared" si="549"/>
        <v>7.7441077441077463E-2</v>
      </c>
      <c r="HQ118" s="322">
        <f t="shared" si="550"/>
        <v>2.4606462303231141E-2</v>
      </c>
      <c r="HR118" s="322">
        <f t="shared" si="551"/>
        <v>5.1501124189921886E-2</v>
      </c>
      <c r="HS118" s="322">
        <f t="shared" si="552"/>
        <v>8.5696566499406986E-3</v>
      </c>
      <c r="HT118" s="322">
        <f t="shared" si="553"/>
        <v>-6.334002780781875E-3</v>
      </c>
      <c r="HU118" s="322">
        <f t="shared" si="554"/>
        <v>3.6180877726230451E-2</v>
      </c>
      <c r="HV118" s="322">
        <f t="shared" si="555"/>
        <v>-1.5801354401805735E-2</v>
      </c>
      <c r="HW118" s="322">
        <f t="shared" si="556"/>
        <v>2.6791110431090524E-2</v>
      </c>
      <c r="HX118" s="322">
        <f t="shared" si="557"/>
        <v>4.3917347684539323E-2</v>
      </c>
      <c r="HY118" s="322">
        <f t="shared" si="558"/>
        <v>7.6359587435536821E-2</v>
      </c>
      <c r="HZ118" s="322">
        <f t="shared" si="559"/>
        <v>-3.1530647298424752E-2</v>
      </c>
      <c r="IA118" s="322">
        <f t="shared" si="560"/>
        <v>4.0862069413313856E-2</v>
      </c>
      <c r="IB118" s="322">
        <f t="shared" si="561"/>
        <v>9.8229109020475068E-3</v>
      </c>
      <c r="IC118" s="322">
        <f t="shared" si="562"/>
        <v>5.5024295231089621E-2</v>
      </c>
      <c r="ID118" s="322">
        <f t="shared" si="563"/>
        <v>3.3480732785849572E-2</v>
      </c>
      <c r="IE118" s="322">
        <f t="shared" si="564"/>
        <v>-3.4055181735374418E-2</v>
      </c>
      <c r="IF118" s="322">
        <f t="shared" si="565"/>
        <v>4.3706293706294325E-3</v>
      </c>
      <c r="IG118" s="322">
        <f t="shared" si="566"/>
        <v>-1.834862385321101E-2</v>
      </c>
      <c r="IH118" s="322">
        <f t="shared" si="567"/>
        <v>7.2631578947368367E-2</v>
      </c>
      <c r="II118" s="322">
        <f t="shared" si="568"/>
        <v>3.2063882063882054E-2</v>
      </c>
      <c r="IJ118" s="322">
        <f t="shared" si="569"/>
        <v>3.9106441685238275E-2</v>
      </c>
      <c r="IK118" s="322">
        <f t="shared" si="570"/>
        <v>-2.9138731304796352E-2</v>
      </c>
      <c r="IL118" s="322">
        <f t="shared" si="571"/>
        <v>0.10292442081276124</v>
      </c>
      <c r="IM118" s="322">
        <f t="shared" si="572"/>
        <v>-2.9480022580442755E-3</v>
      </c>
      <c r="IN118" s="322">
        <f t="shared" si="573"/>
        <v>-5.2025139664804536E-2</v>
      </c>
      <c r="IO118" s="322">
        <f t="shared" si="574"/>
        <v>-1.3785748623235674E-2</v>
      </c>
      <c r="IP118" s="322">
        <f t="shared" si="575"/>
        <v>-1.8399264029439082E-3</v>
      </c>
      <c r="IQ118" s="322">
        <f t="shared" si="576"/>
        <v>7.7513227513227506E-2</v>
      </c>
      <c r="IR118" s="322">
        <f t="shared" si="577"/>
        <v>1.9933780271815922E-2</v>
      </c>
      <c r="IS118" s="322">
        <f t="shared" si="578"/>
        <v>-4.1052961454089584E-2</v>
      </c>
      <c r="IT118" s="322">
        <f t="shared" si="579"/>
        <v>1.0101010101010111E-2</v>
      </c>
      <c r="IU118" s="322">
        <f t="shared" si="580"/>
        <v>-6.9355867346939139E-3</v>
      </c>
      <c r="IV118" s="322">
        <f t="shared" si="581"/>
        <v>4.2929648949668504E-2</v>
      </c>
      <c r="IW118" s="322">
        <f t="shared" si="582"/>
        <v>-4.2302106027596195E-2</v>
      </c>
      <c r="IX118" s="322">
        <f t="shared" si="583"/>
        <v>4.4523597506677592E-3</v>
      </c>
      <c r="IY118" s="322">
        <f t="shared" si="584"/>
        <v>2.809706257982128E-2</v>
      </c>
      <c r="IZ118" s="322">
        <f t="shared" si="585"/>
        <v>-4.5408678102926266E-2</v>
      </c>
      <c r="JA118" s="322">
        <f t="shared" si="586"/>
        <v>0.26548672566371689</v>
      </c>
      <c r="JB118" s="322">
        <f t="shared" si="587"/>
        <v>8.5502620483114647E-2</v>
      </c>
      <c r="JC118" s="322">
        <f t="shared" si="588"/>
        <v>-0.12989158492514197</v>
      </c>
      <c r="JD118" s="322">
        <f t="shared" si="589"/>
        <v>-3.1134075251722421E-2</v>
      </c>
      <c r="JE118" s="322">
        <f t="shared" si="590"/>
        <v>1.9089256341442283E-2</v>
      </c>
      <c r="JF118" s="322">
        <f t="shared" si="591"/>
        <v>5.891725260642184E-2</v>
      </c>
      <c r="JG118" s="322">
        <f t="shared" si="592"/>
        <v>-4.5057757156865032E-2</v>
      </c>
      <c r="JH118" s="322">
        <f t="shared" si="593"/>
        <v>0.11309771309771305</v>
      </c>
      <c r="JI118" s="322">
        <f t="shared" si="594"/>
        <v>3.2819984955857286E-2</v>
      </c>
      <c r="JJ118" s="322">
        <f t="shared" si="595"/>
        <v>2.0618556701030882E-2</v>
      </c>
      <c r="JK118" s="322">
        <f t="shared" si="596"/>
        <v>3.8260702168107221E-3</v>
      </c>
      <c r="JL118" s="322">
        <f t="shared" si="597"/>
        <v>3.8461538461538464E-2</v>
      </c>
      <c r="JM118" s="322">
        <f t="shared" si="598"/>
        <v>-1.7802065665279254E-3</v>
      </c>
      <c r="JN118" s="322">
        <f t="shared" si="599"/>
        <v>6.298094540124588E-2</v>
      </c>
      <c r="JO118" s="322">
        <f t="shared" si="600"/>
        <v>7.216494845360813E-2</v>
      </c>
      <c r="JP118" s="322">
        <f t="shared" si="601"/>
        <v>2.9079548185532343E-2</v>
      </c>
      <c r="JQ118" s="322">
        <f t="shared" si="602"/>
        <v>6.6055096647434045E-2</v>
      </c>
      <c r="JR118" s="322">
        <f t="shared" si="603"/>
        <v>4.4198895027624252E-2</v>
      </c>
      <c r="JS118" s="322">
        <f t="shared" si="604"/>
        <v>-2.9138731304796352E-2</v>
      </c>
      <c r="JT118" s="322">
        <f t="shared" si="605"/>
        <v>-4.4528301886792444E-2</v>
      </c>
      <c r="JU118" s="322">
        <f t="shared" si="606"/>
        <v>-4.3804755944931231E-2</v>
      </c>
      <c r="JV118" s="322">
        <f t="shared" si="607"/>
        <v>3.3990482664853841E-2</v>
      </c>
      <c r="JW118" s="322">
        <f t="shared" si="608"/>
        <v>-2.8021474400942784E-2</v>
      </c>
      <c r="JX118" s="322">
        <f t="shared" si="609"/>
        <v>5.5352908316717003E-3</v>
      </c>
      <c r="JY118" s="322">
        <f t="shared" si="610"/>
        <v>-1.2292562999385328E-2</v>
      </c>
      <c r="JZ118" s="322">
        <f t="shared" si="611"/>
        <v>-3.7767661439892124E-2</v>
      </c>
      <c r="KA118" s="322">
        <f t="shared" si="612"/>
        <v>-3.6356209150326821E-2</v>
      </c>
      <c r="KB118" s="322">
        <f t="shared" si="613"/>
        <v>-1.3276631054869838E-2</v>
      </c>
      <c r="KC118" s="322">
        <f t="shared" si="614"/>
        <v>-0.14177976289247304</v>
      </c>
      <c r="KD118" s="322">
        <f t="shared" si="615"/>
        <v>4.2080624187256194E-2</v>
      </c>
      <c r="KE118" s="322">
        <f t="shared" si="616"/>
        <v>4.8556095067722391E-3</v>
      </c>
      <c r="KF118" s="322">
        <f t="shared" si="617"/>
        <v>-5.873320537428027E-2</v>
      </c>
      <c r="KG118" s="322">
        <f t="shared" si="618"/>
        <v>0.67079207920792094</v>
      </c>
      <c r="KH118" s="322">
        <f t="shared" si="619"/>
        <v>-2.5335320417287619E-2</v>
      </c>
      <c r="KI118" s="322">
        <f t="shared" si="620"/>
        <v>-0.18137254901960789</v>
      </c>
      <c r="KJ118" s="322">
        <f t="shared" si="621"/>
        <v>4.7732696897374673E-2</v>
      </c>
      <c r="KK118" s="322">
        <f t="shared" si="622"/>
        <v>-1.023541453428842E-3</v>
      </c>
      <c r="KL118" s="322">
        <f t="shared" si="623"/>
        <v>-3.2262151091592479E-2</v>
      </c>
      <c r="KM118" s="322">
        <f t="shared" si="624"/>
        <v>5.5956389289722658E-2</v>
      </c>
      <c r="KN118" s="322">
        <f t="shared" si="625"/>
        <v>4.8172757475083067E-2</v>
      </c>
      <c r="KO118" s="322">
        <f t="shared" si="626"/>
        <v>-9.5136518771331183E-2</v>
      </c>
      <c r="KP118" s="322">
        <f t="shared" si="627"/>
        <v>6.1774461028192305E-2</v>
      </c>
      <c r="KQ118" s="322">
        <f t="shared" si="628"/>
        <v>0.19383445945945946</v>
      </c>
      <c r="KR118" s="322">
        <f t="shared" si="629"/>
        <v>5.9782608695652217E-2</v>
      </c>
      <c r="KS118" s="322">
        <f t="shared" si="630"/>
        <v>-3.2845707976814735E-2</v>
      </c>
      <c r="KT118" s="322">
        <f t="shared" si="631"/>
        <v>3.56308937627502E-2</v>
      </c>
      <c r="KU118" s="322">
        <f t="shared" si="632"/>
        <v>-9.5829780322410907E-3</v>
      </c>
      <c r="KV118" s="322">
        <f t="shared" si="633"/>
        <v>-3.085299455535389E-2</v>
      </c>
      <c r="KW118" s="322">
        <f t="shared" si="634"/>
        <v>-4.5443448246832531E-2</v>
      </c>
      <c r="KX118" s="322">
        <f t="shared" si="635"/>
        <v>3.5156249999999944E-2</v>
      </c>
      <c r="KY118" s="322">
        <f t="shared" si="636"/>
        <v>-3.6616734755636281E-2</v>
      </c>
      <c r="KZ118" s="322">
        <f t="shared" si="637"/>
        <v>1.5804420298802337E-2</v>
      </c>
      <c r="LA118" s="322">
        <f t="shared" si="638"/>
        <v>3.1651714629694266E-2</v>
      </c>
      <c r="LB118" s="322">
        <f t="shared" si="639"/>
        <v>0.10165869543095557</v>
      </c>
      <c r="LC118" s="322">
        <f t="shared" si="640"/>
        <v>4.2799518047042885E-2</v>
      </c>
      <c r="LD118" s="322">
        <f t="shared" si="641"/>
        <v>-2.8893241919686747E-2</v>
      </c>
      <c r="LE118" s="322">
        <f t="shared" si="642"/>
        <v>4.1858561047999218E-2</v>
      </c>
      <c r="LF118" s="322">
        <f t="shared" si="643"/>
        <v>4.499274310594892E-3</v>
      </c>
      <c r="LG118" s="322">
        <f t="shared" si="644"/>
        <v>-9.9038741625400481E-2</v>
      </c>
      <c r="LH118" s="322">
        <f t="shared" si="645"/>
        <v>2.4925907904631395E-2</v>
      </c>
      <c r="LI118" s="322">
        <f t="shared" si="646"/>
        <v>-4.1736227045075713E-3</v>
      </c>
      <c r="LJ118" s="322">
        <f t="shared" si="647"/>
        <v>-1.8823986027556739E-2</v>
      </c>
      <c r="LK118" s="322">
        <f t="shared" si="648"/>
        <v>2.6267713425171545E-2</v>
      </c>
      <c r="LL118" s="322">
        <f t="shared" si="649"/>
        <v>-1.0178117048346097E-2</v>
      </c>
      <c r="LM118" s="322">
        <f t="shared" si="650"/>
        <v>-1.1117699377408835E-2</v>
      </c>
      <c r="LN118" s="322">
        <f t="shared" si="651"/>
        <v>-1.2543554006968622E-2</v>
      </c>
      <c r="LO118" s="322">
        <f t="shared" si="652"/>
        <v>-3.8314176245211272E-3</v>
      </c>
      <c r="LP118" s="322">
        <f t="shared" si="653"/>
        <v>-3.5714285714285789E-2</v>
      </c>
      <c r="LQ118" s="322">
        <f t="shared" si="654"/>
        <v>-1.4826498422712898E-2</v>
      </c>
      <c r="LR118" s="322">
        <f t="shared" si="655"/>
        <v>0</v>
      </c>
      <c r="LS118" s="322">
        <f t="shared" si="656"/>
        <v>-3.0040194626613108E-2</v>
      </c>
      <c r="LT118" s="322">
        <f t="shared" si="657"/>
        <v>7.7220077220077191E-2</v>
      </c>
      <c r="LU118" s="322">
        <f t="shared" si="658"/>
        <v>4.9788774894387192E-3</v>
      </c>
      <c r="LV118" s="327">
        <f t="shared" si="659"/>
        <v>2.3057822816448248E-2</v>
      </c>
    </row>
    <row r="119" spans="1:334">
      <c r="A119" s="265">
        <v>45607</v>
      </c>
      <c r="B119" s="230">
        <v>3710.5</v>
      </c>
      <c r="C119" s="231">
        <v>165.67</v>
      </c>
      <c r="D119" s="231">
        <v>60.46</v>
      </c>
      <c r="E119" s="231">
        <v>38.409999999999997</v>
      </c>
      <c r="F119" s="231">
        <v>2615.9499999999998</v>
      </c>
      <c r="G119" s="231">
        <v>65.77</v>
      </c>
      <c r="H119" s="231">
        <v>216.94</v>
      </c>
      <c r="I119" s="231">
        <v>195039.67</v>
      </c>
      <c r="J119" s="231">
        <v>32.32</v>
      </c>
      <c r="K119" s="231">
        <v>411.91</v>
      </c>
      <c r="L119" s="231">
        <v>64.44</v>
      </c>
      <c r="M119" s="232">
        <v>7.0000000000000007E-2</v>
      </c>
      <c r="N119" s="231">
        <v>37.49</v>
      </c>
      <c r="O119" s="231">
        <v>4939.76</v>
      </c>
      <c r="P119" s="231">
        <v>3.6</v>
      </c>
      <c r="Q119" s="231">
        <v>1880</v>
      </c>
      <c r="R119" s="231">
        <v>28</v>
      </c>
      <c r="S119" s="231">
        <v>224.2</v>
      </c>
      <c r="T119" s="231">
        <v>78.790000000000006</v>
      </c>
      <c r="U119" s="231">
        <v>52501.8</v>
      </c>
      <c r="V119" s="231">
        <v>16.920000000000002</v>
      </c>
      <c r="W119" s="231">
        <v>141.94</v>
      </c>
      <c r="X119" s="231">
        <v>9.44</v>
      </c>
      <c r="Y119" s="231">
        <v>579.66</v>
      </c>
      <c r="Z119" s="231">
        <v>87.12</v>
      </c>
      <c r="AA119" s="231">
        <v>320.72000000000003</v>
      </c>
      <c r="AB119" s="231">
        <v>2.21</v>
      </c>
      <c r="AC119" s="231">
        <v>10.6</v>
      </c>
      <c r="AD119" s="231">
        <v>18.41</v>
      </c>
      <c r="AE119" s="231">
        <v>202.61</v>
      </c>
      <c r="AF119" s="231">
        <v>572.15</v>
      </c>
      <c r="AG119" s="231">
        <v>59.94</v>
      </c>
      <c r="AH119" s="231">
        <v>11.3</v>
      </c>
      <c r="AI119" s="231">
        <v>169.5</v>
      </c>
      <c r="AJ119" s="231">
        <v>23.53</v>
      </c>
      <c r="AK119" s="231">
        <v>393.6</v>
      </c>
      <c r="AL119" s="231">
        <v>427.58</v>
      </c>
      <c r="AM119" s="231">
        <v>24.35</v>
      </c>
      <c r="AN119" s="231">
        <v>13.13</v>
      </c>
      <c r="AO119" s="231">
        <v>135.01</v>
      </c>
      <c r="AP119" s="231">
        <v>240.22</v>
      </c>
      <c r="AQ119" s="231">
        <v>14.18</v>
      </c>
      <c r="AR119" s="231">
        <v>11.48</v>
      </c>
      <c r="AS119" s="231">
        <v>74.83</v>
      </c>
      <c r="AT119" s="231">
        <v>81.61</v>
      </c>
      <c r="AU119" s="231">
        <v>155.51</v>
      </c>
      <c r="AV119" s="231">
        <v>25.18</v>
      </c>
      <c r="AW119" s="231">
        <v>48.73</v>
      </c>
      <c r="AX119" s="231">
        <v>4.34</v>
      </c>
      <c r="AY119" s="231">
        <v>35.29</v>
      </c>
      <c r="AZ119" s="231">
        <v>28.24</v>
      </c>
      <c r="BA119" s="231">
        <v>8885.15</v>
      </c>
      <c r="BB119" s="231">
        <v>629.99</v>
      </c>
      <c r="BC119" s="231">
        <v>0.72</v>
      </c>
      <c r="BD119" s="231">
        <v>15.99</v>
      </c>
      <c r="BE119" s="231">
        <v>503.37</v>
      </c>
      <c r="BF119" s="231">
        <v>823.96</v>
      </c>
      <c r="BG119" s="231">
        <v>183.12</v>
      </c>
      <c r="BH119" s="231">
        <v>62.79</v>
      </c>
      <c r="BI119" s="231">
        <v>379.44</v>
      </c>
      <c r="BJ119" s="231">
        <v>4.5</v>
      </c>
      <c r="BK119" s="231">
        <v>1427.79</v>
      </c>
      <c r="BL119" s="231">
        <v>160.56</v>
      </c>
      <c r="BM119" s="231">
        <v>175.84</v>
      </c>
      <c r="BN119" s="231">
        <v>379.24</v>
      </c>
      <c r="BO119" s="231">
        <v>4006.53</v>
      </c>
      <c r="BP119" s="231">
        <v>143.28</v>
      </c>
      <c r="BQ119" s="231">
        <v>1026.25</v>
      </c>
      <c r="BR119" s="231">
        <v>114.09</v>
      </c>
      <c r="BS119" s="231">
        <v>321.38</v>
      </c>
      <c r="BT119" s="231">
        <v>87.04</v>
      </c>
      <c r="BU119" s="231">
        <v>54.13</v>
      </c>
      <c r="BV119" s="231">
        <v>10.37</v>
      </c>
      <c r="BW119" s="231">
        <v>83.44</v>
      </c>
      <c r="BX119" s="231">
        <v>552.34</v>
      </c>
      <c r="BY119" s="231">
        <v>149.18</v>
      </c>
      <c r="BZ119" s="231">
        <v>108.49</v>
      </c>
      <c r="CA119" s="231">
        <v>152.72</v>
      </c>
      <c r="CB119" s="231">
        <v>54.62</v>
      </c>
      <c r="CC119" s="231">
        <v>85573.69</v>
      </c>
      <c r="CD119" s="231">
        <v>213.04</v>
      </c>
      <c r="CE119" s="231">
        <v>81.14</v>
      </c>
      <c r="CF119" s="231">
        <v>11301.55</v>
      </c>
      <c r="CG119" s="231">
        <v>27.34</v>
      </c>
      <c r="CH119" s="231">
        <v>0.99</v>
      </c>
      <c r="CI119" s="231">
        <v>123.69</v>
      </c>
      <c r="CJ119" s="231">
        <v>134.9</v>
      </c>
      <c r="CK119" s="231">
        <v>100.13</v>
      </c>
      <c r="CL119" s="231">
        <v>22.86</v>
      </c>
      <c r="CM119" s="231">
        <v>6.27</v>
      </c>
      <c r="CN119" s="231">
        <v>8.82</v>
      </c>
      <c r="CO119" s="231">
        <v>3.1</v>
      </c>
      <c r="CP119" s="231">
        <v>1286.8499999999999</v>
      </c>
      <c r="CQ119" s="231">
        <v>160.66</v>
      </c>
      <c r="CR119" s="231">
        <v>289.31</v>
      </c>
      <c r="CS119" s="231">
        <v>226.26</v>
      </c>
      <c r="CT119" s="231">
        <v>307.48</v>
      </c>
      <c r="CU119" s="231">
        <v>767.7</v>
      </c>
      <c r="CV119" s="231">
        <v>181.93</v>
      </c>
      <c r="CW119" s="231">
        <v>518.91</v>
      </c>
      <c r="CX119" s="231">
        <v>13.63</v>
      </c>
      <c r="CY119" s="231">
        <v>397.53</v>
      </c>
      <c r="CZ119" s="231">
        <v>43.18</v>
      </c>
      <c r="DA119" s="231">
        <v>10779.98</v>
      </c>
      <c r="DB119" s="231">
        <v>240.22</v>
      </c>
      <c r="DC119" s="231">
        <v>8.9600000000000009</v>
      </c>
      <c r="DD119" s="231">
        <v>42.26</v>
      </c>
      <c r="DE119" s="231">
        <v>1563.96</v>
      </c>
      <c r="DF119" s="231">
        <v>214.68</v>
      </c>
      <c r="DG119" s="231">
        <v>149.18</v>
      </c>
      <c r="DH119" s="231">
        <v>12.83</v>
      </c>
      <c r="DI119" s="231">
        <v>7.61</v>
      </c>
      <c r="DJ119" s="231">
        <v>30.72</v>
      </c>
      <c r="DK119" s="231">
        <v>75</v>
      </c>
      <c r="DL119" s="231">
        <v>10593</v>
      </c>
      <c r="DM119" s="231">
        <v>32.159999999999997</v>
      </c>
      <c r="DN119" s="231">
        <v>55.97</v>
      </c>
      <c r="DO119" s="231">
        <v>69.56</v>
      </c>
      <c r="DP119" s="231">
        <v>95.97</v>
      </c>
      <c r="DQ119" s="231">
        <v>245524.86</v>
      </c>
      <c r="DR119" s="231">
        <v>458.32</v>
      </c>
      <c r="DS119" s="231">
        <v>38.369999999999997</v>
      </c>
      <c r="DT119" s="231">
        <v>18.579999999999998</v>
      </c>
      <c r="DU119" s="231">
        <v>68.36</v>
      </c>
      <c r="DV119" s="231">
        <v>6.7</v>
      </c>
      <c r="DW119" s="231">
        <v>1.52</v>
      </c>
      <c r="DX119" s="231">
        <v>12.37</v>
      </c>
      <c r="DY119" s="231">
        <v>9.0500000000000007</v>
      </c>
      <c r="DZ119" s="231">
        <v>247.87</v>
      </c>
      <c r="EA119" s="231">
        <v>127.26</v>
      </c>
      <c r="EB119" s="231">
        <v>24.06</v>
      </c>
      <c r="EC119" s="231">
        <v>1237</v>
      </c>
      <c r="ED119" s="231">
        <v>24.8</v>
      </c>
      <c r="EE119" s="231">
        <v>27.01</v>
      </c>
      <c r="EF119" s="231">
        <v>21.23</v>
      </c>
      <c r="EG119" s="231">
        <v>33.72</v>
      </c>
      <c r="EH119" s="231">
        <v>1173.47</v>
      </c>
      <c r="EI119" s="231">
        <v>229.11</v>
      </c>
      <c r="EJ119" s="231">
        <v>5.0999999999999996</v>
      </c>
      <c r="EK119" s="231">
        <v>4540.84</v>
      </c>
      <c r="EL119" s="231">
        <v>26.45</v>
      </c>
      <c r="EM119" s="231">
        <v>247.61</v>
      </c>
      <c r="EN119" s="231">
        <v>166.33</v>
      </c>
      <c r="EO119" s="231">
        <v>255.34</v>
      </c>
      <c r="EP119" s="231">
        <v>3904.81</v>
      </c>
      <c r="EQ119" s="231">
        <v>184.03</v>
      </c>
      <c r="ER119" s="231">
        <v>157.96</v>
      </c>
      <c r="ES119" s="231">
        <v>209.45</v>
      </c>
      <c r="ET119" s="231">
        <v>68.900000000000006</v>
      </c>
      <c r="EU119" s="231">
        <v>29.71</v>
      </c>
      <c r="EV119" s="231">
        <v>470.28</v>
      </c>
      <c r="EW119" s="231">
        <v>11.45</v>
      </c>
      <c r="EX119" s="231">
        <v>140.19</v>
      </c>
      <c r="EY119" s="231">
        <v>199.36</v>
      </c>
      <c r="EZ119" s="231">
        <v>27.72</v>
      </c>
      <c r="FA119" s="231">
        <v>66.47</v>
      </c>
      <c r="FB119" s="231">
        <v>28.12</v>
      </c>
      <c r="FC119" s="231">
        <v>101.6</v>
      </c>
      <c r="FD119" s="231">
        <v>10.28</v>
      </c>
      <c r="FE119" s="231">
        <v>29.47</v>
      </c>
      <c r="FF119" s="231">
        <v>353.28</v>
      </c>
      <c r="FG119" s="231">
        <v>87.46</v>
      </c>
      <c r="FH119" s="231">
        <v>903.64</v>
      </c>
      <c r="FI119" s="231">
        <v>67.86</v>
      </c>
      <c r="FJ119" s="233">
        <v>49704.85</v>
      </c>
      <c r="FN119" s="326">
        <f t="shared" si="495"/>
        <v>-2.1293880877709878E-2</v>
      </c>
      <c r="FO119" s="322">
        <f t="shared" si="496"/>
        <v>-9.3014343589182133E-2</v>
      </c>
      <c r="FP119" s="322">
        <f t="shared" si="497"/>
        <v>-7.5508864084044783E-3</v>
      </c>
      <c r="FQ119" s="322">
        <f t="shared" si="498"/>
        <v>-7.6904590242730178E-2</v>
      </c>
      <c r="FR119" s="322">
        <f t="shared" si="499"/>
        <v>1.5587390325335676E-2</v>
      </c>
      <c r="FS119" s="322">
        <f t="shared" si="500"/>
        <v>0.1263915053947593</v>
      </c>
      <c r="FT119" s="322">
        <f t="shared" si="501"/>
        <v>-1.1662870159453314E-2</v>
      </c>
      <c r="FU119" s="322">
        <f t="shared" si="502"/>
        <v>1.2284979256790417E-2</v>
      </c>
      <c r="FV119" s="322">
        <f t="shared" si="503"/>
        <v>5.8284217419777379E-2</v>
      </c>
      <c r="FW119" s="322">
        <f t="shared" si="504"/>
        <v>-1.783542764491276E-2</v>
      </c>
      <c r="FX119" s="322">
        <f t="shared" si="505"/>
        <v>4.9906425452275914E-3</v>
      </c>
      <c r="FY119" s="322">
        <f t="shared" si="506"/>
        <v>0</v>
      </c>
      <c r="FZ119" s="322">
        <f t="shared" si="507"/>
        <v>-1.0817941952506507E-2</v>
      </c>
      <c r="GA119" s="322">
        <f t="shared" si="508"/>
        <v>6.4587637477944064E-3</v>
      </c>
      <c r="GB119" s="322">
        <f t="shared" si="509"/>
        <v>1.6949152542372895E-2</v>
      </c>
      <c r="GC119" s="322">
        <f t="shared" si="510"/>
        <v>4.2681395932714083E-3</v>
      </c>
      <c r="GD119" s="322">
        <f t="shared" si="511"/>
        <v>-1.0600706713780944E-2</v>
      </c>
      <c r="GE119" s="322">
        <f t="shared" si="512"/>
        <v>-7.5693860386880085E-3</v>
      </c>
      <c r="GF119" s="322">
        <f t="shared" si="513"/>
        <v>-1.9001773498858814E-3</v>
      </c>
      <c r="GG119" s="322">
        <f t="shared" si="514"/>
        <v>-6.1403555817757582E-2</v>
      </c>
      <c r="GH119" s="322">
        <f t="shared" si="515"/>
        <v>0</v>
      </c>
      <c r="GI119" s="322">
        <f t="shared" si="516"/>
        <v>-3.8281726404227966E-2</v>
      </c>
      <c r="GJ119" s="322">
        <f t="shared" si="517"/>
        <v>5.3248136315227831E-3</v>
      </c>
      <c r="GK119" s="322">
        <f t="shared" si="518"/>
        <v>-3.8291800776454263E-2</v>
      </c>
      <c r="GL119" s="322">
        <f t="shared" si="519"/>
        <v>-5.9382422802850353E-2</v>
      </c>
      <c r="GM119" s="322">
        <f t="shared" si="520"/>
        <v>-1.5565655936741172E-3</v>
      </c>
      <c r="GN119" s="322">
        <f t="shared" si="521"/>
        <v>1.8433179723502321E-2</v>
      </c>
      <c r="GO119" s="322">
        <f t="shared" si="522"/>
        <v>-0.1174021648626145</v>
      </c>
      <c r="GP119" s="322">
        <f t="shared" si="523"/>
        <v>-7.2544080604534059E-2</v>
      </c>
      <c r="GQ119" s="322">
        <f t="shared" si="524"/>
        <v>-2.6755692189451404E-2</v>
      </c>
      <c r="GR119" s="322">
        <f t="shared" si="525"/>
        <v>-2.0223987944379851E-2</v>
      </c>
      <c r="GS119" s="322">
        <f t="shared" si="526"/>
        <v>-3.4004834810636576E-2</v>
      </c>
      <c r="GT119" s="322">
        <f t="shared" si="527"/>
        <v>4.6296296296296294E-2</v>
      </c>
      <c r="GU119" s="322">
        <f t="shared" si="528"/>
        <v>4.6825914290794385E-3</v>
      </c>
      <c r="GV119" s="322">
        <f t="shared" si="529"/>
        <v>-5.7669203043652292E-2</v>
      </c>
      <c r="GW119" s="322">
        <f t="shared" si="530"/>
        <v>3.9070749736008478E-2</v>
      </c>
      <c r="GX119" s="322">
        <f t="shared" si="531"/>
        <v>-5.1655687892297159E-2</v>
      </c>
      <c r="GY119" s="322">
        <f t="shared" si="532"/>
        <v>-7.0610687022900687E-2</v>
      </c>
      <c r="GZ119" s="322">
        <f t="shared" si="533"/>
        <v>-9.8039215686273763E-3</v>
      </c>
      <c r="HA119" s="322">
        <f t="shared" si="534"/>
        <v>-2.9891499604799865E-2</v>
      </c>
      <c r="HB119" s="322">
        <f t="shared" si="535"/>
        <v>3.5118714181066081E-2</v>
      </c>
      <c r="HC119" s="322">
        <f t="shared" si="536"/>
        <v>1.4306151645207387E-2</v>
      </c>
      <c r="HD119" s="322">
        <f t="shared" si="537"/>
        <v>5.2539404553415495E-3</v>
      </c>
      <c r="HE119" s="322">
        <f t="shared" si="538"/>
        <v>-1.8494228751311605E-2</v>
      </c>
      <c r="HF119" s="322">
        <f t="shared" si="539"/>
        <v>1.9643953345610385E-3</v>
      </c>
      <c r="HG119" s="322">
        <f t="shared" si="540"/>
        <v>7.9071877633028649E-3</v>
      </c>
      <c r="HH119" s="322">
        <f t="shared" si="541"/>
        <v>-3.6725325172149992E-2</v>
      </c>
      <c r="HI119" s="322">
        <f t="shared" si="542"/>
        <v>1.1205644324548644E-2</v>
      </c>
      <c r="HJ119" s="322">
        <f t="shared" si="543"/>
        <v>-2.0316027088036086E-2</v>
      </c>
      <c r="HK119" s="322">
        <f t="shared" si="544"/>
        <v>-2.5438100621821198E-3</v>
      </c>
      <c r="HL119" s="322">
        <f t="shared" si="545"/>
        <v>-3.221384509938318E-2</v>
      </c>
      <c r="HM119" s="322">
        <f t="shared" si="546"/>
        <v>-4.7822406069828752E-2</v>
      </c>
      <c r="HN119" s="322">
        <f t="shared" si="547"/>
        <v>2.1732431599604238E-2</v>
      </c>
      <c r="HO119" s="322">
        <f t="shared" si="548"/>
        <v>3.0000000000000004</v>
      </c>
      <c r="HP119" s="322">
        <f t="shared" si="549"/>
        <v>-6.2499999999998668E-4</v>
      </c>
      <c r="HQ119" s="322">
        <f t="shared" si="550"/>
        <v>1.7566911943074307E-2</v>
      </c>
      <c r="HR119" s="322">
        <f t="shared" si="551"/>
        <v>3.6375528275306997E-2</v>
      </c>
      <c r="HS119" s="322">
        <f t="shared" si="552"/>
        <v>2.3645815864497838E-2</v>
      </c>
      <c r="HT119" s="322">
        <f t="shared" si="553"/>
        <v>-2.378731343283573E-2</v>
      </c>
      <c r="HU119" s="322">
        <f t="shared" si="554"/>
        <v>-2.3647170830867401E-2</v>
      </c>
      <c r="HV119" s="322">
        <f t="shared" si="555"/>
        <v>3.2110091743119192E-2</v>
      </c>
      <c r="HW119" s="322">
        <f t="shared" si="556"/>
        <v>6.3792217081293637E-2</v>
      </c>
      <c r="HX119" s="322">
        <f t="shared" si="557"/>
        <v>2.1894093686354362E-2</v>
      </c>
      <c r="HY119" s="322">
        <f t="shared" si="558"/>
        <v>-4.2630805248543499E-2</v>
      </c>
      <c r="HZ119" s="322">
        <f t="shared" si="559"/>
        <v>-3.9144645164559497E-2</v>
      </c>
      <c r="IA119" s="322">
        <f t="shared" si="560"/>
        <v>-2.6699271384362437E-4</v>
      </c>
      <c r="IB119" s="322">
        <f t="shared" si="561"/>
        <v>-1.8495684340320517E-2</v>
      </c>
      <c r="IC119" s="322">
        <f t="shared" si="562"/>
        <v>7.787336004399353E-3</v>
      </c>
      <c r="ID119" s="322">
        <f t="shared" si="563"/>
        <v>0.16228606356968223</v>
      </c>
      <c r="IE119" s="322">
        <f t="shared" si="564"/>
        <v>-2.2388513719048528E-2</v>
      </c>
      <c r="IF119" s="322">
        <f t="shared" si="565"/>
        <v>-5.30896431679721E-2</v>
      </c>
      <c r="IG119" s="322">
        <f t="shared" si="566"/>
        <v>1.1775700934579487E-2</v>
      </c>
      <c r="IH119" s="322">
        <f t="shared" si="567"/>
        <v>1.7664376840039228E-2</v>
      </c>
      <c r="II119" s="322">
        <f t="shared" si="568"/>
        <v>-6.7849065587430946E-3</v>
      </c>
      <c r="IJ119" s="322">
        <f t="shared" si="569"/>
        <v>-5.9830805630734098E-2</v>
      </c>
      <c r="IK119" s="322">
        <f t="shared" si="570"/>
        <v>-9.4289508632137281E-3</v>
      </c>
      <c r="IL119" s="322">
        <f t="shared" si="571"/>
        <v>0.24529384756657471</v>
      </c>
      <c r="IM119" s="322">
        <f t="shared" si="572"/>
        <v>-3.9255158530447969E-2</v>
      </c>
      <c r="IN119" s="322">
        <f t="shared" si="573"/>
        <v>5.8931860036832472E-3</v>
      </c>
      <c r="IO119" s="322">
        <f t="shared" si="574"/>
        <v>-1.5053708737801492E-2</v>
      </c>
      <c r="IP119" s="322">
        <f t="shared" si="575"/>
        <v>-1.8248847926267318E-2</v>
      </c>
      <c r="IQ119" s="322">
        <f t="shared" si="576"/>
        <v>-3.9283083722071351E-3</v>
      </c>
      <c r="IR119" s="322">
        <f t="shared" si="577"/>
        <v>-7.1661211028466634E-2</v>
      </c>
      <c r="IS119" s="322">
        <f t="shared" si="578"/>
        <v>-0.10653594771241835</v>
      </c>
      <c r="IT119" s="322">
        <f t="shared" si="579"/>
        <v>-1.0000000000000009E-2</v>
      </c>
      <c r="IU119" s="322">
        <f t="shared" si="580"/>
        <v>-7.0643011961145979E-3</v>
      </c>
      <c r="IV119" s="322">
        <f t="shared" si="581"/>
        <v>-8.8205474822575083E-2</v>
      </c>
      <c r="IW119" s="322">
        <f t="shared" si="582"/>
        <v>-5.0900473933649333E-2</v>
      </c>
      <c r="IX119" s="322">
        <f t="shared" si="583"/>
        <v>1.3297872340425565E-2</v>
      </c>
      <c r="IY119" s="322">
        <f t="shared" si="584"/>
        <v>-0.22111801242236037</v>
      </c>
      <c r="IZ119" s="322">
        <f t="shared" si="585"/>
        <v>-6.7653276955602595E-2</v>
      </c>
      <c r="JA119" s="322">
        <f t="shared" si="586"/>
        <v>1.1678321678321679</v>
      </c>
      <c r="JB119" s="322">
        <f t="shared" si="587"/>
        <v>-6.5699101166015669E-2</v>
      </c>
      <c r="JC119" s="322">
        <f t="shared" si="588"/>
        <v>-4.675447964874805E-2</v>
      </c>
      <c r="JD119" s="322">
        <f t="shared" si="589"/>
        <v>-1.0973608642144058E-2</v>
      </c>
      <c r="JE119" s="322">
        <f t="shared" si="590"/>
        <v>-3.8950006371320629E-2</v>
      </c>
      <c r="JF119" s="322">
        <f t="shared" si="591"/>
        <v>5.7569017401543597E-3</v>
      </c>
      <c r="JG119" s="322">
        <f t="shared" si="592"/>
        <v>-3.8668636830373908E-2</v>
      </c>
      <c r="JH119" s="322">
        <f t="shared" si="593"/>
        <v>-2.9137093761673408E-2</v>
      </c>
      <c r="JI119" s="322">
        <f t="shared" si="594"/>
        <v>-5.4622815087396939E-3</v>
      </c>
      <c r="JJ119" s="322">
        <f t="shared" si="595"/>
        <v>-1.6594516594516499E-2</v>
      </c>
      <c r="JK119" s="322">
        <f t="shared" si="596"/>
        <v>-4.7056285358136087E-2</v>
      </c>
      <c r="JL119" s="322">
        <f t="shared" si="597"/>
        <v>-8.6137566137566138E-2</v>
      </c>
      <c r="JM119" s="322">
        <f t="shared" si="598"/>
        <v>5.5728463784920787E-2</v>
      </c>
      <c r="JN119" s="322">
        <f t="shared" si="599"/>
        <v>3.5118714181066081E-2</v>
      </c>
      <c r="JO119" s="322">
        <f t="shared" si="600"/>
        <v>-4.2735042735042583E-2</v>
      </c>
      <c r="JP119" s="322">
        <f t="shared" si="601"/>
        <v>-1.3078000934142978E-2</v>
      </c>
      <c r="JQ119" s="322">
        <f t="shared" si="602"/>
        <v>1.4938933378327503E-2</v>
      </c>
      <c r="JR119" s="322">
        <f t="shared" si="603"/>
        <v>-1.2284334023464401E-2</v>
      </c>
      <c r="JS119" s="322">
        <f t="shared" si="604"/>
        <v>-9.4289508632137281E-3</v>
      </c>
      <c r="JT119" s="322">
        <f t="shared" si="605"/>
        <v>1.3428120063191147E-2</v>
      </c>
      <c r="JU119" s="322">
        <f t="shared" si="606"/>
        <v>-3.9267015706805448E-3</v>
      </c>
      <c r="JV119" s="322">
        <f t="shared" si="607"/>
        <v>9.8619329388559222E-3</v>
      </c>
      <c r="JW119" s="322">
        <f t="shared" si="608"/>
        <v>1.0373164488751125E-2</v>
      </c>
      <c r="JX119" s="322">
        <f t="shared" si="609"/>
        <v>-2.5688240471878589E-2</v>
      </c>
      <c r="JY119" s="322">
        <f t="shared" si="610"/>
        <v>6.2227753578083449E-4</v>
      </c>
      <c r="JZ119" s="322">
        <f t="shared" si="611"/>
        <v>-1.9274575083231143E-2</v>
      </c>
      <c r="KA119" s="322">
        <f t="shared" si="612"/>
        <v>-1.7097640243040748E-2</v>
      </c>
      <c r="KB119" s="322">
        <f t="shared" si="613"/>
        <v>8.8300220750552241E-3</v>
      </c>
      <c r="KC119" s="322">
        <f t="shared" si="614"/>
        <v>-0.13356764985194697</v>
      </c>
      <c r="KD119" s="322">
        <f t="shared" si="615"/>
        <v>0.14385544574223816</v>
      </c>
      <c r="KE119" s="322">
        <f t="shared" si="616"/>
        <v>-2.4160732451678608E-2</v>
      </c>
      <c r="KF119" s="322">
        <f t="shared" si="617"/>
        <v>-0.24225122349102779</v>
      </c>
      <c r="KG119" s="322">
        <f t="shared" si="618"/>
        <v>-0.1560493827160494</v>
      </c>
      <c r="KH119" s="322">
        <f t="shared" si="619"/>
        <v>2.4464831804281367E-2</v>
      </c>
      <c r="KI119" s="322">
        <f t="shared" si="620"/>
        <v>-8.982035928143707E-2</v>
      </c>
      <c r="KJ119" s="322">
        <f t="shared" si="621"/>
        <v>-6.0744115413819341E-2</v>
      </c>
      <c r="KK119" s="322">
        <f t="shared" si="622"/>
        <v>-7.2745901639344163E-2</v>
      </c>
      <c r="KL119" s="322">
        <f t="shared" si="623"/>
        <v>8.1598813108173046E-2</v>
      </c>
      <c r="KM119" s="322">
        <f t="shared" si="624"/>
        <v>-3.3859702399028198E-2</v>
      </c>
      <c r="KN119" s="322">
        <f t="shared" si="625"/>
        <v>-4.6751188589540402E-2</v>
      </c>
      <c r="KO119" s="322">
        <f t="shared" si="626"/>
        <v>-2.7974225994027904E-2</v>
      </c>
      <c r="KP119" s="322">
        <f t="shared" si="627"/>
        <v>-3.162827020695036E-2</v>
      </c>
      <c r="KQ119" s="322">
        <f t="shared" si="628"/>
        <v>-4.4570215776441387E-2</v>
      </c>
      <c r="KR119" s="322">
        <f t="shared" si="629"/>
        <v>-1.0256410256410204E-2</v>
      </c>
      <c r="KS119" s="322">
        <f t="shared" si="630"/>
        <v>-3.7671232876712341E-2</v>
      </c>
      <c r="KT119" s="322">
        <f t="shared" si="631"/>
        <v>-7.1665901935034665E-2</v>
      </c>
      <c r="KU119" s="322">
        <f t="shared" si="632"/>
        <v>-6.0678118978311602E-2</v>
      </c>
      <c r="KV119" s="322">
        <f t="shared" si="633"/>
        <v>-4.4943820224719142E-2</v>
      </c>
      <c r="KW119" s="322">
        <f t="shared" si="634"/>
        <v>1.1817933272775059E-3</v>
      </c>
      <c r="KX119" s="322">
        <f t="shared" si="635"/>
        <v>-1.8867924528302156E-3</v>
      </c>
      <c r="KY119" s="322">
        <f t="shared" si="636"/>
        <v>-2.7760326684466756E-2</v>
      </c>
      <c r="KZ119" s="322">
        <f t="shared" si="637"/>
        <v>1.0878813662331474E-2</v>
      </c>
      <c r="LA119" s="322">
        <f t="shared" si="638"/>
        <v>-3.8774280981779791E-2</v>
      </c>
      <c r="LB119" s="322">
        <f t="shared" si="639"/>
        <v>-2.5167140168063859E-2</v>
      </c>
      <c r="LC119" s="322">
        <f t="shared" si="640"/>
        <v>-7.550487290264242E-2</v>
      </c>
      <c r="LD119" s="322">
        <f t="shared" si="641"/>
        <v>-4.2864346949065711E-3</v>
      </c>
      <c r="LE119" s="322">
        <f t="shared" si="642"/>
        <v>2.8732809430255375E-2</v>
      </c>
      <c r="LF119" s="322">
        <f t="shared" si="643"/>
        <v>-4.4791215142318749E-3</v>
      </c>
      <c r="LG119" s="322">
        <f t="shared" si="644"/>
        <v>-3.9443905593275104E-2</v>
      </c>
      <c r="LH119" s="322">
        <f t="shared" si="645"/>
        <v>1.482488509095606E-2</v>
      </c>
      <c r="LI119" s="322">
        <f t="shared" si="646"/>
        <v>-4.023470243084664E-2</v>
      </c>
      <c r="LJ119" s="322">
        <f t="shared" si="647"/>
        <v>-7.5751582278481069E-2</v>
      </c>
      <c r="LK119" s="322">
        <f t="shared" si="648"/>
        <v>-4.0846764493625121E-2</v>
      </c>
      <c r="LL119" s="322">
        <f t="shared" si="649"/>
        <v>1.7994858611825135E-2</v>
      </c>
      <c r="LM119" s="322">
        <f t="shared" si="650"/>
        <v>-3.5976615200119157E-3</v>
      </c>
      <c r="LN119" s="322">
        <f t="shared" si="651"/>
        <v>-7.7628793225123097E-3</v>
      </c>
      <c r="LO119" s="322">
        <f t="shared" si="652"/>
        <v>-2.307692307692313E-2</v>
      </c>
      <c r="LP119" s="322">
        <f t="shared" si="653"/>
        <v>1.9493177387913815E-3</v>
      </c>
      <c r="LQ119" s="322">
        <f t="shared" si="654"/>
        <v>-5.6356067883445451E-2</v>
      </c>
      <c r="LR119" s="322">
        <f t="shared" si="655"/>
        <v>-5.6838508156018958E-2</v>
      </c>
      <c r="LS119" s="322">
        <f t="shared" si="656"/>
        <v>-4.6237731733915037E-2</v>
      </c>
      <c r="LT119" s="322">
        <f t="shared" si="657"/>
        <v>-3.8916009912468262E-2</v>
      </c>
      <c r="LU119" s="322">
        <f t="shared" si="658"/>
        <v>1.8765951058399639E-2</v>
      </c>
      <c r="LV119" s="327">
        <f t="shared" si="659"/>
        <v>2.0101425539862106E-2</v>
      </c>
    </row>
    <row r="120" spans="1:334">
      <c r="A120" s="265">
        <v>45614</v>
      </c>
      <c r="B120" s="230">
        <v>3765.96</v>
      </c>
      <c r="C120" s="231">
        <v>178.3</v>
      </c>
      <c r="D120" s="231">
        <v>62.25</v>
      </c>
      <c r="E120" s="231">
        <v>38.5</v>
      </c>
      <c r="F120" s="231">
        <v>2577.73</v>
      </c>
      <c r="G120" s="231">
        <v>64.349999999999994</v>
      </c>
      <c r="H120" s="231">
        <v>218.71</v>
      </c>
      <c r="I120" s="231">
        <v>205454.41</v>
      </c>
      <c r="J120" s="231">
        <v>36.65</v>
      </c>
      <c r="K120" s="231">
        <v>413.89</v>
      </c>
      <c r="L120" s="231">
        <v>64.33</v>
      </c>
      <c r="M120" s="232">
        <v>7.0000000000000007E-2</v>
      </c>
      <c r="N120" s="231">
        <v>39.14</v>
      </c>
      <c r="O120" s="231">
        <v>5140.28</v>
      </c>
      <c r="P120" s="231">
        <v>3.36</v>
      </c>
      <c r="Q120" s="231">
        <v>2005</v>
      </c>
      <c r="R120" s="231">
        <v>28.55</v>
      </c>
      <c r="S120" s="231">
        <v>229.06</v>
      </c>
      <c r="T120" s="231">
        <v>76.739999999999995</v>
      </c>
      <c r="U120" s="231">
        <v>54955.16</v>
      </c>
      <c r="V120" s="231">
        <v>16.899999999999999</v>
      </c>
      <c r="W120" s="231">
        <v>141.91</v>
      </c>
      <c r="X120" s="231">
        <v>9.17</v>
      </c>
      <c r="Y120" s="231">
        <v>578.33000000000004</v>
      </c>
      <c r="Z120" s="231">
        <v>81.75</v>
      </c>
      <c r="AA120" s="231">
        <v>352.56</v>
      </c>
      <c r="AB120" s="231">
        <v>2.21</v>
      </c>
      <c r="AC120" s="231">
        <v>11.42</v>
      </c>
      <c r="AD120" s="231">
        <v>19.010000000000002</v>
      </c>
      <c r="AE120" s="231">
        <v>197.12</v>
      </c>
      <c r="AF120" s="231">
        <v>568.92999999999995</v>
      </c>
      <c r="AG120" s="231">
        <v>62.05</v>
      </c>
      <c r="AH120" s="231">
        <v>10.58</v>
      </c>
      <c r="AI120" s="231">
        <v>171.03</v>
      </c>
      <c r="AJ120" s="231">
        <v>24.34</v>
      </c>
      <c r="AK120" s="231">
        <v>388.5</v>
      </c>
      <c r="AL120" s="231">
        <v>434.16</v>
      </c>
      <c r="AM120" s="231">
        <v>24.5</v>
      </c>
      <c r="AN120" s="231">
        <v>13.06</v>
      </c>
      <c r="AO120" s="231">
        <v>134.91</v>
      </c>
      <c r="AP120" s="231">
        <v>243.4</v>
      </c>
      <c r="AQ120" s="231">
        <v>14.17</v>
      </c>
      <c r="AR120" s="231">
        <v>10.84</v>
      </c>
      <c r="AS120" s="231">
        <v>73.37</v>
      </c>
      <c r="AT120" s="231">
        <v>84.17</v>
      </c>
      <c r="AU120" s="231">
        <v>160.43</v>
      </c>
      <c r="AV120" s="231">
        <v>26</v>
      </c>
      <c r="AW120" s="231">
        <v>48.11</v>
      </c>
      <c r="AX120" s="231">
        <v>4.07</v>
      </c>
      <c r="AY120" s="231">
        <v>36.64</v>
      </c>
      <c r="AZ120" s="231">
        <v>30.02</v>
      </c>
      <c r="BA120" s="231">
        <v>8552.4599999999991</v>
      </c>
      <c r="BB120" s="231">
        <v>637.03</v>
      </c>
      <c r="BC120" s="231">
        <v>0.67</v>
      </c>
      <c r="BD120" s="231">
        <v>16.22</v>
      </c>
      <c r="BE120" s="231">
        <v>512.15</v>
      </c>
      <c r="BF120" s="231">
        <v>897.79</v>
      </c>
      <c r="BG120" s="231">
        <v>173.5</v>
      </c>
      <c r="BH120" s="231">
        <v>64</v>
      </c>
      <c r="BI120" s="231">
        <v>392.7</v>
      </c>
      <c r="BJ120" s="231">
        <v>4.29</v>
      </c>
      <c r="BK120" s="231">
        <v>1509.03</v>
      </c>
      <c r="BL120" s="231">
        <v>165.84</v>
      </c>
      <c r="BM120" s="231">
        <v>180.04</v>
      </c>
      <c r="BN120" s="231">
        <v>380.69</v>
      </c>
      <c r="BO120" s="231">
        <v>4101.92</v>
      </c>
      <c r="BP120" s="231">
        <v>148.12</v>
      </c>
      <c r="BQ120" s="231">
        <v>1015.56</v>
      </c>
      <c r="BR120" s="231">
        <v>114.65</v>
      </c>
      <c r="BS120" s="231">
        <v>323.19</v>
      </c>
      <c r="BT120" s="231">
        <v>85.26</v>
      </c>
      <c r="BU120" s="231">
        <v>53.73</v>
      </c>
      <c r="BV120" s="231">
        <v>10.53</v>
      </c>
      <c r="BW120" s="231">
        <v>89.57</v>
      </c>
      <c r="BX120" s="231">
        <v>557.39</v>
      </c>
      <c r="BY120" s="231">
        <v>150.31</v>
      </c>
      <c r="BZ120" s="231">
        <v>106.96</v>
      </c>
      <c r="CA120" s="231">
        <v>155.97</v>
      </c>
      <c r="CB120" s="231">
        <v>51.72</v>
      </c>
      <c r="CC120" s="231">
        <v>91365.79</v>
      </c>
      <c r="CD120" s="231">
        <v>212.44</v>
      </c>
      <c r="CE120" s="231">
        <v>85.88</v>
      </c>
      <c r="CF120" s="231">
        <v>11579.13</v>
      </c>
      <c r="CG120" s="231">
        <v>30.81</v>
      </c>
      <c r="CH120" s="231">
        <v>0.98</v>
      </c>
      <c r="CI120" s="231">
        <v>127.68</v>
      </c>
      <c r="CJ120" s="231">
        <v>138.35</v>
      </c>
      <c r="CK120" s="231">
        <v>103.39</v>
      </c>
      <c r="CL120" s="231">
        <v>21.4</v>
      </c>
      <c r="CM120" s="231">
        <v>6.1</v>
      </c>
      <c r="CN120" s="231">
        <v>8.7200000000000006</v>
      </c>
      <c r="CO120" s="231">
        <v>6.1</v>
      </c>
      <c r="CP120" s="231">
        <v>1333.34</v>
      </c>
      <c r="CQ120" s="231">
        <v>171.08</v>
      </c>
      <c r="CR120" s="231">
        <v>295.07</v>
      </c>
      <c r="CS120" s="231">
        <v>234.13</v>
      </c>
      <c r="CT120" s="231">
        <v>308.33999999999997</v>
      </c>
      <c r="CU120" s="231">
        <v>784.26</v>
      </c>
      <c r="CV120" s="231">
        <v>190.4</v>
      </c>
      <c r="CW120" s="231">
        <v>517.88</v>
      </c>
      <c r="CX120" s="231">
        <v>13.35</v>
      </c>
      <c r="CY120" s="231">
        <v>397.13</v>
      </c>
      <c r="CZ120" s="231">
        <v>42.32</v>
      </c>
      <c r="DA120" s="231">
        <v>10930.21</v>
      </c>
      <c r="DB120" s="231">
        <v>243.4</v>
      </c>
      <c r="DC120" s="231">
        <v>9.27</v>
      </c>
      <c r="DD120" s="231">
        <v>42.26</v>
      </c>
      <c r="DE120" s="231">
        <v>1604.11</v>
      </c>
      <c r="DF120" s="231">
        <v>217.65</v>
      </c>
      <c r="DG120" s="231">
        <v>150.31</v>
      </c>
      <c r="DH120" s="231">
        <v>13.02</v>
      </c>
      <c r="DI120" s="231">
        <v>7.68</v>
      </c>
      <c r="DJ120" s="231">
        <v>31.34</v>
      </c>
      <c r="DK120" s="231">
        <v>75.72</v>
      </c>
      <c r="DL120" s="231">
        <v>10513.2</v>
      </c>
      <c r="DM120" s="231">
        <v>32.35</v>
      </c>
      <c r="DN120" s="231">
        <v>57.15</v>
      </c>
      <c r="DO120" s="231">
        <v>68.87</v>
      </c>
      <c r="DP120" s="231">
        <v>100.57</v>
      </c>
      <c r="DQ120" s="231">
        <v>267935.84000000003</v>
      </c>
      <c r="DR120" s="231">
        <v>475.04</v>
      </c>
      <c r="DS120" s="231">
        <v>38.03</v>
      </c>
      <c r="DT120" s="231">
        <v>33.15</v>
      </c>
      <c r="DU120" s="231">
        <v>74.06</v>
      </c>
      <c r="DV120" s="231">
        <v>7.38</v>
      </c>
      <c r="DW120" s="231">
        <v>1.53</v>
      </c>
      <c r="DX120" s="231">
        <v>14.24</v>
      </c>
      <c r="DY120" s="231">
        <v>9.24</v>
      </c>
      <c r="DZ120" s="231">
        <v>249.15</v>
      </c>
      <c r="EA120" s="231">
        <v>126.58</v>
      </c>
      <c r="EB120" s="231">
        <v>24.05</v>
      </c>
      <c r="EC120" s="231">
        <v>1290.4000000000001</v>
      </c>
      <c r="ED120" s="231">
        <v>24.89</v>
      </c>
      <c r="EE120" s="231">
        <v>30.44</v>
      </c>
      <c r="EF120" s="231">
        <v>22.47</v>
      </c>
      <c r="EG120" s="231">
        <v>32.49</v>
      </c>
      <c r="EH120" s="231">
        <v>1179.23</v>
      </c>
      <c r="EI120" s="231">
        <v>234.42</v>
      </c>
      <c r="EJ120" s="231">
        <v>5.18</v>
      </c>
      <c r="EK120" s="231">
        <v>4690.8</v>
      </c>
      <c r="EL120" s="231">
        <v>26.96</v>
      </c>
      <c r="EM120" s="231">
        <v>246.16</v>
      </c>
      <c r="EN120" s="231">
        <v>172.94</v>
      </c>
      <c r="EO120" s="231">
        <v>254.3</v>
      </c>
      <c r="EP120" s="231">
        <v>3776.33</v>
      </c>
      <c r="EQ120" s="231">
        <v>188.06</v>
      </c>
      <c r="ER120" s="231">
        <v>157.41</v>
      </c>
      <c r="ES120" s="231">
        <v>221.32</v>
      </c>
      <c r="ET120" s="231">
        <v>67.13</v>
      </c>
      <c r="EU120" s="231">
        <v>28.81</v>
      </c>
      <c r="EV120" s="231">
        <v>476.57</v>
      </c>
      <c r="EW120" s="231">
        <v>11.74</v>
      </c>
      <c r="EX120" s="231">
        <v>149.29</v>
      </c>
      <c r="EY120" s="231">
        <v>218.55</v>
      </c>
      <c r="EZ120" s="231">
        <v>28.43</v>
      </c>
      <c r="FA120" s="231">
        <v>66.38</v>
      </c>
      <c r="FB120" s="231">
        <v>27.48</v>
      </c>
      <c r="FC120" s="231">
        <v>98.6</v>
      </c>
      <c r="FD120" s="231">
        <v>10.3</v>
      </c>
      <c r="FE120" s="231">
        <v>30.11</v>
      </c>
      <c r="FF120" s="231">
        <v>365.86</v>
      </c>
      <c r="FG120" s="231">
        <v>89.24</v>
      </c>
      <c r="FH120" s="231">
        <v>960.36</v>
      </c>
      <c r="FI120" s="231">
        <v>68.66</v>
      </c>
      <c r="FJ120" s="233">
        <v>48497.85</v>
      </c>
      <c r="FN120" s="326">
        <f t="shared" si="495"/>
        <v>1.494677267214662E-2</v>
      </c>
      <c r="FO120" s="322">
        <f t="shared" si="496"/>
        <v>7.6235890625943284E-2</v>
      </c>
      <c r="FP120" s="322">
        <f t="shared" si="497"/>
        <v>2.9606351306649011E-2</v>
      </c>
      <c r="FQ120" s="322">
        <f t="shared" si="498"/>
        <v>2.343139807341927E-3</v>
      </c>
      <c r="FR120" s="322">
        <f t="shared" si="499"/>
        <v>-1.4610370993329307E-2</v>
      </c>
      <c r="FS120" s="322">
        <f t="shared" si="500"/>
        <v>-2.1590390755663703E-2</v>
      </c>
      <c r="FT120" s="322">
        <f t="shared" si="501"/>
        <v>8.1589379551950322E-3</v>
      </c>
      <c r="FU120" s="322">
        <f t="shared" si="502"/>
        <v>5.3398059994666673E-2</v>
      </c>
      <c r="FV120" s="322">
        <f t="shared" si="503"/>
        <v>0.13397277227722768</v>
      </c>
      <c r="FW120" s="322">
        <f t="shared" si="504"/>
        <v>4.8068752882910373E-3</v>
      </c>
      <c r="FX120" s="322">
        <f t="shared" si="505"/>
        <v>-1.7070142768466703E-3</v>
      </c>
      <c r="FY120" s="322">
        <f t="shared" si="506"/>
        <v>0</v>
      </c>
      <c r="FZ120" s="322">
        <f t="shared" si="507"/>
        <v>4.4011736463056776E-2</v>
      </c>
      <c r="GA120" s="322">
        <f t="shared" si="508"/>
        <v>4.0593065250133509E-2</v>
      </c>
      <c r="GB120" s="322">
        <f t="shared" si="509"/>
        <v>-6.6666666666666721E-2</v>
      </c>
      <c r="GC120" s="322">
        <f t="shared" si="510"/>
        <v>6.6489361702127658E-2</v>
      </c>
      <c r="GD120" s="322">
        <f t="shared" si="511"/>
        <v>1.9642857142857167E-2</v>
      </c>
      <c r="GE120" s="322">
        <f t="shared" si="512"/>
        <v>2.1677074041034854E-2</v>
      </c>
      <c r="GF120" s="322">
        <f t="shared" si="513"/>
        <v>-2.6018530270339017E-2</v>
      </c>
      <c r="GG120" s="322">
        <f t="shared" si="514"/>
        <v>4.6729064527311452E-2</v>
      </c>
      <c r="GH120" s="322">
        <f t="shared" si="515"/>
        <v>-1.1820330969268987E-3</v>
      </c>
      <c r="GI120" s="322">
        <f t="shared" si="516"/>
        <v>-2.1135691137100986E-4</v>
      </c>
      <c r="GJ120" s="322">
        <f t="shared" si="517"/>
        <v>-2.8601694915254192E-2</v>
      </c>
      <c r="GK120" s="322">
        <f t="shared" si="518"/>
        <v>-2.2944484697925115E-3</v>
      </c>
      <c r="GL120" s="322">
        <f t="shared" si="519"/>
        <v>-6.1639118457300322E-2</v>
      </c>
      <c r="GM120" s="322">
        <f t="shared" si="520"/>
        <v>9.9276627587927074E-2</v>
      </c>
      <c r="GN120" s="322">
        <f t="shared" si="521"/>
        <v>0</v>
      </c>
      <c r="GO120" s="322">
        <f t="shared" si="522"/>
        <v>7.735849056603776E-2</v>
      </c>
      <c r="GP120" s="322">
        <f t="shared" si="523"/>
        <v>3.2590983161325443E-2</v>
      </c>
      <c r="GQ120" s="322">
        <f t="shared" si="524"/>
        <v>-2.7096392083312812E-2</v>
      </c>
      <c r="GR120" s="322">
        <f t="shared" si="525"/>
        <v>-5.6278947828367169E-3</v>
      </c>
      <c r="GS120" s="322">
        <f t="shared" si="526"/>
        <v>3.5201868535201859E-2</v>
      </c>
      <c r="GT120" s="322">
        <f t="shared" si="527"/>
        <v>-6.371681415929209E-2</v>
      </c>
      <c r="GU120" s="322">
        <f t="shared" si="528"/>
        <v>9.0265486725663781E-3</v>
      </c>
      <c r="GV120" s="322">
        <f t="shared" si="529"/>
        <v>3.4424139396515029E-2</v>
      </c>
      <c r="GW120" s="322">
        <f t="shared" si="530"/>
        <v>-1.2957317073170788E-2</v>
      </c>
      <c r="GX120" s="322">
        <f t="shared" si="531"/>
        <v>1.5388933065157494E-2</v>
      </c>
      <c r="GY120" s="322">
        <f t="shared" si="532"/>
        <v>6.1601642710471692E-3</v>
      </c>
      <c r="GZ120" s="322">
        <f t="shared" si="533"/>
        <v>-5.3313023610053528E-3</v>
      </c>
      <c r="HA120" s="322">
        <f t="shared" si="534"/>
        <v>-7.4068587512031935E-4</v>
      </c>
      <c r="HB120" s="322">
        <f t="shared" si="535"/>
        <v>1.3237865290150724E-2</v>
      </c>
      <c r="HC120" s="322">
        <f t="shared" si="536"/>
        <v>-7.0521861777149419E-4</v>
      </c>
      <c r="HD120" s="322">
        <f t="shared" si="537"/>
        <v>-5.5749128919860676E-2</v>
      </c>
      <c r="HE120" s="322">
        <f t="shared" si="538"/>
        <v>-1.9510891353735051E-2</v>
      </c>
      <c r="HF120" s="322">
        <f t="shared" si="539"/>
        <v>3.1368704815586353E-2</v>
      </c>
      <c r="HG120" s="322">
        <f t="shared" si="540"/>
        <v>3.1637836795061512E-2</v>
      </c>
      <c r="HH120" s="322">
        <f t="shared" si="541"/>
        <v>3.256552819698174E-2</v>
      </c>
      <c r="HI120" s="322">
        <f t="shared" si="542"/>
        <v>-1.2723168479376103E-2</v>
      </c>
      <c r="HJ120" s="322">
        <f t="shared" si="543"/>
        <v>-6.2211981566820181E-2</v>
      </c>
      <c r="HK120" s="322">
        <f t="shared" si="544"/>
        <v>3.8254463020685789E-2</v>
      </c>
      <c r="HL120" s="322">
        <f t="shared" si="545"/>
        <v>6.3031161473087863E-2</v>
      </c>
      <c r="HM120" s="322">
        <f t="shared" si="546"/>
        <v>-3.7443374619449361E-2</v>
      </c>
      <c r="HN120" s="322">
        <f t="shared" si="547"/>
        <v>1.1174780552072197E-2</v>
      </c>
      <c r="HO120" s="322">
        <f t="shared" si="548"/>
        <v>-6.944444444444435E-2</v>
      </c>
      <c r="HP120" s="322">
        <f t="shared" si="549"/>
        <v>1.4383989993746007E-2</v>
      </c>
      <c r="HQ120" s="322">
        <f t="shared" si="550"/>
        <v>1.7442437968094984E-2</v>
      </c>
      <c r="HR120" s="322">
        <f t="shared" si="551"/>
        <v>8.9603864265255503E-2</v>
      </c>
      <c r="HS120" s="322">
        <f t="shared" si="552"/>
        <v>-5.2533857579729164E-2</v>
      </c>
      <c r="HT120" s="322">
        <f t="shared" si="553"/>
        <v>1.9270584487975806E-2</v>
      </c>
      <c r="HU120" s="322">
        <f t="shared" si="554"/>
        <v>3.4946236559139761E-2</v>
      </c>
      <c r="HV120" s="322">
        <f t="shared" si="555"/>
        <v>-4.6666666666666662E-2</v>
      </c>
      <c r="HW120" s="322">
        <f t="shared" si="556"/>
        <v>5.6899123820729945E-2</v>
      </c>
      <c r="HX120" s="322">
        <f t="shared" si="557"/>
        <v>3.28849028400598E-2</v>
      </c>
      <c r="HY120" s="322">
        <f t="shared" si="558"/>
        <v>2.3885350318471273E-2</v>
      </c>
      <c r="HZ120" s="322">
        <f t="shared" si="559"/>
        <v>3.8234363463769344E-3</v>
      </c>
      <c r="IA120" s="322">
        <f t="shared" si="560"/>
        <v>2.3808632407594569E-2</v>
      </c>
      <c r="IB120" s="322">
        <f t="shared" si="561"/>
        <v>3.3780011166945866E-2</v>
      </c>
      <c r="IC120" s="322">
        <f t="shared" si="562"/>
        <v>-1.0416565164433671E-2</v>
      </c>
      <c r="ID120" s="322">
        <f t="shared" si="563"/>
        <v>4.9084056446665114E-3</v>
      </c>
      <c r="IE120" s="322">
        <f t="shared" si="564"/>
        <v>5.6319621631713305E-3</v>
      </c>
      <c r="IF120" s="322">
        <f t="shared" si="565"/>
        <v>-2.0450367647058834E-2</v>
      </c>
      <c r="IG120" s="322">
        <f t="shared" si="566"/>
        <v>-7.3896175872899626E-3</v>
      </c>
      <c r="IH120" s="322">
        <f t="shared" si="567"/>
        <v>1.5429122468659609E-2</v>
      </c>
      <c r="II120" s="322">
        <f t="shared" si="568"/>
        <v>7.3465963566634651E-2</v>
      </c>
      <c r="IJ120" s="322">
        <f t="shared" si="569"/>
        <v>9.1429192164245825E-3</v>
      </c>
      <c r="IK120" s="322">
        <f t="shared" si="570"/>
        <v>7.5747419225096887E-3</v>
      </c>
      <c r="IL120" s="322">
        <f t="shared" si="571"/>
        <v>-1.4102682274864053E-2</v>
      </c>
      <c r="IM120" s="322">
        <f t="shared" si="572"/>
        <v>2.1280775275013097E-2</v>
      </c>
      <c r="IN120" s="322">
        <f t="shared" si="573"/>
        <v>-5.3094104723544464E-2</v>
      </c>
      <c r="IO120" s="322">
        <f t="shared" si="574"/>
        <v>6.7685523435999914E-2</v>
      </c>
      <c r="IP120" s="322">
        <f t="shared" si="575"/>
        <v>-2.8163725122042544E-3</v>
      </c>
      <c r="IQ120" s="322">
        <f t="shared" si="576"/>
        <v>5.8417549913729293E-2</v>
      </c>
      <c r="IR120" s="322">
        <f t="shared" si="577"/>
        <v>2.4561232751259779E-2</v>
      </c>
      <c r="IS120" s="322">
        <f t="shared" si="578"/>
        <v>0.1269202633504023</v>
      </c>
      <c r="IT120" s="322">
        <f t="shared" si="579"/>
        <v>-1.0101010101010111E-2</v>
      </c>
      <c r="IU120" s="322">
        <f t="shared" si="580"/>
        <v>3.2258064516129108E-2</v>
      </c>
      <c r="IV120" s="322">
        <f t="shared" si="581"/>
        <v>2.5574499629354992E-2</v>
      </c>
      <c r="IW120" s="322">
        <f t="shared" si="582"/>
        <v>3.2557675022470839E-2</v>
      </c>
      <c r="IX120" s="322">
        <f t="shared" si="583"/>
        <v>-6.3867016622922171E-2</v>
      </c>
      <c r="IY120" s="322">
        <f t="shared" si="584"/>
        <v>-2.7113237639553419E-2</v>
      </c>
      <c r="IZ120" s="322">
        <f t="shared" si="585"/>
        <v>-1.1337868480725584E-2</v>
      </c>
      <c r="JA120" s="322">
        <f t="shared" si="586"/>
        <v>0.96774193548387077</v>
      </c>
      <c r="JB120" s="322">
        <f t="shared" si="587"/>
        <v>3.6126976726114167E-2</v>
      </c>
      <c r="JC120" s="322">
        <f t="shared" si="588"/>
        <v>6.485746296526837E-2</v>
      </c>
      <c r="JD120" s="322">
        <f t="shared" si="589"/>
        <v>1.9909439701358372E-2</v>
      </c>
      <c r="JE120" s="322">
        <f t="shared" si="590"/>
        <v>3.478299301688325E-2</v>
      </c>
      <c r="JF120" s="322">
        <f t="shared" si="591"/>
        <v>2.7969298816181761E-3</v>
      </c>
      <c r="JG120" s="322">
        <f t="shared" si="592"/>
        <v>2.1570926143024548E-2</v>
      </c>
      <c r="JH120" s="322">
        <f t="shared" si="593"/>
        <v>4.6556367833782218E-2</v>
      </c>
      <c r="JI120" s="322">
        <f t="shared" si="594"/>
        <v>-1.9849299493167848E-3</v>
      </c>
      <c r="JJ120" s="322">
        <f t="shared" si="595"/>
        <v>-2.0542920029347111E-2</v>
      </c>
      <c r="JK120" s="322">
        <f t="shared" si="596"/>
        <v>-1.0062133675445308E-3</v>
      </c>
      <c r="JL120" s="322">
        <f t="shared" si="597"/>
        <v>-1.9916628068550241E-2</v>
      </c>
      <c r="JM120" s="322">
        <f t="shared" si="598"/>
        <v>1.3936018434171452E-2</v>
      </c>
      <c r="JN120" s="322">
        <f t="shared" si="599"/>
        <v>1.3237865290150724E-2</v>
      </c>
      <c r="JO120" s="322">
        <f t="shared" si="600"/>
        <v>3.4598214285714142E-2</v>
      </c>
      <c r="JP120" s="322">
        <f t="shared" si="601"/>
        <v>0</v>
      </c>
      <c r="JQ120" s="322">
        <f t="shared" si="602"/>
        <v>2.5672012071919909E-2</v>
      </c>
      <c r="JR120" s="322">
        <f t="shared" si="603"/>
        <v>1.3834544438233645E-2</v>
      </c>
      <c r="JS120" s="322">
        <f t="shared" si="604"/>
        <v>7.5747419225096887E-3</v>
      </c>
      <c r="JT120" s="322">
        <f t="shared" si="605"/>
        <v>1.4809041309430983E-2</v>
      </c>
      <c r="JU120" s="322">
        <f t="shared" si="606"/>
        <v>9.1984231274637833E-3</v>
      </c>
      <c r="JV120" s="322">
        <f t="shared" si="607"/>
        <v>2.0182291666666699E-2</v>
      </c>
      <c r="JW120" s="322">
        <f t="shared" si="608"/>
        <v>9.5999999999999853E-3</v>
      </c>
      <c r="JX120" s="322">
        <f t="shared" si="609"/>
        <v>-7.5332766921551286E-3</v>
      </c>
      <c r="JY120" s="322">
        <f t="shared" si="610"/>
        <v>5.907960199005126E-3</v>
      </c>
      <c r="JZ120" s="322">
        <f t="shared" si="611"/>
        <v>2.1082722887261027E-2</v>
      </c>
      <c r="KA120" s="322">
        <f t="shared" si="612"/>
        <v>-9.9194939620471205E-3</v>
      </c>
      <c r="KB120" s="322">
        <f t="shared" si="613"/>
        <v>4.793164530582468E-2</v>
      </c>
      <c r="KC120" s="322">
        <f t="shared" si="614"/>
        <v>9.1277844532728955E-2</v>
      </c>
      <c r="KD120" s="322">
        <f t="shared" si="615"/>
        <v>3.6481061267236922E-2</v>
      </c>
      <c r="KE120" s="322">
        <f t="shared" si="616"/>
        <v>-8.8610893927546612E-3</v>
      </c>
      <c r="KF120" s="322">
        <f t="shared" si="617"/>
        <v>0.78417653390742748</v>
      </c>
      <c r="KG120" s="322">
        <f t="shared" si="618"/>
        <v>8.3382094792276221E-2</v>
      </c>
      <c r="KH120" s="322">
        <f t="shared" si="619"/>
        <v>0.10149253731343279</v>
      </c>
      <c r="KI120" s="322">
        <f t="shared" si="620"/>
        <v>6.5789473684210583E-3</v>
      </c>
      <c r="KJ120" s="322">
        <f t="shared" si="621"/>
        <v>0.15117219078415531</v>
      </c>
      <c r="KK120" s="322">
        <f t="shared" si="622"/>
        <v>2.0994475138121492E-2</v>
      </c>
      <c r="KL120" s="322">
        <f t="shared" si="623"/>
        <v>5.1639972566264623E-3</v>
      </c>
      <c r="KM120" s="322">
        <f t="shared" si="624"/>
        <v>-5.3433914820053968E-3</v>
      </c>
      <c r="KN120" s="322">
        <f t="shared" si="625"/>
        <v>-4.1562759767240279E-4</v>
      </c>
      <c r="KO120" s="322">
        <f t="shared" si="626"/>
        <v>4.3168957154405892E-2</v>
      </c>
      <c r="KP120" s="322">
        <f t="shared" si="627"/>
        <v>3.6290322580645102E-3</v>
      </c>
      <c r="KQ120" s="322">
        <f t="shared" si="628"/>
        <v>0.12699000370233246</v>
      </c>
      <c r="KR120" s="322">
        <f t="shared" si="629"/>
        <v>5.8407913330193045E-2</v>
      </c>
      <c r="KS120" s="322">
        <f t="shared" si="630"/>
        <v>-3.6476868327402046E-2</v>
      </c>
      <c r="KT120" s="322">
        <f t="shared" si="631"/>
        <v>4.9085191781638995E-3</v>
      </c>
      <c r="KU120" s="322">
        <f t="shared" si="632"/>
        <v>2.3176640041901155E-2</v>
      </c>
      <c r="KV120" s="322">
        <f t="shared" si="633"/>
        <v>1.5686274509803935E-2</v>
      </c>
      <c r="KW120" s="322">
        <f t="shared" si="634"/>
        <v>3.3024726702548433E-2</v>
      </c>
      <c r="KX120" s="322">
        <f t="shared" si="635"/>
        <v>1.9281663516068113E-2</v>
      </c>
      <c r="KY120" s="322">
        <f t="shared" si="636"/>
        <v>-5.8559831993861998E-3</v>
      </c>
      <c r="KZ120" s="322">
        <f t="shared" si="637"/>
        <v>3.9740275356219469E-2</v>
      </c>
      <c r="LA120" s="322">
        <f t="shared" si="638"/>
        <v>-4.0730007049423981E-3</v>
      </c>
      <c r="LB120" s="322">
        <f t="shared" si="639"/>
        <v>-3.2903009365372458E-2</v>
      </c>
      <c r="LC120" s="322">
        <f t="shared" si="640"/>
        <v>2.1898603488561652E-2</v>
      </c>
      <c r="LD120" s="322">
        <f t="shared" si="641"/>
        <v>-3.4818941504178992E-3</v>
      </c>
      <c r="LE120" s="322">
        <f t="shared" si="642"/>
        <v>5.66722368106947E-2</v>
      </c>
      <c r="LF120" s="322">
        <f t="shared" si="643"/>
        <v>-2.56894049346881E-2</v>
      </c>
      <c r="LG120" s="322">
        <f t="shared" si="644"/>
        <v>-3.0292830696735176E-2</v>
      </c>
      <c r="LH120" s="322">
        <f t="shared" si="645"/>
        <v>1.3375010631963981E-2</v>
      </c>
      <c r="LI120" s="322">
        <f t="shared" si="646"/>
        <v>2.532751091703065E-2</v>
      </c>
      <c r="LJ120" s="322">
        <f t="shared" si="647"/>
        <v>6.4911905271417325E-2</v>
      </c>
      <c r="LK120" s="322">
        <f t="shared" si="648"/>
        <v>9.6258025682182974E-2</v>
      </c>
      <c r="LL120" s="322">
        <f t="shared" si="649"/>
        <v>2.5613275613275643E-2</v>
      </c>
      <c r="LM120" s="322">
        <f t="shared" si="650"/>
        <v>-1.3539942831353002E-3</v>
      </c>
      <c r="LN120" s="322">
        <f t="shared" si="651"/>
        <v>-2.2759601706970146E-2</v>
      </c>
      <c r="LO120" s="322">
        <f t="shared" si="652"/>
        <v>-2.9527559055118113E-2</v>
      </c>
      <c r="LP120" s="322">
        <f t="shared" si="653"/>
        <v>1.9455252918289252E-3</v>
      </c>
      <c r="LQ120" s="322">
        <f t="shared" si="654"/>
        <v>2.1717000339328149E-2</v>
      </c>
      <c r="LR120" s="322">
        <f t="shared" si="655"/>
        <v>3.5609148550724758E-2</v>
      </c>
      <c r="LS120" s="322">
        <f t="shared" si="656"/>
        <v>2.0352160987880188E-2</v>
      </c>
      <c r="LT120" s="322">
        <f t="shared" si="657"/>
        <v>6.276835908105001E-2</v>
      </c>
      <c r="LU120" s="322">
        <f t="shared" si="658"/>
        <v>1.1788977306218643E-2</v>
      </c>
      <c r="LV120" s="327">
        <f t="shared" si="659"/>
        <v>-2.4283344583073886E-2</v>
      </c>
    </row>
    <row r="121" spans="1:334">
      <c r="A121" s="265">
        <v>45621</v>
      </c>
      <c r="B121" s="230">
        <v>3810.14</v>
      </c>
      <c r="C121" s="231">
        <v>183.6</v>
      </c>
      <c r="D121" s="231">
        <v>62.29</v>
      </c>
      <c r="E121" s="231">
        <v>38.89</v>
      </c>
      <c r="F121" s="231">
        <v>2468.41</v>
      </c>
      <c r="G121" s="231">
        <v>67.08</v>
      </c>
      <c r="H121" s="231">
        <v>216.54</v>
      </c>
      <c r="I121" s="231">
        <v>206874.62</v>
      </c>
      <c r="J121" s="231">
        <v>37.54</v>
      </c>
      <c r="K121" s="231">
        <v>421.15</v>
      </c>
      <c r="L121" s="231">
        <v>66.430000000000007</v>
      </c>
      <c r="M121" s="232">
        <v>7.0000000000000007E-2</v>
      </c>
      <c r="N121" s="231">
        <v>38.19</v>
      </c>
      <c r="O121" s="231">
        <v>5164.93</v>
      </c>
      <c r="P121" s="231">
        <v>3.5</v>
      </c>
      <c r="Q121" s="231">
        <v>1985.17</v>
      </c>
      <c r="R121" s="231">
        <v>27.75</v>
      </c>
      <c r="S121" s="231">
        <v>236.49</v>
      </c>
      <c r="T121" s="231">
        <v>75.73</v>
      </c>
      <c r="U121" s="231">
        <v>53188.75</v>
      </c>
      <c r="V121" s="231">
        <v>17.13</v>
      </c>
      <c r="W121" s="231">
        <v>138.21</v>
      </c>
      <c r="X121" s="231">
        <v>9.09</v>
      </c>
      <c r="Y121" s="231">
        <v>597.25</v>
      </c>
      <c r="Z121" s="231">
        <v>85.92</v>
      </c>
      <c r="AA121" s="231">
        <v>345.16</v>
      </c>
      <c r="AB121" s="231">
        <v>1.98</v>
      </c>
      <c r="AC121" s="231">
        <v>11.81</v>
      </c>
      <c r="AD121" s="231">
        <v>19.989999999999998</v>
      </c>
      <c r="AE121" s="231">
        <v>207.89</v>
      </c>
      <c r="AF121" s="231">
        <v>578.20000000000005</v>
      </c>
      <c r="AG121" s="231">
        <v>62.21</v>
      </c>
      <c r="AH121" s="231">
        <v>11.56</v>
      </c>
      <c r="AI121" s="231">
        <v>167.34</v>
      </c>
      <c r="AJ121" s="231">
        <v>24.87</v>
      </c>
      <c r="AK121" s="231">
        <v>391.8</v>
      </c>
      <c r="AL121" s="231">
        <v>430.73</v>
      </c>
      <c r="AM121" s="231">
        <v>24.05</v>
      </c>
      <c r="AN121" s="231">
        <v>14.53</v>
      </c>
      <c r="AO121" s="231">
        <v>144.32</v>
      </c>
      <c r="AP121" s="231">
        <v>244.54</v>
      </c>
      <c r="AQ121" s="231">
        <v>13.89</v>
      </c>
      <c r="AR121" s="231">
        <v>10.57</v>
      </c>
      <c r="AS121" s="231">
        <v>73.83</v>
      </c>
      <c r="AT121" s="231">
        <v>88.36</v>
      </c>
      <c r="AU121" s="231">
        <v>162.83000000000001</v>
      </c>
      <c r="AV121" s="231">
        <v>25.26</v>
      </c>
      <c r="AW121" s="231">
        <v>48.74</v>
      </c>
      <c r="AX121" s="231">
        <v>4.09</v>
      </c>
      <c r="AY121" s="231">
        <v>34.049999999999997</v>
      </c>
      <c r="AZ121" s="231">
        <v>30.32</v>
      </c>
      <c r="BA121" s="231">
        <v>8901.09</v>
      </c>
      <c r="BB121" s="231">
        <v>653.20000000000005</v>
      </c>
      <c r="BC121" s="231">
        <v>0.76</v>
      </c>
      <c r="BD121" s="231">
        <v>16.73</v>
      </c>
      <c r="BE121" s="231">
        <v>515.92999999999995</v>
      </c>
      <c r="BF121" s="231">
        <v>886.81</v>
      </c>
      <c r="BG121" s="231">
        <v>178.97</v>
      </c>
      <c r="BH121" s="231">
        <v>62.75</v>
      </c>
      <c r="BI121" s="231">
        <v>401.22</v>
      </c>
      <c r="BJ121" s="231">
        <v>4.3</v>
      </c>
      <c r="BK121" s="231">
        <v>1425.84</v>
      </c>
      <c r="BL121" s="231">
        <v>162.85</v>
      </c>
      <c r="BM121" s="231">
        <v>181.04</v>
      </c>
      <c r="BN121" s="231">
        <v>379.84</v>
      </c>
      <c r="BO121" s="231">
        <v>4127.29</v>
      </c>
      <c r="BP121" s="231">
        <v>148.71</v>
      </c>
      <c r="BQ121" s="231">
        <v>1002.17</v>
      </c>
      <c r="BR121" s="231">
        <v>116.46</v>
      </c>
      <c r="BS121" s="231">
        <v>322.8</v>
      </c>
      <c r="BT121" s="231">
        <v>83.61</v>
      </c>
      <c r="BU121" s="231">
        <v>51.74</v>
      </c>
      <c r="BV121" s="231">
        <v>10.48</v>
      </c>
      <c r="BW121" s="231">
        <v>91.61</v>
      </c>
      <c r="BX121" s="231">
        <v>572.52</v>
      </c>
      <c r="BY121" s="231">
        <v>150.16</v>
      </c>
      <c r="BZ121" s="231">
        <v>115.6</v>
      </c>
      <c r="CA121" s="231">
        <v>157.37</v>
      </c>
      <c r="CB121" s="231">
        <v>51.47</v>
      </c>
      <c r="CC121" s="231">
        <v>86788.160000000003</v>
      </c>
      <c r="CD121" s="231">
        <v>221.06</v>
      </c>
      <c r="CE121" s="231">
        <v>82.69</v>
      </c>
      <c r="CF121" s="231">
        <v>11281.72</v>
      </c>
      <c r="CG121" s="231">
        <v>30.63</v>
      </c>
      <c r="CH121" s="231">
        <v>0.96</v>
      </c>
      <c r="CI121" s="231">
        <v>125.81</v>
      </c>
      <c r="CJ121" s="231">
        <v>137.18</v>
      </c>
      <c r="CK121" s="231">
        <v>105.11</v>
      </c>
      <c r="CL121" s="231">
        <v>21.42</v>
      </c>
      <c r="CM121" s="231">
        <v>6.25</v>
      </c>
      <c r="CN121" s="231">
        <v>8.76</v>
      </c>
      <c r="CO121" s="231">
        <v>7.06</v>
      </c>
      <c r="CP121" s="231">
        <v>1226.8499999999999</v>
      </c>
      <c r="CQ121" s="231">
        <v>175.63</v>
      </c>
      <c r="CR121" s="231">
        <v>289.54000000000002</v>
      </c>
      <c r="CS121" s="231">
        <v>235.47</v>
      </c>
      <c r="CT121" s="231">
        <v>313.48</v>
      </c>
      <c r="CU121" s="231">
        <v>779.75</v>
      </c>
      <c r="CV121" s="231">
        <v>183.02</v>
      </c>
      <c r="CW121" s="231">
        <v>529.9</v>
      </c>
      <c r="CX121" s="231">
        <v>13.24</v>
      </c>
      <c r="CY121" s="231">
        <v>394.56</v>
      </c>
      <c r="CZ121" s="231">
        <v>42.42</v>
      </c>
      <c r="DA121" s="231">
        <v>10902.9</v>
      </c>
      <c r="DB121" s="231">
        <v>244.54</v>
      </c>
      <c r="DC121" s="231">
        <v>9.31</v>
      </c>
      <c r="DD121" s="231">
        <v>41.18</v>
      </c>
      <c r="DE121" s="231">
        <v>1553.68</v>
      </c>
      <c r="DF121" s="231">
        <v>218.04</v>
      </c>
      <c r="DG121" s="231">
        <v>150.16</v>
      </c>
      <c r="DH121" s="231">
        <v>12.93</v>
      </c>
      <c r="DI121" s="231">
        <v>7.79</v>
      </c>
      <c r="DJ121" s="231">
        <v>30.28</v>
      </c>
      <c r="DK121" s="231">
        <v>77.06</v>
      </c>
      <c r="DL121" s="231">
        <v>10762.57</v>
      </c>
      <c r="DM121" s="231">
        <v>31.3</v>
      </c>
      <c r="DN121" s="231">
        <v>58.35</v>
      </c>
      <c r="DO121" s="231">
        <v>68.31</v>
      </c>
      <c r="DP121" s="231">
        <v>100.53</v>
      </c>
      <c r="DQ121" s="231">
        <v>253493.2</v>
      </c>
      <c r="DR121" s="231">
        <v>476.96</v>
      </c>
      <c r="DS121" s="231">
        <v>38.6</v>
      </c>
      <c r="DT121" s="231">
        <v>32.64</v>
      </c>
      <c r="DU121" s="231">
        <v>78.790000000000006</v>
      </c>
      <c r="DV121" s="231">
        <v>7.35</v>
      </c>
      <c r="DW121" s="231">
        <v>1.59</v>
      </c>
      <c r="DX121" s="231">
        <v>14.21</v>
      </c>
      <c r="DY121" s="231">
        <v>9.09</v>
      </c>
      <c r="DZ121" s="231">
        <v>251.5</v>
      </c>
      <c r="EA121" s="231">
        <v>131.62</v>
      </c>
      <c r="EB121" s="231">
        <v>24.87</v>
      </c>
      <c r="EC121" s="231">
        <v>1378.4</v>
      </c>
      <c r="ED121" s="231">
        <v>25.06</v>
      </c>
      <c r="EE121" s="231">
        <v>29.74</v>
      </c>
      <c r="EF121" s="231">
        <v>21.76</v>
      </c>
      <c r="EG121" s="231">
        <v>32.81</v>
      </c>
      <c r="EH121" s="231">
        <v>1172.3599999999999</v>
      </c>
      <c r="EI121" s="231">
        <v>238.24</v>
      </c>
      <c r="EJ121" s="231">
        <v>5.14</v>
      </c>
      <c r="EK121" s="231">
        <v>4699.8</v>
      </c>
      <c r="EL121" s="231">
        <v>26.39</v>
      </c>
      <c r="EM121" s="231">
        <v>247.32</v>
      </c>
      <c r="EN121" s="231">
        <v>175.87</v>
      </c>
      <c r="EO121" s="231">
        <v>254.4</v>
      </c>
      <c r="EP121" s="231">
        <v>3707.15</v>
      </c>
      <c r="EQ121" s="231">
        <v>182.69</v>
      </c>
      <c r="ER121" s="231">
        <v>154.5</v>
      </c>
      <c r="ES121" s="231">
        <v>251.4</v>
      </c>
      <c r="ET121" s="231">
        <v>66.88</v>
      </c>
      <c r="EU121" s="231">
        <v>30.15</v>
      </c>
      <c r="EV121" s="231">
        <v>483.02</v>
      </c>
      <c r="EW121" s="231">
        <v>11.88</v>
      </c>
      <c r="EX121" s="231">
        <v>155.44</v>
      </c>
      <c r="EY121" s="231">
        <v>222.9</v>
      </c>
      <c r="EZ121" s="231">
        <v>28.03</v>
      </c>
      <c r="FA121" s="231">
        <v>68.12</v>
      </c>
      <c r="FB121" s="231">
        <v>27.18</v>
      </c>
      <c r="FC121" s="231">
        <v>99.5</v>
      </c>
      <c r="FD121" s="231">
        <v>9.1300000000000008</v>
      </c>
      <c r="FE121" s="231">
        <v>30.26</v>
      </c>
      <c r="FF121" s="231">
        <v>381.35</v>
      </c>
      <c r="FG121" s="231">
        <v>88.21</v>
      </c>
      <c r="FH121" s="231">
        <v>968.2</v>
      </c>
      <c r="FI121" s="231">
        <v>65.61</v>
      </c>
      <c r="FJ121" s="233">
        <v>50565.59</v>
      </c>
      <c r="FN121" s="326">
        <f t="shared" si="495"/>
        <v>1.1731404475883927E-2</v>
      </c>
      <c r="FO121" s="322">
        <f t="shared" si="496"/>
        <v>2.9725182277061037E-2</v>
      </c>
      <c r="FP121" s="322">
        <f t="shared" si="497"/>
        <v>6.4257028112448434E-4</v>
      </c>
      <c r="FQ121" s="322">
        <f t="shared" si="498"/>
        <v>1.0129870129870145E-2</v>
      </c>
      <c r="FR121" s="322">
        <f t="shared" si="499"/>
        <v>-4.2409406726073004E-2</v>
      </c>
      <c r="FS121" s="322">
        <f t="shared" si="500"/>
        <v>4.2424242424242489E-2</v>
      </c>
      <c r="FT121" s="322">
        <f t="shared" si="501"/>
        <v>-9.9218142746102869E-3</v>
      </c>
      <c r="FU121" s="322">
        <f t="shared" si="502"/>
        <v>6.9125311060492288E-3</v>
      </c>
      <c r="FV121" s="322">
        <f t="shared" si="503"/>
        <v>2.4283765347885417E-2</v>
      </c>
      <c r="FW121" s="322">
        <f t="shared" si="504"/>
        <v>1.7540892507671099E-2</v>
      </c>
      <c r="FX121" s="322">
        <f t="shared" si="505"/>
        <v>3.2644178454842354E-2</v>
      </c>
      <c r="FY121" s="322">
        <f t="shared" si="506"/>
        <v>0</v>
      </c>
      <c r="FZ121" s="322">
        <f t="shared" si="507"/>
        <v>-2.4271844660194247E-2</v>
      </c>
      <c r="GA121" s="322">
        <f t="shared" si="508"/>
        <v>4.7954586131495848E-3</v>
      </c>
      <c r="GB121" s="322">
        <f t="shared" si="509"/>
        <v>4.1666666666666706E-2</v>
      </c>
      <c r="GC121" s="322">
        <f t="shared" si="510"/>
        <v>-9.890274314214428E-3</v>
      </c>
      <c r="GD121" s="322">
        <f t="shared" si="511"/>
        <v>-2.8021015761821391E-2</v>
      </c>
      <c r="GE121" s="322">
        <f t="shared" si="512"/>
        <v>3.2436916091853694E-2</v>
      </c>
      <c r="GF121" s="322">
        <f t="shared" si="513"/>
        <v>-1.316132395100327E-2</v>
      </c>
      <c r="GG121" s="322">
        <f t="shared" si="514"/>
        <v>-3.2142750562458619E-2</v>
      </c>
      <c r="GH121" s="322">
        <f t="shared" si="515"/>
        <v>1.3609467455621329E-2</v>
      </c>
      <c r="GI121" s="322">
        <f t="shared" si="516"/>
        <v>-2.6072863082235141E-2</v>
      </c>
      <c r="GJ121" s="322">
        <f t="shared" si="517"/>
        <v>-8.7241003271537696E-3</v>
      </c>
      <c r="GK121" s="322">
        <f t="shared" si="518"/>
        <v>3.2714885964760528E-2</v>
      </c>
      <c r="GL121" s="322">
        <f t="shared" si="519"/>
        <v>5.1009174311926628E-2</v>
      </c>
      <c r="GM121" s="322">
        <f t="shared" si="520"/>
        <v>-2.0989335148627119E-2</v>
      </c>
      <c r="GN121" s="322">
        <f t="shared" si="521"/>
        <v>-0.10407239819004524</v>
      </c>
      <c r="GO121" s="322">
        <f t="shared" si="522"/>
        <v>3.4150612959719842E-2</v>
      </c>
      <c r="GP121" s="322">
        <f t="shared" si="523"/>
        <v>5.155181483429757E-2</v>
      </c>
      <c r="GQ121" s="322">
        <f t="shared" si="524"/>
        <v>5.463676948051939E-2</v>
      </c>
      <c r="GR121" s="322">
        <f t="shared" si="525"/>
        <v>1.6293744397377703E-2</v>
      </c>
      <c r="GS121" s="322">
        <f t="shared" si="526"/>
        <v>2.5785656728445397E-3</v>
      </c>
      <c r="GT121" s="322">
        <f t="shared" si="527"/>
        <v>9.2627599243856371E-2</v>
      </c>
      <c r="GU121" s="322">
        <f t="shared" si="528"/>
        <v>-2.1575162252236435E-2</v>
      </c>
      <c r="GV121" s="322">
        <f t="shared" si="529"/>
        <v>2.1774856203779832E-2</v>
      </c>
      <c r="GW121" s="322">
        <f t="shared" si="530"/>
        <v>8.4942084942085227E-3</v>
      </c>
      <c r="GX121" s="322">
        <f t="shared" si="531"/>
        <v>-7.9003132485719711E-3</v>
      </c>
      <c r="GY121" s="322">
        <f t="shared" si="532"/>
        <v>-1.8367346938775481E-2</v>
      </c>
      <c r="GZ121" s="322">
        <f t="shared" si="533"/>
        <v>0.11255742725880542</v>
      </c>
      <c r="HA121" s="322">
        <f t="shared" si="534"/>
        <v>6.975020383959675E-2</v>
      </c>
      <c r="HB121" s="322">
        <f t="shared" si="535"/>
        <v>4.6836483155299358E-3</v>
      </c>
      <c r="HC121" s="322">
        <f t="shared" si="536"/>
        <v>-1.976005645730412E-2</v>
      </c>
      <c r="HD121" s="322">
        <f t="shared" si="537"/>
        <v>-2.4907749077490736E-2</v>
      </c>
      <c r="HE121" s="322">
        <f t="shared" si="538"/>
        <v>6.269592476488943E-3</v>
      </c>
      <c r="HF121" s="322">
        <f t="shared" si="539"/>
        <v>4.9780206724486131E-2</v>
      </c>
      <c r="HG121" s="322">
        <f t="shared" si="540"/>
        <v>1.4959795549460858E-2</v>
      </c>
      <c r="HH121" s="322">
        <f t="shared" si="541"/>
        <v>-2.8461538461538403E-2</v>
      </c>
      <c r="HI121" s="322">
        <f t="shared" si="542"/>
        <v>1.3094990646435305E-2</v>
      </c>
      <c r="HJ121" s="322">
        <f t="shared" si="543"/>
        <v>4.9140049140048089E-3</v>
      </c>
      <c r="HK121" s="322">
        <f t="shared" si="544"/>
        <v>-7.0687772925764281E-2</v>
      </c>
      <c r="HL121" s="322">
        <f t="shared" si="545"/>
        <v>9.9933377748168128E-3</v>
      </c>
      <c r="HM121" s="322">
        <f t="shared" si="546"/>
        <v>4.0763710090430248E-2</v>
      </c>
      <c r="HN121" s="322">
        <f t="shared" si="547"/>
        <v>2.5383419933127285E-2</v>
      </c>
      <c r="HO121" s="322">
        <f t="shared" si="548"/>
        <v>0.13432835820895517</v>
      </c>
      <c r="HP121" s="322">
        <f t="shared" si="549"/>
        <v>3.1442663378545108E-2</v>
      </c>
      <c r="HQ121" s="322">
        <f t="shared" si="550"/>
        <v>7.3806502001366259E-3</v>
      </c>
      <c r="HR121" s="322">
        <f t="shared" si="551"/>
        <v>-1.2230031521848114E-2</v>
      </c>
      <c r="HS121" s="322">
        <f t="shared" si="552"/>
        <v>3.1527377521613824E-2</v>
      </c>
      <c r="HT121" s="322">
        <f t="shared" si="553"/>
        <v>-1.953125E-2</v>
      </c>
      <c r="HU121" s="322">
        <f t="shared" si="554"/>
        <v>2.1695951107715914E-2</v>
      </c>
      <c r="HV121" s="322">
        <f t="shared" si="555"/>
        <v>2.3310023310022811E-3</v>
      </c>
      <c r="HW121" s="322">
        <f t="shared" si="556"/>
        <v>-5.5128128665434123E-2</v>
      </c>
      <c r="HX121" s="322">
        <f t="shared" si="557"/>
        <v>-1.8029425952725574E-2</v>
      </c>
      <c r="HY121" s="322">
        <f t="shared" si="558"/>
        <v>5.5543212619417913E-3</v>
      </c>
      <c r="HZ121" s="322">
        <f t="shared" si="559"/>
        <v>-2.2327878326197765E-3</v>
      </c>
      <c r="IA121" s="322">
        <f t="shared" si="560"/>
        <v>6.1849085306392836E-3</v>
      </c>
      <c r="IB121" s="322">
        <f t="shared" si="561"/>
        <v>3.9832568187955939E-3</v>
      </c>
      <c r="IC121" s="322">
        <f t="shared" si="562"/>
        <v>-1.3184843830005108E-2</v>
      </c>
      <c r="ID121" s="322">
        <f t="shared" si="563"/>
        <v>1.578717836894887E-2</v>
      </c>
      <c r="IE121" s="322">
        <f t="shared" si="564"/>
        <v>-1.2067205049660769E-3</v>
      </c>
      <c r="IF121" s="322">
        <f t="shared" si="565"/>
        <v>-1.9352568613652425E-2</v>
      </c>
      <c r="IG121" s="322">
        <f t="shared" si="566"/>
        <v>-3.7037037037036945E-2</v>
      </c>
      <c r="IH121" s="322">
        <f t="shared" si="567"/>
        <v>-4.7483380816713142E-3</v>
      </c>
      <c r="II121" s="322">
        <f t="shared" si="568"/>
        <v>2.2775482862565664E-2</v>
      </c>
      <c r="IJ121" s="322">
        <f t="shared" si="569"/>
        <v>2.7144369292595841E-2</v>
      </c>
      <c r="IK121" s="322">
        <f t="shared" si="570"/>
        <v>-9.9793759563572408E-4</v>
      </c>
      <c r="IL121" s="322">
        <f t="shared" si="571"/>
        <v>8.0777860882572938E-2</v>
      </c>
      <c r="IM121" s="322">
        <f t="shared" si="572"/>
        <v>8.9760851445791229E-3</v>
      </c>
      <c r="IN121" s="322">
        <f t="shared" si="573"/>
        <v>-4.8337200309358083E-3</v>
      </c>
      <c r="IO121" s="322">
        <f t="shared" si="574"/>
        <v>-5.010223191853308E-2</v>
      </c>
      <c r="IP121" s="322">
        <f t="shared" si="575"/>
        <v>4.0576162681227664E-2</v>
      </c>
      <c r="IQ121" s="322">
        <f t="shared" si="576"/>
        <v>-3.714485328365158E-2</v>
      </c>
      <c r="IR121" s="322">
        <f t="shared" si="577"/>
        <v>-2.5685003968346488E-2</v>
      </c>
      <c r="IS121" s="322">
        <f t="shared" si="578"/>
        <v>-5.8422590068159599E-3</v>
      </c>
      <c r="IT121" s="322">
        <f t="shared" si="579"/>
        <v>-2.0408163265306142E-2</v>
      </c>
      <c r="IU121" s="322">
        <f t="shared" si="580"/>
        <v>-1.4645989974937379E-2</v>
      </c>
      <c r="IV121" s="322">
        <f t="shared" si="581"/>
        <v>-8.4568124322369903E-3</v>
      </c>
      <c r="IW121" s="322">
        <f t="shared" si="582"/>
        <v>1.6636038301576544E-2</v>
      </c>
      <c r="IX121" s="322">
        <f t="shared" si="583"/>
        <v>9.3457943925248264E-4</v>
      </c>
      <c r="IY121" s="322">
        <f t="shared" si="584"/>
        <v>2.4590163934426288E-2</v>
      </c>
      <c r="IZ121" s="322">
        <f t="shared" si="585"/>
        <v>4.5871559633026545E-3</v>
      </c>
      <c r="JA121" s="322">
        <f t="shared" si="586"/>
        <v>0.15737704918032788</v>
      </c>
      <c r="JB121" s="322">
        <f t="shared" si="587"/>
        <v>-7.986710066449669E-2</v>
      </c>
      <c r="JC121" s="322">
        <f t="shared" si="588"/>
        <v>2.6595744680850963E-2</v>
      </c>
      <c r="JD121" s="322">
        <f t="shared" si="589"/>
        <v>-1.8741315620022275E-2</v>
      </c>
      <c r="JE121" s="322">
        <f t="shared" si="590"/>
        <v>5.7233161064366095E-3</v>
      </c>
      <c r="JF121" s="322">
        <f t="shared" si="591"/>
        <v>1.6669909839787389E-2</v>
      </c>
      <c r="JG121" s="322">
        <f t="shared" si="592"/>
        <v>-5.7506439191084471E-3</v>
      </c>
      <c r="JH121" s="322">
        <f t="shared" si="593"/>
        <v>-3.8760504201680646E-2</v>
      </c>
      <c r="JI121" s="322">
        <f t="shared" si="594"/>
        <v>2.3210010040936091E-2</v>
      </c>
      <c r="JJ121" s="322">
        <f t="shared" si="595"/>
        <v>-8.2397003745317936E-3</v>
      </c>
      <c r="JK121" s="322">
        <f t="shared" si="596"/>
        <v>-6.4714325283911902E-3</v>
      </c>
      <c r="JL121" s="322">
        <f t="shared" si="597"/>
        <v>2.3629489603024909E-3</v>
      </c>
      <c r="JM121" s="322">
        <f t="shared" si="598"/>
        <v>-2.4985796247281151E-3</v>
      </c>
      <c r="JN121" s="322">
        <f t="shared" si="599"/>
        <v>4.6836483155299358E-3</v>
      </c>
      <c r="JO121" s="322">
        <f t="shared" si="600"/>
        <v>4.3149946062568424E-3</v>
      </c>
      <c r="JP121" s="322">
        <f t="shared" si="601"/>
        <v>-2.5556081400851829E-2</v>
      </c>
      <c r="JQ121" s="322">
        <f t="shared" si="602"/>
        <v>-3.1437993653801698E-2</v>
      </c>
      <c r="JR121" s="322">
        <f t="shared" si="603"/>
        <v>1.7918676774637554E-3</v>
      </c>
      <c r="JS121" s="322">
        <f t="shared" si="604"/>
        <v>-9.9793759563572408E-4</v>
      </c>
      <c r="JT121" s="322">
        <f t="shared" si="605"/>
        <v>-6.9124423963133532E-3</v>
      </c>
      <c r="JU121" s="322">
        <f t="shared" si="606"/>
        <v>1.4322916666666709E-2</v>
      </c>
      <c r="JV121" s="322">
        <f t="shared" si="607"/>
        <v>-3.3822590938098238E-2</v>
      </c>
      <c r="JW121" s="322">
        <f t="shared" si="608"/>
        <v>1.7696777601690483E-2</v>
      </c>
      <c r="JX121" s="322">
        <f t="shared" si="609"/>
        <v>2.3719704752121044E-2</v>
      </c>
      <c r="JY121" s="322">
        <f t="shared" si="610"/>
        <v>-3.2457496136012384E-2</v>
      </c>
      <c r="JZ121" s="322">
        <f t="shared" si="611"/>
        <v>2.0997375328084041E-2</v>
      </c>
      <c r="KA121" s="322">
        <f t="shared" si="612"/>
        <v>-8.1312617975896947E-3</v>
      </c>
      <c r="KB121" s="322">
        <f t="shared" si="613"/>
        <v>-3.9773292234256781E-4</v>
      </c>
      <c r="KC121" s="322">
        <f t="shared" si="614"/>
        <v>-5.3903352384660493E-2</v>
      </c>
      <c r="KD121" s="322">
        <f t="shared" si="615"/>
        <v>4.0417649040079976E-3</v>
      </c>
      <c r="KE121" s="322">
        <f t="shared" si="616"/>
        <v>1.4988167236392329E-2</v>
      </c>
      <c r="KF121" s="322">
        <f t="shared" si="617"/>
        <v>-1.5384615384615325E-2</v>
      </c>
      <c r="KG121" s="322">
        <f t="shared" si="618"/>
        <v>6.3867134755603613E-2</v>
      </c>
      <c r="KH121" s="322">
        <f t="shared" si="619"/>
        <v>-4.0650406504065375E-3</v>
      </c>
      <c r="KI121" s="322">
        <f t="shared" si="620"/>
        <v>3.9215686274509838E-2</v>
      </c>
      <c r="KJ121" s="322">
        <f t="shared" si="621"/>
        <v>-2.1067415730336631E-3</v>
      </c>
      <c r="KK121" s="322">
        <f t="shared" si="622"/>
        <v>-1.623376623376627E-2</v>
      </c>
      <c r="KL121" s="322">
        <f t="shared" si="623"/>
        <v>9.4320690347180179E-3</v>
      </c>
      <c r="KM121" s="322">
        <f t="shared" si="624"/>
        <v>3.9816716700900666E-2</v>
      </c>
      <c r="KN121" s="322">
        <f t="shared" si="625"/>
        <v>3.4095634095634104E-2</v>
      </c>
      <c r="KO121" s="322">
        <f t="shared" si="626"/>
        <v>6.8195908245505268E-2</v>
      </c>
      <c r="KP121" s="322">
        <f t="shared" si="627"/>
        <v>6.8300522298110952E-3</v>
      </c>
      <c r="KQ121" s="322">
        <f t="shared" si="628"/>
        <v>-2.2996057818659751E-2</v>
      </c>
      <c r="KR121" s="322">
        <f t="shared" si="629"/>
        <v>-3.1597685803293162E-2</v>
      </c>
      <c r="KS121" s="322">
        <f t="shared" si="630"/>
        <v>9.8491843644198298E-3</v>
      </c>
      <c r="KT121" s="322">
        <f t="shared" si="631"/>
        <v>-5.8258355028282171E-3</v>
      </c>
      <c r="KU121" s="322">
        <f t="shared" si="632"/>
        <v>1.6295537923385471E-2</v>
      </c>
      <c r="KV121" s="322">
        <f t="shared" si="633"/>
        <v>-7.7220077220077291E-3</v>
      </c>
      <c r="KW121" s="322">
        <f t="shared" si="634"/>
        <v>1.918649270913277E-3</v>
      </c>
      <c r="KX121" s="322">
        <f t="shared" si="635"/>
        <v>-2.1142433234421373E-2</v>
      </c>
      <c r="KY121" s="322">
        <f t="shared" si="636"/>
        <v>4.7123821904452249E-3</v>
      </c>
      <c r="KZ121" s="322">
        <f t="shared" si="637"/>
        <v>1.6942292124436261E-2</v>
      </c>
      <c r="LA121" s="322">
        <f t="shared" si="638"/>
        <v>3.932363350373351E-4</v>
      </c>
      <c r="LB121" s="322">
        <f t="shared" si="639"/>
        <v>-1.8319373571695226E-2</v>
      </c>
      <c r="LC121" s="322">
        <f t="shared" si="640"/>
        <v>-2.8554716579814978E-2</v>
      </c>
      <c r="LD121" s="322">
        <f t="shared" si="641"/>
        <v>-1.8486754335810918E-2</v>
      </c>
      <c r="LE121" s="322">
        <f t="shared" si="642"/>
        <v>0.13591180191577812</v>
      </c>
      <c r="LF121" s="322">
        <f t="shared" si="643"/>
        <v>-3.7241173841799495E-3</v>
      </c>
      <c r="LG121" s="322">
        <f t="shared" si="644"/>
        <v>4.6511627906976744E-2</v>
      </c>
      <c r="LH121" s="322">
        <f t="shared" si="645"/>
        <v>1.3534213232054029E-2</v>
      </c>
      <c r="LI121" s="322">
        <f t="shared" si="646"/>
        <v>1.1925042589437867E-2</v>
      </c>
      <c r="LJ121" s="322">
        <f t="shared" si="647"/>
        <v>4.1194989617522985E-2</v>
      </c>
      <c r="LK121" s="322">
        <f t="shared" si="648"/>
        <v>1.9903912148249801E-2</v>
      </c>
      <c r="LL121" s="322">
        <f t="shared" si="649"/>
        <v>-1.4069644741470228E-2</v>
      </c>
      <c r="LM121" s="322">
        <f t="shared" si="650"/>
        <v>2.6212714673094443E-2</v>
      </c>
      <c r="LN121" s="322">
        <f t="shared" si="651"/>
        <v>-1.0917030567685615E-2</v>
      </c>
      <c r="LO121" s="322">
        <f t="shared" si="652"/>
        <v>9.1277890466532029E-3</v>
      </c>
      <c r="LP121" s="322">
        <f t="shared" si="653"/>
        <v>-0.11359223300970872</v>
      </c>
      <c r="LQ121" s="322">
        <f t="shared" si="654"/>
        <v>4.981733643307942E-3</v>
      </c>
      <c r="LR121" s="322">
        <f t="shared" si="655"/>
        <v>4.2338599464275976E-2</v>
      </c>
      <c r="LS121" s="322">
        <f t="shared" si="656"/>
        <v>-1.1541909457642326E-2</v>
      </c>
      <c r="LT121" s="322">
        <f t="shared" si="657"/>
        <v>8.1636053146736977E-3</v>
      </c>
      <c r="LU121" s="322">
        <f t="shared" si="658"/>
        <v>-4.4421788523157549E-2</v>
      </c>
      <c r="LV121" s="327">
        <f t="shared" si="659"/>
        <v>4.2635704469373342E-2</v>
      </c>
    </row>
    <row r="122" spans="1:334">
      <c r="A122" s="265">
        <v>45628</v>
      </c>
      <c r="B122" s="230">
        <v>3855.07</v>
      </c>
      <c r="C122" s="231">
        <v>183.55</v>
      </c>
      <c r="D122" s="231">
        <v>62.88</v>
      </c>
      <c r="E122" s="231">
        <v>39.020000000000003</v>
      </c>
      <c r="F122" s="231">
        <v>2543.39</v>
      </c>
      <c r="G122" s="231">
        <v>76.34</v>
      </c>
      <c r="H122" s="231">
        <v>213.19</v>
      </c>
      <c r="I122" s="231">
        <v>192672.69</v>
      </c>
      <c r="J122" s="231">
        <v>41.67</v>
      </c>
      <c r="K122" s="231">
        <v>441.15</v>
      </c>
      <c r="L122" s="231">
        <v>73.290000000000006</v>
      </c>
      <c r="M122" s="232">
        <v>7.0000000000000007E-2</v>
      </c>
      <c r="N122" s="231">
        <v>37.9</v>
      </c>
      <c r="O122" s="231">
        <v>5262.59</v>
      </c>
      <c r="P122" s="231">
        <v>3.71</v>
      </c>
      <c r="Q122" s="231">
        <v>1947.18</v>
      </c>
      <c r="R122" s="231">
        <v>29.9</v>
      </c>
      <c r="S122" s="231">
        <v>241.98</v>
      </c>
      <c r="T122" s="231">
        <v>78</v>
      </c>
      <c r="U122" s="231">
        <v>53090.61</v>
      </c>
      <c r="V122" s="231">
        <v>17.149999999999999</v>
      </c>
      <c r="W122" s="231">
        <v>142.4</v>
      </c>
      <c r="X122" s="231">
        <v>9.64</v>
      </c>
      <c r="Y122" s="231">
        <v>537.95000000000005</v>
      </c>
      <c r="Z122" s="231">
        <v>84.5</v>
      </c>
      <c r="AA122" s="231">
        <v>389.22</v>
      </c>
      <c r="AB122" s="231">
        <v>1.91</v>
      </c>
      <c r="AC122" s="231">
        <v>12.44</v>
      </c>
      <c r="AD122" s="231">
        <v>20.88</v>
      </c>
      <c r="AE122" s="231">
        <v>227.03</v>
      </c>
      <c r="AF122" s="231">
        <v>615.19000000000005</v>
      </c>
      <c r="AG122" s="231">
        <v>61.16</v>
      </c>
      <c r="AH122" s="231">
        <v>13.12</v>
      </c>
      <c r="AI122" s="231">
        <v>172.55</v>
      </c>
      <c r="AJ122" s="231">
        <v>24.42</v>
      </c>
      <c r="AK122" s="231">
        <v>363.2</v>
      </c>
      <c r="AL122" s="231">
        <v>454.81</v>
      </c>
      <c r="AM122" s="231">
        <v>20.92</v>
      </c>
      <c r="AN122" s="231">
        <v>15.08</v>
      </c>
      <c r="AO122" s="231">
        <v>151.75</v>
      </c>
      <c r="AP122" s="231">
        <v>242.23</v>
      </c>
      <c r="AQ122" s="231">
        <v>14.04</v>
      </c>
      <c r="AR122" s="231">
        <v>10.76</v>
      </c>
      <c r="AS122" s="231">
        <v>73.13</v>
      </c>
      <c r="AT122" s="231">
        <v>93.89</v>
      </c>
      <c r="AU122" s="231">
        <v>160.22999999999999</v>
      </c>
      <c r="AV122" s="231">
        <v>25.4</v>
      </c>
      <c r="AW122" s="231">
        <v>49.5</v>
      </c>
      <c r="AX122" s="231">
        <v>4.13</v>
      </c>
      <c r="AY122" s="231">
        <v>34.79</v>
      </c>
      <c r="AZ122" s="231">
        <v>32.28</v>
      </c>
      <c r="BA122" s="231">
        <v>9014.64</v>
      </c>
      <c r="BB122" s="231">
        <v>672.25</v>
      </c>
      <c r="BC122" s="231">
        <v>1.24</v>
      </c>
      <c r="BD122" s="231">
        <v>16.89</v>
      </c>
      <c r="BE122" s="231">
        <v>552.96</v>
      </c>
      <c r="BF122" s="231">
        <v>934.74</v>
      </c>
      <c r="BG122" s="231">
        <v>189.27</v>
      </c>
      <c r="BH122" s="231">
        <v>61.3</v>
      </c>
      <c r="BI122" s="231">
        <v>390.27</v>
      </c>
      <c r="BJ122" s="231">
        <v>4.5599999999999996</v>
      </c>
      <c r="BK122" s="231">
        <v>1445.79</v>
      </c>
      <c r="BL122" s="231">
        <v>166.37</v>
      </c>
      <c r="BM122" s="231">
        <v>174.5</v>
      </c>
      <c r="BN122" s="231">
        <v>377.89</v>
      </c>
      <c r="BO122" s="231">
        <v>4296.0600000000004</v>
      </c>
      <c r="BP122" s="231">
        <v>144.28</v>
      </c>
      <c r="BQ122" s="231">
        <v>1021.84</v>
      </c>
      <c r="BR122" s="231">
        <v>115.72</v>
      </c>
      <c r="BS122" s="231">
        <v>337.48</v>
      </c>
      <c r="BT122" s="231">
        <v>87.7</v>
      </c>
      <c r="BU122" s="231">
        <v>51.04</v>
      </c>
      <c r="BV122" s="231">
        <v>9.9</v>
      </c>
      <c r="BW122" s="231">
        <v>94.78</v>
      </c>
      <c r="BX122" s="231">
        <v>621.80999999999995</v>
      </c>
      <c r="BY122" s="231">
        <v>145.80000000000001</v>
      </c>
      <c r="BZ122" s="231">
        <v>118.37</v>
      </c>
      <c r="CA122" s="231">
        <v>151.91999999999999</v>
      </c>
      <c r="CB122" s="231">
        <v>53.22</v>
      </c>
      <c r="CC122" s="231">
        <v>88563.16</v>
      </c>
      <c r="CD122" s="231">
        <v>239.39</v>
      </c>
      <c r="CE122" s="231">
        <v>86.22</v>
      </c>
      <c r="CF122" s="231">
        <v>10964.48</v>
      </c>
      <c r="CG122" s="231">
        <v>30.11</v>
      </c>
      <c r="CH122" s="231">
        <v>0.97</v>
      </c>
      <c r="CI122" s="231">
        <v>128.93</v>
      </c>
      <c r="CJ122" s="231">
        <v>138.59</v>
      </c>
      <c r="CK122" s="231">
        <v>109.01</v>
      </c>
      <c r="CL122" s="231">
        <v>21.18</v>
      </c>
      <c r="CM122" s="231">
        <v>5.97</v>
      </c>
      <c r="CN122" s="231">
        <v>8.99</v>
      </c>
      <c r="CO122" s="231">
        <v>7.93</v>
      </c>
      <c r="CP122" s="231">
        <v>1229.3499999999999</v>
      </c>
      <c r="CQ122" s="231">
        <v>170.6</v>
      </c>
      <c r="CR122" s="231">
        <v>307.41000000000003</v>
      </c>
      <c r="CS122" s="231">
        <v>251.86</v>
      </c>
      <c r="CT122" s="231">
        <v>309.43</v>
      </c>
      <c r="CU122" s="231">
        <v>809.84</v>
      </c>
      <c r="CV122" s="231">
        <v>189.8</v>
      </c>
      <c r="CW122" s="231">
        <v>525.54999999999995</v>
      </c>
      <c r="CX122" s="231">
        <v>13</v>
      </c>
      <c r="CY122" s="231">
        <v>409.03</v>
      </c>
      <c r="CZ122" s="231">
        <v>44.27</v>
      </c>
      <c r="DA122" s="231">
        <v>11303.5</v>
      </c>
      <c r="DB122" s="231">
        <v>242.23</v>
      </c>
      <c r="DC122" s="231">
        <v>9.0500000000000007</v>
      </c>
      <c r="DD122" s="231">
        <v>39.74</v>
      </c>
      <c r="DE122" s="231">
        <v>1605.58</v>
      </c>
      <c r="DF122" s="231">
        <v>210.53</v>
      </c>
      <c r="DG122" s="231">
        <v>145.80000000000001</v>
      </c>
      <c r="DH122" s="231">
        <v>12.88</v>
      </c>
      <c r="DI122" s="231">
        <v>7.96</v>
      </c>
      <c r="DJ122" s="231">
        <v>30.26</v>
      </c>
      <c r="DK122" s="231">
        <v>77.180000000000007</v>
      </c>
      <c r="DL122" s="231">
        <v>10912.19</v>
      </c>
      <c r="DM122" s="231">
        <v>32.270000000000003</v>
      </c>
      <c r="DN122" s="231">
        <v>57.57</v>
      </c>
      <c r="DO122" s="231">
        <v>67.59</v>
      </c>
      <c r="DP122" s="231">
        <v>98.23</v>
      </c>
      <c r="DQ122" s="231">
        <v>250505.08</v>
      </c>
      <c r="DR122" s="231">
        <v>498.63</v>
      </c>
      <c r="DS122" s="231">
        <v>40.369999999999997</v>
      </c>
      <c r="DT122" s="231">
        <v>43.93</v>
      </c>
      <c r="DU122" s="231">
        <v>77.16</v>
      </c>
      <c r="DV122" s="231">
        <v>7.48</v>
      </c>
      <c r="DW122" s="231">
        <v>1.58</v>
      </c>
      <c r="DX122" s="231">
        <v>14.81</v>
      </c>
      <c r="DY122" s="231">
        <v>8.6300000000000008</v>
      </c>
      <c r="DZ122" s="231">
        <v>244.91</v>
      </c>
      <c r="EA122" s="231">
        <v>131.19999999999999</v>
      </c>
      <c r="EB122" s="231">
        <v>23.46</v>
      </c>
      <c r="EC122" s="231">
        <v>1493.2</v>
      </c>
      <c r="ED122" s="231">
        <v>25.07</v>
      </c>
      <c r="EE122" s="231">
        <v>31.65</v>
      </c>
      <c r="EF122" s="231">
        <v>22.54</v>
      </c>
      <c r="EG122" s="231">
        <v>33.07</v>
      </c>
      <c r="EH122" s="231">
        <v>1196.9100000000001</v>
      </c>
      <c r="EI122" s="231">
        <v>228.73</v>
      </c>
      <c r="EJ122" s="231">
        <v>5.4</v>
      </c>
      <c r="EK122" s="231">
        <v>4624.8100000000004</v>
      </c>
      <c r="EL122" s="231">
        <v>26.87</v>
      </c>
      <c r="EM122" s="231">
        <v>248.77</v>
      </c>
      <c r="EN122" s="231">
        <v>170.53</v>
      </c>
      <c r="EO122" s="231">
        <v>268.64</v>
      </c>
      <c r="EP122" s="231">
        <v>4003.64</v>
      </c>
      <c r="EQ122" s="231">
        <v>200.86</v>
      </c>
      <c r="ER122" s="231">
        <v>159.19</v>
      </c>
      <c r="ES122" s="231">
        <v>267.58</v>
      </c>
      <c r="ET122" s="231">
        <v>69.47</v>
      </c>
      <c r="EU122" s="231">
        <v>29.38</v>
      </c>
      <c r="EV122" s="231">
        <v>470.5</v>
      </c>
      <c r="EW122" s="231">
        <v>12.41</v>
      </c>
      <c r="EX122" s="231">
        <v>153.93</v>
      </c>
      <c r="EY122" s="231">
        <v>233.32</v>
      </c>
      <c r="EZ122" s="231">
        <v>27.45</v>
      </c>
      <c r="FA122" s="231">
        <v>68.55</v>
      </c>
      <c r="FB122" s="231">
        <v>27.12</v>
      </c>
      <c r="FC122" s="231">
        <v>100</v>
      </c>
      <c r="FD122" s="231">
        <v>9.3800000000000008</v>
      </c>
      <c r="FE122" s="231">
        <v>29.53</v>
      </c>
      <c r="FF122" s="231">
        <v>395.87</v>
      </c>
      <c r="FG122" s="231">
        <v>88.29</v>
      </c>
      <c r="FH122" s="231">
        <v>988.85</v>
      </c>
      <c r="FI122" s="231">
        <v>64.53</v>
      </c>
      <c r="FJ122" s="233">
        <v>52118.86</v>
      </c>
      <c r="FN122" s="326">
        <f t="shared" si="495"/>
        <v>1.1792217608801853E-2</v>
      </c>
      <c r="FO122" s="322">
        <f t="shared" si="496"/>
        <v>-2.7233115468400297E-4</v>
      </c>
      <c r="FP122" s="322">
        <f t="shared" si="497"/>
        <v>9.4718253331193356E-3</v>
      </c>
      <c r="FQ122" s="322">
        <f t="shared" si="498"/>
        <v>3.3427616353819121E-3</v>
      </c>
      <c r="FR122" s="322">
        <f t="shared" si="499"/>
        <v>3.0375828974927188E-2</v>
      </c>
      <c r="FS122" s="322">
        <f t="shared" si="500"/>
        <v>0.13804412641621952</v>
      </c>
      <c r="FT122" s="322">
        <f t="shared" si="501"/>
        <v>-1.5470582802253599E-2</v>
      </c>
      <c r="FU122" s="322">
        <f t="shared" si="502"/>
        <v>-6.8649938789011405E-2</v>
      </c>
      <c r="FV122" s="322">
        <f t="shared" si="503"/>
        <v>0.11001598295151845</v>
      </c>
      <c r="FW122" s="322">
        <f t="shared" si="504"/>
        <v>4.7489018164549451E-2</v>
      </c>
      <c r="FX122" s="322">
        <f t="shared" si="505"/>
        <v>0.10326659641728132</v>
      </c>
      <c r="FY122" s="322">
        <f t="shared" si="506"/>
        <v>0</v>
      </c>
      <c r="FZ122" s="322">
        <f t="shared" si="507"/>
        <v>-7.5936108929038799E-3</v>
      </c>
      <c r="GA122" s="322">
        <f t="shared" si="508"/>
        <v>1.8908291109463217E-2</v>
      </c>
      <c r="GB122" s="322">
        <f t="shared" si="509"/>
        <v>5.9999999999999991E-2</v>
      </c>
      <c r="GC122" s="322">
        <f t="shared" si="510"/>
        <v>-1.9136900114347894E-2</v>
      </c>
      <c r="GD122" s="322">
        <f t="shared" si="511"/>
        <v>7.7477477477477422E-2</v>
      </c>
      <c r="GE122" s="322">
        <f t="shared" si="512"/>
        <v>2.3214512241532329E-2</v>
      </c>
      <c r="GF122" s="322">
        <f t="shared" si="513"/>
        <v>2.9974910867555736E-2</v>
      </c>
      <c r="GG122" s="322">
        <f t="shared" si="514"/>
        <v>-1.8451270240417272E-3</v>
      </c>
      <c r="GH122" s="322">
        <f t="shared" si="515"/>
        <v>1.1675423234091989E-3</v>
      </c>
      <c r="GI122" s="322">
        <f t="shared" si="516"/>
        <v>3.0316185514796305E-2</v>
      </c>
      <c r="GJ122" s="322">
        <f t="shared" si="517"/>
        <v>6.0506050605060584E-2</v>
      </c>
      <c r="GK122" s="322">
        <f t="shared" si="518"/>
        <v>-9.9288405190456175E-2</v>
      </c>
      <c r="GL122" s="322">
        <f t="shared" si="519"/>
        <v>-1.6527001862197414E-2</v>
      </c>
      <c r="GM122" s="322">
        <f t="shared" si="520"/>
        <v>0.12765094448951211</v>
      </c>
      <c r="GN122" s="322">
        <f t="shared" si="521"/>
        <v>-3.5353535353535387E-2</v>
      </c>
      <c r="GO122" s="322">
        <f t="shared" si="522"/>
        <v>5.3344623200677309E-2</v>
      </c>
      <c r="GP122" s="322">
        <f t="shared" si="523"/>
        <v>4.4522261130565316E-2</v>
      </c>
      <c r="GQ122" s="322">
        <f t="shared" si="524"/>
        <v>9.2067920534898345E-2</v>
      </c>
      <c r="GR122" s="322">
        <f t="shared" si="525"/>
        <v>6.3974403320650311E-2</v>
      </c>
      <c r="GS122" s="322">
        <f t="shared" si="526"/>
        <v>-1.6878315383378948E-2</v>
      </c>
      <c r="GT122" s="322">
        <f t="shared" si="527"/>
        <v>0.13494809688581302</v>
      </c>
      <c r="GU122" s="322">
        <f t="shared" si="528"/>
        <v>3.1134217760248644E-2</v>
      </c>
      <c r="GV122" s="322">
        <f t="shared" si="529"/>
        <v>-1.8094089264173673E-2</v>
      </c>
      <c r="GW122" s="322">
        <f t="shared" si="530"/>
        <v>-7.2996426748341045E-2</v>
      </c>
      <c r="GX122" s="322">
        <f t="shared" si="531"/>
        <v>5.5905091356534216E-2</v>
      </c>
      <c r="GY122" s="322">
        <f t="shared" si="532"/>
        <v>-0.1301455301455301</v>
      </c>
      <c r="GZ122" s="322">
        <f t="shared" si="533"/>
        <v>3.7852718513420557E-2</v>
      </c>
      <c r="HA122" s="322">
        <f t="shared" si="534"/>
        <v>5.148281596452333E-2</v>
      </c>
      <c r="HB122" s="322">
        <f t="shared" si="535"/>
        <v>-9.4463073525803652E-3</v>
      </c>
      <c r="HC122" s="322">
        <f t="shared" si="536"/>
        <v>1.0799136069114368E-2</v>
      </c>
      <c r="HD122" s="322">
        <f t="shared" si="537"/>
        <v>1.79754020813623E-2</v>
      </c>
      <c r="HE122" s="322">
        <f t="shared" si="538"/>
        <v>-9.4812406880672197E-3</v>
      </c>
      <c r="HF122" s="322">
        <f t="shared" si="539"/>
        <v>6.2584880036215498E-2</v>
      </c>
      <c r="HG122" s="322">
        <f t="shared" si="540"/>
        <v>-1.5967573542959052E-2</v>
      </c>
      <c r="HH122" s="322">
        <f t="shared" si="541"/>
        <v>5.5423594615992477E-3</v>
      </c>
      <c r="HI122" s="322">
        <f t="shared" si="542"/>
        <v>1.55929421419778E-2</v>
      </c>
      <c r="HJ122" s="322">
        <f t="shared" si="543"/>
        <v>9.7799511002445074E-3</v>
      </c>
      <c r="HK122" s="322">
        <f t="shared" si="544"/>
        <v>2.1732745961820912E-2</v>
      </c>
      <c r="HL122" s="322">
        <f t="shared" si="545"/>
        <v>6.4643799472295538E-2</v>
      </c>
      <c r="HM122" s="322">
        <f t="shared" si="546"/>
        <v>1.2756864608716379E-2</v>
      </c>
      <c r="HN122" s="322">
        <f t="shared" si="547"/>
        <v>2.9164115125535753E-2</v>
      </c>
      <c r="HO122" s="322">
        <f t="shared" si="548"/>
        <v>0.63157894736842102</v>
      </c>
      <c r="HP122" s="322">
        <f t="shared" si="549"/>
        <v>9.5636580992229606E-3</v>
      </c>
      <c r="HQ122" s="322">
        <f t="shared" si="550"/>
        <v>7.1773302579807519E-2</v>
      </c>
      <c r="HR122" s="322">
        <f t="shared" si="551"/>
        <v>5.4047653950677219E-2</v>
      </c>
      <c r="HS122" s="322">
        <f t="shared" si="552"/>
        <v>5.7551544951667942E-2</v>
      </c>
      <c r="HT122" s="322">
        <f t="shared" si="553"/>
        <v>-2.3107569721115582E-2</v>
      </c>
      <c r="HU122" s="322">
        <f t="shared" si="554"/>
        <v>-2.7291760131598737E-2</v>
      </c>
      <c r="HV122" s="322">
        <f t="shared" si="555"/>
        <v>6.0465116279069718E-2</v>
      </c>
      <c r="HW122" s="322">
        <f t="shared" si="556"/>
        <v>1.3991752230264299E-2</v>
      </c>
      <c r="HX122" s="322">
        <f t="shared" si="557"/>
        <v>2.1614983113294507E-2</v>
      </c>
      <c r="HY122" s="322">
        <f t="shared" si="558"/>
        <v>-3.612461334511706E-2</v>
      </c>
      <c r="HZ122" s="322">
        <f t="shared" si="559"/>
        <v>-5.13374052232516E-3</v>
      </c>
      <c r="IA122" s="322">
        <f t="shared" si="560"/>
        <v>4.0891238560896E-2</v>
      </c>
      <c r="IB122" s="322">
        <f t="shared" si="561"/>
        <v>-2.9789523233138368E-2</v>
      </c>
      <c r="IC122" s="322">
        <f t="shared" si="562"/>
        <v>1.9627408523504069E-2</v>
      </c>
      <c r="ID122" s="322">
        <f t="shared" si="563"/>
        <v>-6.3541130001716888E-3</v>
      </c>
      <c r="IE122" s="322">
        <f t="shared" si="564"/>
        <v>4.5477075588599772E-2</v>
      </c>
      <c r="IF122" s="322">
        <f t="shared" si="565"/>
        <v>4.8917593589283617E-2</v>
      </c>
      <c r="IG122" s="322">
        <f t="shared" si="566"/>
        <v>-1.3529184383455795E-2</v>
      </c>
      <c r="IH122" s="322">
        <f t="shared" si="567"/>
        <v>-5.5343511450381681E-2</v>
      </c>
      <c r="II122" s="322">
        <f t="shared" si="568"/>
        <v>3.4603209256631393E-2</v>
      </c>
      <c r="IJ122" s="322">
        <f t="shared" si="569"/>
        <v>8.6093062251100333E-2</v>
      </c>
      <c r="IK122" s="322">
        <f t="shared" si="570"/>
        <v>-2.9035695258390951E-2</v>
      </c>
      <c r="IL122" s="322">
        <f t="shared" si="571"/>
        <v>2.3961937716263065E-2</v>
      </c>
      <c r="IM122" s="322">
        <f t="shared" si="572"/>
        <v>-3.4631759547563173E-2</v>
      </c>
      <c r="IN122" s="322">
        <f t="shared" si="573"/>
        <v>3.4000388575869442E-2</v>
      </c>
      <c r="IO122" s="322">
        <f t="shared" si="574"/>
        <v>2.0452098535099716E-2</v>
      </c>
      <c r="IP122" s="322">
        <f t="shared" si="575"/>
        <v>8.2918664615941301E-2</v>
      </c>
      <c r="IQ122" s="322">
        <f t="shared" si="576"/>
        <v>4.268956342967712E-2</v>
      </c>
      <c r="IR122" s="322">
        <f t="shared" si="577"/>
        <v>-2.8119825700336457E-2</v>
      </c>
      <c r="IS122" s="322">
        <f t="shared" si="578"/>
        <v>-1.6976820111002273E-2</v>
      </c>
      <c r="IT122" s="322">
        <f t="shared" si="579"/>
        <v>1.0416666666666676E-2</v>
      </c>
      <c r="IU122" s="322">
        <f t="shared" si="580"/>
        <v>2.4799300532549119E-2</v>
      </c>
      <c r="IV122" s="322">
        <f t="shared" si="581"/>
        <v>1.0278466248724279E-2</v>
      </c>
      <c r="IW122" s="322">
        <f t="shared" si="582"/>
        <v>3.7103986300066651E-2</v>
      </c>
      <c r="IX122" s="322">
        <f t="shared" si="583"/>
        <v>-1.1204481792717179E-2</v>
      </c>
      <c r="IY122" s="322">
        <f t="shared" si="584"/>
        <v>-4.4800000000000041E-2</v>
      </c>
      <c r="IZ122" s="322">
        <f t="shared" si="585"/>
        <v>2.6255707762557128E-2</v>
      </c>
      <c r="JA122" s="322">
        <f t="shared" si="586"/>
        <v>0.12322946175637396</v>
      </c>
      <c r="JB122" s="322">
        <f t="shared" si="587"/>
        <v>2.0377389248889435E-3</v>
      </c>
      <c r="JC122" s="322">
        <f t="shared" si="588"/>
        <v>-2.8639754028355072E-2</v>
      </c>
      <c r="JD122" s="322">
        <f t="shared" si="589"/>
        <v>6.1718588105270443E-2</v>
      </c>
      <c r="JE122" s="322">
        <f t="shared" si="590"/>
        <v>6.9605469911241405E-2</v>
      </c>
      <c r="JF122" s="322">
        <f t="shared" si="591"/>
        <v>-1.2919484496618639E-2</v>
      </c>
      <c r="JG122" s="322">
        <f t="shared" si="592"/>
        <v>3.8589291439564001E-2</v>
      </c>
      <c r="JH122" s="322">
        <f t="shared" si="593"/>
        <v>3.7045131679597859E-2</v>
      </c>
      <c r="JI122" s="322">
        <f t="shared" si="594"/>
        <v>-8.2090960558596389E-3</v>
      </c>
      <c r="JJ122" s="322">
        <f t="shared" si="595"/>
        <v>-1.8126888217522674E-2</v>
      </c>
      <c r="JK122" s="322">
        <f t="shared" si="596"/>
        <v>3.6673763179237553E-2</v>
      </c>
      <c r="JL122" s="322">
        <f t="shared" si="597"/>
        <v>4.3611504007543642E-2</v>
      </c>
      <c r="JM122" s="322">
        <f t="shared" si="598"/>
        <v>3.6742518045657611E-2</v>
      </c>
      <c r="JN122" s="322">
        <f t="shared" si="599"/>
        <v>-9.4463073525803652E-3</v>
      </c>
      <c r="JO122" s="322">
        <f t="shared" si="600"/>
        <v>-2.7926960257787303E-2</v>
      </c>
      <c r="JP122" s="322">
        <f t="shared" si="601"/>
        <v>-3.496843127731903E-2</v>
      </c>
      <c r="JQ122" s="322">
        <f t="shared" si="602"/>
        <v>3.3404562071983848E-2</v>
      </c>
      <c r="JR122" s="322">
        <f t="shared" si="603"/>
        <v>-3.4443221427261014E-2</v>
      </c>
      <c r="JS122" s="322">
        <f t="shared" si="604"/>
        <v>-2.9035695258390951E-2</v>
      </c>
      <c r="JT122" s="322">
        <f t="shared" si="605"/>
        <v>-3.8669760247485641E-3</v>
      </c>
      <c r="JU122" s="322">
        <f t="shared" si="606"/>
        <v>2.1822849807445435E-2</v>
      </c>
      <c r="JV122" s="322">
        <f t="shared" si="607"/>
        <v>-6.6050198150593043E-4</v>
      </c>
      <c r="JW122" s="322">
        <f t="shared" si="608"/>
        <v>1.5572281339216786E-3</v>
      </c>
      <c r="JX122" s="322">
        <f t="shared" si="609"/>
        <v>1.3901884029558071E-2</v>
      </c>
      <c r="JY122" s="322">
        <f t="shared" si="610"/>
        <v>3.0990415335463335E-2</v>
      </c>
      <c r="JZ122" s="322">
        <f t="shared" si="611"/>
        <v>-1.3367609254498734E-2</v>
      </c>
      <c r="KA122" s="322">
        <f t="shared" si="612"/>
        <v>-1.0540184453227915E-2</v>
      </c>
      <c r="KB122" s="322">
        <f t="shared" si="613"/>
        <v>-2.2878742663881398E-2</v>
      </c>
      <c r="KC122" s="322">
        <f t="shared" si="614"/>
        <v>-1.1787771821887231E-2</v>
      </c>
      <c r="KD122" s="322">
        <f t="shared" si="615"/>
        <v>4.5433579335793395E-2</v>
      </c>
      <c r="KE122" s="322">
        <f t="shared" si="616"/>
        <v>4.585492227979264E-2</v>
      </c>
      <c r="KF122" s="322">
        <f t="shared" si="617"/>
        <v>0.34589460784313725</v>
      </c>
      <c r="KG122" s="322">
        <f t="shared" si="618"/>
        <v>-2.068790455641591E-2</v>
      </c>
      <c r="KH122" s="322">
        <f t="shared" si="619"/>
        <v>1.7687074829932078E-2</v>
      </c>
      <c r="KI122" s="322">
        <f t="shared" si="620"/>
        <v>-6.2893081761006345E-3</v>
      </c>
      <c r="KJ122" s="322">
        <f t="shared" si="621"/>
        <v>4.222378606615057E-2</v>
      </c>
      <c r="KK122" s="322">
        <f t="shared" si="622"/>
        <v>-5.0605060506050507E-2</v>
      </c>
      <c r="KL122" s="322">
        <f t="shared" si="623"/>
        <v>-2.6202783300198821E-2</v>
      </c>
      <c r="KM122" s="322">
        <f t="shared" si="624"/>
        <v>-3.1910044066252538E-3</v>
      </c>
      <c r="KN122" s="322">
        <f t="shared" si="625"/>
        <v>-5.6694813027744276E-2</v>
      </c>
      <c r="KO122" s="322">
        <f t="shared" si="626"/>
        <v>8.3284968078932056E-2</v>
      </c>
      <c r="KP122" s="322">
        <f t="shared" si="627"/>
        <v>3.9904229848370168E-4</v>
      </c>
      <c r="KQ122" s="322">
        <f t="shared" si="628"/>
        <v>6.4223268325487567E-2</v>
      </c>
      <c r="KR122" s="322">
        <f t="shared" si="629"/>
        <v>3.5845588235294004E-2</v>
      </c>
      <c r="KS122" s="322">
        <f t="shared" si="630"/>
        <v>7.9244132886314538E-3</v>
      </c>
      <c r="KT122" s="322">
        <f t="shared" si="631"/>
        <v>2.0940666689412964E-2</v>
      </c>
      <c r="KU122" s="322">
        <f t="shared" si="632"/>
        <v>-3.9917730020147826E-2</v>
      </c>
      <c r="KV122" s="322">
        <f t="shared" si="633"/>
        <v>5.0583657587548771E-2</v>
      </c>
      <c r="KW122" s="322">
        <f t="shared" si="634"/>
        <v>-1.5955998127579848E-2</v>
      </c>
      <c r="KX122" s="322">
        <f t="shared" si="635"/>
        <v>1.8188707843880273E-2</v>
      </c>
      <c r="KY122" s="322">
        <f t="shared" si="636"/>
        <v>5.8628497493127003E-3</v>
      </c>
      <c r="KZ122" s="322">
        <f t="shared" si="637"/>
        <v>-3.0363336555410264E-2</v>
      </c>
      <c r="LA122" s="322">
        <f t="shared" si="638"/>
        <v>5.5974842767295523E-2</v>
      </c>
      <c r="LB122" s="322">
        <f t="shared" si="639"/>
        <v>7.9977880582118271E-2</v>
      </c>
      <c r="LC122" s="322">
        <f t="shared" si="640"/>
        <v>9.9458098418085367E-2</v>
      </c>
      <c r="LD122" s="322">
        <f t="shared" si="641"/>
        <v>3.0355987055016166E-2</v>
      </c>
      <c r="LE122" s="322">
        <f t="shared" si="642"/>
        <v>6.4359586316626805E-2</v>
      </c>
      <c r="LF122" s="322">
        <f t="shared" si="643"/>
        <v>3.8726076555023976E-2</v>
      </c>
      <c r="LG122" s="322">
        <f t="shared" si="644"/>
        <v>-2.553897180762851E-2</v>
      </c>
      <c r="LH122" s="322">
        <f t="shared" si="645"/>
        <v>-2.5920251749409925E-2</v>
      </c>
      <c r="LI122" s="322">
        <f t="shared" si="646"/>
        <v>4.4612794612794555E-2</v>
      </c>
      <c r="LJ122" s="322">
        <f t="shared" si="647"/>
        <v>-9.7143592382912432E-3</v>
      </c>
      <c r="LK122" s="322">
        <f t="shared" si="648"/>
        <v>4.6747420367877913E-2</v>
      </c>
      <c r="LL122" s="322">
        <f t="shared" si="649"/>
        <v>-2.0692115590438882E-2</v>
      </c>
      <c r="LM122" s="322">
        <f t="shared" si="650"/>
        <v>6.3123899001760507E-3</v>
      </c>
      <c r="LN122" s="322">
        <f t="shared" si="651"/>
        <v>-2.2075055187637501E-3</v>
      </c>
      <c r="LO122" s="322">
        <f t="shared" si="652"/>
        <v>5.0251256281407036E-3</v>
      </c>
      <c r="LP122" s="322">
        <f t="shared" si="653"/>
        <v>2.7382256297918947E-2</v>
      </c>
      <c r="LQ122" s="322">
        <f t="shared" si="654"/>
        <v>-2.4124256444150706E-2</v>
      </c>
      <c r="LR122" s="322">
        <f t="shared" si="655"/>
        <v>3.8075258948472482E-2</v>
      </c>
      <c r="LS122" s="322">
        <f t="shared" si="656"/>
        <v>9.0692665230713654E-4</v>
      </c>
      <c r="LT122" s="322">
        <f t="shared" si="657"/>
        <v>2.132823796736209E-2</v>
      </c>
      <c r="LU122" s="322">
        <f t="shared" si="658"/>
        <v>-1.6460905349794212E-2</v>
      </c>
      <c r="LV122" s="327">
        <f t="shared" si="659"/>
        <v>3.0717924976253697E-2</v>
      </c>
    </row>
    <row r="123" spans="1:334">
      <c r="A123" s="265">
        <v>45635</v>
      </c>
      <c r="B123" s="230">
        <v>3817.24</v>
      </c>
      <c r="C123" s="231">
        <v>178.95</v>
      </c>
      <c r="D123" s="231">
        <v>63.1</v>
      </c>
      <c r="E123" s="231">
        <v>39.47</v>
      </c>
      <c r="F123" s="231">
        <v>2609.66</v>
      </c>
      <c r="G123" s="231">
        <v>76.069999999999993</v>
      </c>
      <c r="H123" s="231">
        <v>209.05</v>
      </c>
      <c r="I123" s="231">
        <v>203560.83</v>
      </c>
      <c r="J123" s="231">
        <v>40.200000000000003</v>
      </c>
      <c r="K123" s="231">
        <v>444.83</v>
      </c>
      <c r="L123" s="231">
        <v>76.06</v>
      </c>
      <c r="M123" s="232">
        <v>7.0000000000000007E-2</v>
      </c>
      <c r="N123" s="231">
        <v>36.700000000000003</v>
      </c>
      <c r="O123" s="231">
        <v>5198.9799999999996</v>
      </c>
      <c r="P123" s="231">
        <v>3.79</v>
      </c>
      <c r="Q123" s="231">
        <v>1823.86</v>
      </c>
      <c r="R123" s="231">
        <v>31.35</v>
      </c>
      <c r="S123" s="231">
        <v>247.25</v>
      </c>
      <c r="T123" s="231">
        <v>82.58</v>
      </c>
      <c r="U123" s="231">
        <v>55053.29</v>
      </c>
      <c r="V123" s="231">
        <v>16.63</v>
      </c>
      <c r="W123" s="231">
        <v>134.22</v>
      </c>
      <c r="X123" s="231">
        <v>9.8000000000000007</v>
      </c>
      <c r="Y123" s="231">
        <v>509.43</v>
      </c>
      <c r="Z123" s="231">
        <v>86.36</v>
      </c>
      <c r="AA123" s="231">
        <v>436.23</v>
      </c>
      <c r="AB123" s="231">
        <v>1.88</v>
      </c>
      <c r="AC123" s="231">
        <v>11.31</v>
      </c>
      <c r="AD123" s="231">
        <v>21.63</v>
      </c>
      <c r="AE123" s="231">
        <v>227.46</v>
      </c>
      <c r="AF123" s="231">
        <v>629.41999999999996</v>
      </c>
      <c r="AG123" s="231">
        <v>61.74</v>
      </c>
      <c r="AH123" s="231">
        <v>12.65</v>
      </c>
      <c r="AI123" s="231">
        <v>172.46</v>
      </c>
      <c r="AJ123" s="231">
        <v>24.27</v>
      </c>
      <c r="AK123" s="231">
        <v>348.2</v>
      </c>
      <c r="AL123" s="231">
        <v>450.59</v>
      </c>
      <c r="AM123" s="231">
        <v>20.34</v>
      </c>
      <c r="AN123" s="231">
        <v>14.69</v>
      </c>
      <c r="AO123" s="231">
        <v>156.69999999999999</v>
      </c>
      <c r="AP123" s="231">
        <v>234.97</v>
      </c>
      <c r="AQ123" s="231">
        <v>14.02</v>
      </c>
      <c r="AR123" s="231">
        <v>10.26</v>
      </c>
      <c r="AS123" s="231">
        <v>72.569999999999993</v>
      </c>
      <c r="AT123" s="231">
        <v>95.09</v>
      </c>
      <c r="AU123" s="231">
        <v>159.62</v>
      </c>
      <c r="AV123" s="231">
        <v>24.83</v>
      </c>
      <c r="AW123" s="231">
        <v>52.03</v>
      </c>
      <c r="AX123" s="231">
        <v>4.3600000000000003</v>
      </c>
      <c r="AY123" s="231">
        <v>33.200000000000003</v>
      </c>
      <c r="AZ123" s="231">
        <v>30.65</v>
      </c>
      <c r="BA123" s="231">
        <v>9292.5499999999993</v>
      </c>
      <c r="BB123" s="231">
        <v>682.27</v>
      </c>
      <c r="BC123" s="231">
        <v>1.27</v>
      </c>
      <c r="BD123" s="231">
        <v>16.920000000000002</v>
      </c>
      <c r="BE123" s="231">
        <v>465.69</v>
      </c>
      <c r="BF123" s="231">
        <v>918.87</v>
      </c>
      <c r="BG123" s="231">
        <v>187</v>
      </c>
      <c r="BH123" s="231">
        <v>61.58</v>
      </c>
      <c r="BI123" s="231">
        <v>375.93</v>
      </c>
      <c r="BJ123" s="231">
        <v>4.5999999999999996</v>
      </c>
      <c r="BK123" s="231">
        <v>1532.38</v>
      </c>
      <c r="BL123" s="231">
        <v>157.02000000000001</v>
      </c>
      <c r="BM123" s="231">
        <v>164.99</v>
      </c>
      <c r="BN123" s="231">
        <v>370.95</v>
      </c>
      <c r="BO123" s="231">
        <v>4323.51</v>
      </c>
      <c r="BP123" s="231">
        <v>140.51</v>
      </c>
      <c r="BQ123" s="231">
        <v>1040.3599999999999</v>
      </c>
      <c r="BR123" s="231">
        <v>112.36</v>
      </c>
      <c r="BS123" s="231">
        <v>337.24</v>
      </c>
      <c r="BT123" s="231">
        <v>88.55</v>
      </c>
      <c r="BU123" s="231">
        <v>50.22</v>
      </c>
      <c r="BV123" s="231">
        <v>9.7899999999999991</v>
      </c>
      <c r="BW123" s="231">
        <v>93.34</v>
      </c>
      <c r="BX123" s="231">
        <v>618.41</v>
      </c>
      <c r="BY123" s="231">
        <v>143.16999999999999</v>
      </c>
      <c r="BZ123" s="231">
        <v>114.63</v>
      </c>
      <c r="CA123" s="231">
        <v>153.38999999999999</v>
      </c>
      <c r="CB123" s="231">
        <v>53.55</v>
      </c>
      <c r="CC123" s="231">
        <v>91646.05</v>
      </c>
      <c r="CD123" s="231">
        <v>237.81</v>
      </c>
      <c r="CE123" s="231">
        <v>83.79</v>
      </c>
      <c r="CF123" s="231">
        <v>10825.69</v>
      </c>
      <c r="CG123" s="231">
        <v>32.659999999999997</v>
      </c>
      <c r="CH123" s="231">
        <v>0.98</v>
      </c>
      <c r="CI123" s="231">
        <v>103.12</v>
      </c>
      <c r="CJ123" s="231">
        <v>126.91</v>
      </c>
      <c r="CK123" s="231">
        <v>105.25</v>
      </c>
      <c r="CL123" s="231">
        <v>22.14</v>
      </c>
      <c r="CM123" s="231">
        <v>5.41</v>
      </c>
      <c r="CN123" s="231">
        <v>8.8800000000000008</v>
      </c>
      <c r="CO123" s="231">
        <v>6.7</v>
      </c>
      <c r="CP123" s="231">
        <v>1198.8599999999999</v>
      </c>
      <c r="CQ123" s="231">
        <v>165.83</v>
      </c>
      <c r="CR123" s="231">
        <v>297.51</v>
      </c>
      <c r="CS123" s="231">
        <v>251.03</v>
      </c>
      <c r="CT123" s="231">
        <v>313.14</v>
      </c>
      <c r="CU123" s="231">
        <v>783.56</v>
      </c>
      <c r="CV123" s="231">
        <v>171.68</v>
      </c>
      <c r="CW123" s="231">
        <v>525.98</v>
      </c>
      <c r="CX123" s="231">
        <v>12.9</v>
      </c>
      <c r="CY123" s="231">
        <v>406.25</v>
      </c>
      <c r="CZ123" s="231">
        <v>43.89</v>
      </c>
      <c r="DA123" s="231">
        <v>10971.18</v>
      </c>
      <c r="DB123" s="231">
        <v>234.97</v>
      </c>
      <c r="DC123" s="231">
        <v>9.01</v>
      </c>
      <c r="DD123" s="231">
        <v>36.42</v>
      </c>
      <c r="DE123" s="231">
        <v>1757.37</v>
      </c>
      <c r="DF123" s="231">
        <v>206.77</v>
      </c>
      <c r="DG123" s="231">
        <v>143.16999999999999</v>
      </c>
      <c r="DH123" s="231">
        <v>12.59</v>
      </c>
      <c r="DI123" s="231">
        <v>7.95</v>
      </c>
      <c r="DJ123" s="231">
        <v>28.3</v>
      </c>
      <c r="DK123" s="231">
        <v>75.959999999999994</v>
      </c>
      <c r="DL123" s="231">
        <v>11291.22</v>
      </c>
      <c r="DM123" s="231">
        <v>32.369999999999997</v>
      </c>
      <c r="DN123" s="231">
        <v>57.4</v>
      </c>
      <c r="DO123" s="231">
        <v>68.64</v>
      </c>
      <c r="DP123" s="231">
        <v>95.59</v>
      </c>
      <c r="DQ123" s="231">
        <v>259469.47</v>
      </c>
      <c r="DR123" s="231">
        <v>483.31</v>
      </c>
      <c r="DS123" s="231">
        <v>40.46</v>
      </c>
      <c r="DT123" s="231">
        <v>36.450000000000003</v>
      </c>
      <c r="DU123" s="231">
        <v>84.46</v>
      </c>
      <c r="DV123" s="231">
        <v>7.26</v>
      </c>
      <c r="DW123" s="231">
        <v>1.55</v>
      </c>
      <c r="DX123" s="231">
        <v>14.01</v>
      </c>
      <c r="DY123" s="231">
        <v>8.5399999999999991</v>
      </c>
      <c r="DZ123" s="231">
        <v>242.41</v>
      </c>
      <c r="EA123" s="231">
        <v>128.06</v>
      </c>
      <c r="EB123" s="231">
        <v>23.04</v>
      </c>
      <c r="EC123" s="231">
        <v>1490.2</v>
      </c>
      <c r="ED123" s="231">
        <v>24.49</v>
      </c>
      <c r="EE123" s="231">
        <v>32.630000000000003</v>
      </c>
      <c r="EF123" s="231">
        <v>23.07</v>
      </c>
      <c r="EG123" s="231">
        <v>34.119999999999997</v>
      </c>
      <c r="EH123" s="231">
        <v>1178.1099999999999</v>
      </c>
      <c r="EI123" s="231">
        <v>233.47</v>
      </c>
      <c r="EJ123" s="231">
        <v>5.27</v>
      </c>
      <c r="EK123" s="231">
        <v>4661.8100000000004</v>
      </c>
      <c r="EL123" s="231">
        <v>27.35</v>
      </c>
      <c r="EM123" s="231">
        <v>245.09</v>
      </c>
      <c r="EN123" s="231">
        <v>167.82</v>
      </c>
      <c r="EO123" s="231">
        <v>262.64</v>
      </c>
      <c r="EP123" s="231">
        <v>3950.27</v>
      </c>
      <c r="EQ123" s="231">
        <v>198.85</v>
      </c>
      <c r="ER123" s="231">
        <v>156.88</v>
      </c>
      <c r="ES123" s="231">
        <v>249.15</v>
      </c>
      <c r="ET123" s="231">
        <v>70.569999999999993</v>
      </c>
      <c r="EU123" s="231">
        <v>29.04</v>
      </c>
      <c r="EV123" s="231">
        <v>457.9</v>
      </c>
      <c r="EW123" s="231">
        <v>12.35</v>
      </c>
      <c r="EX123" s="231">
        <v>169.65</v>
      </c>
      <c r="EY123" s="231">
        <v>226.25</v>
      </c>
      <c r="EZ123" s="231">
        <v>28.67</v>
      </c>
      <c r="FA123" s="231">
        <v>69.77</v>
      </c>
      <c r="FB123" s="231">
        <v>26.86</v>
      </c>
      <c r="FC123" s="231">
        <v>99</v>
      </c>
      <c r="FD123" s="231">
        <v>10.5</v>
      </c>
      <c r="FE123" s="231">
        <v>30.38</v>
      </c>
      <c r="FF123" s="231">
        <v>405.55</v>
      </c>
      <c r="FG123" s="231">
        <v>85.41</v>
      </c>
      <c r="FH123" s="231">
        <v>985.61</v>
      </c>
      <c r="FI123" s="231">
        <v>62.57</v>
      </c>
      <c r="FJ123" s="233">
        <v>52672.89</v>
      </c>
      <c r="FN123" s="326">
        <f t="shared" si="495"/>
        <v>-9.8130513842810581E-3</v>
      </c>
      <c r="FO123" s="322">
        <f t="shared" si="496"/>
        <v>-2.5061291201307668E-2</v>
      </c>
      <c r="FP123" s="322">
        <f t="shared" si="497"/>
        <v>3.4987277353689386E-3</v>
      </c>
      <c r="FQ123" s="322">
        <f t="shared" si="498"/>
        <v>1.1532547411583693E-2</v>
      </c>
      <c r="FR123" s="322">
        <f t="shared" si="499"/>
        <v>2.6055775952567237E-2</v>
      </c>
      <c r="FS123" s="322">
        <f t="shared" si="500"/>
        <v>-3.536809012313469E-3</v>
      </c>
      <c r="FT123" s="322">
        <f t="shared" si="501"/>
        <v>-1.9419297340400519E-2</v>
      </c>
      <c r="FU123" s="322">
        <f t="shared" si="502"/>
        <v>5.6511070666008682E-2</v>
      </c>
      <c r="FV123" s="322">
        <f t="shared" si="503"/>
        <v>-3.5277177825773907E-2</v>
      </c>
      <c r="FW123" s="322">
        <f t="shared" si="504"/>
        <v>8.3418338433639515E-3</v>
      </c>
      <c r="FX123" s="322">
        <f t="shared" si="505"/>
        <v>3.7795060717696762E-2</v>
      </c>
      <c r="FY123" s="322">
        <f t="shared" si="506"/>
        <v>0</v>
      </c>
      <c r="FZ123" s="322">
        <f t="shared" si="507"/>
        <v>-3.166226912928749E-2</v>
      </c>
      <c r="GA123" s="322">
        <f t="shared" si="508"/>
        <v>-1.2087204209334297E-2</v>
      </c>
      <c r="GB123" s="322">
        <f t="shared" si="509"/>
        <v>2.1563342318059318E-2</v>
      </c>
      <c r="GC123" s="322">
        <f t="shared" si="510"/>
        <v>-6.3332614344847507E-2</v>
      </c>
      <c r="GD123" s="322">
        <f t="shared" si="511"/>
        <v>4.8494983277592073E-2</v>
      </c>
      <c r="GE123" s="322">
        <f t="shared" si="512"/>
        <v>2.1778659393338336E-2</v>
      </c>
      <c r="GF123" s="322">
        <f t="shared" si="513"/>
        <v>5.8717948717948699E-2</v>
      </c>
      <c r="GG123" s="322">
        <f t="shared" si="514"/>
        <v>3.6968495935533613E-2</v>
      </c>
      <c r="GH123" s="322">
        <f t="shared" si="515"/>
        <v>-3.0320699708454787E-2</v>
      </c>
      <c r="GI123" s="322">
        <f t="shared" si="516"/>
        <v>-5.7443820224719146E-2</v>
      </c>
      <c r="GJ123" s="322">
        <f t="shared" si="517"/>
        <v>1.6597510373443997E-2</v>
      </c>
      <c r="GK123" s="322">
        <f t="shared" si="518"/>
        <v>-5.3016079561297585E-2</v>
      </c>
      <c r="GL123" s="322">
        <f t="shared" si="519"/>
        <v>2.2011834319526621E-2</v>
      </c>
      <c r="GM123" s="322">
        <f t="shared" si="520"/>
        <v>0.12078002158162475</v>
      </c>
      <c r="GN123" s="322">
        <f t="shared" si="521"/>
        <v>-1.5706806282722526E-2</v>
      </c>
      <c r="GO123" s="322">
        <f t="shared" si="522"/>
        <v>-9.0836012861736259E-2</v>
      </c>
      <c r="GP123" s="322">
        <f t="shared" si="523"/>
        <v>3.5919540229885062E-2</v>
      </c>
      <c r="GQ123" s="322">
        <f t="shared" si="524"/>
        <v>1.894022816367911E-3</v>
      </c>
      <c r="GR123" s="322">
        <f t="shared" si="525"/>
        <v>2.3131065199369142E-2</v>
      </c>
      <c r="GS123" s="322">
        <f t="shared" si="526"/>
        <v>9.4833224329628103E-3</v>
      </c>
      <c r="GT123" s="322">
        <f t="shared" si="527"/>
        <v>-3.5823170731707231E-2</v>
      </c>
      <c r="GU123" s="322">
        <f t="shared" si="528"/>
        <v>-5.2158794552305656E-4</v>
      </c>
      <c r="GV123" s="322">
        <f t="shared" si="529"/>
        <v>-6.1425061425062297E-3</v>
      </c>
      <c r="GW123" s="322">
        <f t="shared" si="530"/>
        <v>-4.1299559471365641E-2</v>
      </c>
      <c r="GX123" s="322">
        <f t="shared" si="531"/>
        <v>-9.2785998548845176E-3</v>
      </c>
      <c r="GY123" s="322">
        <f t="shared" si="532"/>
        <v>-2.7724665391969494E-2</v>
      </c>
      <c r="GZ123" s="322">
        <f t="shared" si="533"/>
        <v>-2.5862068965517279E-2</v>
      </c>
      <c r="HA123" s="322">
        <f t="shared" si="534"/>
        <v>3.261943986820421E-2</v>
      </c>
      <c r="HB123" s="322">
        <f t="shared" si="535"/>
        <v>-2.9971514676134216E-2</v>
      </c>
      <c r="HC123" s="322">
        <f t="shared" si="536"/>
        <v>-1.4245014245013942E-3</v>
      </c>
      <c r="HD123" s="322">
        <f t="shared" si="537"/>
        <v>-4.6468401486988851E-2</v>
      </c>
      <c r="HE123" s="322">
        <f t="shared" si="538"/>
        <v>-7.6575960618077716E-3</v>
      </c>
      <c r="HF123" s="322">
        <f t="shared" si="539"/>
        <v>1.2780913835339257E-2</v>
      </c>
      <c r="HG123" s="322">
        <f t="shared" si="540"/>
        <v>-3.8070273981151174E-3</v>
      </c>
      <c r="HH123" s="322">
        <f t="shared" si="541"/>
        <v>-2.2440944881889777E-2</v>
      </c>
      <c r="HI123" s="322">
        <f t="shared" si="542"/>
        <v>5.1111111111111135E-2</v>
      </c>
      <c r="HJ123" s="322">
        <f t="shared" si="543"/>
        <v>5.5690072639225284E-2</v>
      </c>
      <c r="HK123" s="322">
        <f t="shared" si="544"/>
        <v>-4.5702788157516425E-2</v>
      </c>
      <c r="HL123" s="322">
        <f t="shared" si="545"/>
        <v>-5.0495662949194622E-2</v>
      </c>
      <c r="HM123" s="322">
        <f t="shared" si="546"/>
        <v>3.082874080384795E-2</v>
      </c>
      <c r="HN123" s="322">
        <f t="shared" si="547"/>
        <v>1.4905169207883946E-2</v>
      </c>
      <c r="HO123" s="322">
        <f t="shared" si="548"/>
        <v>2.4193548387096794E-2</v>
      </c>
      <c r="HP123" s="322">
        <f t="shared" si="549"/>
        <v>1.7761989342807067E-3</v>
      </c>
      <c r="HQ123" s="322">
        <f t="shared" si="550"/>
        <v>-0.1578233506944445</v>
      </c>
      <c r="HR123" s="322">
        <f t="shared" si="551"/>
        <v>-1.6977983182489251E-2</v>
      </c>
      <c r="HS123" s="322">
        <f t="shared" si="552"/>
        <v>-1.1993448512706768E-2</v>
      </c>
      <c r="HT123" s="322">
        <f t="shared" si="553"/>
        <v>4.567699836867882E-3</v>
      </c>
      <c r="HU123" s="322">
        <f t="shared" si="554"/>
        <v>-3.6743792758859188E-2</v>
      </c>
      <c r="HV123" s="322">
        <f t="shared" si="555"/>
        <v>8.7719298245614117E-3</v>
      </c>
      <c r="HW123" s="322">
        <f t="shared" si="556"/>
        <v>5.9891132183788894E-2</v>
      </c>
      <c r="HX123" s="322">
        <f t="shared" si="557"/>
        <v>-5.6200036064194228E-2</v>
      </c>
      <c r="HY123" s="322">
        <f t="shared" si="558"/>
        <v>-5.4498567335243504E-2</v>
      </c>
      <c r="HZ123" s="322">
        <f t="shared" si="559"/>
        <v>-1.8365132710577145E-2</v>
      </c>
      <c r="IA123" s="322">
        <f t="shared" si="560"/>
        <v>6.3895755645870436E-3</v>
      </c>
      <c r="IB123" s="322">
        <f t="shared" si="561"/>
        <v>-2.6129747712780774E-2</v>
      </c>
      <c r="IC123" s="322">
        <f t="shared" si="562"/>
        <v>1.8124168167227617E-2</v>
      </c>
      <c r="ID123" s="322">
        <f t="shared" si="563"/>
        <v>-2.9035603180089867E-2</v>
      </c>
      <c r="IE123" s="322">
        <f t="shared" si="564"/>
        <v>-7.1115325352616183E-4</v>
      </c>
      <c r="IF123" s="322">
        <f t="shared" si="565"/>
        <v>9.6921322690991362E-3</v>
      </c>
      <c r="IG123" s="322">
        <f t="shared" si="566"/>
        <v>-1.6065830721003142E-2</v>
      </c>
      <c r="IH123" s="322">
        <f t="shared" si="567"/>
        <v>-1.1111111111111233E-2</v>
      </c>
      <c r="II123" s="322">
        <f t="shared" si="568"/>
        <v>-1.5193078708588286E-2</v>
      </c>
      <c r="IJ123" s="322">
        <f t="shared" si="569"/>
        <v>-5.4679082034704771E-3</v>
      </c>
      <c r="IK123" s="322">
        <f t="shared" si="570"/>
        <v>-1.8038408779149681E-2</v>
      </c>
      <c r="IL123" s="322">
        <f t="shared" si="571"/>
        <v>-3.1595843541437942E-2</v>
      </c>
      <c r="IM123" s="322">
        <f t="shared" si="572"/>
        <v>9.6761453396524422E-3</v>
      </c>
      <c r="IN123" s="322">
        <f t="shared" si="573"/>
        <v>6.2006764374295063E-3</v>
      </c>
      <c r="IO123" s="322">
        <f t="shared" si="574"/>
        <v>3.4810072269327329E-2</v>
      </c>
      <c r="IP123" s="322">
        <f t="shared" si="575"/>
        <v>-6.6001086093821137E-3</v>
      </c>
      <c r="IQ123" s="322">
        <f t="shared" si="576"/>
        <v>-2.818371607515649E-2</v>
      </c>
      <c r="IR123" s="322">
        <f t="shared" si="577"/>
        <v>-1.2658147034788614E-2</v>
      </c>
      <c r="IS123" s="322">
        <f t="shared" si="578"/>
        <v>8.4689471936233718E-2</v>
      </c>
      <c r="IT123" s="322">
        <f t="shared" si="579"/>
        <v>1.0309278350515474E-2</v>
      </c>
      <c r="IU123" s="322">
        <f t="shared" si="580"/>
        <v>-0.20018614752191113</v>
      </c>
      <c r="IV123" s="322">
        <f t="shared" si="581"/>
        <v>-8.4277364889241702E-2</v>
      </c>
      <c r="IW123" s="322">
        <f t="shared" si="582"/>
        <v>-3.4492248417576414E-2</v>
      </c>
      <c r="IX123" s="322">
        <f t="shared" si="583"/>
        <v>4.5325779036827239E-2</v>
      </c>
      <c r="IY123" s="322">
        <f t="shared" si="584"/>
        <v>-9.3802345058626405E-2</v>
      </c>
      <c r="IZ123" s="322">
        <f t="shared" si="585"/>
        <v>-1.2235817575083362E-2</v>
      </c>
      <c r="JA123" s="322">
        <f t="shared" si="586"/>
        <v>-0.1551071878940731</v>
      </c>
      <c r="JB123" s="322">
        <f t="shared" si="587"/>
        <v>-2.4801724488550871E-2</v>
      </c>
      <c r="JC123" s="322">
        <f t="shared" si="588"/>
        <v>-2.7960140679953002E-2</v>
      </c>
      <c r="JD123" s="322">
        <f t="shared" si="589"/>
        <v>-3.220454767248962E-2</v>
      </c>
      <c r="JE123" s="322">
        <f t="shared" si="590"/>
        <v>-3.2954816167712715E-3</v>
      </c>
      <c r="JF123" s="322">
        <f t="shared" si="591"/>
        <v>1.1989787674110394E-2</v>
      </c>
      <c r="JG123" s="322">
        <f t="shared" si="592"/>
        <v>-3.2450854489775867E-2</v>
      </c>
      <c r="JH123" s="322">
        <f t="shared" si="593"/>
        <v>-9.5468914646996861E-2</v>
      </c>
      <c r="JI123" s="322">
        <f t="shared" si="594"/>
        <v>8.1819046712979491E-4</v>
      </c>
      <c r="JJ123" s="322">
        <f t="shared" si="595"/>
        <v>-7.692307692307665E-3</v>
      </c>
      <c r="JK123" s="322">
        <f t="shared" si="596"/>
        <v>-6.7965674889371754E-3</v>
      </c>
      <c r="JL123" s="322">
        <f t="shared" si="597"/>
        <v>-8.5836909871245207E-3</v>
      </c>
      <c r="JM123" s="322">
        <f t="shared" si="598"/>
        <v>-2.9399743442296608E-2</v>
      </c>
      <c r="JN123" s="322">
        <f t="shared" si="599"/>
        <v>-2.9971514676134216E-2</v>
      </c>
      <c r="JO123" s="322">
        <f t="shared" si="600"/>
        <v>-4.4198895027625328E-3</v>
      </c>
      <c r="JP123" s="322">
        <f t="shared" si="601"/>
        <v>-8.3543029693004534E-2</v>
      </c>
      <c r="JQ123" s="322">
        <f t="shared" si="602"/>
        <v>9.4539045080282491E-2</v>
      </c>
      <c r="JR123" s="322">
        <f t="shared" si="603"/>
        <v>-1.7859687455469488E-2</v>
      </c>
      <c r="JS123" s="322">
        <f t="shared" si="604"/>
        <v>-1.8038408779149681E-2</v>
      </c>
      <c r="JT123" s="322">
        <f t="shared" si="605"/>
        <v>-2.2515527950310629E-2</v>
      </c>
      <c r="JU123" s="322">
        <f t="shared" si="606"/>
        <v>-1.256281407035149E-3</v>
      </c>
      <c r="JV123" s="322">
        <f t="shared" si="607"/>
        <v>-6.4771976206212847E-2</v>
      </c>
      <c r="JW123" s="322">
        <f t="shared" si="608"/>
        <v>-1.5807203938844428E-2</v>
      </c>
      <c r="JX123" s="322">
        <f t="shared" si="609"/>
        <v>3.4734549160159313E-2</v>
      </c>
      <c r="JY123" s="322">
        <f t="shared" si="610"/>
        <v>3.0988534242328571E-3</v>
      </c>
      <c r="JZ123" s="322">
        <f t="shared" si="611"/>
        <v>-2.9529268716345617E-3</v>
      </c>
      <c r="KA123" s="322">
        <f t="shared" si="612"/>
        <v>1.5534842432312429E-2</v>
      </c>
      <c r="KB123" s="322">
        <f t="shared" si="613"/>
        <v>-2.6875699888017923E-2</v>
      </c>
      <c r="KC123" s="322">
        <f t="shared" si="614"/>
        <v>3.5785262318832077E-2</v>
      </c>
      <c r="KD123" s="322">
        <f t="shared" si="615"/>
        <v>-3.0724184264885775E-2</v>
      </c>
      <c r="KE123" s="322">
        <f t="shared" si="616"/>
        <v>2.2293782511767007E-3</v>
      </c>
      <c r="KF123" s="322">
        <f t="shared" si="617"/>
        <v>-0.17027088549965846</v>
      </c>
      <c r="KG123" s="322">
        <f t="shared" si="618"/>
        <v>9.4608605495075132E-2</v>
      </c>
      <c r="KH123" s="322">
        <f t="shared" si="619"/>
        <v>-2.9411764705882436E-2</v>
      </c>
      <c r="KI123" s="322">
        <f t="shared" si="620"/>
        <v>-1.8987341772151913E-2</v>
      </c>
      <c r="KJ123" s="322">
        <f t="shared" si="621"/>
        <v>-5.4017555705604368E-2</v>
      </c>
      <c r="KK123" s="322">
        <f t="shared" si="622"/>
        <v>-1.0428736964078983E-2</v>
      </c>
      <c r="KL123" s="322">
        <f t="shared" si="623"/>
        <v>-1.0207831448287127E-2</v>
      </c>
      <c r="KM123" s="322">
        <f t="shared" si="624"/>
        <v>-2.3932926829268189E-2</v>
      </c>
      <c r="KN123" s="322">
        <f t="shared" si="625"/>
        <v>-1.7902813299232809E-2</v>
      </c>
      <c r="KO123" s="322">
        <f t="shared" si="626"/>
        <v>-2.009107956067506E-3</v>
      </c>
      <c r="KP123" s="322">
        <f t="shared" si="627"/>
        <v>-2.3135221380135695E-2</v>
      </c>
      <c r="KQ123" s="322">
        <f t="shared" si="628"/>
        <v>3.0963665086887963E-2</v>
      </c>
      <c r="KR123" s="322">
        <f t="shared" si="629"/>
        <v>2.3513753327417976E-2</v>
      </c>
      <c r="KS123" s="322">
        <f t="shared" si="630"/>
        <v>3.1750831569398161E-2</v>
      </c>
      <c r="KT123" s="322">
        <f t="shared" si="631"/>
        <v>-1.5707112481306181E-2</v>
      </c>
      <c r="KU123" s="322">
        <f t="shared" si="632"/>
        <v>2.072312333318764E-2</v>
      </c>
      <c r="KV123" s="322">
        <f t="shared" si="633"/>
        <v>-2.4074074074074216E-2</v>
      </c>
      <c r="KW123" s="322">
        <f t="shared" si="634"/>
        <v>8.0003286621504448E-3</v>
      </c>
      <c r="KX123" s="322">
        <f t="shared" si="635"/>
        <v>1.7863788611834776E-2</v>
      </c>
      <c r="KY123" s="322">
        <f t="shared" si="636"/>
        <v>-1.4792780479961437E-2</v>
      </c>
      <c r="KZ123" s="322">
        <f t="shared" si="637"/>
        <v>-1.5891631970914255E-2</v>
      </c>
      <c r="LA123" s="322">
        <f t="shared" si="638"/>
        <v>-2.2334723049434187E-2</v>
      </c>
      <c r="LB123" s="322">
        <f t="shared" si="639"/>
        <v>-1.3330369363878844E-2</v>
      </c>
      <c r="LC123" s="322">
        <f t="shared" si="640"/>
        <v>-1.000697002887593E-2</v>
      </c>
      <c r="LD123" s="322">
        <f t="shared" si="641"/>
        <v>-1.4510961743828144E-2</v>
      </c>
      <c r="LE123" s="322">
        <f t="shared" si="642"/>
        <v>-6.8876597653038274E-2</v>
      </c>
      <c r="LF123" s="322">
        <f t="shared" si="643"/>
        <v>1.5834173024326968E-2</v>
      </c>
      <c r="LG123" s="322">
        <f t="shared" si="644"/>
        <v>-1.1572498298162011E-2</v>
      </c>
      <c r="LH123" s="322">
        <f t="shared" si="645"/>
        <v>-2.6780021253985171E-2</v>
      </c>
      <c r="LI123" s="322">
        <f t="shared" si="646"/>
        <v>-4.8348106365834406E-3</v>
      </c>
      <c r="LJ123" s="322">
        <f t="shared" si="647"/>
        <v>0.10212434223348274</v>
      </c>
      <c r="LK123" s="322">
        <f t="shared" si="648"/>
        <v>-3.0301731527515828E-2</v>
      </c>
      <c r="LL123" s="322">
        <f t="shared" si="649"/>
        <v>4.4444444444444536E-2</v>
      </c>
      <c r="LM123" s="322">
        <f t="shared" si="650"/>
        <v>1.7797228300510559E-2</v>
      </c>
      <c r="LN123" s="322">
        <f t="shared" si="651"/>
        <v>-9.5870206489676087E-3</v>
      </c>
      <c r="LO123" s="322">
        <f t="shared" si="652"/>
        <v>-0.01</v>
      </c>
      <c r="LP123" s="322">
        <f t="shared" si="653"/>
        <v>0.11940298507462677</v>
      </c>
      <c r="LQ123" s="322">
        <f t="shared" si="654"/>
        <v>2.8784287165594238E-2</v>
      </c>
      <c r="LR123" s="322">
        <f t="shared" si="655"/>
        <v>2.4452471771035964E-2</v>
      </c>
      <c r="LS123" s="322">
        <f t="shared" si="656"/>
        <v>-3.2619775739041901E-2</v>
      </c>
      <c r="LT123" s="322">
        <f t="shared" si="657"/>
        <v>-3.276533346817019E-3</v>
      </c>
      <c r="LU123" s="322">
        <f t="shared" si="658"/>
        <v>-3.037346970401365E-2</v>
      </c>
      <c r="LV123" s="327">
        <f t="shared" si="659"/>
        <v>1.0630125064132231E-2</v>
      </c>
    </row>
    <row r="124" spans="1:334">
      <c r="A124" s="265">
        <v>45642</v>
      </c>
      <c r="B124" s="230">
        <v>3723.22</v>
      </c>
      <c r="C124" s="231">
        <v>184.84</v>
      </c>
      <c r="D124" s="231">
        <v>64.260000000000005</v>
      </c>
      <c r="E124" s="231">
        <v>37.950000000000003</v>
      </c>
      <c r="F124" s="231">
        <v>2681.25</v>
      </c>
      <c r="G124" s="231">
        <v>80.55</v>
      </c>
      <c r="H124" s="231">
        <v>212.4</v>
      </c>
      <c r="I124" s="231">
        <v>199300.25</v>
      </c>
      <c r="J124" s="231">
        <v>38.33</v>
      </c>
      <c r="K124" s="231">
        <v>434.21</v>
      </c>
      <c r="L124" s="231">
        <v>73.61</v>
      </c>
      <c r="M124" s="232">
        <v>7.0000000000000007E-2</v>
      </c>
      <c r="N124" s="231">
        <v>35.520000000000003</v>
      </c>
      <c r="O124" s="231">
        <v>5020.9399999999996</v>
      </c>
      <c r="P124" s="231">
        <v>3.7</v>
      </c>
      <c r="Q124" s="231">
        <v>1720.36</v>
      </c>
      <c r="R124" s="231">
        <v>31.65</v>
      </c>
      <c r="S124" s="231">
        <v>253.59</v>
      </c>
      <c r="T124" s="231">
        <v>83.31</v>
      </c>
      <c r="U124" s="231">
        <v>52011.13</v>
      </c>
      <c r="V124" s="231">
        <v>17.059999999999999</v>
      </c>
      <c r="W124" s="231">
        <v>134.66999999999999</v>
      </c>
      <c r="X124" s="231">
        <v>9.31</v>
      </c>
      <c r="Y124" s="231">
        <v>491.39</v>
      </c>
      <c r="Z124" s="231">
        <v>80.91</v>
      </c>
      <c r="AA124" s="231">
        <v>421.06</v>
      </c>
      <c r="AB124" s="231">
        <v>1.8</v>
      </c>
      <c r="AC124" s="231">
        <v>11.4</v>
      </c>
      <c r="AD124" s="231">
        <v>20.96</v>
      </c>
      <c r="AE124" s="231">
        <v>224.92</v>
      </c>
      <c r="AF124" s="231">
        <v>618.67999999999995</v>
      </c>
      <c r="AG124" s="231">
        <v>61.18</v>
      </c>
      <c r="AH124" s="231">
        <v>12.08</v>
      </c>
      <c r="AI124" s="231">
        <v>174.73</v>
      </c>
      <c r="AJ124" s="231">
        <v>25.01</v>
      </c>
      <c r="AK124" s="231">
        <v>332.6</v>
      </c>
      <c r="AL124" s="231">
        <v>423.55</v>
      </c>
      <c r="AM124" s="231">
        <v>19.52</v>
      </c>
      <c r="AN124" s="231">
        <v>14.58</v>
      </c>
      <c r="AO124" s="231">
        <v>151.38</v>
      </c>
      <c r="AP124" s="231">
        <v>232.67</v>
      </c>
      <c r="AQ124" s="231">
        <v>13.73</v>
      </c>
      <c r="AR124" s="231">
        <v>10</v>
      </c>
      <c r="AS124" s="231">
        <v>71.42</v>
      </c>
      <c r="AT124" s="231">
        <v>94.23</v>
      </c>
      <c r="AU124" s="231">
        <v>153.88</v>
      </c>
      <c r="AV124" s="231">
        <v>23.3</v>
      </c>
      <c r="AW124" s="231">
        <v>49.19</v>
      </c>
      <c r="AX124" s="231">
        <v>4.3099999999999996</v>
      </c>
      <c r="AY124" s="231">
        <v>31.92</v>
      </c>
      <c r="AZ124" s="231">
        <v>29.49</v>
      </c>
      <c r="BA124" s="231">
        <v>8725.7800000000007</v>
      </c>
      <c r="BB124" s="231">
        <v>680.68</v>
      </c>
      <c r="BC124" s="231">
        <v>1.53</v>
      </c>
      <c r="BD124" s="231">
        <v>16.079999999999998</v>
      </c>
      <c r="BE124" s="231">
        <v>447.17</v>
      </c>
      <c r="BF124" s="231">
        <v>909.05</v>
      </c>
      <c r="BG124" s="231">
        <v>184.93</v>
      </c>
      <c r="BH124" s="231">
        <v>58.77</v>
      </c>
      <c r="BI124" s="231">
        <v>361.63</v>
      </c>
      <c r="BJ124" s="231">
        <v>4.28</v>
      </c>
      <c r="BK124" s="231">
        <v>1545.03</v>
      </c>
      <c r="BL124" s="231">
        <v>147.22999999999999</v>
      </c>
      <c r="BM124" s="231">
        <v>167.33</v>
      </c>
      <c r="BN124" s="231">
        <v>352.8</v>
      </c>
      <c r="BO124" s="231">
        <v>4030.11</v>
      </c>
      <c r="BP124" s="231">
        <v>134.32</v>
      </c>
      <c r="BQ124" s="231">
        <v>1012.93</v>
      </c>
      <c r="BR124" s="231">
        <v>111.06</v>
      </c>
      <c r="BS124" s="231">
        <v>330.95</v>
      </c>
      <c r="BT124" s="231">
        <v>88.03</v>
      </c>
      <c r="BU124" s="231">
        <v>48.84</v>
      </c>
      <c r="BV124" s="231">
        <v>9.3000000000000007</v>
      </c>
      <c r="BW124" s="231">
        <v>91.55</v>
      </c>
      <c r="BX124" s="231">
        <v>583.41999999999996</v>
      </c>
      <c r="BY124" s="231">
        <v>141.07</v>
      </c>
      <c r="BZ124" s="231">
        <v>108.95</v>
      </c>
      <c r="CA124" s="231">
        <v>148.36000000000001</v>
      </c>
      <c r="CB124" s="231">
        <v>52.23</v>
      </c>
      <c r="CC124" s="231">
        <v>94542.11</v>
      </c>
      <c r="CD124" s="231">
        <v>234.24</v>
      </c>
      <c r="CE124" s="231">
        <v>85.6</v>
      </c>
      <c r="CF124" s="231">
        <v>10746.38</v>
      </c>
      <c r="CG124" s="231">
        <v>35.909999999999997</v>
      </c>
      <c r="CH124" s="231">
        <v>0.98</v>
      </c>
      <c r="CI124" s="231">
        <v>160.44999999999999</v>
      </c>
      <c r="CJ124" s="231">
        <v>119.21</v>
      </c>
      <c r="CK124" s="231">
        <v>83.65</v>
      </c>
      <c r="CL124" s="231">
        <v>21.2</v>
      </c>
      <c r="CM124" s="231">
        <v>5.21</v>
      </c>
      <c r="CN124" s="231">
        <v>9.1999999999999993</v>
      </c>
      <c r="CO124" s="231">
        <v>17.62</v>
      </c>
      <c r="CP124" s="231">
        <v>1155.8599999999999</v>
      </c>
      <c r="CQ124" s="231">
        <v>172.36</v>
      </c>
      <c r="CR124" s="231">
        <v>295.20999999999998</v>
      </c>
      <c r="CS124" s="231">
        <v>245.68</v>
      </c>
      <c r="CT124" s="231">
        <v>316.08999999999997</v>
      </c>
      <c r="CU124" s="231">
        <v>717.88</v>
      </c>
      <c r="CV124" s="231">
        <v>167.99</v>
      </c>
      <c r="CW124" s="231">
        <v>525.01</v>
      </c>
      <c r="CX124" s="231">
        <v>12.39</v>
      </c>
      <c r="CY124" s="231">
        <v>422.71</v>
      </c>
      <c r="CZ124" s="231">
        <v>43.03</v>
      </c>
      <c r="DA124" s="231">
        <v>10434</v>
      </c>
      <c r="DB124" s="231">
        <v>232.67</v>
      </c>
      <c r="DC124" s="231">
        <v>8.8800000000000008</v>
      </c>
      <c r="DD124" s="231">
        <v>34.229999999999997</v>
      </c>
      <c r="DE124" s="231">
        <v>1701.55</v>
      </c>
      <c r="DF124" s="231">
        <v>207.66</v>
      </c>
      <c r="DG124" s="231">
        <v>141.07</v>
      </c>
      <c r="DH124" s="231">
        <v>12.51</v>
      </c>
      <c r="DI124" s="231">
        <v>8.0399999999999991</v>
      </c>
      <c r="DJ124" s="231">
        <v>27.15</v>
      </c>
      <c r="DK124" s="231">
        <v>75.650000000000006</v>
      </c>
      <c r="DL124" s="231">
        <v>11121.65</v>
      </c>
      <c r="DM124" s="231">
        <v>31.81</v>
      </c>
      <c r="DN124" s="231">
        <v>55.73</v>
      </c>
      <c r="DO124" s="231">
        <v>66.61</v>
      </c>
      <c r="DP124" s="231">
        <v>86.31</v>
      </c>
      <c r="DQ124" s="231">
        <v>247018.92</v>
      </c>
      <c r="DR124" s="231">
        <v>460.88</v>
      </c>
      <c r="DS124" s="231">
        <v>38.700000000000003</v>
      </c>
      <c r="DT124" s="231">
        <v>31.59</v>
      </c>
      <c r="DU124" s="231">
        <v>68.400000000000006</v>
      </c>
      <c r="DV124" s="231">
        <v>6.27</v>
      </c>
      <c r="DW124" s="231">
        <v>1.49</v>
      </c>
      <c r="DX124" s="231">
        <v>13.25</v>
      </c>
      <c r="DY124" s="231">
        <v>8.2799999999999994</v>
      </c>
      <c r="DZ124" s="231">
        <v>239.5</v>
      </c>
      <c r="EA124" s="231">
        <v>127.43</v>
      </c>
      <c r="EB124" s="231">
        <v>22.22</v>
      </c>
      <c r="EC124" s="231">
        <v>1441</v>
      </c>
      <c r="ED124" s="231">
        <v>22.97</v>
      </c>
      <c r="EE124" s="231">
        <v>31.11</v>
      </c>
      <c r="EF124" s="231">
        <v>22.41</v>
      </c>
      <c r="EG124" s="231">
        <v>33.89</v>
      </c>
      <c r="EH124" s="231">
        <v>1194.05</v>
      </c>
      <c r="EI124" s="231">
        <v>227.17</v>
      </c>
      <c r="EJ124" s="231">
        <v>5.39</v>
      </c>
      <c r="EK124" s="231">
        <v>4557.83</v>
      </c>
      <c r="EL124" s="231">
        <v>27.35</v>
      </c>
      <c r="EM124" s="231">
        <v>239.48</v>
      </c>
      <c r="EN124" s="231">
        <v>164.88</v>
      </c>
      <c r="EO124" s="231">
        <v>250.75</v>
      </c>
      <c r="EP124" s="231">
        <v>3819.82</v>
      </c>
      <c r="EQ124" s="231">
        <v>195.73</v>
      </c>
      <c r="ER124" s="231">
        <v>152.63</v>
      </c>
      <c r="ES124" s="231">
        <v>248.17</v>
      </c>
      <c r="ET124" s="231">
        <v>70.569999999999993</v>
      </c>
      <c r="EU124" s="231">
        <v>28.25</v>
      </c>
      <c r="EV124" s="231">
        <v>453.2</v>
      </c>
      <c r="EW124" s="231">
        <v>12.74</v>
      </c>
      <c r="EX124" s="231">
        <v>177.35</v>
      </c>
      <c r="EY124" s="231">
        <v>218.93</v>
      </c>
      <c r="EZ124" s="231">
        <v>27.35</v>
      </c>
      <c r="FA124" s="231">
        <v>70.989999999999995</v>
      </c>
      <c r="FB124" s="231">
        <v>25.44</v>
      </c>
      <c r="FC124" s="231">
        <v>94.1</v>
      </c>
      <c r="FD124" s="231">
        <v>10.38</v>
      </c>
      <c r="FE124" s="231">
        <v>29.25</v>
      </c>
      <c r="FF124" s="231">
        <v>402.64</v>
      </c>
      <c r="FG124" s="231">
        <v>87.43</v>
      </c>
      <c r="FH124" s="231">
        <v>950.46</v>
      </c>
      <c r="FI124" s="231">
        <v>59.9</v>
      </c>
      <c r="FJ124" s="233">
        <v>52207.91</v>
      </c>
      <c r="FN124" s="326">
        <f t="shared" si="495"/>
        <v>-2.4630361203382547E-2</v>
      </c>
      <c r="FO124" s="322">
        <f t="shared" si="496"/>
        <v>3.2914221849678765E-2</v>
      </c>
      <c r="FP124" s="322">
        <f t="shared" si="497"/>
        <v>1.8383518225039679E-2</v>
      </c>
      <c r="FQ124" s="322">
        <f t="shared" si="498"/>
        <v>-3.8510260957689287E-2</v>
      </c>
      <c r="FR124" s="322">
        <f t="shared" si="499"/>
        <v>2.7432692381383073E-2</v>
      </c>
      <c r="FS124" s="322">
        <f t="shared" si="500"/>
        <v>5.8893124753516553E-2</v>
      </c>
      <c r="FT124" s="322">
        <f t="shared" si="501"/>
        <v>1.602487443195405E-2</v>
      </c>
      <c r="FU124" s="322">
        <f t="shared" si="502"/>
        <v>-2.0930254607431045E-2</v>
      </c>
      <c r="FV124" s="322">
        <f t="shared" si="503"/>
        <v>-4.6517412935323493E-2</v>
      </c>
      <c r="FW124" s="322">
        <f t="shared" si="504"/>
        <v>-2.3874289054245452E-2</v>
      </c>
      <c r="FX124" s="322">
        <f t="shared" si="505"/>
        <v>-3.2211412043123888E-2</v>
      </c>
      <c r="FY124" s="322">
        <f t="shared" si="506"/>
        <v>0</v>
      </c>
      <c r="FZ124" s="322">
        <f t="shared" si="507"/>
        <v>-3.21525885558583E-2</v>
      </c>
      <c r="GA124" s="322">
        <f t="shared" si="508"/>
        <v>-3.4245178862007543E-2</v>
      </c>
      <c r="GB124" s="322">
        <f t="shared" si="509"/>
        <v>-2.3746701846965663E-2</v>
      </c>
      <c r="GC124" s="322">
        <f t="shared" si="510"/>
        <v>-5.6747776693386556E-2</v>
      </c>
      <c r="GD124" s="322">
        <f t="shared" si="511"/>
        <v>9.5693779904305314E-3</v>
      </c>
      <c r="GE124" s="322">
        <f t="shared" si="512"/>
        <v>2.5642062689585455E-2</v>
      </c>
      <c r="GF124" s="322">
        <f t="shared" si="513"/>
        <v>8.83991281181889E-3</v>
      </c>
      <c r="GG124" s="322">
        <f t="shared" si="514"/>
        <v>-5.5258459576167082E-2</v>
      </c>
      <c r="GH124" s="322">
        <f t="shared" si="515"/>
        <v>2.5856885147324097E-2</v>
      </c>
      <c r="GI124" s="322">
        <f t="shared" si="516"/>
        <v>3.3527045149753286E-3</v>
      </c>
      <c r="GJ124" s="322">
        <f t="shared" si="517"/>
        <v>-5.0000000000000017E-2</v>
      </c>
      <c r="GK124" s="322">
        <f t="shared" si="518"/>
        <v>-3.5412127279508508E-2</v>
      </c>
      <c r="GL124" s="322">
        <f t="shared" si="519"/>
        <v>-6.3107920333487763E-2</v>
      </c>
      <c r="GM124" s="322">
        <f t="shared" si="520"/>
        <v>-3.4775233248515725E-2</v>
      </c>
      <c r="GN124" s="322">
        <f t="shared" si="521"/>
        <v>-4.2553191489361625E-2</v>
      </c>
      <c r="GO124" s="322">
        <f t="shared" si="522"/>
        <v>7.9575596816976006E-3</v>
      </c>
      <c r="GP124" s="322">
        <f t="shared" si="523"/>
        <v>-3.0975496994914385E-2</v>
      </c>
      <c r="GQ124" s="322">
        <f t="shared" si="524"/>
        <v>-1.1166798557988307E-2</v>
      </c>
      <c r="GR124" s="322">
        <f t="shared" si="525"/>
        <v>-1.7063328143370103E-2</v>
      </c>
      <c r="GS124" s="322">
        <f t="shared" si="526"/>
        <v>-9.0702947845805355E-3</v>
      </c>
      <c r="GT124" s="322">
        <f t="shared" si="527"/>
        <v>-4.5059288537549431E-2</v>
      </c>
      <c r="GU124" s="322">
        <f t="shared" si="528"/>
        <v>1.3162472457381317E-2</v>
      </c>
      <c r="GV124" s="322">
        <f t="shared" si="529"/>
        <v>3.0490317264112155E-2</v>
      </c>
      <c r="GW124" s="322">
        <f t="shared" si="530"/>
        <v>-4.480183802412397E-2</v>
      </c>
      <c r="GX124" s="322">
        <f t="shared" si="531"/>
        <v>-6.0010208837302126E-2</v>
      </c>
      <c r="GY124" s="322">
        <f t="shared" si="532"/>
        <v>-4.0314650934119976E-2</v>
      </c>
      <c r="GZ124" s="322">
        <f t="shared" si="533"/>
        <v>-7.488087134104795E-3</v>
      </c>
      <c r="HA124" s="322">
        <f t="shared" si="534"/>
        <v>-3.3950223356732569E-2</v>
      </c>
      <c r="HB124" s="322">
        <f t="shared" si="535"/>
        <v>-9.7884836362089264E-3</v>
      </c>
      <c r="HC124" s="322">
        <f t="shared" si="536"/>
        <v>-2.0684736091298086E-2</v>
      </c>
      <c r="HD124" s="322">
        <f t="shared" si="537"/>
        <v>-2.534113060428848E-2</v>
      </c>
      <c r="HE124" s="322">
        <f t="shared" si="538"/>
        <v>-1.584676863717778E-2</v>
      </c>
      <c r="HF124" s="322">
        <f t="shared" si="539"/>
        <v>-9.0440635187716834E-3</v>
      </c>
      <c r="HG124" s="322">
        <f t="shared" si="540"/>
        <v>-3.596040596416495E-2</v>
      </c>
      <c r="HH124" s="322">
        <f t="shared" si="541"/>
        <v>-6.1619009262988231E-2</v>
      </c>
      <c r="HI124" s="322">
        <f t="shared" si="542"/>
        <v>-5.4583893907361201E-2</v>
      </c>
      <c r="HJ124" s="322">
        <f t="shared" si="543"/>
        <v>-1.1467889908257043E-2</v>
      </c>
      <c r="HK124" s="322">
        <f t="shared" si="544"/>
        <v>-3.8554216867469911E-2</v>
      </c>
      <c r="HL124" s="322">
        <f t="shared" si="545"/>
        <v>-3.784665579119087E-2</v>
      </c>
      <c r="HM124" s="322">
        <f t="shared" si="546"/>
        <v>-6.0991869831208731E-2</v>
      </c>
      <c r="HN124" s="322">
        <f t="shared" si="547"/>
        <v>-2.3304556846996524E-3</v>
      </c>
      <c r="HO124" s="322">
        <f t="shared" si="548"/>
        <v>0.20472440944881889</v>
      </c>
      <c r="HP124" s="322">
        <f t="shared" si="549"/>
        <v>-4.9645390070922182E-2</v>
      </c>
      <c r="HQ124" s="322">
        <f t="shared" si="550"/>
        <v>-3.9768945006334648E-2</v>
      </c>
      <c r="HR124" s="322">
        <f t="shared" si="551"/>
        <v>-1.0687039515927225E-2</v>
      </c>
      <c r="HS124" s="322">
        <f t="shared" si="552"/>
        <v>-1.1069518716577504E-2</v>
      </c>
      <c r="HT124" s="322">
        <f t="shared" si="553"/>
        <v>-4.56316986034426E-2</v>
      </c>
      <c r="HU124" s="322">
        <f t="shared" si="554"/>
        <v>-3.8038996621711521E-2</v>
      </c>
      <c r="HV124" s="322">
        <f t="shared" si="555"/>
        <v>-6.9565217391304224E-2</v>
      </c>
      <c r="HW124" s="322">
        <f t="shared" si="556"/>
        <v>8.2551325389262856E-3</v>
      </c>
      <c r="HX124" s="322">
        <f t="shared" si="557"/>
        <v>-6.2348745382753916E-2</v>
      </c>
      <c r="HY124" s="322">
        <f t="shared" si="558"/>
        <v>1.418267773804475E-2</v>
      </c>
      <c r="HZ124" s="322">
        <f t="shared" si="559"/>
        <v>-4.8928427011726588E-2</v>
      </c>
      <c r="IA124" s="322">
        <f t="shared" si="560"/>
        <v>-6.7861529174212634E-2</v>
      </c>
      <c r="IB124" s="322">
        <f t="shared" si="561"/>
        <v>-4.4053803999715306E-2</v>
      </c>
      <c r="IC124" s="322">
        <f t="shared" si="562"/>
        <v>-2.6365873351532117E-2</v>
      </c>
      <c r="ID124" s="322">
        <f t="shared" si="563"/>
        <v>-1.1569953720185095E-2</v>
      </c>
      <c r="IE124" s="322">
        <f t="shared" si="564"/>
        <v>-1.865140552722103E-2</v>
      </c>
      <c r="IF124" s="322">
        <f t="shared" si="565"/>
        <v>-5.8723884810840885E-3</v>
      </c>
      <c r="IG124" s="322">
        <f t="shared" si="566"/>
        <v>-2.7479091995220938E-2</v>
      </c>
      <c r="IH124" s="322">
        <f t="shared" si="567"/>
        <v>-5.0051072522982479E-2</v>
      </c>
      <c r="II124" s="322">
        <f t="shared" si="568"/>
        <v>-1.9177201628455178E-2</v>
      </c>
      <c r="IJ124" s="322">
        <f t="shared" si="569"/>
        <v>-5.658058569557415E-2</v>
      </c>
      <c r="IK124" s="322">
        <f t="shared" si="570"/>
        <v>-1.4667877348606513E-2</v>
      </c>
      <c r="IL124" s="322">
        <f t="shared" si="571"/>
        <v>-4.9550728430602743E-2</v>
      </c>
      <c r="IM124" s="322">
        <f t="shared" si="572"/>
        <v>-3.2792228958862857E-2</v>
      </c>
      <c r="IN124" s="322">
        <f t="shared" si="573"/>
        <v>-2.4649859943977597E-2</v>
      </c>
      <c r="IO124" s="322">
        <f t="shared" si="574"/>
        <v>3.1600489055447538E-2</v>
      </c>
      <c r="IP124" s="322">
        <f t="shared" si="575"/>
        <v>-1.5011984357259969E-2</v>
      </c>
      <c r="IQ124" s="322">
        <f t="shared" si="576"/>
        <v>2.1601623105382359E-2</v>
      </c>
      <c r="IR124" s="322">
        <f t="shared" si="577"/>
        <v>-7.3260919165430843E-3</v>
      </c>
      <c r="IS124" s="322">
        <f t="shared" si="578"/>
        <v>9.9510104102878152E-2</v>
      </c>
      <c r="IT124" s="322">
        <f t="shared" si="579"/>
        <v>0</v>
      </c>
      <c r="IU124" s="322">
        <f t="shared" si="580"/>
        <v>0.5559542280837857</v>
      </c>
      <c r="IV124" s="322">
        <f t="shared" si="581"/>
        <v>-6.0672917815774982E-2</v>
      </c>
      <c r="IW124" s="322">
        <f t="shared" si="582"/>
        <v>-0.20522565320665079</v>
      </c>
      <c r="IX124" s="322">
        <f t="shared" si="583"/>
        <v>-4.2457091237579098E-2</v>
      </c>
      <c r="IY124" s="322">
        <f t="shared" si="584"/>
        <v>-3.6968576709796704E-2</v>
      </c>
      <c r="IZ124" s="322">
        <f t="shared" si="585"/>
        <v>3.6036036036035862E-2</v>
      </c>
      <c r="JA124" s="322">
        <f t="shared" si="586"/>
        <v>1.6298507462686569</v>
      </c>
      <c r="JB124" s="322">
        <f t="shared" si="587"/>
        <v>-3.5867407370335155E-2</v>
      </c>
      <c r="JC124" s="322">
        <f t="shared" si="588"/>
        <v>3.9377675933184593E-2</v>
      </c>
      <c r="JD124" s="322">
        <f t="shared" si="589"/>
        <v>-7.7308325770562717E-3</v>
      </c>
      <c r="JE124" s="322">
        <f t="shared" si="590"/>
        <v>-2.1312193761701764E-2</v>
      </c>
      <c r="JF124" s="322">
        <f t="shared" si="591"/>
        <v>9.4207063933064716E-3</v>
      </c>
      <c r="JG124" s="322">
        <f t="shared" si="592"/>
        <v>-8.3822553473888353E-2</v>
      </c>
      <c r="JH124" s="322">
        <f t="shared" si="593"/>
        <v>-2.1493476234855532E-2</v>
      </c>
      <c r="JI124" s="322">
        <f t="shared" si="594"/>
        <v>-1.8441765846610655E-3</v>
      </c>
      <c r="JJ124" s="322">
        <f t="shared" si="595"/>
        <v>-3.9534883720930218E-2</v>
      </c>
      <c r="JK124" s="322">
        <f t="shared" si="596"/>
        <v>4.0516923076923027E-2</v>
      </c>
      <c r="JL124" s="322">
        <f t="shared" si="597"/>
        <v>-1.9594440647072213E-2</v>
      </c>
      <c r="JM124" s="322">
        <f t="shared" si="598"/>
        <v>-4.8962828064073351E-2</v>
      </c>
      <c r="JN124" s="322">
        <f t="shared" si="599"/>
        <v>-9.7884836362089264E-3</v>
      </c>
      <c r="JO124" s="322">
        <f t="shared" si="600"/>
        <v>-1.4428412874583687E-2</v>
      </c>
      <c r="JP124" s="322">
        <f t="shared" si="601"/>
        <v>-6.013179571663934E-2</v>
      </c>
      <c r="JQ124" s="322">
        <f t="shared" si="602"/>
        <v>-3.1763373677711544E-2</v>
      </c>
      <c r="JR124" s="322">
        <f t="shared" si="603"/>
        <v>4.3042994631715742E-3</v>
      </c>
      <c r="JS124" s="322">
        <f t="shared" si="604"/>
        <v>-1.4667877348606513E-2</v>
      </c>
      <c r="JT124" s="322">
        <f t="shared" si="605"/>
        <v>-6.3542494042891241E-3</v>
      </c>
      <c r="JU124" s="322">
        <f t="shared" si="606"/>
        <v>1.1320754716981003E-2</v>
      </c>
      <c r="JV124" s="322">
        <f t="shared" si="607"/>
        <v>-4.0636042402826929E-2</v>
      </c>
      <c r="JW124" s="322">
        <f t="shared" si="608"/>
        <v>-4.0810953133226446E-3</v>
      </c>
      <c r="JX124" s="322">
        <f t="shared" si="609"/>
        <v>-1.5017863437254763E-2</v>
      </c>
      <c r="JY124" s="322">
        <f t="shared" si="610"/>
        <v>-1.7299969107197985E-2</v>
      </c>
      <c r="JZ124" s="322">
        <f t="shared" si="611"/>
        <v>-2.9094076655052294E-2</v>
      </c>
      <c r="KA124" s="322">
        <f t="shared" si="612"/>
        <v>-2.957459207459209E-2</v>
      </c>
      <c r="KB124" s="322">
        <f t="shared" si="613"/>
        <v>-9.7081284653206409E-2</v>
      </c>
      <c r="KC124" s="322">
        <f t="shared" si="614"/>
        <v>-4.7984643434158127E-2</v>
      </c>
      <c r="KD124" s="322">
        <f t="shared" si="615"/>
        <v>-4.6409136992820357E-2</v>
      </c>
      <c r="KE124" s="322">
        <f t="shared" si="616"/>
        <v>-4.3499752842313347E-2</v>
      </c>
      <c r="KF124" s="322">
        <f t="shared" si="617"/>
        <v>-0.13333333333333341</v>
      </c>
      <c r="KG124" s="322">
        <f t="shared" si="618"/>
        <v>-0.19014918304522838</v>
      </c>
      <c r="KH124" s="322">
        <f t="shared" si="619"/>
        <v>-0.13636363636363641</v>
      </c>
      <c r="KI124" s="322">
        <f t="shared" si="620"/>
        <v>-3.8709677419354875E-2</v>
      </c>
      <c r="KJ124" s="322">
        <f t="shared" si="621"/>
        <v>-5.4246966452533893E-2</v>
      </c>
      <c r="KK124" s="322">
        <f t="shared" si="622"/>
        <v>-3.0444964871194358E-2</v>
      </c>
      <c r="KL124" s="322">
        <f t="shared" si="623"/>
        <v>-1.2004455261746613E-2</v>
      </c>
      <c r="KM124" s="322">
        <f t="shared" si="624"/>
        <v>-4.9195689520536894E-3</v>
      </c>
      <c r="KN124" s="322">
        <f t="shared" si="625"/>
        <v>-3.559027777777779E-2</v>
      </c>
      <c r="KO124" s="322">
        <f t="shared" si="626"/>
        <v>-3.3015702590256372E-2</v>
      </c>
      <c r="KP124" s="322">
        <f t="shared" si="627"/>
        <v>-6.2066149448754583E-2</v>
      </c>
      <c r="KQ124" s="322">
        <f t="shared" si="628"/>
        <v>-4.6582899172540701E-2</v>
      </c>
      <c r="KR124" s="322">
        <f t="shared" si="629"/>
        <v>-2.8608582574772438E-2</v>
      </c>
      <c r="KS124" s="322">
        <f t="shared" si="630"/>
        <v>-6.7409144196951022E-3</v>
      </c>
      <c r="KT124" s="322">
        <f t="shared" si="631"/>
        <v>1.3530145741908698E-2</v>
      </c>
      <c r="KU124" s="322">
        <f t="shared" si="632"/>
        <v>-2.6984194971516731E-2</v>
      </c>
      <c r="KV124" s="322">
        <f t="shared" si="633"/>
        <v>2.2770398481973455E-2</v>
      </c>
      <c r="KW124" s="322">
        <f t="shared" si="634"/>
        <v>-2.2304641330298847E-2</v>
      </c>
      <c r="KX124" s="322">
        <f t="shared" si="635"/>
        <v>0</v>
      </c>
      <c r="KY124" s="322">
        <f t="shared" si="636"/>
        <v>-2.2889550777265549E-2</v>
      </c>
      <c r="KZ124" s="322">
        <f t="shared" si="637"/>
        <v>-1.7518770110833023E-2</v>
      </c>
      <c r="LA124" s="322">
        <f t="shared" si="638"/>
        <v>-4.5271093512031631E-2</v>
      </c>
      <c r="LB124" s="322">
        <f t="shared" si="639"/>
        <v>-3.3023059183296288E-2</v>
      </c>
      <c r="LC124" s="322">
        <f t="shared" si="640"/>
        <v>-1.5690218757857706E-2</v>
      </c>
      <c r="LD124" s="322">
        <f t="shared" si="641"/>
        <v>-2.7090770015298318E-2</v>
      </c>
      <c r="LE124" s="322">
        <f t="shared" si="642"/>
        <v>-3.9333734697973837E-3</v>
      </c>
      <c r="LF124" s="322">
        <f t="shared" si="643"/>
        <v>0</v>
      </c>
      <c r="LG124" s="322">
        <f t="shared" si="644"/>
        <v>-2.7203856749311268E-2</v>
      </c>
      <c r="LH124" s="322">
        <f t="shared" si="645"/>
        <v>-1.0264249836208755E-2</v>
      </c>
      <c r="LI124" s="322">
        <f t="shared" si="646"/>
        <v>3.1578947368421102E-2</v>
      </c>
      <c r="LJ124" s="322">
        <f t="shared" si="647"/>
        <v>4.538756262894187E-2</v>
      </c>
      <c r="LK124" s="322">
        <f t="shared" si="648"/>
        <v>-3.2353591160220962E-2</v>
      </c>
      <c r="LL124" s="322">
        <f t="shared" si="649"/>
        <v>-4.6041158004883162E-2</v>
      </c>
      <c r="LM124" s="322">
        <f t="shared" si="650"/>
        <v>1.7486025512397863E-2</v>
      </c>
      <c r="LN124" s="322">
        <f t="shared" si="651"/>
        <v>-5.2866716306775807E-2</v>
      </c>
      <c r="LO124" s="322">
        <f t="shared" si="652"/>
        <v>-4.949494949494955E-2</v>
      </c>
      <c r="LP124" s="322">
        <f t="shared" si="653"/>
        <v>-1.1428571428571354E-2</v>
      </c>
      <c r="LQ124" s="322">
        <f t="shared" si="654"/>
        <v>-3.7195523370638549E-2</v>
      </c>
      <c r="LR124" s="322">
        <f t="shared" si="655"/>
        <v>-7.1754407594625197E-3</v>
      </c>
      <c r="LS124" s="322">
        <f t="shared" si="656"/>
        <v>2.3650626390352539E-2</v>
      </c>
      <c r="LT124" s="322">
        <f t="shared" si="657"/>
        <v>-3.5663193352340153E-2</v>
      </c>
      <c r="LU124" s="322">
        <f t="shared" si="658"/>
        <v>-4.267220712801665E-2</v>
      </c>
      <c r="LV124" s="327">
        <f t="shared" si="659"/>
        <v>-8.8276910570123639E-3</v>
      </c>
    </row>
    <row r="125" spans="1:334">
      <c r="A125" s="265">
        <v>45649</v>
      </c>
      <c r="B125" s="230">
        <v>3755.36</v>
      </c>
      <c r="C125" s="231">
        <v>190.83</v>
      </c>
      <c r="D125" s="231">
        <v>62.08</v>
      </c>
      <c r="E125" s="231">
        <v>38.130000000000003</v>
      </c>
      <c r="F125" s="231">
        <v>3084.19</v>
      </c>
      <c r="G125" s="231">
        <v>79.08</v>
      </c>
      <c r="H125" s="231">
        <v>215.56</v>
      </c>
      <c r="I125" s="231">
        <v>203560.83</v>
      </c>
      <c r="J125" s="231">
        <v>39.020000000000003</v>
      </c>
      <c r="K125" s="231">
        <v>428.18</v>
      </c>
      <c r="L125" s="231">
        <v>74.33</v>
      </c>
      <c r="M125" s="232">
        <v>7.0000000000000007E-2</v>
      </c>
      <c r="N125" s="231">
        <v>36.71</v>
      </c>
      <c r="O125" s="231">
        <v>5009.8</v>
      </c>
      <c r="P125" s="231">
        <v>3.73</v>
      </c>
      <c r="Q125" s="231">
        <v>1725.47</v>
      </c>
      <c r="R125" s="231">
        <v>34.15</v>
      </c>
      <c r="S125" s="231">
        <v>254.69</v>
      </c>
      <c r="T125" s="231">
        <v>83.18</v>
      </c>
      <c r="U125" s="231">
        <v>52698.07</v>
      </c>
      <c r="V125" s="231">
        <v>17.079999999999998</v>
      </c>
      <c r="W125" s="231">
        <v>136.97999999999999</v>
      </c>
      <c r="X125" s="231">
        <v>9.32</v>
      </c>
      <c r="Y125" s="231">
        <v>501.08</v>
      </c>
      <c r="Z125" s="231">
        <v>83.65</v>
      </c>
      <c r="AA125" s="231">
        <v>431.66</v>
      </c>
      <c r="AB125" s="231">
        <v>1.77</v>
      </c>
      <c r="AC125" s="231">
        <v>10.99</v>
      </c>
      <c r="AD125" s="231">
        <v>21.4</v>
      </c>
      <c r="AE125" s="231">
        <v>223.75</v>
      </c>
      <c r="AF125" s="231">
        <v>626.07000000000005</v>
      </c>
      <c r="AG125" s="231">
        <v>61.09</v>
      </c>
      <c r="AH125" s="231">
        <v>12.28</v>
      </c>
      <c r="AI125" s="231">
        <v>195.67</v>
      </c>
      <c r="AJ125" s="231">
        <v>25.26</v>
      </c>
      <c r="AK125" s="231">
        <v>330.3</v>
      </c>
      <c r="AL125" s="231">
        <v>428.73</v>
      </c>
      <c r="AM125" s="231">
        <v>20.3</v>
      </c>
      <c r="AN125" s="231">
        <v>14.56</v>
      </c>
      <c r="AO125" s="231">
        <v>151.88999999999999</v>
      </c>
      <c r="AP125" s="231">
        <v>236.17</v>
      </c>
      <c r="AQ125" s="231">
        <v>13.94</v>
      </c>
      <c r="AR125" s="231">
        <v>9.9700000000000006</v>
      </c>
      <c r="AS125" s="231">
        <v>71.84</v>
      </c>
      <c r="AT125" s="231">
        <v>93.92</v>
      </c>
      <c r="AU125" s="231">
        <v>151.68</v>
      </c>
      <c r="AV125" s="231">
        <v>28.05</v>
      </c>
      <c r="AW125" s="231">
        <v>49.29</v>
      </c>
      <c r="AX125" s="231">
        <v>4.3600000000000003</v>
      </c>
      <c r="AY125" s="231">
        <v>32.25</v>
      </c>
      <c r="AZ125" s="231">
        <v>29.56</v>
      </c>
      <c r="BA125" s="231">
        <v>9217.85</v>
      </c>
      <c r="BB125" s="231">
        <v>679.49</v>
      </c>
      <c r="BC125" s="231">
        <v>2.4500000000000002</v>
      </c>
      <c r="BD125" s="231">
        <v>15.81</v>
      </c>
      <c r="BE125" s="231">
        <v>446.48</v>
      </c>
      <c r="BF125" s="231">
        <v>907.55</v>
      </c>
      <c r="BG125" s="231">
        <v>185.27</v>
      </c>
      <c r="BH125" s="231">
        <v>59.79</v>
      </c>
      <c r="BI125" s="231">
        <v>360.46</v>
      </c>
      <c r="BJ125" s="231">
        <v>4.3099999999999996</v>
      </c>
      <c r="BK125" s="231">
        <v>1597.57</v>
      </c>
      <c r="BL125" s="231">
        <v>147.55000000000001</v>
      </c>
      <c r="BM125" s="231">
        <v>169.03</v>
      </c>
      <c r="BN125" s="231">
        <v>354.5</v>
      </c>
      <c r="BO125" s="231">
        <v>4024.85</v>
      </c>
      <c r="BP125" s="231">
        <v>136.49</v>
      </c>
      <c r="BQ125" s="231">
        <v>1028.19</v>
      </c>
      <c r="BR125" s="231">
        <v>111.08</v>
      </c>
      <c r="BS125" s="231">
        <v>338.37</v>
      </c>
      <c r="BT125" s="231">
        <v>90.2</v>
      </c>
      <c r="BU125" s="231">
        <v>49.65</v>
      </c>
      <c r="BV125" s="231">
        <v>9.4499999999999993</v>
      </c>
      <c r="BW125" s="231">
        <v>90.98</v>
      </c>
      <c r="BX125" s="231">
        <v>598.41</v>
      </c>
      <c r="BY125" s="231">
        <v>141.63999999999999</v>
      </c>
      <c r="BZ125" s="231">
        <v>108.18</v>
      </c>
      <c r="CA125" s="231">
        <v>148.44999999999999</v>
      </c>
      <c r="CB125" s="231">
        <v>53.19</v>
      </c>
      <c r="CC125" s="231">
        <v>94261.84</v>
      </c>
      <c r="CD125" s="231">
        <v>233.84</v>
      </c>
      <c r="CE125" s="231">
        <v>83.82</v>
      </c>
      <c r="CF125" s="231">
        <v>10786.04</v>
      </c>
      <c r="CG125" s="231">
        <v>36.880000000000003</v>
      </c>
      <c r="CH125" s="231">
        <v>0.98</v>
      </c>
      <c r="CI125" s="231">
        <v>159.66</v>
      </c>
      <c r="CJ125" s="231">
        <v>125.19</v>
      </c>
      <c r="CK125" s="231">
        <v>85.98</v>
      </c>
      <c r="CL125" s="231">
        <v>21.82</v>
      </c>
      <c r="CM125" s="231">
        <v>5.67</v>
      </c>
      <c r="CN125" s="231">
        <v>10.25</v>
      </c>
      <c r="CO125" s="231">
        <v>18.350000000000001</v>
      </c>
      <c r="CP125" s="231">
        <v>1155.3599999999999</v>
      </c>
      <c r="CQ125" s="231">
        <v>170.25</v>
      </c>
      <c r="CR125" s="231">
        <v>302.06</v>
      </c>
      <c r="CS125" s="231">
        <v>247.91</v>
      </c>
      <c r="CT125" s="231">
        <v>317.04000000000002</v>
      </c>
      <c r="CU125" s="231">
        <v>744.1</v>
      </c>
      <c r="CV125" s="231">
        <v>167.3</v>
      </c>
      <c r="CW125" s="231">
        <v>529.16</v>
      </c>
      <c r="CX125" s="231">
        <v>12.52</v>
      </c>
      <c r="CY125" s="231">
        <v>413.79</v>
      </c>
      <c r="CZ125" s="231">
        <v>43.89</v>
      </c>
      <c r="DA125" s="231">
        <v>10971.18</v>
      </c>
      <c r="DB125" s="231">
        <v>236.17</v>
      </c>
      <c r="DC125" s="231">
        <v>8.9499999999999993</v>
      </c>
      <c r="DD125" s="231">
        <v>34.119999999999997</v>
      </c>
      <c r="DE125" s="231">
        <v>1756.88</v>
      </c>
      <c r="DF125" s="231">
        <v>208.65</v>
      </c>
      <c r="DG125" s="231">
        <v>141.63999999999999</v>
      </c>
      <c r="DH125" s="231">
        <v>12.62</v>
      </c>
      <c r="DI125" s="231">
        <v>8.66</v>
      </c>
      <c r="DJ125" s="231">
        <v>28</v>
      </c>
      <c r="DK125" s="231">
        <v>75.14</v>
      </c>
      <c r="DL125" s="231">
        <v>11171.53</v>
      </c>
      <c r="DM125" s="231">
        <v>32.35</v>
      </c>
      <c r="DN125" s="231">
        <v>56.03</v>
      </c>
      <c r="DO125" s="231">
        <v>67.45</v>
      </c>
      <c r="DP125" s="231">
        <v>90.51</v>
      </c>
      <c r="DQ125" s="231">
        <v>247018.92</v>
      </c>
      <c r="DR125" s="231">
        <v>456.48</v>
      </c>
      <c r="DS125" s="231">
        <v>39.840000000000003</v>
      </c>
      <c r="DT125" s="231">
        <v>31.98</v>
      </c>
      <c r="DU125" s="231">
        <v>67.98</v>
      </c>
      <c r="DV125" s="231">
        <v>6.55</v>
      </c>
      <c r="DW125" s="231">
        <v>1.55</v>
      </c>
      <c r="DX125" s="231">
        <v>12.88</v>
      </c>
      <c r="DY125" s="231">
        <v>8.3000000000000007</v>
      </c>
      <c r="DZ125" s="231">
        <v>246.6</v>
      </c>
      <c r="EA125" s="231">
        <v>128.32</v>
      </c>
      <c r="EB125" s="231">
        <v>22.33</v>
      </c>
      <c r="EC125" s="231">
        <v>1436.6</v>
      </c>
      <c r="ED125" s="231">
        <v>22.93</v>
      </c>
      <c r="EE125" s="231">
        <v>32.369999999999997</v>
      </c>
      <c r="EF125" s="231">
        <v>22.17</v>
      </c>
      <c r="EG125" s="231">
        <v>34.200000000000003</v>
      </c>
      <c r="EH125" s="231">
        <v>1207.8499999999999</v>
      </c>
      <c r="EI125" s="231">
        <v>229.71</v>
      </c>
      <c r="EJ125" s="231">
        <v>5.63</v>
      </c>
      <c r="EK125" s="231">
        <v>4575.83</v>
      </c>
      <c r="EL125" s="231">
        <v>26.77</v>
      </c>
      <c r="EM125" s="231">
        <v>245.48</v>
      </c>
      <c r="EN125" s="231">
        <v>166.32</v>
      </c>
      <c r="EO125" s="231">
        <v>251.4</v>
      </c>
      <c r="EP125" s="231">
        <v>3957.19</v>
      </c>
      <c r="EQ125" s="231">
        <v>200.12</v>
      </c>
      <c r="ER125" s="231">
        <v>153.13999999999999</v>
      </c>
      <c r="ES125" s="231">
        <v>257.22000000000003</v>
      </c>
      <c r="ET125" s="231">
        <v>71.92</v>
      </c>
      <c r="EU125" s="231">
        <v>28.41</v>
      </c>
      <c r="EV125" s="231">
        <v>456.51</v>
      </c>
      <c r="EW125" s="231">
        <v>13.52</v>
      </c>
      <c r="EX125" s="231">
        <v>180.72</v>
      </c>
      <c r="EY125" s="231">
        <v>218.37</v>
      </c>
      <c r="EZ125" s="231">
        <v>27.7</v>
      </c>
      <c r="FA125" s="231">
        <v>71.61</v>
      </c>
      <c r="FB125" s="231">
        <v>26</v>
      </c>
      <c r="FC125" s="231">
        <v>97.3</v>
      </c>
      <c r="FD125" s="231">
        <v>10.42</v>
      </c>
      <c r="FE125" s="231">
        <v>29.41</v>
      </c>
      <c r="FF125" s="231">
        <v>406.51</v>
      </c>
      <c r="FG125" s="231">
        <v>89.34</v>
      </c>
      <c r="FH125" s="231">
        <v>936.14</v>
      </c>
      <c r="FI125" s="231">
        <v>60.15</v>
      </c>
      <c r="FJ125" s="233">
        <v>54107.45</v>
      </c>
      <c r="FN125" s="326">
        <f t="shared" si="495"/>
        <v>8.6323128904551242E-3</v>
      </c>
      <c r="FO125" s="322">
        <f t="shared" si="496"/>
        <v>3.2406405539926471E-2</v>
      </c>
      <c r="FP125" s="322">
        <f t="shared" si="497"/>
        <v>-3.3924680983504617E-2</v>
      </c>
      <c r="FQ125" s="322">
        <f t="shared" si="498"/>
        <v>4.7430830039525617E-3</v>
      </c>
      <c r="FR125" s="322">
        <f t="shared" si="499"/>
        <v>0.15028065268065269</v>
      </c>
      <c r="FS125" s="322">
        <f t="shared" si="500"/>
        <v>-1.8249534450651757E-2</v>
      </c>
      <c r="FT125" s="322">
        <f t="shared" si="501"/>
        <v>1.4877589453860625E-2</v>
      </c>
      <c r="FU125" s="322">
        <f t="shared" si="502"/>
        <v>2.1377695211119842E-2</v>
      </c>
      <c r="FV125" s="322">
        <f t="shared" si="503"/>
        <v>1.8001565353509129E-2</v>
      </c>
      <c r="FW125" s="322">
        <f t="shared" si="504"/>
        <v>-1.3887289560350921E-2</v>
      </c>
      <c r="FX125" s="322">
        <f t="shared" si="505"/>
        <v>9.781279717429682E-3</v>
      </c>
      <c r="FY125" s="322">
        <f t="shared" si="506"/>
        <v>0</v>
      </c>
      <c r="FZ125" s="322">
        <f t="shared" si="507"/>
        <v>3.3502252252252188E-2</v>
      </c>
      <c r="GA125" s="322">
        <f t="shared" si="508"/>
        <v>-2.2187080506836207E-3</v>
      </c>
      <c r="GB125" s="322">
        <f t="shared" si="509"/>
        <v>8.1081081081080548E-3</v>
      </c>
      <c r="GC125" s="322">
        <f t="shared" si="510"/>
        <v>2.9703085400730822E-3</v>
      </c>
      <c r="GD125" s="322">
        <f t="shared" si="511"/>
        <v>7.8988941548183256E-2</v>
      </c>
      <c r="GE125" s="322">
        <f t="shared" si="512"/>
        <v>4.3377104775424672E-3</v>
      </c>
      <c r="GF125" s="322">
        <f t="shared" si="513"/>
        <v>-1.5604369223382001E-3</v>
      </c>
      <c r="GG125" s="322">
        <f t="shared" si="514"/>
        <v>1.3207557690056E-2</v>
      </c>
      <c r="GH125" s="322">
        <f t="shared" si="515"/>
        <v>1.172332942555661E-3</v>
      </c>
      <c r="GI125" s="322">
        <f t="shared" si="516"/>
        <v>1.7153040766317684E-2</v>
      </c>
      <c r="GJ125" s="322">
        <f t="shared" si="517"/>
        <v>1.0741138560687203E-3</v>
      </c>
      <c r="GK125" s="322">
        <f t="shared" si="518"/>
        <v>1.9719571012841119E-2</v>
      </c>
      <c r="GL125" s="322">
        <f t="shared" si="519"/>
        <v>3.3864788036089596E-2</v>
      </c>
      <c r="GM125" s="322">
        <f t="shared" si="520"/>
        <v>2.5174559445209764E-2</v>
      </c>
      <c r="GN125" s="322">
        <f t="shared" si="521"/>
        <v>-1.666666666666668E-2</v>
      </c>
      <c r="GO125" s="322">
        <f t="shared" si="522"/>
        <v>-3.5964912280701769E-2</v>
      </c>
      <c r="GP125" s="322">
        <f t="shared" si="523"/>
        <v>2.099236641221363E-2</v>
      </c>
      <c r="GQ125" s="322">
        <f t="shared" si="524"/>
        <v>-5.2018495465053684E-3</v>
      </c>
      <c r="GR125" s="322">
        <f t="shared" si="525"/>
        <v>1.1944785672722733E-2</v>
      </c>
      <c r="GS125" s="322">
        <f t="shared" si="526"/>
        <v>-1.4710689767897403E-3</v>
      </c>
      <c r="GT125" s="322">
        <f t="shared" si="527"/>
        <v>1.6556291390728419E-2</v>
      </c>
      <c r="GU125" s="322">
        <f t="shared" si="528"/>
        <v>0.11984204200766897</v>
      </c>
      <c r="GV125" s="322">
        <f t="shared" si="529"/>
        <v>9.996001599360255E-3</v>
      </c>
      <c r="GW125" s="322">
        <f t="shared" si="530"/>
        <v>-6.9152134696332263E-3</v>
      </c>
      <c r="GX125" s="322">
        <f t="shared" si="531"/>
        <v>1.2229961043560398E-2</v>
      </c>
      <c r="GY125" s="322">
        <f t="shared" si="532"/>
        <v>3.9959016393442681E-2</v>
      </c>
      <c r="GZ125" s="322">
        <f t="shared" si="533"/>
        <v>-1.3717421124828241E-3</v>
      </c>
      <c r="HA125" s="322">
        <f t="shared" si="534"/>
        <v>3.3690051525960556E-3</v>
      </c>
      <c r="HB125" s="322">
        <f t="shared" si="535"/>
        <v>1.5042764430309023E-2</v>
      </c>
      <c r="HC125" s="322">
        <f t="shared" si="536"/>
        <v>1.5294974508375752E-2</v>
      </c>
      <c r="HD125" s="322">
        <f t="shared" si="537"/>
        <v>-2.9999999999999359E-3</v>
      </c>
      <c r="HE125" s="322">
        <f t="shared" si="538"/>
        <v>5.8807056846821859E-3</v>
      </c>
      <c r="HF125" s="322">
        <f t="shared" si="539"/>
        <v>-3.2898227740634856E-3</v>
      </c>
      <c r="HG125" s="322">
        <f t="shared" si="540"/>
        <v>-1.4296854691967694E-2</v>
      </c>
      <c r="HH125" s="322">
        <f t="shared" si="541"/>
        <v>0.20386266094420599</v>
      </c>
      <c r="HI125" s="322">
        <f t="shared" si="542"/>
        <v>2.0329335230738245E-3</v>
      </c>
      <c r="HJ125" s="322">
        <f t="shared" si="543"/>
        <v>1.1600928074246106E-2</v>
      </c>
      <c r="HK125" s="322">
        <f t="shared" si="544"/>
        <v>1.03383458646616E-2</v>
      </c>
      <c r="HL125" s="322">
        <f t="shared" si="545"/>
        <v>2.3736859952526376E-3</v>
      </c>
      <c r="HM125" s="322">
        <f t="shared" si="546"/>
        <v>5.6392666328969977E-2</v>
      </c>
      <c r="HN125" s="322">
        <f t="shared" si="547"/>
        <v>-1.7482517482516615E-3</v>
      </c>
      <c r="HO125" s="322">
        <f t="shared" si="548"/>
        <v>0.60130718954248374</v>
      </c>
      <c r="HP125" s="322">
        <f t="shared" si="549"/>
        <v>-1.6791044776119268E-2</v>
      </c>
      <c r="HQ125" s="322">
        <f t="shared" si="550"/>
        <v>-1.5430373236129385E-3</v>
      </c>
      <c r="HR125" s="322">
        <f t="shared" si="551"/>
        <v>-1.6500742533414004E-3</v>
      </c>
      <c r="HS125" s="322">
        <f t="shared" si="552"/>
        <v>1.8385334991618634E-3</v>
      </c>
      <c r="HT125" s="322">
        <f t="shared" si="553"/>
        <v>1.7355793772332755E-2</v>
      </c>
      <c r="HU125" s="322">
        <f t="shared" si="554"/>
        <v>-3.235351049415192E-3</v>
      </c>
      <c r="HV125" s="322">
        <f t="shared" si="555"/>
        <v>7.0093457943923732E-3</v>
      </c>
      <c r="HW125" s="322">
        <f t="shared" si="556"/>
        <v>3.4005812184876645E-2</v>
      </c>
      <c r="HX125" s="322">
        <f t="shared" si="557"/>
        <v>2.1734700808260653E-3</v>
      </c>
      <c r="HY125" s="322">
        <f t="shared" si="558"/>
        <v>1.0159564931572274E-2</v>
      </c>
      <c r="HZ125" s="322">
        <f t="shared" si="559"/>
        <v>4.8185941043083578E-3</v>
      </c>
      <c r="IA125" s="322">
        <f t="shared" si="560"/>
        <v>-1.3051752929821316E-3</v>
      </c>
      <c r="IB125" s="322">
        <f t="shared" si="561"/>
        <v>1.6155449672424181E-2</v>
      </c>
      <c r="IC125" s="322">
        <f t="shared" si="562"/>
        <v>1.5065206875104998E-2</v>
      </c>
      <c r="ID125" s="322">
        <f t="shared" si="563"/>
        <v>1.8008283810549272E-4</v>
      </c>
      <c r="IE125" s="322">
        <f t="shared" si="564"/>
        <v>2.2420305182051719E-2</v>
      </c>
      <c r="IF125" s="322">
        <f t="shared" si="565"/>
        <v>2.4650687265704893E-2</v>
      </c>
      <c r="IG125" s="322">
        <f t="shared" si="566"/>
        <v>1.6584766584766486E-2</v>
      </c>
      <c r="IH125" s="322">
        <f t="shared" si="567"/>
        <v>1.6129032258064363E-2</v>
      </c>
      <c r="II125" s="322">
        <f t="shared" si="568"/>
        <v>-6.226105953031056E-3</v>
      </c>
      <c r="IJ125" s="322">
        <f t="shared" si="569"/>
        <v>2.569332556305922E-2</v>
      </c>
      <c r="IK125" s="322">
        <f t="shared" si="570"/>
        <v>4.0405472460480129E-3</v>
      </c>
      <c r="IL125" s="322">
        <f t="shared" si="571"/>
        <v>-7.0674621385956498E-3</v>
      </c>
      <c r="IM125" s="322">
        <f t="shared" si="572"/>
        <v>6.0663251550266233E-4</v>
      </c>
      <c r="IN125" s="322">
        <f t="shared" si="573"/>
        <v>1.8380241240666301E-2</v>
      </c>
      <c r="IO125" s="322">
        <f t="shared" si="574"/>
        <v>-2.9644990999249336E-3</v>
      </c>
      <c r="IP125" s="322">
        <f t="shared" si="575"/>
        <v>-1.7076502732240679E-3</v>
      </c>
      <c r="IQ125" s="322">
        <f t="shared" si="576"/>
        <v>-2.0794392523364499E-2</v>
      </c>
      <c r="IR125" s="322">
        <f t="shared" si="577"/>
        <v>3.6905450951856974E-3</v>
      </c>
      <c r="IS125" s="322">
        <f t="shared" si="578"/>
        <v>2.7011974380395602E-2</v>
      </c>
      <c r="IT125" s="322">
        <f t="shared" si="579"/>
        <v>0</v>
      </c>
      <c r="IU125" s="322">
        <f t="shared" si="580"/>
        <v>-4.9236522281083956E-3</v>
      </c>
      <c r="IV125" s="322">
        <f t="shared" si="581"/>
        <v>5.0163576881134167E-2</v>
      </c>
      <c r="IW125" s="322">
        <f t="shared" si="582"/>
        <v>2.7854154213986827E-2</v>
      </c>
      <c r="IX125" s="322">
        <f t="shared" si="583"/>
        <v>2.9245283018867974E-2</v>
      </c>
      <c r="IY125" s="322">
        <f t="shared" si="584"/>
        <v>8.829174664107485E-2</v>
      </c>
      <c r="IZ125" s="322">
        <f t="shared" si="585"/>
        <v>0.11413043478260879</v>
      </c>
      <c r="JA125" s="322">
        <f t="shared" si="586"/>
        <v>4.1430192962542585E-2</v>
      </c>
      <c r="JB125" s="322">
        <f t="shared" si="587"/>
        <v>-4.3257833993736269E-4</v>
      </c>
      <c r="JC125" s="322">
        <f t="shared" si="588"/>
        <v>-1.2241819447667751E-2</v>
      </c>
      <c r="JD125" s="322">
        <f t="shared" si="589"/>
        <v>2.3203821008773495E-2</v>
      </c>
      <c r="JE125" s="322">
        <f t="shared" si="590"/>
        <v>9.0768479322695765E-3</v>
      </c>
      <c r="JF125" s="322">
        <f t="shared" si="591"/>
        <v>3.0054731247430972E-3</v>
      </c>
      <c r="JG125" s="322">
        <f t="shared" si="592"/>
        <v>3.6524210174402445E-2</v>
      </c>
      <c r="JH125" s="322">
        <f t="shared" si="593"/>
        <v>-4.1073873444847772E-3</v>
      </c>
      <c r="JI125" s="322">
        <f t="shared" si="594"/>
        <v>7.9046113407363235E-3</v>
      </c>
      <c r="JJ125" s="322">
        <f t="shared" si="595"/>
        <v>1.049233252623075E-2</v>
      </c>
      <c r="JK125" s="322">
        <f t="shared" si="596"/>
        <v>-2.110193749852135E-2</v>
      </c>
      <c r="JL125" s="322">
        <f t="shared" si="597"/>
        <v>1.9986056239832663E-2</v>
      </c>
      <c r="JM125" s="322">
        <f t="shared" si="598"/>
        <v>5.1483611270845345E-2</v>
      </c>
      <c r="JN125" s="322">
        <f t="shared" si="599"/>
        <v>1.5042764430309023E-2</v>
      </c>
      <c r="JO125" s="322">
        <f t="shared" si="600"/>
        <v>7.8828828828827139E-3</v>
      </c>
      <c r="JP125" s="322">
        <f t="shared" si="601"/>
        <v>-3.2135553607946085E-3</v>
      </c>
      <c r="JQ125" s="322">
        <f t="shared" si="602"/>
        <v>3.2517410596221187E-2</v>
      </c>
      <c r="JR125" s="322">
        <f t="shared" si="603"/>
        <v>4.7674082635077008E-3</v>
      </c>
      <c r="JS125" s="322">
        <f t="shared" si="604"/>
        <v>4.0405472460480129E-3</v>
      </c>
      <c r="JT125" s="322">
        <f t="shared" si="605"/>
        <v>8.7929656274979562E-3</v>
      </c>
      <c r="JU125" s="322">
        <f t="shared" si="606"/>
        <v>7.7114427860696652E-2</v>
      </c>
      <c r="JV125" s="322">
        <f t="shared" si="607"/>
        <v>3.1307550644567271E-2</v>
      </c>
      <c r="JW125" s="322">
        <f t="shared" si="608"/>
        <v>-6.7415730337079321E-3</v>
      </c>
      <c r="JX125" s="322">
        <f t="shared" si="609"/>
        <v>4.4849460286918779E-3</v>
      </c>
      <c r="JY125" s="322">
        <f t="shared" si="610"/>
        <v>1.6975793775542369E-2</v>
      </c>
      <c r="JZ125" s="322">
        <f t="shared" si="611"/>
        <v>5.3830970751839995E-3</v>
      </c>
      <c r="KA125" s="322">
        <f t="shared" si="612"/>
        <v>1.2610719111244608E-2</v>
      </c>
      <c r="KB125" s="322">
        <f t="shared" si="613"/>
        <v>4.8661800486618036E-2</v>
      </c>
      <c r="KC125" s="322">
        <f t="shared" si="614"/>
        <v>0</v>
      </c>
      <c r="KD125" s="322">
        <f t="shared" si="615"/>
        <v>-9.5469536538794857E-3</v>
      </c>
      <c r="KE125" s="322">
        <f t="shared" si="616"/>
        <v>2.9457364341085285E-2</v>
      </c>
      <c r="KF125" s="322">
        <f t="shared" si="617"/>
        <v>1.2345679012345697E-2</v>
      </c>
      <c r="KG125" s="322">
        <f t="shared" si="618"/>
        <v>-6.1403508771930067E-3</v>
      </c>
      <c r="KH125" s="322">
        <f t="shared" si="619"/>
        <v>4.4657097288676277E-2</v>
      </c>
      <c r="KI125" s="322">
        <f t="shared" si="620"/>
        <v>4.0268456375838965E-2</v>
      </c>
      <c r="KJ125" s="322">
        <f t="shared" si="621"/>
        <v>-2.7924528301886735E-2</v>
      </c>
      <c r="KK125" s="322">
        <f t="shared" si="622"/>
        <v>2.415458937198231E-3</v>
      </c>
      <c r="KL125" s="322">
        <f t="shared" si="623"/>
        <v>2.9645093945720225E-2</v>
      </c>
      <c r="KM125" s="322">
        <f t="shared" si="624"/>
        <v>6.9842266342304508E-3</v>
      </c>
      <c r="KN125" s="322">
        <f t="shared" si="625"/>
        <v>4.9504950495049254E-3</v>
      </c>
      <c r="KO125" s="322">
        <f t="shared" si="626"/>
        <v>-3.0534351145038801E-3</v>
      </c>
      <c r="KP125" s="322">
        <f t="shared" si="627"/>
        <v>-1.741401828471883E-3</v>
      </c>
      <c r="KQ125" s="322">
        <f t="shared" si="628"/>
        <v>4.0501446480231372E-2</v>
      </c>
      <c r="KR125" s="322">
        <f t="shared" si="629"/>
        <v>-1.070950468540823E-2</v>
      </c>
      <c r="KS125" s="322">
        <f t="shared" si="630"/>
        <v>9.1472410740632126E-3</v>
      </c>
      <c r="KT125" s="322">
        <f t="shared" si="631"/>
        <v>1.1557304970478586E-2</v>
      </c>
      <c r="KU125" s="322">
        <f t="shared" si="632"/>
        <v>1.1181053836334113E-2</v>
      </c>
      <c r="KV125" s="322">
        <f t="shared" si="633"/>
        <v>4.4526901669758853E-2</v>
      </c>
      <c r="KW125" s="322">
        <f t="shared" si="634"/>
        <v>3.9492477779996182E-3</v>
      </c>
      <c r="KX125" s="322">
        <f t="shared" si="635"/>
        <v>-2.1206581352833705E-2</v>
      </c>
      <c r="KY125" s="322">
        <f t="shared" si="636"/>
        <v>2.5054284282612329E-2</v>
      </c>
      <c r="KZ125" s="322">
        <f t="shared" si="637"/>
        <v>8.7336244541484573E-3</v>
      </c>
      <c r="LA125" s="322">
        <f t="shared" si="638"/>
        <v>2.5922233300099927E-3</v>
      </c>
      <c r="LB125" s="322">
        <f t="shared" si="639"/>
        <v>3.5962427548942064E-2</v>
      </c>
      <c r="LC125" s="322">
        <f t="shared" si="640"/>
        <v>2.242885607724935E-2</v>
      </c>
      <c r="LD125" s="322">
        <f t="shared" si="641"/>
        <v>3.3414138766952165E-3</v>
      </c>
      <c r="LE125" s="322">
        <f t="shared" si="642"/>
        <v>3.6466937986058108E-2</v>
      </c>
      <c r="LF125" s="322">
        <f t="shared" si="643"/>
        <v>1.9129941901658051E-2</v>
      </c>
      <c r="LG125" s="322">
        <f t="shared" si="644"/>
        <v>5.6637168141592973E-3</v>
      </c>
      <c r="LH125" s="322">
        <f t="shared" si="645"/>
        <v>7.3036187113857069E-3</v>
      </c>
      <c r="LI125" s="322">
        <f t="shared" si="646"/>
        <v>6.1224489795918317E-2</v>
      </c>
      <c r="LJ125" s="322">
        <f t="shared" si="647"/>
        <v>1.900197349873135E-2</v>
      </c>
      <c r="LK125" s="322">
        <f t="shared" si="648"/>
        <v>-2.5578952176494871E-3</v>
      </c>
      <c r="LL125" s="322">
        <f t="shared" si="649"/>
        <v>1.2797074954296082E-2</v>
      </c>
      <c r="LM125" s="322">
        <f t="shared" si="650"/>
        <v>8.7336244541485371E-3</v>
      </c>
      <c r="LN125" s="322">
        <f t="shared" si="651"/>
        <v>2.2012578616352151E-2</v>
      </c>
      <c r="LO125" s="322">
        <f t="shared" si="652"/>
        <v>3.4006376195536696E-2</v>
      </c>
      <c r="LP125" s="322">
        <f t="shared" si="653"/>
        <v>3.8535645472060833E-3</v>
      </c>
      <c r="LQ125" s="322">
        <f t="shared" si="654"/>
        <v>5.4700854700854753E-3</v>
      </c>
      <c r="LR125" s="322">
        <f t="shared" si="655"/>
        <v>9.6115636797138998E-3</v>
      </c>
      <c r="LS125" s="322">
        <f t="shared" si="656"/>
        <v>2.1846048267185135E-2</v>
      </c>
      <c r="LT125" s="322">
        <f t="shared" si="657"/>
        <v>-1.5066388906424311E-2</v>
      </c>
      <c r="LU125" s="322">
        <f t="shared" si="658"/>
        <v>4.1736227045075123E-3</v>
      </c>
      <c r="LV125" s="327">
        <f t="shared" si="659"/>
        <v>3.6384141790008324E-2</v>
      </c>
    </row>
    <row r="126" spans="1:334">
      <c r="A126" s="265">
        <v>45656</v>
      </c>
      <c r="B126" s="230">
        <v>3737.5</v>
      </c>
      <c r="C126" s="231">
        <v>189.05</v>
      </c>
      <c r="D126" s="231">
        <v>60.9</v>
      </c>
      <c r="E126" s="231">
        <v>38.119999999999997</v>
      </c>
      <c r="F126" s="231">
        <v>3043.56</v>
      </c>
      <c r="G126" s="231">
        <v>79.89</v>
      </c>
      <c r="H126" s="231">
        <v>216.35</v>
      </c>
      <c r="I126" s="231">
        <v>201667.23</v>
      </c>
      <c r="J126" s="231">
        <v>41.35</v>
      </c>
      <c r="K126" s="231">
        <v>421.04</v>
      </c>
      <c r="L126" s="231">
        <v>72.510000000000005</v>
      </c>
      <c r="M126" s="232">
        <v>7.0000000000000007E-2</v>
      </c>
      <c r="N126" s="231">
        <v>36.68</v>
      </c>
      <c r="O126" s="231">
        <v>4876.99</v>
      </c>
      <c r="P126" s="231">
        <v>3.72</v>
      </c>
      <c r="Q126" s="231">
        <v>1834.17</v>
      </c>
      <c r="R126" s="231">
        <v>36.25</v>
      </c>
      <c r="S126" s="231">
        <v>242.5</v>
      </c>
      <c r="T126" s="231">
        <v>81.45</v>
      </c>
      <c r="U126" s="231">
        <v>53749.02</v>
      </c>
      <c r="V126" s="231">
        <v>17.16</v>
      </c>
      <c r="W126" s="231">
        <v>144.44</v>
      </c>
      <c r="X126" s="231">
        <v>9.25</v>
      </c>
      <c r="Y126" s="231">
        <v>504.04</v>
      </c>
      <c r="Z126" s="231">
        <v>84.12</v>
      </c>
      <c r="AA126" s="231">
        <v>410.44</v>
      </c>
      <c r="AB126" s="231">
        <v>1.72</v>
      </c>
      <c r="AC126" s="231">
        <v>11.97</v>
      </c>
      <c r="AD126" s="231">
        <v>21.26</v>
      </c>
      <c r="AE126" s="231">
        <v>224.19</v>
      </c>
      <c r="AF126" s="231">
        <v>602.14</v>
      </c>
      <c r="AG126" s="231">
        <v>60.4</v>
      </c>
      <c r="AH126" s="231">
        <v>12.85</v>
      </c>
      <c r="AI126" s="231">
        <v>191.48</v>
      </c>
      <c r="AJ126" s="231">
        <v>25.23</v>
      </c>
      <c r="AK126" s="231">
        <v>348.5</v>
      </c>
      <c r="AL126" s="231">
        <v>414.12</v>
      </c>
      <c r="AM126" s="231">
        <v>20.56</v>
      </c>
      <c r="AN126" s="231">
        <v>14.57</v>
      </c>
      <c r="AO126" s="231">
        <v>155.09</v>
      </c>
      <c r="AP126" s="231">
        <v>238.24</v>
      </c>
      <c r="AQ126" s="231">
        <v>14.38</v>
      </c>
      <c r="AR126" s="231">
        <v>9.1300000000000008</v>
      </c>
      <c r="AS126" s="231">
        <v>72.11</v>
      </c>
      <c r="AT126" s="231">
        <v>92.08</v>
      </c>
      <c r="AU126" s="231">
        <v>147.33000000000001</v>
      </c>
      <c r="AV126" s="231">
        <v>27.94</v>
      </c>
      <c r="AW126" s="231">
        <v>48.27</v>
      </c>
      <c r="AX126" s="231">
        <v>4.3600000000000003</v>
      </c>
      <c r="AY126" s="231">
        <v>32.11</v>
      </c>
      <c r="AZ126" s="231">
        <v>30.94</v>
      </c>
      <c r="BA126" s="231">
        <v>9149.1200000000008</v>
      </c>
      <c r="BB126" s="231">
        <v>682.57</v>
      </c>
      <c r="BC126" s="231">
        <v>2.39</v>
      </c>
      <c r="BD126" s="231">
        <v>14.82</v>
      </c>
      <c r="BE126" s="231">
        <v>430.57</v>
      </c>
      <c r="BF126" s="231">
        <v>881.05</v>
      </c>
      <c r="BG126" s="231">
        <v>182.51</v>
      </c>
      <c r="BH126" s="231">
        <v>62.53</v>
      </c>
      <c r="BI126" s="231">
        <v>359.41</v>
      </c>
      <c r="BJ126" s="231">
        <v>4.32</v>
      </c>
      <c r="BK126" s="231">
        <v>1598.54</v>
      </c>
      <c r="BL126" s="231">
        <v>145.72999999999999</v>
      </c>
      <c r="BM126" s="231">
        <v>171.18</v>
      </c>
      <c r="BN126" s="231">
        <v>361.5</v>
      </c>
      <c r="BO126" s="231">
        <v>3962.08</v>
      </c>
      <c r="BP126" s="231">
        <v>136.37</v>
      </c>
      <c r="BQ126" s="231">
        <v>1005.19</v>
      </c>
      <c r="BR126" s="231">
        <v>110.69</v>
      </c>
      <c r="BS126" s="231">
        <v>326.08999999999997</v>
      </c>
      <c r="BT126" s="231">
        <v>85.06</v>
      </c>
      <c r="BU126" s="231">
        <v>50.83</v>
      </c>
      <c r="BV126" s="231">
        <v>9.3000000000000007</v>
      </c>
      <c r="BW126" s="231">
        <v>90.1</v>
      </c>
      <c r="BX126" s="231">
        <v>603.22</v>
      </c>
      <c r="BY126" s="231">
        <v>140.80000000000001</v>
      </c>
      <c r="BZ126" s="231">
        <v>109.25</v>
      </c>
      <c r="CA126" s="231">
        <v>145.31</v>
      </c>
      <c r="CB126" s="231">
        <v>53.15</v>
      </c>
      <c r="CC126" s="231">
        <v>94075</v>
      </c>
      <c r="CD126" s="231">
        <v>231.47</v>
      </c>
      <c r="CE126" s="231">
        <v>82.7</v>
      </c>
      <c r="CF126" s="231">
        <v>10706.73</v>
      </c>
      <c r="CG126" s="231">
        <v>36.83</v>
      </c>
      <c r="CH126" s="231">
        <v>0.98</v>
      </c>
      <c r="CI126" s="231">
        <v>157.97999999999999</v>
      </c>
      <c r="CJ126" s="231">
        <v>125.37</v>
      </c>
      <c r="CK126" s="231">
        <v>86.26</v>
      </c>
      <c r="CL126" s="231">
        <v>22.98</v>
      </c>
      <c r="CM126" s="231">
        <v>5.12</v>
      </c>
      <c r="CN126" s="231">
        <v>9.5500000000000007</v>
      </c>
      <c r="CO126" s="231">
        <v>17.5</v>
      </c>
      <c r="CP126" s="231">
        <v>1152.8599999999999</v>
      </c>
      <c r="CQ126" s="231">
        <v>174.02</v>
      </c>
      <c r="CR126" s="231">
        <v>293.95999999999998</v>
      </c>
      <c r="CS126" s="231">
        <v>239.24</v>
      </c>
      <c r="CT126" s="231">
        <v>313.31</v>
      </c>
      <c r="CU126" s="231">
        <v>783.66</v>
      </c>
      <c r="CV126" s="231">
        <v>164.68</v>
      </c>
      <c r="CW126" s="231">
        <v>518.38</v>
      </c>
      <c r="CX126" s="231">
        <v>12.44</v>
      </c>
      <c r="CY126" s="231">
        <v>410.62</v>
      </c>
      <c r="CZ126" s="231">
        <v>41.71</v>
      </c>
      <c r="DA126" s="231">
        <v>11253.43</v>
      </c>
      <c r="DB126" s="231">
        <v>238.24</v>
      </c>
      <c r="DC126" s="231">
        <v>9.1</v>
      </c>
      <c r="DD126" s="231">
        <v>34.93</v>
      </c>
      <c r="DE126" s="231">
        <v>1752.96</v>
      </c>
      <c r="DF126" s="231">
        <v>209.24</v>
      </c>
      <c r="DG126" s="231">
        <v>140.80000000000001</v>
      </c>
      <c r="DH126" s="231">
        <v>13.18</v>
      </c>
      <c r="DI126" s="231">
        <v>8.74</v>
      </c>
      <c r="DJ126" s="231">
        <v>28.04</v>
      </c>
      <c r="DK126" s="231">
        <v>72.08</v>
      </c>
      <c r="DL126" s="231">
        <v>10952.08</v>
      </c>
      <c r="DM126" s="231">
        <v>32.340000000000003</v>
      </c>
      <c r="DN126" s="231">
        <v>55.1</v>
      </c>
      <c r="DO126" s="231">
        <v>66.05</v>
      </c>
      <c r="DP126" s="231">
        <v>90.84</v>
      </c>
      <c r="DQ126" s="231">
        <v>247000</v>
      </c>
      <c r="DR126" s="231">
        <v>466.69</v>
      </c>
      <c r="DS126" s="231">
        <v>39.22</v>
      </c>
      <c r="DT126" s="231">
        <v>33.33</v>
      </c>
      <c r="DU126" s="231">
        <v>64.08</v>
      </c>
      <c r="DV126" s="231">
        <v>7.09</v>
      </c>
      <c r="DW126" s="231">
        <v>1.6</v>
      </c>
      <c r="DX126" s="231">
        <v>13.28</v>
      </c>
      <c r="DY126" s="231">
        <v>8.0299999999999994</v>
      </c>
      <c r="DZ126" s="231">
        <v>267.92</v>
      </c>
      <c r="EA126" s="231">
        <v>128.01</v>
      </c>
      <c r="EB126" s="231">
        <v>22.47</v>
      </c>
      <c r="EC126" s="231">
        <v>1437</v>
      </c>
      <c r="ED126" s="231">
        <v>21.99</v>
      </c>
      <c r="EE126" s="231">
        <v>32.049999999999997</v>
      </c>
      <c r="EF126" s="231">
        <v>22.31</v>
      </c>
      <c r="EG126" s="231">
        <v>34.1</v>
      </c>
      <c r="EH126" s="231">
        <v>1193.49</v>
      </c>
      <c r="EI126" s="231">
        <v>233.7</v>
      </c>
      <c r="EJ126" s="231">
        <v>5.71</v>
      </c>
      <c r="EK126" s="231">
        <v>4559.83</v>
      </c>
      <c r="EL126" s="231">
        <v>26.96</v>
      </c>
      <c r="EM126" s="231">
        <v>248.39</v>
      </c>
      <c r="EN126" s="231">
        <v>162</v>
      </c>
      <c r="EO126" s="231">
        <v>251.68</v>
      </c>
      <c r="EP126" s="231">
        <v>3890.98</v>
      </c>
      <c r="EQ126" s="231">
        <v>207.04</v>
      </c>
      <c r="ER126" s="231">
        <v>151.91</v>
      </c>
      <c r="ES126" s="231">
        <v>252.9</v>
      </c>
      <c r="ET126" s="231">
        <v>71.23</v>
      </c>
      <c r="EU126" s="231">
        <v>28.48</v>
      </c>
      <c r="EV126" s="231">
        <v>453.56</v>
      </c>
      <c r="EW126" s="231">
        <v>12.89</v>
      </c>
      <c r="EX126" s="231">
        <v>169.9</v>
      </c>
      <c r="EY126" s="231">
        <v>218.24</v>
      </c>
      <c r="EZ126" s="231">
        <v>29.14</v>
      </c>
      <c r="FA126" s="231">
        <v>71.47</v>
      </c>
      <c r="FB126" s="231">
        <v>26.72</v>
      </c>
      <c r="FC126" s="231">
        <v>125.2</v>
      </c>
      <c r="FD126" s="231">
        <v>11.14</v>
      </c>
      <c r="FE126" s="231">
        <v>29.34</v>
      </c>
      <c r="FF126" s="231">
        <v>399.74</v>
      </c>
      <c r="FG126" s="231">
        <v>88.95</v>
      </c>
      <c r="FH126" s="231">
        <v>913.11</v>
      </c>
      <c r="FI126" s="231">
        <v>60.15</v>
      </c>
      <c r="FJ126" s="233">
        <v>53246.720000000001</v>
      </c>
      <c r="FN126" s="326">
        <f t="shared" si="495"/>
        <v>-4.7558689446551405E-3</v>
      </c>
      <c r="FO126" s="322">
        <f t="shared" si="496"/>
        <v>-9.3276738458313736E-3</v>
      </c>
      <c r="FP126" s="322">
        <f t="shared" si="497"/>
        <v>-1.9007731958762882E-2</v>
      </c>
      <c r="FQ126" s="322">
        <f t="shared" si="498"/>
        <v>-2.6226068712313443E-4</v>
      </c>
      <c r="FR126" s="322">
        <f t="shared" si="499"/>
        <v>-1.3173637162431662E-2</v>
      </c>
      <c r="FS126" s="322">
        <f t="shared" si="500"/>
        <v>1.0242792109256478E-2</v>
      </c>
      <c r="FT126" s="322">
        <f t="shared" si="501"/>
        <v>3.6648728892187421E-3</v>
      </c>
      <c r="FU126" s="322">
        <f t="shared" si="502"/>
        <v>-9.3023790480711681E-3</v>
      </c>
      <c r="FV126" s="322">
        <f t="shared" si="503"/>
        <v>5.97129677088672E-2</v>
      </c>
      <c r="FW126" s="322">
        <f t="shared" si="504"/>
        <v>-1.6675230043439643E-2</v>
      </c>
      <c r="FX126" s="322">
        <f t="shared" si="505"/>
        <v>-2.4485402932866853E-2</v>
      </c>
      <c r="FY126" s="322">
        <f t="shared" si="506"/>
        <v>0</v>
      </c>
      <c r="FZ126" s="322">
        <f t="shared" si="507"/>
        <v>-8.1721601743397262E-4</v>
      </c>
      <c r="GA126" s="322">
        <f t="shared" si="508"/>
        <v>-2.6510040320970978E-2</v>
      </c>
      <c r="GB126" s="322">
        <f t="shared" si="509"/>
        <v>-2.6809651474530259E-3</v>
      </c>
      <c r="GC126" s="322">
        <f t="shared" si="510"/>
        <v>6.2997328264183111E-2</v>
      </c>
      <c r="GD126" s="322">
        <f t="shared" si="511"/>
        <v>6.1493411420205021E-2</v>
      </c>
      <c r="GE126" s="322">
        <f t="shared" si="512"/>
        <v>-4.7862106875024533E-2</v>
      </c>
      <c r="GF126" s="322">
        <f t="shared" si="513"/>
        <v>-2.0798268814618943E-2</v>
      </c>
      <c r="GG126" s="322">
        <f t="shared" si="514"/>
        <v>1.9942855592244596E-2</v>
      </c>
      <c r="GH126" s="322">
        <f t="shared" si="515"/>
        <v>4.6838407494146283E-3</v>
      </c>
      <c r="GI126" s="322">
        <f t="shared" si="516"/>
        <v>5.4460505183238493E-2</v>
      </c>
      <c r="GJ126" s="322">
        <f t="shared" si="517"/>
        <v>-7.5107296137339359E-3</v>
      </c>
      <c r="GK126" s="322">
        <f t="shared" si="518"/>
        <v>5.9072403608206999E-3</v>
      </c>
      <c r="GL126" s="322">
        <f t="shared" si="519"/>
        <v>5.6186491332934707E-3</v>
      </c>
      <c r="GM126" s="322">
        <f t="shared" si="520"/>
        <v>-4.9159060371588813E-2</v>
      </c>
      <c r="GN126" s="322">
        <f t="shared" si="521"/>
        <v>-2.8248587570621493E-2</v>
      </c>
      <c r="GO126" s="322">
        <f t="shared" si="522"/>
        <v>8.9171974522293029E-2</v>
      </c>
      <c r="GP126" s="322">
        <f t="shared" si="523"/>
        <v>-6.5420560747662159E-3</v>
      </c>
      <c r="GQ126" s="322">
        <f t="shared" si="524"/>
        <v>1.9664804469273641E-3</v>
      </c>
      <c r="GR126" s="322">
        <f t="shared" si="525"/>
        <v>-3.8222562972191704E-2</v>
      </c>
      <c r="GS126" s="322">
        <f t="shared" si="526"/>
        <v>-1.1294810934686607E-2</v>
      </c>
      <c r="GT126" s="322">
        <f t="shared" si="527"/>
        <v>4.6416938110749213E-2</v>
      </c>
      <c r="GU126" s="322">
        <f t="shared" si="528"/>
        <v>-2.141360453825317E-2</v>
      </c>
      <c r="GV126" s="322">
        <f t="shared" si="529"/>
        <v>-1.1876484560570521E-3</v>
      </c>
      <c r="GW126" s="322">
        <f t="shared" si="530"/>
        <v>5.5101422948834355E-2</v>
      </c>
      <c r="GX126" s="322">
        <f t="shared" si="531"/>
        <v>-3.4077391365194908E-2</v>
      </c>
      <c r="GY126" s="322">
        <f t="shared" si="532"/>
        <v>1.2807881773398916E-2</v>
      </c>
      <c r="GZ126" s="322">
        <f t="shared" si="533"/>
        <v>6.8681318681317212E-4</v>
      </c>
      <c r="HA126" s="322">
        <f t="shared" si="534"/>
        <v>2.1067878069655786E-2</v>
      </c>
      <c r="HB126" s="322">
        <f t="shared" si="535"/>
        <v>8.7648727611467237E-3</v>
      </c>
      <c r="HC126" s="322">
        <f t="shared" si="536"/>
        <v>3.1563845050215304E-2</v>
      </c>
      <c r="HD126" s="322">
        <f t="shared" si="537"/>
        <v>-8.4252758274824452E-2</v>
      </c>
      <c r="HE126" s="322">
        <f t="shared" si="538"/>
        <v>3.7583518930957129E-3</v>
      </c>
      <c r="HF126" s="322">
        <f t="shared" si="539"/>
        <v>-1.9591141396933597E-2</v>
      </c>
      <c r="HG126" s="322">
        <f t="shared" si="540"/>
        <v>-2.8678797468354392E-2</v>
      </c>
      <c r="HH126" s="322">
        <f t="shared" si="541"/>
        <v>-3.9215686274509604E-3</v>
      </c>
      <c r="HI126" s="322">
        <f t="shared" si="542"/>
        <v>-2.0693852708460053E-2</v>
      </c>
      <c r="HJ126" s="322">
        <f t="shared" si="543"/>
        <v>0</v>
      </c>
      <c r="HK126" s="322">
        <f t="shared" si="544"/>
        <v>-4.3410852713178473E-3</v>
      </c>
      <c r="HL126" s="322">
        <f t="shared" si="545"/>
        <v>4.668470906630591E-2</v>
      </c>
      <c r="HM126" s="322">
        <f t="shared" si="546"/>
        <v>-7.4561855530302142E-3</v>
      </c>
      <c r="HN126" s="322">
        <f t="shared" si="547"/>
        <v>4.5328113732358696E-3</v>
      </c>
      <c r="HO126" s="322">
        <f t="shared" si="548"/>
        <v>-2.4489795918367366E-2</v>
      </c>
      <c r="HP126" s="322">
        <f t="shared" si="549"/>
        <v>-6.2618595825426962E-2</v>
      </c>
      <c r="HQ126" s="322">
        <f t="shared" si="550"/>
        <v>-3.5634294929224208E-2</v>
      </c>
      <c r="HR126" s="322">
        <f t="shared" si="551"/>
        <v>-2.9199493140873781E-2</v>
      </c>
      <c r="HS126" s="322">
        <f t="shared" si="552"/>
        <v>-1.489717709289156E-2</v>
      </c>
      <c r="HT126" s="322">
        <f t="shared" si="553"/>
        <v>4.5827061381501957E-2</v>
      </c>
      <c r="HU126" s="322">
        <f t="shared" si="554"/>
        <v>-2.9129445708260407E-3</v>
      </c>
      <c r="HV126" s="322">
        <f t="shared" si="555"/>
        <v>2.3201856148493448E-3</v>
      </c>
      <c r="HW126" s="322">
        <f t="shared" si="556"/>
        <v>6.0717214269173018E-4</v>
      </c>
      <c r="HX126" s="322">
        <f t="shared" si="557"/>
        <v>-1.2334801762114683E-2</v>
      </c>
      <c r="HY126" s="322">
        <f t="shared" si="558"/>
        <v>1.2719635567650746E-2</v>
      </c>
      <c r="HZ126" s="322">
        <f t="shared" si="559"/>
        <v>1.9746121297602257E-2</v>
      </c>
      <c r="IA126" s="322">
        <f t="shared" si="560"/>
        <v>-1.5595612258841941E-2</v>
      </c>
      <c r="IB126" s="322">
        <f t="shared" si="561"/>
        <v>-8.7918528829954233E-4</v>
      </c>
      <c r="IC126" s="322">
        <f t="shared" si="562"/>
        <v>-2.2369406432663223E-2</v>
      </c>
      <c r="ID126" s="322">
        <f t="shared" si="563"/>
        <v>-3.5109830752610783E-3</v>
      </c>
      <c r="IE126" s="322">
        <f t="shared" si="564"/>
        <v>-3.6291633419038419E-2</v>
      </c>
      <c r="IF126" s="322">
        <f t="shared" si="565"/>
        <v>-5.6984478935698454E-2</v>
      </c>
      <c r="IG126" s="322">
        <f t="shared" si="566"/>
        <v>2.3766364551863036E-2</v>
      </c>
      <c r="IH126" s="322">
        <f t="shared" si="567"/>
        <v>-1.5873015873015723E-2</v>
      </c>
      <c r="II126" s="322">
        <f t="shared" si="568"/>
        <v>-9.6724554847220229E-3</v>
      </c>
      <c r="IJ126" s="322">
        <f t="shared" si="569"/>
        <v>8.0379672799586552E-3</v>
      </c>
      <c r="IK126" s="322">
        <f t="shared" si="570"/>
        <v>-5.930528099406771E-3</v>
      </c>
      <c r="IL126" s="322">
        <f t="shared" si="571"/>
        <v>9.890922536513155E-3</v>
      </c>
      <c r="IM126" s="322">
        <f t="shared" si="572"/>
        <v>-2.1151902997642212E-2</v>
      </c>
      <c r="IN126" s="322">
        <f t="shared" si="573"/>
        <v>-7.520210565895685E-4</v>
      </c>
      <c r="IO126" s="322">
        <f t="shared" si="574"/>
        <v>-1.9821382650709609E-3</v>
      </c>
      <c r="IP126" s="322">
        <f t="shared" si="575"/>
        <v>-1.0135135135135155E-2</v>
      </c>
      <c r="IQ126" s="322">
        <f t="shared" si="576"/>
        <v>-1.3361966117871516E-2</v>
      </c>
      <c r="IR126" s="322">
        <f t="shared" si="577"/>
        <v>-7.3530229815577637E-3</v>
      </c>
      <c r="IS126" s="322">
        <f t="shared" si="578"/>
        <v>-1.3557483731020678E-3</v>
      </c>
      <c r="IT126" s="322">
        <f t="shared" si="579"/>
        <v>0</v>
      </c>
      <c r="IU126" s="322">
        <f t="shared" si="580"/>
        <v>-1.0522360015031986E-2</v>
      </c>
      <c r="IV126" s="322">
        <f t="shared" si="581"/>
        <v>1.4378145219267259E-3</v>
      </c>
      <c r="IW126" s="322">
        <f t="shared" si="582"/>
        <v>3.2565712956501643E-3</v>
      </c>
      <c r="IX126" s="322">
        <f t="shared" si="583"/>
        <v>5.3162236480293314E-2</v>
      </c>
      <c r="IY126" s="322">
        <f t="shared" si="584"/>
        <v>-9.7001763668430302E-2</v>
      </c>
      <c r="IZ126" s="322">
        <f t="shared" si="585"/>
        <v>-6.8292682926829204E-2</v>
      </c>
      <c r="JA126" s="322">
        <f t="shared" si="586"/>
        <v>-4.6321525885558656E-2</v>
      </c>
      <c r="JB126" s="322">
        <f t="shared" si="587"/>
        <v>-2.1638277246918713E-3</v>
      </c>
      <c r="JC126" s="322">
        <f t="shared" si="588"/>
        <v>2.2143906020558064E-2</v>
      </c>
      <c r="JD126" s="322">
        <f t="shared" si="589"/>
        <v>-2.6815864397801835E-2</v>
      </c>
      <c r="JE126" s="322">
        <f t="shared" si="590"/>
        <v>-3.4972369004880752E-2</v>
      </c>
      <c r="JF126" s="322">
        <f t="shared" si="591"/>
        <v>-1.1765076961897609E-2</v>
      </c>
      <c r="JG126" s="322">
        <f t="shared" si="592"/>
        <v>5.316489719123766E-2</v>
      </c>
      <c r="JH126" s="322">
        <f t="shared" si="593"/>
        <v>-1.5660490137477612E-2</v>
      </c>
      <c r="JI126" s="322">
        <f t="shared" si="594"/>
        <v>-2.0371910197293775E-2</v>
      </c>
      <c r="JJ126" s="322">
        <f t="shared" si="595"/>
        <v>-6.3897763578274818E-3</v>
      </c>
      <c r="JK126" s="322">
        <f t="shared" si="596"/>
        <v>-7.6608907900142962E-3</v>
      </c>
      <c r="JL126" s="322">
        <f t="shared" si="597"/>
        <v>-4.966962861699703E-2</v>
      </c>
      <c r="JM126" s="322">
        <f t="shared" si="598"/>
        <v>2.5726494324220365E-2</v>
      </c>
      <c r="JN126" s="322">
        <f t="shared" si="599"/>
        <v>8.7648727611467237E-3</v>
      </c>
      <c r="JO126" s="322">
        <f t="shared" si="600"/>
        <v>1.675977653631289E-2</v>
      </c>
      <c r="JP126" s="322">
        <f t="shared" si="601"/>
        <v>2.3739742086752707E-2</v>
      </c>
      <c r="JQ126" s="322">
        <f t="shared" si="602"/>
        <v>-2.2312280861527664E-3</v>
      </c>
      <c r="JR126" s="322">
        <f t="shared" si="603"/>
        <v>2.8277018931224703E-3</v>
      </c>
      <c r="JS126" s="322">
        <f t="shared" si="604"/>
        <v>-5.930528099406771E-3</v>
      </c>
      <c r="JT126" s="322">
        <f t="shared" si="605"/>
        <v>4.4374009508716367E-2</v>
      </c>
      <c r="JU126" s="322">
        <f t="shared" si="606"/>
        <v>9.2378752886836113E-3</v>
      </c>
      <c r="JV126" s="322">
        <f t="shared" si="607"/>
        <v>1.4285714285713982E-3</v>
      </c>
      <c r="JW126" s="322">
        <f t="shared" si="608"/>
        <v>-4.0723981900452517E-2</v>
      </c>
      <c r="JX126" s="322">
        <f t="shared" si="609"/>
        <v>-1.9643683542003711E-2</v>
      </c>
      <c r="JY126" s="322">
        <f t="shared" si="610"/>
        <v>-3.0911901081910387E-4</v>
      </c>
      <c r="JZ126" s="322">
        <f t="shared" si="611"/>
        <v>-1.659825093699803E-2</v>
      </c>
      <c r="KA126" s="322">
        <f t="shared" si="612"/>
        <v>-2.0756115641215798E-2</v>
      </c>
      <c r="KB126" s="322">
        <f t="shared" si="613"/>
        <v>3.646005966191562E-3</v>
      </c>
      <c r="KC126" s="322">
        <f t="shared" si="614"/>
        <v>-7.659332329690699E-5</v>
      </c>
      <c r="KD126" s="322">
        <f t="shared" si="615"/>
        <v>2.2366806869961398E-2</v>
      </c>
      <c r="KE126" s="322">
        <f t="shared" si="616"/>
        <v>-1.5562248995984048E-2</v>
      </c>
      <c r="KF126" s="322">
        <f t="shared" si="617"/>
        <v>4.2213883677298246E-2</v>
      </c>
      <c r="KG126" s="322">
        <f t="shared" si="618"/>
        <v>-5.7369814651368131E-2</v>
      </c>
      <c r="KH126" s="322">
        <f t="shared" si="619"/>
        <v>8.2442748091603055E-2</v>
      </c>
      <c r="KI126" s="322">
        <f t="shared" si="620"/>
        <v>3.2258064516129059E-2</v>
      </c>
      <c r="KJ126" s="322">
        <f t="shared" si="621"/>
        <v>3.1055900621117901E-2</v>
      </c>
      <c r="KK126" s="322">
        <f t="shared" si="622"/>
        <v>-3.2530120481927868E-2</v>
      </c>
      <c r="KL126" s="322">
        <f t="shared" si="623"/>
        <v>8.6455798864558078E-2</v>
      </c>
      <c r="KM126" s="322">
        <f t="shared" si="624"/>
        <v>-2.4158354114713395E-3</v>
      </c>
      <c r="KN126" s="322">
        <f t="shared" si="625"/>
        <v>6.269592476489054E-3</v>
      </c>
      <c r="KO126" s="322">
        <f t="shared" si="626"/>
        <v>2.7843519420861127E-4</v>
      </c>
      <c r="KP126" s="322">
        <f t="shared" si="627"/>
        <v>-4.0994330571304027E-2</v>
      </c>
      <c r="KQ126" s="322">
        <f t="shared" si="628"/>
        <v>-9.8856966326845933E-3</v>
      </c>
      <c r="KR126" s="322">
        <f t="shared" si="629"/>
        <v>6.3148398737030674E-3</v>
      </c>
      <c r="KS126" s="322">
        <f t="shared" si="630"/>
        <v>-2.923976608187176E-3</v>
      </c>
      <c r="KT126" s="322">
        <f t="shared" si="631"/>
        <v>-1.1888893488429773E-2</v>
      </c>
      <c r="KU126" s="322">
        <f t="shared" si="632"/>
        <v>1.7369727047146316E-2</v>
      </c>
      <c r="KV126" s="322">
        <f t="shared" si="633"/>
        <v>1.4209591474245128E-2</v>
      </c>
      <c r="KW126" s="322">
        <f t="shared" si="634"/>
        <v>-3.4966333976568188E-3</v>
      </c>
      <c r="KX126" s="322">
        <f t="shared" si="635"/>
        <v>7.0974971983564167E-3</v>
      </c>
      <c r="KY126" s="322">
        <f t="shared" si="636"/>
        <v>1.1854326218021821E-2</v>
      </c>
      <c r="KZ126" s="322">
        <f t="shared" si="637"/>
        <v>-2.5974025974025934E-2</v>
      </c>
      <c r="LA126" s="322">
        <f t="shared" si="638"/>
        <v>1.1137629276054143E-3</v>
      </c>
      <c r="LB126" s="322">
        <f t="shared" si="639"/>
        <v>-1.6731569623899798E-2</v>
      </c>
      <c r="LC126" s="322">
        <f t="shared" si="640"/>
        <v>3.4579252448530821E-2</v>
      </c>
      <c r="LD126" s="322">
        <f t="shared" si="641"/>
        <v>-8.0318662661616157E-3</v>
      </c>
      <c r="LE126" s="322">
        <f t="shared" si="642"/>
        <v>-1.6794961511546618E-2</v>
      </c>
      <c r="LF126" s="322">
        <f t="shared" si="643"/>
        <v>-9.5939933259176543E-3</v>
      </c>
      <c r="LG126" s="322">
        <f t="shared" si="644"/>
        <v>2.4639211545230653E-3</v>
      </c>
      <c r="LH126" s="322">
        <f t="shared" si="645"/>
        <v>-6.4620709294429231E-3</v>
      </c>
      <c r="LI126" s="322">
        <f t="shared" si="646"/>
        <v>-4.65976331360946E-2</v>
      </c>
      <c r="LJ126" s="322">
        <f t="shared" si="647"/>
        <v>-5.9871624612660435E-2</v>
      </c>
      <c r="LK126" s="322">
        <f t="shared" si="648"/>
        <v>-5.9531986994548454E-4</v>
      </c>
      <c r="LL126" s="322">
        <f t="shared" si="649"/>
        <v>5.1985559566787048E-2</v>
      </c>
      <c r="LM126" s="322">
        <f t="shared" si="650"/>
        <v>-1.955034213098737E-3</v>
      </c>
      <c r="LN126" s="322">
        <f t="shared" si="651"/>
        <v>2.7692307692307648E-2</v>
      </c>
      <c r="LO126" s="322">
        <f t="shared" si="652"/>
        <v>0.28674203494347383</v>
      </c>
      <c r="LP126" s="322">
        <f t="shared" si="653"/>
        <v>6.9097888675623859E-2</v>
      </c>
      <c r="LQ126" s="322">
        <f t="shared" si="654"/>
        <v>-2.3801428085685238E-3</v>
      </c>
      <c r="LR126" s="322">
        <f t="shared" si="655"/>
        <v>-1.6653956852229913E-2</v>
      </c>
      <c r="LS126" s="322">
        <f t="shared" si="656"/>
        <v>-4.365345869711222E-3</v>
      </c>
      <c r="LT126" s="322">
        <f t="shared" si="657"/>
        <v>-2.4601021214775538E-2</v>
      </c>
      <c r="LU126" s="322">
        <f t="shared" si="658"/>
        <v>0</v>
      </c>
      <c r="LV126" s="327">
        <f t="shared" si="659"/>
        <v>-1.5907790886467502E-2</v>
      </c>
    </row>
    <row r="127" spans="1:334">
      <c r="A127" s="265">
        <v>45663</v>
      </c>
      <c r="B127" s="230">
        <v>3678.22</v>
      </c>
      <c r="C127" s="231">
        <v>193.26</v>
      </c>
      <c r="D127" s="231">
        <v>65.14</v>
      </c>
      <c r="E127" s="231">
        <v>38.04</v>
      </c>
      <c r="F127" s="231">
        <v>2836.52</v>
      </c>
      <c r="G127" s="231">
        <v>67.260000000000005</v>
      </c>
      <c r="H127" s="231">
        <v>215.95</v>
      </c>
      <c r="I127" s="231">
        <v>213975.56</v>
      </c>
      <c r="J127" s="231">
        <v>40.08</v>
      </c>
      <c r="K127" s="231">
        <v>416.66</v>
      </c>
      <c r="L127" s="231">
        <v>72.47</v>
      </c>
      <c r="M127" s="232">
        <v>7.0000000000000007E-2</v>
      </c>
      <c r="N127" s="231">
        <v>37.07</v>
      </c>
      <c r="O127" s="231">
        <v>4713.59</v>
      </c>
      <c r="P127" s="231">
        <v>3.87</v>
      </c>
      <c r="Q127" s="231">
        <v>1758.77</v>
      </c>
      <c r="R127" s="231">
        <v>33.549999999999997</v>
      </c>
      <c r="S127" s="231">
        <v>236.01</v>
      </c>
      <c r="T127" s="231">
        <v>84.77</v>
      </c>
      <c r="U127" s="231">
        <v>54638.25</v>
      </c>
      <c r="V127" s="231">
        <v>17.12</v>
      </c>
      <c r="W127" s="231">
        <v>135.88</v>
      </c>
      <c r="X127" s="231">
        <v>9.7200000000000006</v>
      </c>
      <c r="Y127" s="231">
        <v>511.59</v>
      </c>
      <c r="Z127" s="231">
        <v>79.19</v>
      </c>
      <c r="AA127" s="231">
        <v>394.74</v>
      </c>
      <c r="AB127" s="231">
        <v>1.8</v>
      </c>
      <c r="AC127" s="231">
        <v>12.47</v>
      </c>
      <c r="AD127" s="231">
        <v>20.29</v>
      </c>
      <c r="AE127" s="231">
        <v>218.94</v>
      </c>
      <c r="AF127" s="231">
        <v>635.33000000000004</v>
      </c>
      <c r="AG127" s="231">
        <v>59.74</v>
      </c>
      <c r="AH127" s="231">
        <v>11.92</v>
      </c>
      <c r="AI127" s="231">
        <v>179.93</v>
      </c>
      <c r="AJ127" s="231">
        <v>25.36</v>
      </c>
      <c r="AK127" s="231">
        <v>297.89999999999998</v>
      </c>
      <c r="AL127" s="231">
        <v>425.9</v>
      </c>
      <c r="AM127" s="231">
        <v>19.149999999999999</v>
      </c>
      <c r="AN127" s="231">
        <v>14.3</v>
      </c>
      <c r="AO127" s="231">
        <v>154.1</v>
      </c>
      <c r="AP127" s="231">
        <v>234.9</v>
      </c>
      <c r="AQ127" s="231">
        <v>14.4</v>
      </c>
      <c r="AR127" s="231">
        <v>8.8699999999999992</v>
      </c>
      <c r="AS127" s="231">
        <v>71.47</v>
      </c>
      <c r="AT127" s="231">
        <v>91.23</v>
      </c>
      <c r="AU127" s="231">
        <v>147.87</v>
      </c>
      <c r="AV127" s="231">
        <v>27.94</v>
      </c>
      <c r="AW127" s="231">
        <v>50.66</v>
      </c>
      <c r="AX127" s="231">
        <v>4.4000000000000004</v>
      </c>
      <c r="AY127" s="231">
        <v>32.17</v>
      </c>
      <c r="AZ127" s="231">
        <v>30.66</v>
      </c>
      <c r="BA127" s="231">
        <v>9214.86</v>
      </c>
      <c r="BB127" s="231">
        <v>719.57</v>
      </c>
      <c r="BC127" s="231">
        <v>2.35</v>
      </c>
      <c r="BD127" s="231">
        <v>14.37</v>
      </c>
      <c r="BE127" s="231">
        <v>405.92</v>
      </c>
      <c r="BF127" s="231">
        <v>837.69</v>
      </c>
      <c r="BG127" s="231">
        <v>190.05</v>
      </c>
      <c r="BH127" s="231">
        <v>62.94</v>
      </c>
      <c r="BI127" s="231">
        <v>346.77</v>
      </c>
      <c r="BJ127" s="231">
        <v>4.49</v>
      </c>
      <c r="BK127" s="231">
        <v>1521.68</v>
      </c>
      <c r="BL127" s="231">
        <v>140.31</v>
      </c>
      <c r="BM127" s="231">
        <v>170.91</v>
      </c>
      <c r="BN127" s="231">
        <v>358.6</v>
      </c>
      <c r="BO127" s="231">
        <v>4122.26</v>
      </c>
      <c r="BP127" s="231">
        <v>138.25</v>
      </c>
      <c r="BQ127" s="231">
        <v>941</v>
      </c>
      <c r="BR127" s="231">
        <v>108.19</v>
      </c>
      <c r="BS127" s="231">
        <v>321.57</v>
      </c>
      <c r="BT127" s="231">
        <v>82.88</v>
      </c>
      <c r="BU127" s="231">
        <v>52.78</v>
      </c>
      <c r="BV127" s="231">
        <v>9.09</v>
      </c>
      <c r="BW127" s="231">
        <v>92.31</v>
      </c>
      <c r="BX127" s="231">
        <v>614.41999999999996</v>
      </c>
      <c r="BY127" s="231">
        <v>138.72</v>
      </c>
      <c r="BZ127" s="231">
        <v>103.71</v>
      </c>
      <c r="CA127" s="231">
        <v>138.5</v>
      </c>
      <c r="CB127" s="231">
        <v>53.93</v>
      </c>
      <c r="CC127" s="231">
        <v>98652.63</v>
      </c>
      <c r="CD127" s="231">
        <v>241.57</v>
      </c>
      <c r="CE127" s="231">
        <v>79.459999999999994</v>
      </c>
      <c r="CF127" s="231">
        <v>10686.9</v>
      </c>
      <c r="CG127" s="231">
        <v>36</v>
      </c>
      <c r="CH127" s="231">
        <v>0.99</v>
      </c>
      <c r="CI127" s="231">
        <v>153.41999999999999</v>
      </c>
      <c r="CJ127" s="231">
        <v>116.04</v>
      </c>
      <c r="CK127" s="231">
        <v>84.89</v>
      </c>
      <c r="CL127" s="231">
        <v>22.7</v>
      </c>
      <c r="CM127" s="231">
        <v>5.33</v>
      </c>
      <c r="CN127" s="231">
        <v>9.07</v>
      </c>
      <c r="CO127" s="231">
        <v>8.98</v>
      </c>
      <c r="CP127" s="231">
        <v>1191.8599999999999</v>
      </c>
      <c r="CQ127" s="231">
        <v>170.77</v>
      </c>
      <c r="CR127" s="231">
        <v>290.89</v>
      </c>
      <c r="CS127" s="231">
        <v>249.28</v>
      </c>
      <c r="CT127" s="231">
        <v>306.14999999999998</v>
      </c>
      <c r="CU127" s="231">
        <v>768.05</v>
      </c>
      <c r="CV127" s="231">
        <v>152.97999999999999</v>
      </c>
      <c r="CW127" s="231">
        <v>501.79</v>
      </c>
      <c r="CX127" s="231">
        <v>12.59</v>
      </c>
      <c r="CY127" s="231">
        <v>366.4</v>
      </c>
      <c r="CZ127" s="231">
        <v>38.82</v>
      </c>
      <c r="DA127" s="231">
        <v>9978.77</v>
      </c>
      <c r="DB127" s="231">
        <v>234.9</v>
      </c>
      <c r="DC127" s="231">
        <v>8.98</v>
      </c>
      <c r="DD127" s="231">
        <v>33.35</v>
      </c>
      <c r="DE127" s="231">
        <v>1732.4</v>
      </c>
      <c r="DF127" s="231">
        <v>217.94</v>
      </c>
      <c r="DG127" s="231">
        <v>138.72</v>
      </c>
      <c r="DH127" s="231">
        <v>12.63</v>
      </c>
      <c r="DI127" s="231">
        <v>8.2100000000000009</v>
      </c>
      <c r="DJ127" s="231">
        <v>28.46</v>
      </c>
      <c r="DK127" s="231">
        <v>70.010000000000005</v>
      </c>
      <c r="DL127" s="231">
        <v>10912.19</v>
      </c>
      <c r="DM127" s="231">
        <v>32.119999999999997</v>
      </c>
      <c r="DN127" s="231">
        <v>53.75</v>
      </c>
      <c r="DO127" s="231">
        <v>63.36</v>
      </c>
      <c r="DP127" s="231">
        <v>90.51</v>
      </c>
      <c r="DQ127" s="231">
        <v>234000</v>
      </c>
      <c r="DR127" s="231">
        <v>459.53</v>
      </c>
      <c r="DS127" s="231">
        <v>38.46</v>
      </c>
      <c r="DT127" s="231">
        <v>32.6</v>
      </c>
      <c r="DU127" s="231">
        <v>57.74</v>
      </c>
      <c r="DV127" s="231">
        <v>7.58</v>
      </c>
      <c r="DW127" s="231">
        <v>1.56</v>
      </c>
      <c r="DX127" s="231">
        <v>12.97</v>
      </c>
      <c r="DY127" s="231">
        <v>7.91</v>
      </c>
      <c r="DZ127" s="231">
        <v>276.82</v>
      </c>
      <c r="EA127" s="231">
        <v>129.33000000000001</v>
      </c>
      <c r="EB127" s="231">
        <v>21.84</v>
      </c>
      <c r="EC127" s="231">
        <v>1472.4</v>
      </c>
      <c r="ED127" s="231">
        <v>21.86</v>
      </c>
      <c r="EE127" s="231">
        <v>31.98</v>
      </c>
      <c r="EF127" s="231">
        <v>22.38</v>
      </c>
      <c r="EG127" s="231">
        <v>33.85</v>
      </c>
      <c r="EH127" s="231">
        <v>1180.9100000000001</v>
      </c>
      <c r="EI127" s="231">
        <v>233.93</v>
      </c>
      <c r="EJ127" s="231">
        <v>5.69</v>
      </c>
      <c r="EK127" s="231">
        <v>4532.84</v>
      </c>
      <c r="EL127" s="231">
        <v>26.92</v>
      </c>
      <c r="EM127" s="231">
        <v>258.64999999999998</v>
      </c>
      <c r="EN127" s="231">
        <v>155.56</v>
      </c>
      <c r="EO127" s="231">
        <v>261.52</v>
      </c>
      <c r="EP127" s="231">
        <v>3765.46</v>
      </c>
      <c r="EQ127" s="231">
        <v>206.81</v>
      </c>
      <c r="ER127" s="231">
        <v>153.32</v>
      </c>
      <c r="ES127" s="231">
        <v>267.86</v>
      </c>
      <c r="ET127" s="231">
        <v>72.83</v>
      </c>
      <c r="EU127" s="231">
        <v>27.5</v>
      </c>
      <c r="EV127" s="231">
        <v>442.66</v>
      </c>
      <c r="EW127" s="231">
        <v>13.21</v>
      </c>
      <c r="EX127" s="231">
        <v>172</v>
      </c>
      <c r="EY127" s="231">
        <v>215.4</v>
      </c>
      <c r="EZ127" s="231">
        <v>29.93</v>
      </c>
      <c r="FA127" s="231">
        <v>70.48</v>
      </c>
      <c r="FB127" s="231">
        <v>27.13</v>
      </c>
      <c r="FC127" s="231">
        <v>117.4</v>
      </c>
      <c r="FD127" s="231">
        <v>11.22</v>
      </c>
      <c r="FE127" s="231">
        <v>27.33</v>
      </c>
      <c r="FF127" s="231">
        <v>393.93</v>
      </c>
      <c r="FG127" s="231">
        <v>91.58</v>
      </c>
      <c r="FH127" s="231">
        <v>933.39</v>
      </c>
      <c r="FI127" s="231">
        <v>61.84</v>
      </c>
      <c r="FJ127" s="233">
        <v>48181.26</v>
      </c>
      <c r="FN127" s="326">
        <f t="shared" si="495"/>
        <v>-1.5860869565217445E-2</v>
      </c>
      <c r="FO127" s="322">
        <f t="shared" si="496"/>
        <v>2.2269240941549744E-2</v>
      </c>
      <c r="FP127" s="322">
        <f t="shared" si="497"/>
        <v>6.9622331691297237E-2</v>
      </c>
      <c r="FQ127" s="322">
        <f t="shared" si="498"/>
        <v>-2.0986358866736175E-3</v>
      </c>
      <c r="FR127" s="322">
        <f t="shared" si="499"/>
        <v>-6.8025601598128496E-2</v>
      </c>
      <c r="FS127" s="322">
        <f t="shared" si="500"/>
        <v>-0.15809237701840023</v>
      </c>
      <c r="FT127" s="322">
        <f t="shared" si="501"/>
        <v>-1.8488560203374425E-3</v>
      </c>
      <c r="FU127" s="322">
        <f t="shared" si="502"/>
        <v>6.1032870833798762E-2</v>
      </c>
      <c r="FV127" s="322">
        <f t="shared" si="503"/>
        <v>-3.0713422007255214E-2</v>
      </c>
      <c r="FW127" s="322">
        <f t="shared" si="504"/>
        <v>-1.040281208436252E-2</v>
      </c>
      <c r="FX127" s="322">
        <f t="shared" si="505"/>
        <v>-5.516480485451145E-4</v>
      </c>
      <c r="FY127" s="322">
        <f t="shared" si="506"/>
        <v>0</v>
      </c>
      <c r="FZ127" s="322">
        <f t="shared" si="507"/>
        <v>1.0632497273718663E-2</v>
      </c>
      <c r="GA127" s="322">
        <f t="shared" si="508"/>
        <v>-3.3504272102259723E-2</v>
      </c>
      <c r="GB127" s="322">
        <f t="shared" si="509"/>
        <v>4.0322580645161261E-2</v>
      </c>
      <c r="GC127" s="322">
        <f t="shared" si="510"/>
        <v>-4.1108512297115367E-2</v>
      </c>
      <c r="GD127" s="322">
        <f t="shared" si="511"/>
        <v>-7.4482758620689732E-2</v>
      </c>
      <c r="GE127" s="322">
        <f t="shared" si="512"/>
        <v>-2.6762886597938181E-2</v>
      </c>
      <c r="GF127" s="322">
        <f t="shared" si="513"/>
        <v>4.0761203192142333E-2</v>
      </c>
      <c r="GG127" s="322">
        <f t="shared" si="514"/>
        <v>1.6544115595037885E-2</v>
      </c>
      <c r="GH127" s="322">
        <f t="shared" si="515"/>
        <v>-2.3310023310022811E-3</v>
      </c>
      <c r="GI127" s="322">
        <f t="shared" si="516"/>
        <v>-5.9263361949598463E-2</v>
      </c>
      <c r="GJ127" s="322">
        <f t="shared" si="517"/>
        <v>5.0810810810810882E-2</v>
      </c>
      <c r="GK127" s="322">
        <f t="shared" si="518"/>
        <v>1.4978969923021892E-2</v>
      </c>
      <c r="GL127" s="322">
        <f t="shared" si="519"/>
        <v>-5.860675225867816E-2</v>
      </c>
      <c r="GM127" s="322">
        <f t="shared" si="520"/>
        <v>-3.8251632394503431E-2</v>
      </c>
      <c r="GN127" s="322">
        <f t="shared" si="521"/>
        <v>4.6511627906976785E-2</v>
      </c>
      <c r="GO127" s="322">
        <f t="shared" si="522"/>
        <v>4.1771094402673348E-2</v>
      </c>
      <c r="GP127" s="322">
        <f t="shared" si="523"/>
        <v>-4.5625587958607827E-2</v>
      </c>
      <c r="GQ127" s="322">
        <f t="shared" si="524"/>
        <v>-2.3417636825906599E-2</v>
      </c>
      <c r="GR127" s="322">
        <f t="shared" si="525"/>
        <v>5.5120071744112757E-2</v>
      </c>
      <c r="GS127" s="322">
        <f t="shared" si="526"/>
        <v>-1.0927152317880738E-2</v>
      </c>
      <c r="GT127" s="322">
        <f t="shared" si="527"/>
        <v>-7.2373540856031107E-2</v>
      </c>
      <c r="GU127" s="322">
        <f t="shared" si="528"/>
        <v>-6.0319615625652724E-2</v>
      </c>
      <c r="GV127" s="322">
        <f t="shared" si="529"/>
        <v>5.1525961157351963E-3</v>
      </c>
      <c r="GW127" s="322">
        <f t="shared" si="530"/>
        <v>-0.14519368723099002</v>
      </c>
      <c r="GX127" s="322">
        <f t="shared" si="531"/>
        <v>2.8445861103061847E-2</v>
      </c>
      <c r="GY127" s="322">
        <f t="shared" si="532"/>
        <v>-6.8579766536964987E-2</v>
      </c>
      <c r="GZ127" s="322">
        <f t="shared" si="533"/>
        <v>-1.8531228551818775E-2</v>
      </c>
      <c r="HA127" s="322">
        <f t="shared" si="534"/>
        <v>-6.3833902895093757E-3</v>
      </c>
      <c r="HB127" s="322">
        <f t="shared" si="535"/>
        <v>-1.4019476158495648E-2</v>
      </c>
      <c r="HC127" s="322">
        <f t="shared" si="536"/>
        <v>1.3908205841446156E-3</v>
      </c>
      <c r="HD127" s="322">
        <f t="shared" si="537"/>
        <v>-2.8477546549835874E-2</v>
      </c>
      <c r="HE127" s="322">
        <f t="shared" si="538"/>
        <v>-8.8753293579253989E-3</v>
      </c>
      <c r="HF127" s="322">
        <f t="shared" si="539"/>
        <v>-9.2311033883578884E-3</v>
      </c>
      <c r="HG127" s="322">
        <f t="shared" si="540"/>
        <v>3.6652412950518697E-3</v>
      </c>
      <c r="HH127" s="322">
        <f t="shared" si="541"/>
        <v>0</v>
      </c>
      <c r="HI127" s="322">
        <f t="shared" si="542"/>
        <v>4.9513155168841791E-2</v>
      </c>
      <c r="HJ127" s="322">
        <f t="shared" si="543"/>
        <v>9.174311926605512E-3</v>
      </c>
      <c r="HK127" s="322">
        <f t="shared" si="544"/>
        <v>1.8685767673622634E-3</v>
      </c>
      <c r="HL127" s="322">
        <f t="shared" si="545"/>
        <v>-9.0497737556561458E-3</v>
      </c>
      <c r="HM127" s="322">
        <f t="shared" si="546"/>
        <v>7.185390507502336E-3</v>
      </c>
      <c r="HN127" s="322">
        <f t="shared" si="547"/>
        <v>5.4206894530963855E-2</v>
      </c>
      <c r="HO127" s="322">
        <f t="shared" si="548"/>
        <v>-1.673640167364018E-2</v>
      </c>
      <c r="HP127" s="322">
        <f t="shared" si="549"/>
        <v>-3.0364372469635699E-2</v>
      </c>
      <c r="HQ127" s="322">
        <f t="shared" si="550"/>
        <v>-5.7249692268388365E-2</v>
      </c>
      <c r="HR127" s="322">
        <f t="shared" si="551"/>
        <v>-4.9214006015549518E-2</v>
      </c>
      <c r="HS127" s="322">
        <f t="shared" si="552"/>
        <v>4.1312804777820511E-2</v>
      </c>
      <c r="HT127" s="322">
        <f t="shared" si="553"/>
        <v>6.5568527106988099E-3</v>
      </c>
      <c r="HU127" s="322">
        <f t="shared" si="554"/>
        <v>-3.5168748782727362E-2</v>
      </c>
      <c r="HV127" s="322">
        <f t="shared" si="555"/>
        <v>3.9351851851851832E-2</v>
      </c>
      <c r="HW127" s="322">
        <f t="shared" si="556"/>
        <v>-4.8081374254006722E-2</v>
      </c>
      <c r="HX127" s="322">
        <f t="shared" si="557"/>
        <v>-3.7192067522129883E-2</v>
      </c>
      <c r="HY127" s="322">
        <f t="shared" si="558"/>
        <v>-1.5772870662461166E-3</v>
      </c>
      <c r="HZ127" s="322">
        <f t="shared" si="559"/>
        <v>-8.0221300138311954E-3</v>
      </c>
      <c r="IA127" s="322">
        <f t="shared" si="560"/>
        <v>4.0428259903888944E-2</v>
      </c>
      <c r="IB127" s="322">
        <f t="shared" si="561"/>
        <v>1.3786023318911751E-2</v>
      </c>
      <c r="IC127" s="322">
        <f t="shared" si="562"/>
        <v>-6.3858574000935198E-2</v>
      </c>
      <c r="ID127" s="322">
        <f t="shared" si="563"/>
        <v>-2.2585599421808655E-2</v>
      </c>
      <c r="IE127" s="322">
        <f t="shared" si="564"/>
        <v>-1.3861203962096299E-2</v>
      </c>
      <c r="IF127" s="322">
        <f t="shared" si="565"/>
        <v>-2.5628967787444237E-2</v>
      </c>
      <c r="IG127" s="322">
        <f t="shared" si="566"/>
        <v>3.8363171355498778E-2</v>
      </c>
      <c r="IH127" s="322">
        <f t="shared" si="567"/>
        <v>-2.2580645161290411E-2</v>
      </c>
      <c r="II127" s="322">
        <f t="shared" si="568"/>
        <v>2.4528301886792541E-2</v>
      </c>
      <c r="IJ127" s="322">
        <f t="shared" si="569"/>
        <v>1.8567023639799628E-2</v>
      </c>
      <c r="IK127" s="322">
        <f t="shared" si="570"/>
        <v>-1.4772727272727361E-2</v>
      </c>
      <c r="IL127" s="322">
        <f t="shared" si="571"/>
        <v>-5.0709382151029804E-2</v>
      </c>
      <c r="IM127" s="322">
        <f t="shared" si="572"/>
        <v>-4.6865322414149077E-2</v>
      </c>
      <c r="IN127" s="322">
        <f t="shared" si="573"/>
        <v>1.4675446848541884E-2</v>
      </c>
      <c r="IO127" s="322">
        <f t="shared" si="574"/>
        <v>4.8659367525910227E-2</v>
      </c>
      <c r="IP127" s="322">
        <f t="shared" si="575"/>
        <v>4.3634164254547005E-2</v>
      </c>
      <c r="IQ127" s="322">
        <f t="shared" si="576"/>
        <v>-3.9177750906892489E-2</v>
      </c>
      <c r="IR127" s="322">
        <f t="shared" si="577"/>
        <v>-1.8521061052253983E-3</v>
      </c>
      <c r="IS127" s="322">
        <f t="shared" si="578"/>
        <v>-2.2535976106434926E-2</v>
      </c>
      <c r="IT127" s="322">
        <f t="shared" si="579"/>
        <v>1.0204081632653071E-2</v>
      </c>
      <c r="IU127" s="322">
        <f t="shared" si="580"/>
        <v>-2.8864413216862912E-2</v>
      </c>
      <c r="IV127" s="322">
        <f t="shared" si="581"/>
        <v>-7.4419717635798022E-2</v>
      </c>
      <c r="IW127" s="322">
        <f t="shared" si="582"/>
        <v>-1.5882216554602417E-2</v>
      </c>
      <c r="IX127" s="322">
        <f t="shared" si="583"/>
        <v>-1.2184508268059231E-2</v>
      </c>
      <c r="IY127" s="322">
        <f t="shared" si="584"/>
        <v>4.1015624999999993E-2</v>
      </c>
      <c r="IZ127" s="322">
        <f t="shared" si="585"/>
        <v>-5.0261780104712085E-2</v>
      </c>
      <c r="JA127" s="322">
        <f t="shared" si="586"/>
        <v>-0.48685714285714282</v>
      </c>
      <c r="JB127" s="322">
        <f t="shared" si="587"/>
        <v>3.3828912443835332E-2</v>
      </c>
      <c r="JC127" s="322">
        <f t="shared" si="588"/>
        <v>-1.8676014251235488E-2</v>
      </c>
      <c r="JD127" s="322">
        <f t="shared" si="589"/>
        <v>-1.0443597768403841E-2</v>
      </c>
      <c r="JE127" s="322">
        <f t="shared" si="590"/>
        <v>4.1966226383547869E-2</v>
      </c>
      <c r="JF127" s="322">
        <f t="shared" si="591"/>
        <v>-2.2852765631483276E-2</v>
      </c>
      <c r="JG127" s="322">
        <f t="shared" si="592"/>
        <v>-1.9919352780542601E-2</v>
      </c>
      <c r="JH127" s="322">
        <f t="shared" si="593"/>
        <v>-7.1046878795239354E-2</v>
      </c>
      <c r="JI127" s="322">
        <f t="shared" si="594"/>
        <v>-3.2003549519657344E-2</v>
      </c>
      <c r="JJ127" s="322">
        <f t="shared" si="595"/>
        <v>1.2057877813504852E-2</v>
      </c>
      <c r="JK127" s="322">
        <f t="shared" si="596"/>
        <v>-0.10769080902050564</v>
      </c>
      <c r="JL127" s="322">
        <f t="shared" si="597"/>
        <v>-6.9287940541836499E-2</v>
      </c>
      <c r="JM127" s="322">
        <f t="shared" si="598"/>
        <v>-0.11326857678059044</v>
      </c>
      <c r="JN127" s="322">
        <f t="shared" si="599"/>
        <v>-1.4019476158495648E-2</v>
      </c>
      <c r="JO127" s="322">
        <f t="shared" si="600"/>
        <v>-1.3186813186813102E-2</v>
      </c>
      <c r="JP127" s="322">
        <f t="shared" si="601"/>
        <v>-4.5233323790437971E-2</v>
      </c>
      <c r="JQ127" s="322">
        <f t="shared" si="602"/>
        <v>-1.1728733114275252E-2</v>
      </c>
      <c r="JR127" s="322">
        <f t="shared" si="603"/>
        <v>4.1579047983177159E-2</v>
      </c>
      <c r="JS127" s="322">
        <f t="shared" si="604"/>
        <v>-1.4772727272727361E-2</v>
      </c>
      <c r="JT127" s="322">
        <f t="shared" si="605"/>
        <v>-4.1729893778452119E-2</v>
      </c>
      <c r="JU127" s="322">
        <f t="shared" si="606"/>
        <v>-6.0640732265446147E-2</v>
      </c>
      <c r="JV127" s="322">
        <f t="shared" si="607"/>
        <v>1.4978601997146995E-2</v>
      </c>
      <c r="JW127" s="322">
        <f t="shared" si="608"/>
        <v>-2.8718091009988806E-2</v>
      </c>
      <c r="JX127" s="322">
        <f t="shared" si="609"/>
        <v>-3.6422305169428472E-3</v>
      </c>
      <c r="JY127" s="322">
        <f t="shared" si="610"/>
        <v>-6.8027210884355578E-3</v>
      </c>
      <c r="JZ127" s="322">
        <f t="shared" si="611"/>
        <v>-2.4500907441016358E-2</v>
      </c>
      <c r="KA127" s="322">
        <f t="shared" si="612"/>
        <v>-4.0726722180166507E-2</v>
      </c>
      <c r="KB127" s="322">
        <f t="shared" si="613"/>
        <v>-3.6327608982826757E-3</v>
      </c>
      <c r="KC127" s="322">
        <f t="shared" si="614"/>
        <v>-5.2631578947368418E-2</v>
      </c>
      <c r="KD127" s="322">
        <f t="shared" si="615"/>
        <v>-1.5342090038355278E-2</v>
      </c>
      <c r="KE127" s="322">
        <f t="shared" si="616"/>
        <v>-1.9377868434472159E-2</v>
      </c>
      <c r="KF127" s="322">
        <f t="shared" si="617"/>
        <v>-2.190219021902181E-2</v>
      </c>
      <c r="KG127" s="322">
        <f t="shared" si="618"/>
        <v>-9.8938826466916305E-2</v>
      </c>
      <c r="KH127" s="322">
        <f t="shared" si="619"/>
        <v>6.911142454160793E-2</v>
      </c>
      <c r="KI127" s="322">
        <f t="shared" si="620"/>
        <v>-2.5000000000000022E-2</v>
      </c>
      <c r="KJ127" s="322">
        <f t="shared" si="621"/>
        <v>-2.3343373493975809E-2</v>
      </c>
      <c r="KK127" s="322">
        <f t="shared" si="622"/>
        <v>-1.4943960149439505E-2</v>
      </c>
      <c r="KL127" s="322">
        <f t="shared" si="623"/>
        <v>3.3218871304867038E-2</v>
      </c>
      <c r="KM127" s="322">
        <f t="shared" si="624"/>
        <v>1.0311694398875257E-2</v>
      </c>
      <c r="KN127" s="322">
        <f t="shared" si="625"/>
        <v>-2.8037383177570051E-2</v>
      </c>
      <c r="KO127" s="322">
        <f t="shared" si="626"/>
        <v>2.4634655532359145E-2</v>
      </c>
      <c r="KP127" s="322">
        <f t="shared" si="627"/>
        <v>-5.9117780809458398E-3</v>
      </c>
      <c r="KQ127" s="322">
        <f t="shared" si="628"/>
        <v>-2.184087363494438E-3</v>
      </c>
      <c r="KR127" s="322">
        <f t="shared" si="629"/>
        <v>3.1376064545047193E-3</v>
      </c>
      <c r="KS127" s="322">
        <f t="shared" si="630"/>
        <v>-7.3313782991202342E-3</v>
      </c>
      <c r="KT127" s="322">
        <f t="shared" si="631"/>
        <v>-1.0540515630629438E-2</v>
      </c>
      <c r="KU127" s="322">
        <f t="shared" si="632"/>
        <v>9.8416773641428414E-4</v>
      </c>
      <c r="KV127" s="322">
        <f t="shared" si="633"/>
        <v>-3.5026269702275962E-3</v>
      </c>
      <c r="KW127" s="322">
        <f t="shared" si="634"/>
        <v>-5.9190803165907026E-3</v>
      </c>
      <c r="KX127" s="322">
        <f t="shared" si="635"/>
        <v>-1.4836795252225203E-3</v>
      </c>
      <c r="KY127" s="322">
        <f t="shared" si="636"/>
        <v>4.1306010708965703E-2</v>
      </c>
      <c r="KZ127" s="322">
        <f t="shared" si="637"/>
        <v>-3.9753086419753073E-2</v>
      </c>
      <c r="LA127" s="322">
        <f t="shared" si="638"/>
        <v>3.9097266369993541E-2</v>
      </c>
      <c r="LB127" s="322">
        <f t="shared" si="639"/>
        <v>-3.2259225182344801E-2</v>
      </c>
      <c r="LC127" s="322">
        <f t="shared" si="640"/>
        <v>-1.1108964451313262E-3</v>
      </c>
      <c r="LD127" s="322">
        <f t="shared" si="641"/>
        <v>9.2818115989730544E-3</v>
      </c>
      <c r="LE127" s="322">
        <f t="shared" si="642"/>
        <v>5.9153815737445659E-2</v>
      </c>
      <c r="LF127" s="322">
        <f t="shared" si="643"/>
        <v>2.2462445598764483E-2</v>
      </c>
      <c r="LG127" s="322">
        <f t="shared" si="644"/>
        <v>-3.4410112359550576E-2</v>
      </c>
      <c r="LH127" s="322">
        <f t="shared" si="645"/>
        <v>-2.4032101596260642E-2</v>
      </c>
      <c r="LI127" s="322">
        <f t="shared" si="646"/>
        <v>2.4825446082234311E-2</v>
      </c>
      <c r="LJ127" s="322">
        <f t="shared" si="647"/>
        <v>1.2360211889346641E-2</v>
      </c>
      <c r="LK127" s="322">
        <f t="shared" si="648"/>
        <v>-1.3013196480938431E-2</v>
      </c>
      <c r="LL127" s="322">
        <f t="shared" si="649"/>
        <v>2.7110501029512669E-2</v>
      </c>
      <c r="LM127" s="322">
        <f t="shared" si="650"/>
        <v>-1.3851965859801243E-2</v>
      </c>
      <c r="LN127" s="322">
        <f t="shared" si="651"/>
        <v>1.5344311377245515E-2</v>
      </c>
      <c r="LO127" s="322">
        <f t="shared" si="652"/>
        <v>-6.2300319488817868E-2</v>
      </c>
      <c r="LP127" s="322">
        <f t="shared" si="653"/>
        <v>7.1813285457809758E-3</v>
      </c>
      <c r="LQ127" s="322">
        <f t="shared" si="654"/>
        <v>-6.8507157464212737E-2</v>
      </c>
      <c r="LR127" s="322">
        <f t="shared" si="655"/>
        <v>-1.4534447390804029E-2</v>
      </c>
      <c r="LS127" s="322">
        <f t="shared" si="656"/>
        <v>2.9567172568858859E-2</v>
      </c>
      <c r="LT127" s="322">
        <f t="shared" si="657"/>
        <v>2.2209810428097353E-2</v>
      </c>
      <c r="LU127" s="322">
        <f t="shared" si="658"/>
        <v>2.8096425602660097E-2</v>
      </c>
      <c r="LV127" s="327">
        <f t="shared" si="659"/>
        <v>-9.5131869155508531E-2</v>
      </c>
    </row>
    <row r="128" spans="1:334">
      <c r="A128" s="265">
        <v>45670</v>
      </c>
      <c r="B128" s="230">
        <v>3777.85</v>
      </c>
      <c r="C128" s="231">
        <v>180.78</v>
      </c>
      <c r="D128" s="231">
        <v>65.42</v>
      </c>
      <c r="E128" s="231">
        <v>38.4</v>
      </c>
      <c r="F128" s="231">
        <v>2697.21</v>
      </c>
      <c r="G128" s="231">
        <v>71.77</v>
      </c>
      <c r="H128" s="231">
        <v>221.87</v>
      </c>
      <c r="I128" s="231">
        <v>200247.05</v>
      </c>
      <c r="J128" s="231">
        <v>48.15</v>
      </c>
      <c r="K128" s="231">
        <v>426.69</v>
      </c>
      <c r="L128" s="231">
        <v>73.150000000000006</v>
      </c>
      <c r="M128" s="232">
        <v>7.0000000000000007E-2</v>
      </c>
      <c r="N128" s="231">
        <v>36.9</v>
      </c>
      <c r="O128" s="231">
        <v>4899.82</v>
      </c>
      <c r="P128" s="231">
        <v>4</v>
      </c>
      <c r="Q128" s="231">
        <v>1836</v>
      </c>
      <c r="R128" s="231">
        <v>34.950000000000003</v>
      </c>
      <c r="S128" s="231">
        <v>229.17</v>
      </c>
      <c r="T128" s="231">
        <v>87.64</v>
      </c>
      <c r="U128" s="231">
        <v>53057.4</v>
      </c>
      <c r="V128" s="231">
        <v>16.670000000000002</v>
      </c>
      <c r="W128" s="231">
        <v>137.68</v>
      </c>
      <c r="X128" s="231">
        <v>10.28</v>
      </c>
      <c r="Y128" s="231">
        <v>500.85</v>
      </c>
      <c r="Z128" s="231">
        <v>83.71</v>
      </c>
      <c r="AA128" s="231">
        <v>426.5</v>
      </c>
      <c r="AB128" s="231">
        <v>1.88</v>
      </c>
      <c r="AC128" s="231">
        <v>10.86</v>
      </c>
      <c r="AD128" s="231">
        <v>20.58</v>
      </c>
      <c r="AE128" s="231">
        <v>225.94</v>
      </c>
      <c r="AF128" s="231">
        <v>679.75</v>
      </c>
      <c r="AG128" s="231">
        <v>61.34</v>
      </c>
      <c r="AH128" s="231">
        <v>12.81</v>
      </c>
      <c r="AI128" s="231">
        <v>177.29</v>
      </c>
      <c r="AJ128" s="231">
        <v>24.96</v>
      </c>
      <c r="AK128" s="231">
        <v>311.5</v>
      </c>
      <c r="AL128" s="231">
        <v>432.42</v>
      </c>
      <c r="AM128" s="231">
        <v>21.49</v>
      </c>
      <c r="AN128" s="231">
        <v>14.69</v>
      </c>
      <c r="AO128" s="231">
        <v>157.25</v>
      </c>
      <c r="AP128" s="231">
        <v>255.1</v>
      </c>
      <c r="AQ128" s="231">
        <v>14.81</v>
      </c>
      <c r="AR128" s="231">
        <v>9.59</v>
      </c>
      <c r="AS128" s="231">
        <v>71.63</v>
      </c>
      <c r="AT128" s="231">
        <v>91.2</v>
      </c>
      <c r="AU128" s="231">
        <v>156.93</v>
      </c>
      <c r="AV128" s="231">
        <v>27.54</v>
      </c>
      <c r="AW128" s="231">
        <v>50.7</v>
      </c>
      <c r="AX128" s="231">
        <v>4.3899999999999997</v>
      </c>
      <c r="AY128" s="231">
        <v>31.5</v>
      </c>
      <c r="AZ128" s="231">
        <v>30.53</v>
      </c>
      <c r="BA128" s="231">
        <v>9044.5300000000007</v>
      </c>
      <c r="BB128" s="231">
        <v>733.26</v>
      </c>
      <c r="BC128" s="231">
        <v>2.06</v>
      </c>
      <c r="BD128" s="231">
        <v>14.99</v>
      </c>
      <c r="BE128" s="231">
        <v>429.99</v>
      </c>
      <c r="BF128" s="231">
        <v>858.1</v>
      </c>
      <c r="BG128" s="231">
        <v>196.26</v>
      </c>
      <c r="BH128" s="231">
        <v>64.67</v>
      </c>
      <c r="BI128" s="231">
        <v>381.37</v>
      </c>
      <c r="BJ128" s="231">
        <v>4.72</v>
      </c>
      <c r="BK128" s="231">
        <v>1487.63</v>
      </c>
      <c r="BL128" s="231">
        <v>141.46</v>
      </c>
      <c r="BM128" s="231">
        <v>182.02</v>
      </c>
      <c r="BN128" s="231">
        <v>380.04</v>
      </c>
      <c r="BO128" s="231">
        <v>3985.66</v>
      </c>
      <c r="BP128" s="231">
        <v>141.46</v>
      </c>
      <c r="BQ128" s="231">
        <v>989.57</v>
      </c>
      <c r="BR128" s="231">
        <v>106.57</v>
      </c>
      <c r="BS128" s="231">
        <v>337.34</v>
      </c>
      <c r="BT128" s="231">
        <v>86.97</v>
      </c>
      <c r="BU128" s="231">
        <v>54.91</v>
      </c>
      <c r="BV128" s="231">
        <v>9.59</v>
      </c>
      <c r="BW128" s="231">
        <v>91.25</v>
      </c>
      <c r="BX128" s="231">
        <v>611.34</v>
      </c>
      <c r="BY128" s="231">
        <v>143.57</v>
      </c>
      <c r="BZ128" s="231">
        <v>103.35</v>
      </c>
      <c r="CA128" s="231">
        <v>143.94999999999999</v>
      </c>
      <c r="CB128" s="231">
        <v>56.55</v>
      </c>
      <c r="CC128" s="231">
        <v>94822.37</v>
      </c>
      <c r="CD128" s="231">
        <v>240.19</v>
      </c>
      <c r="CE128" s="231">
        <v>78.069999999999993</v>
      </c>
      <c r="CF128" s="231">
        <v>10270.530000000001</v>
      </c>
      <c r="CG128" s="231">
        <v>35.15</v>
      </c>
      <c r="CH128" s="231">
        <v>0.98</v>
      </c>
      <c r="CI128" s="231">
        <v>155</v>
      </c>
      <c r="CJ128" s="231">
        <v>121.46</v>
      </c>
      <c r="CK128" s="231">
        <v>77.44</v>
      </c>
      <c r="CL128" s="231">
        <v>22.16</v>
      </c>
      <c r="CM128" s="231">
        <v>5.51</v>
      </c>
      <c r="CN128" s="231">
        <v>8.9600000000000009</v>
      </c>
      <c r="CO128" s="231">
        <v>9.83</v>
      </c>
      <c r="CP128" s="231">
        <v>1222.3599999999999</v>
      </c>
      <c r="CQ128" s="231">
        <v>165.76</v>
      </c>
      <c r="CR128" s="231">
        <v>299.81</v>
      </c>
      <c r="CS128" s="231">
        <v>260.47000000000003</v>
      </c>
      <c r="CT128" s="231">
        <v>317.99</v>
      </c>
      <c r="CU128" s="231">
        <v>773.1</v>
      </c>
      <c r="CV128" s="231">
        <v>159.84</v>
      </c>
      <c r="CW128" s="231">
        <v>522.47</v>
      </c>
      <c r="CX128" s="231">
        <v>12.27</v>
      </c>
      <c r="CY128" s="231">
        <v>376.51</v>
      </c>
      <c r="CZ128" s="231">
        <v>39.479999999999997</v>
      </c>
      <c r="DA128" s="231">
        <v>9432.49</v>
      </c>
      <c r="DB128" s="231">
        <v>255.1</v>
      </c>
      <c r="DC128" s="231">
        <v>9.61</v>
      </c>
      <c r="DD128" s="231">
        <v>34.54</v>
      </c>
      <c r="DE128" s="231">
        <v>1707.43</v>
      </c>
      <c r="DF128" s="231">
        <v>224.86</v>
      </c>
      <c r="DG128" s="231">
        <v>143.57</v>
      </c>
      <c r="DH128" s="231">
        <v>12.96</v>
      </c>
      <c r="DI128" s="231">
        <v>8.14</v>
      </c>
      <c r="DJ128" s="231">
        <v>28.61</v>
      </c>
      <c r="DK128" s="231">
        <v>69.66</v>
      </c>
      <c r="DL128" s="231">
        <v>11301.2</v>
      </c>
      <c r="DM128" s="231">
        <v>33.56</v>
      </c>
      <c r="DN128" s="231">
        <v>54.27</v>
      </c>
      <c r="DO128" s="231">
        <v>64.62</v>
      </c>
      <c r="DP128" s="231">
        <v>93.34</v>
      </c>
      <c r="DQ128" s="231">
        <v>234000</v>
      </c>
      <c r="DR128" s="231">
        <v>485.53</v>
      </c>
      <c r="DS128" s="231">
        <v>38.32</v>
      </c>
      <c r="DT128" s="231">
        <v>30.82</v>
      </c>
      <c r="DU128" s="231">
        <v>62.96</v>
      </c>
      <c r="DV128" s="231">
        <v>8.32</v>
      </c>
      <c r="DW128" s="231">
        <v>1.47</v>
      </c>
      <c r="DX128" s="231">
        <v>13.02</v>
      </c>
      <c r="DY128" s="231">
        <v>8.32</v>
      </c>
      <c r="DZ128" s="231">
        <v>268.82</v>
      </c>
      <c r="EA128" s="231">
        <v>139.01</v>
      </c>
      <c r="EB128" s="231">
        <v>20.010000000000002</v>
      </c>
      <c r="EC128" s="231">
        <v>1494.6</v>
      </c>
      <c r="ED128" s="231">
        <v>23.05</v>
      </c>
      <c r="EE128" s="231">
        <v>34.18</v>
      </c>
      <c r="EF128" s="231">
        <v>20.89</v>
      </c>
      <c r="EG128" s="231">
        <v>34.57</v>
      </c>
      <c r="EH128" s="231">
        <v>1253.81</v>
      </c>
      <c r="EI128" s="231">
        <v>237.2</v>
      </c>
      <c r="EJ128" s="231">
        <v>5.81</v>
      </c>
      <c r="EK128" s="231">
        <v>4585.82</v>
      </c>
      <c r="EL128" s="231">
        <v>27.06</v>
      </c>
      <c r="EM128" s="231">
        <v>256.89999999999998</v>
      </c>
      <c r="EN128" s="231">
        <v>158.08000000000001</v>
      </c>
      <c r="EO128" s="231">
        <v>269.76</v>
      </c>
      <c r="EP128" s="231">
        <v>3653.78</v>
      </c>
      <c r="EQ128" s="231">
        <v>209.91</v>
      </c>
      <c r="ER128" s="231">
        <v>158.63999999999999</v>
      </c>
      <c r="ES128" s="231">
        <v>248.22</v>
      </c>
      <c r="ET128" s="231">
        <v>70.900000000000006</v>
      </c>
      <c r="EU128" s="231">
        <v>28.83</v>
      </c>
      <c r="EV128" s="231">
        <v>467.95</v>
      </c>
      <c r="EW128" s="231">
        <v>13.12</v>
      </c>
      <c r="EX128" s="231">
        <v>171.09</v>
      </c>
      <c r="EY128" s="231">
        <v>220.34</v>
      </c>
      <c r="EZ128" s="231">
        <v>30.31</v>
      </c>
      <c r="FA128" s="231">
        <v>70.760000000000005</v>
      </c>
      <c r="FB128" s="231">
        <v>27.93</v>
      </c>
      <c r="FC128" s="231">
        <v>116.8</v>
      </c>
      <c r="FD128" s="231">
        <v>10.56</v>
      </c>
      <c r="FE128" s="231">
        <v>28.06</v>
      </c>
      <c r="FF128" s="231">
        <v>383.28</v>
      </c>
      <c r="FG128" s="231">
        <v>94.05</v>
      </c>
      <c r="FH128" s="231">
        <v>939.62</v>
      </c>
      <c r="FI128" s="231">
        <v>65.989999999999995</v>
      </c>
      <c r="FJ128" s="233">
        <v>47548.07</v>
      </c>
      <c r="FN128" s="326">
        <f t="shared" si="495"/>
        <v>2.7086471173556805E-2</v>
      </c>
      <c r="FO128" s="322">
        <f t="shared" si="496"/>
        <v>-6.4576218565662785E-2</v>
      </c>
      <c r="FP128" s="322">
        <f t="shared" si="497"/>
        <v>4.2984341418483441E-3</v>
      </c>
      <c r="FQ128" s="322">
        <f t="shared" si="498"/>
        <v>9.4637223974763252E-3</v>
      </c>
      <c r="FR128" s="322">
        <f t="shared" si="499"/>
        <v>-4.9112997616798028E-2</v>
      </c>
      <c r="FS128" s="322">
        <f t="shared" si="500"/>
        <v>6.705322628605398E-2</v>
      </c>
      <c r="FT128" s="322">
        <f t="shared" si="501"/>
        <v>2.7413753183607392E-2</v>
      </c>
      <c r="FU128" s="322">
        <f t="shared" si="502"/>
        <v>-6.4159243233199201E-2</v>
      </c>
      <c r="FV128" s="322">
        <f t="shared" si="503"/>
        <v>0.20134730538922158</v>
      </c>
      <c r="FW128" s="322">
        <f t="shared" si="504"/>
        <v>2.4072385158162464E-2</v>
      </c>
      <c r="FX128" s="322">
        <f t="shared" si="505"/>
        <v>9.3831930453981902E-3</v>
      </c>
      <c r="FY128" s="322">
        <f t="shared" si="506"/>
        <v>0</v>
      </c>
      <c r="FZ128" s="322">
        <f t="shared" si="507"/>
        <v>-4.5859185325061152E-3</v>
      </c>
      <c r="GA128" s="322">
        <f t="shared" si="508"/>
        <v>3.950916392813112E-2</v>
      </c>
      <c r="GB128" s="322">
        <f t="shared" si="509"/>
        <v>3.3591731266149845E-2</v>
      </c>
      <c r="GC128" s="322">
        <f t="shared" si="510"/>
        <v>4.3911369877812342E-2</v>
      </c>
      <c r="GD128" s="322">
        <f t="shared" si="511"/>
        <v>4.172876304023862E-2</v>
      </c>
      <c r="GE128" s="322">
        <f t="shared" si="512"/>
        <v>-2.8981822804118484E-2</v>
      </c>
      <c r="GF128" s="322">
        <f t="shared" si="513"/>
        <v>3.3856317093311369E-2</v>
      </c>
      <c r="GG128" s="322">
        <f t="shared" si="514"/>
        <v>-2.8933027686648065E-2</v>
      </c>
      <c r="GH128" s="322">
        <f t="shared" si="515"/>
        <v>-2.628504672897192E-2</v>
      </c>
      <c r="GI128" s="322">
        <f t="shared" si="516"/>
        <v>1.3246982631733966E-2</v>
      </c>
      <c r="GJ128" s="322">
        <f t="shared" si="517"/>
        <v>5.7613168724279698E-2</v>
      </c>
      <c r="GK128" s="322">
        <f t="shared" si="518"/>
        <v>-2.0993373599952996E-2</v>
      </c>
      <c r="GL128" s="322">
        <f t="shared" si="519"/>
        <v>5.7077913878014849E-2</v>
      </c>
      <c r="GM128" s="322">
        <f t="shared" si="520"/>
        <v>8.0458023002482629E-2</v>
      </c>
      <c r="GN128" s="322">
        <f t="shared" si="521"/>
        <v>4.4444444444444363E-2</v>
      </c>
      <c r="GO128" s="322">
        <f t="shared" si="522"/>
        <v>-0.12910986367281485</v>
      </c>
      <c r="GP128" s="322">
        <f t="shared" si="523"/>
        <v>1.429275505174959E-2</v>
      </c>
      <c r="GQ128" s="322">
        <f t="shared" si="524"/>
        <v>3.1972229834657896E-2</v>
      </c>
      <c r="GR128" s="322">
        <f t="shared" si="525"/>
        <v>6.9916421387310468E-2</v>
      </c>
      <c r="GS128" s="322">
        <f t="shared" si="526"/>
        <v>2.6782725142283251E-2</v>
      </c>
      <c r="GT128" s="322">
        <f t="shared" si="527"/>
        <v>7.4664429530201387E-2</v>
      </c>
      <c r="GU128" s="322">
        <f t="shared" si="528"/>
        <v>-1.467237258934038E-2</v>
      </c>
      <c r="GV128" s="322">
        <f t="shared" si="529"/>
        <v>-1.5772870662460511E-2</v>
      </c>
      <c r="GW128" s="322">
        <f t="shared" si="530"/>
        <v>4.5652903658946038E-2</v>
      </c>
      <c r="GX128" s="322">
        <f t="shared" si="531"/>
        <v>1.530875792439549E-2</v>
      </c>
      <c r="GY128" s="322">
        <f t="shared" si="532"/>
        <v>0.12219321148825066</v>
      </c>
      <c r="GZ128" s="322">
        <f t="shared" si="533"/>
        <v>2.7272727272727188E-2</v>
      </c>
      <c r="HA128" s="322">
        <f t="shared" si="534"/>
        <v>2.044127190136279E-2</v>
      </c>
      <c r="HB128" s="322">
        <f t="shared" si="535"/>
        <v>8.599404001702847E-2</v>
      </c>
      <c r="HC128" s="322">
        <f t="shared" si="536"/>
        <v>2.8472222222222232E-2</v>
      </c>
      <c r="HD128" s="322">
        <f t="shared" si="537"/>
        <v>8.117249154453221E-2</v>
      </c>
      <c r="HE128" s="322">
        <f t="shared" si="538"/>
        <v>2.2387015530991546E-3</v>
      </c>
      <c r="HF128" s="322">
        <f t="shared" si="539"/>
        <v>-3.288391976323702E-4</v>
      </c>
      <c r="HG128" s="322">
        <f t="shared" si="540"/>
        <v>6.127003448975453E-2</v>
      </c>
      <c r="HH128" s="322">
        <f t="shared" si="541"/>
        <v>-1.431639226914825E-2</v>
      </c>
      <c r="HI128" s="322">
        <f t="shared" si="542"/>
        <v>7.8957757599696515E-4</v>
      </c>
      <c r="HJ128" s="322">
        <f t="shared" si="543"/>
        <v>-2.2727272727274261E-3</v>
      </c>
      <c r="HK128" s="322">
        <f t="shared" si="544"/>
        <v>-2.0826857320484976E-2</v>
      </c>
      <c r="HL128" s="322">
        <f t="shared" si="545"/>
        <v>-4.2400521852576324E-3</v>
      </c>
      <c r="HM128" s="322">
        <f t="shared" si="546"/>
        <v>-1.8484274313445882E-2</v>
      </c>
      <c r="HN128" s="322">
        <f t="shared" si="547"/>
        <v>1.9025251191683839E-2</v>
      </c>
      <c r="HO128" s="322">
        <f t="shared" si="548"/>
        <v>-0.12340425531914895</v>
      </c>
      <c r="HP128" s="322">
        <f t="shared" si="549"/>
        <v>4.3145441892832363E-2</v>
      </c>
      <c r="HQ128" s="322">
        <f t="shared" si="550"/>
        <v>5.9297398502167899E-2</v>
      </c>
      <c r="HR128" s="322">
        <f t="shared" si="551"/>
        <v>2.4364621757452E-2</v>
      </c>
      <c r="HS128" s="322">
        <f t="shared" si="552"/>
        <v>3.2675611681136432E-2</v>
      </c>
      <c r="HT128" s="322">
        <f t="shared" si="553"/>
        <v>2.7486495074674357E-2</v>
      </c>
      <c r="HU128" s="322">
        <f t="shared" si="554"/>
        <v>9.9777950803126056E-2</v>
      </c>
      <c r="HV128" s="322">
        <f t="shared" si="555"/>
        <v>5.122494432071259E-2</v>
      </c>
      <c r="HW128" s="322">
        <f t="shared" si="556"/>
        <v>-2.2376583775826686E-2</v>
      </c>
      <c r="HX128" s="322">
        <f t="shared" si="557"/>
        <v>8.1961371249376792E-3</v>
      </c>
      <c r="HY128" s="322">
        <f t="shared" si="558"/>
        <v>6.5004973377801256E-2</v>
      </c>
      <c r="HZ128" s="322">
        <f t="shared" si="559"/>
        <v>5.9788064696040144E-2</v>
      </c>
      <c r="IA128" s="322">
        <f t="shared" si="560"/>
        <v>-3.3137162624385742E-2</v>
      </c>
      <c r="IB128" s="322">
        <f t="shared" si="561"/>
        <v>2.3218806509945809E-2</v>
      </c>
      <c r="IC128" s="322">
        <f t="shared" si="562"/>
        <v>5.1615302869288046E-2</v>
      </c>
      <c r="ID128" s="322">
        <f t="shared" si="563"/>
        <v>-1.4973657454478276E-2</v>
      </c>
      <c r="IE128" s="322">
        <f t="shared" si="564"/>
        <v>4.9040644338713135E-2</v>
      </c>
      <c r="IF128" s="322">
        <f t="shared" si="565"/>
        <v>4.9348455598455646E-2</v>
      </c>
      <c r="IG128" s="322">
        <f t="shared" si="566"/>
        <v>4.0356195528609237E-2</v>
      </c>
      <c r="IH128" s="322">
        <f t="shared" si="567"/>
        <v>5.5005500550055007E-2</v>
      </c>
      <c r="II128" s="322">
        <f t="shared" si="568"/>
        <v>-1.1483046257176928E-2</v>
      </c>
      <c r="IJ128" s="322">
        <f t="shared" si="569"/>
        <v>-5.012857654373112E-3</v>
      </c>
      <c r="IK128" s="322">
        <f t="shared" si="570"/>
        <v>3.4962514417531676E-2</v>
      </c>
      <c r="IL128" s="322">
        <f t="shared" si="571"/>
        <v>-3.4712178189181321E-3</v>
      </c>
      <c r="IM128" s="322">
        <f t="shared" si="572"/>
        <v>3.9350180505415083E-2</v>
      </c>
      <c r="IN128" s="322">
        <f t="shared" si="573"/>
        <v>4.858149452994618E-2</v>
      </c>
      <c r="IO128" s="322">
        <f t="shared" si="574"/>
        <v>-3.8825726186924862E-2</v>
      </c>
      <c r="IP128" s="322">
        <f t="shared" si="575"/>
        <v>-5.7126298795380035E-3</v>
      </c>
      <c r="IQ128" s="322">
        <f t="shared" si="576"/>
        <v>-1.7493078278379069E-2</v>
      </c>
      <c r="IR128" s="322">
        <f t="shared" si="577"/>
        <v>-3.8960783763298895E-2</v>
      </c>
      <c r="IS128" s="322">
        <f t="shared" si="578"/>
        <v>-2.3611111111111152E-2</v>
      </c>
      <c r="IT128" s="322">
        <f t="shared" si="579"/>
        <v>-1.0101010101010111E-2</v>
      </c>
      <c r="IU128" s="322">
        <f t="shared" si="580"/>
        <v>1.0298526919567284E-2</v>
      </c>
      <c r="IV128" s="322">
        <f t="shared" si="581"/>
        <v>4.670803171320223E-2</v>
      </c>
      <c r="IW128" s="322">
        <f t="shared" si="582"/>
        <v>-8.7760631405348136E-2</v>
      </c>
      <c r="IX128" s="322">
        <f t="shared" si="583"/>
        <v>-2.3788546255506571E-2</v>
      </c>
      <c r="IY128" s="322">
        <f t="shared" si="584"/>
        <v>3.3771106941838595E-2</v>
      </c>
      <c r="IZ128" s="322">
        <f t="shared" si="585"/>
        <v>-1.2127894156560026E-2</v>
      </c>
      <c r="JA128" s="322">
        <f t="shared" si="586"/>
        <v>9.4654788418708197E-2</v>
      </c>
      <c r="JB128" s="322">
        <f t="shared" si="587"/>
        <v>2.5590253888879567E-2</v>
      </c>
      <c r="JC128" s="322">
        <f t="shared" si="588"/>
        <v>-2.9337705686010535E-2</v>
      </c>
      <c r="JD128" s="322">
        <f t="shared" si="589"/>
        <v>3.0664512358623591E-2</v>
      </c>
      <c r="JE128" s="322">
        <f t="shared" si="590"/>
        <v>4.4889281129653506E-2</v>
      </c>
      <c r="JF128" s="322">
        <f t="shared" si="591"/>
        <v>3.8673852686591646E-2</v>
      </c>
      <c r="JG128" s="322">
        <f t="shared" si="592"/>
        <v>6.5750927673980447E-3</v>
      </c>
      <c r="JH128" s="322">
        <f t="shared" si="593"/>
        <v>4.4842463067067684E-2</v>
      </c>
      <c r="JI128" s="322">
        <f t="shared" si="594"/>
        <v>4.1212459395364609E-2</v>
      </c>
      <c r="JJ128" s="322">
        <f t="shared" si="595"/>
        <v>-2.5416997617156496E-2</v>
      </c>
      <c r="JK128" s="322">
        <f t="shared" si="596"/>
        <v>2.7592794759825366E-2</v>
      </c>
      <c r="JL128" s="322">
        <f t="shared" si="597"/>
        <v>1.7001545595054009E-2</v>
      </c>
      <c r="JM128" s="322">
        <f t="shared" si="598"/>
        <v>-5.4744221983270544E-2</v>
      </c>
      <c r="JN128" s="322">
        <f t="shared" si="599"/>
        <v>8.599404001702847E-2</v>
      </c>
      <c r="JO128" s="322">
        <f t="shared" si="600"/>
        <v>7.0155902004454235E-2</v>
      </c>
      <c r="JP128" s="322">
        <f t="shared" si="601"/>
        <v>3.5682158920539664E-2</v>
      </c>
      <c r="JQ128" s="322">
        <f t="shared" si="602"/>
        <v>-1.4413530362502902E-2</v>
      </c>
      <c r="JR128" s="322">
        <f t="shared" si="603"/>
        <v>3.1751858309626575E-2</v>
      </c>
      <c r="JS128" s="322">
        <f t="shared" si="604"/>
        <v>3.4962514417531676E-2</v>
      </c>
      <c r="JT128" s="322">
        <f t="shared" si="605"/>
        <v>2.6128266033254161E-2</v>
      </c>
      <c r="JU128" s="322">
        <f t="shared" si="606"/>
        <v>-8.5261875761267081E-3</v>
      </c>
      <c r="JV128" s="322">
        <f t="shared" si="607"/>
        <v>5.2705551651440119E-3</v>
      </c>
      <c r="JW128" s="322">
        <f t="shared" si="608"/>
        <v>-4.999285816312077E-3</v>
      </c>
      <c r="JX128" s="322">
        <f t="shared" si="609"/>
        <v>3.5649122678399127E-2</v>
      </c>
      <c r="JY128" s="322">
        <f t="shared" si="610"/>
        <v>4.4831880448318956E-2</v>
      </c>
      <c r="JZ128" s="322">
        <f t="shared" si="611"/>
        <v>9.6744186046512203E-3</v>
      </c>
      <c r="KA128" s="322">
        <f t="shared" si="612"/>
        <v>1.9886363636363716E-2</v>
      </c>
      <c r="KB128" s="322">
        <f t="shared" si="613"/>
        <v>3.1267263285824749E-2</v>
      </c>
      <c r="KC128" s="322">
        <f t="shared" si="614"/>
        <v>0</v>
      </c>
      <c r="KD128" s="322">
        <f t="shared" si="615"/>
        <v>5.6579548669292538E-2</v>
      </c>
      <c r="KE128" s="322">
        <f t="shared" si="616"/>
        <v>-3.6401456058242476E-3</v>
      </c>
      <c r="KF128" s="322">
        <f t="shared" si="617"/>
        <v>-5.4601226993865062E-2</v>
      </c>
      <c r="KG128" s="322">
        <f t="shared" si="618"/>
        <v>9.0405264980949057E-2</v>
      </c>
      <c r="KH128" s="322">
        <f t="shared" si="619"/>
        <v>9.762532981530346E-2</v>
      </c>
      <c r="KI128" s="322">
        <f t="shared" si="620"/>
        <v>-5.7692307692307744E-2</v>
      </c>
      <c r="KJ128" s="322">
        <f t="shared" si="621"/>
        <v>3.8550501156514212E-3</v>
      </c>
      <c r="KK128" s="322">
        <f t="shared" si="622"/>
        <v>5.1833122629582826E-2</v>
      </c>
      <c r="KL128" s="322">
        <f t="shared" si="623"/>
        <v>-2.8899645979336752E-2</v>
      </c>
      <c r="KM128" s="322">
        <f t="shared" si="624"/>
        <v>7.484728987860495E-2</v>
      </c>
      <c r="KN128" s="322">
        <f t="shared" si="625"/>
        <v>-8.3791208791208716E-2</v>
      </c>
      <c r="KO128" s="322">
        <f t="shared" si="626"/>
        <v>1.5077424612876811E-2</v>
      </c>
      <c r="KP128" s="322">
        <f t="shared" si="627"/>
        <v>5.4437328453796952E-2</v>
      </c>
      <c r="KQ128" s="322">
        <f t="shared" si="628"/>
        <v>6.8792995622263889E-2</v>
      </c>
      <c r="KR128" s="322">
        <f t="shared" si="629"/>
        <v>-6.6577301161751493E-2</v>
      </c>
      <c r="KS128" s="322">
        <f t="shared" si="630"/>
        <v>2.1270310192023599E-2</v>
      </c>
      <c r="KT128" s="322">
        <f t="shared" si="631"/>
        <v>6.1732054093876637E-2</v>
      </c>
      <c r="KU128" s="322">
        <f t="shared" si="632"/>
        <v>1.3978540589065027E-2</v>
      </c>
      <c r="KV128" s="322">
        <f t="shared" si="633"/>
        <v>2.1089630931458561E-2</v>
      </c>
      <c r="KW128" s="322">
        <f t="shared" si="634"/>
        <v>1.1688036639281236E-2</v>
      </c>
      <c r="KX128" s="322">
        <f t="shared" si="635"/>
        <v>5.2005943536403048E-3</v>
      </c>
      <c r="KY128" s="322">
        <f t="shared" si="636"/>
        <v>-6.7658998646820036E-3</v>
      </c>
      <c r="KZ128" s="322">
        <f t="shared" si="637"/>
        <v>1.6199537156081321E-2</v>
      </c>
      <c r="LA128" s="322">
        <f t="shared" si="638"/>
        <v>3.1508106454573304E-2</v>
      </c>
      <c r="LB128" s="322">
        <f t="shared" si="639"/>
        <v>-2.9659058919760093E-2</v>
      </c>
      <c r="LC128" s="322">
        <f t="shared" si="640"/>
        <v>1.4989603984333419E-2</v>
      </c>
      <c r="LD128" s="322">
        <f t="shared" si="641"/>
        <v>3.4698669449517307E-2</v>
      </c>
      <c r="LE128" s="322">
        <f t="shared" si="642"/>
        <v>-7.3321884566564674E-2</v>
      </c>
      <c r="LF128" s="322">
        <f t="shared" si="643"/>
        <v>-2.6500068653027498E-2</v>
      </c>
      <c r="LG128" s="322">
        <f t="shared" si="644"/>
        <v>4.8363636363636303E-2</v>
      </c>
      <c r="LH128" s="322">
        <f t="shared" si="645"/>
        <v>5.7131884516332991E-2</v>
      </c>
      <c r="LI128" s="322">
        <f t="shared" si="646"/>
        <v>-6.8130204390614403E-3</v>
      </c>
      <c r="LJ128" s="322">
        <f t="shared" si="647"/>
        <v>-5.2906976744185848E-3</v>
      </c>
      <c r="LK128" s="322">
        <f t="shared" si="648"/>
        <v>2.2934076137418744E-2</v>
      </c>
      <c r="LL128" s="322">
        <f t="shared" si="649"/>
        <v>1.2696291346475076E-2</v>
      </c>
      <c r="LM128" s="322">
        <f t="shared" si="650"/>
        <v>3.972758229284919E-3</v>
      </c>
      <c r="LN128" s="322">
        <f t="shared" si="651"/>
        <v>2.9487652045705887E-2</v>
      </c>
      <c r="LO128" s="322">
        <f t="shared" si="652"/>
        <v>-5.1107325383305665E-3</v>
      </c>
      <c r="LP128" s="322">
        <f t="shared" si="653"/>
        <v>-5.8823529411764712E-2</v>
      </c>
      <c r="LQ128" s="322">
        <f t="shared" si="654"/>
        <v>2.6710574460300052E-2</v>
      </c>
      <c r="LR128" s="322">
        <f t="shared" si="655"/>
        <v>-2.7035260071586409E-2</v>
      </c>
      <c r="LS128" s="322">
        <f t="shared" si="656"/>
        <v>2.697095435684646E-2</v>
      </c>
      <c r="LT128" s="322">
        <f t="shared" si="657"/>
        <v>6.6745947567469315E-3</v>
      </c>
      <c r="LU128" s="322">
        <f t="shared" si="658"/>
        <v>6.7108667529107227E-2</v>
      </c>
      <c r="LV128" s="327">
        <f t="shared" si="659"/>
        <v>-1.3141831492161108E-2</v>
      </c>
    </row>
    <row r="129" spans="1:334">
      <c r="A129" s="265">
        <v>45677</v>
      </c>
      <c r="B129" s="230">
        <v>3856.78</v>
      </c>
      <c r="C129" s="231">
        <v>186.28</v>
      </c>
      <c r="D129" s="231">
        <v>64.06</v>
      </c>
      <c r="E129" s="231">
        <v>37.69</v>
      </c>
      <c r="F129" s="231">
        <v>2788.64</v>
      </c>
      <c r="G129" s="231">
        <v>78.98</v>
      </c>
      <c r="H129" s="231">
        <v>240.21</v>
      </c>
      <c r="I129" s="231">
        <v>194092.88</v>
      </c>
      <c r="J129" s="231">
        <v>51.12</v>
      </c>
      <c r="K129" s="231">
        <v>441.63</v>
      </c>
      <c r="L129" s="231">
        <v>73.42</v>
      </c>
      <c r="M129" s="232">
        <v>7.0000000000000007E-2</v>
      </c>
      <c r="N129" s="231">
        <v>38.479999999999997</v>
      </c>
      <c r="O129" s="231">
        <v>4738.8</v>
      </c>
      <c r="P129" s="231">
        <v>4.05</v>
      </c>
      <c r="Q129" s="231">
        <v>1843.45</v>
      </c>
      <c r="R129" s="231">
        <v>36.85</v>
      </c>
      <c r="S129" s="231">
        <v>221.99</v>
      </c>
      <c r="T129" s="231">
        <v>89.5</v>
      </c>
      <c r="U129" s="231">
        <v>53057.4</v>
      </c>
      <c r="V129" s="231">
        <v>16.88</v>
      </c>
      <c r="W129" s="231">
        <v>142.59</v>
      </c>
      <c r="X129" s="231">
        <v>10.78</v>
      </c>
      <c r="Y129" s="231">
        <v>523.21</v>
      </c>
      <c r="Z129" s="231">
        <v>87.66</v>
      </c>
      <c r="AA129" s="231">
        <v>406.58</v>
      </c>
      <c r="AB129" s="231">
        <v>1.85</v>
      </c>
      <c r="AC129" s="231">
        <v>10.89</v>
      </c>
      <c r="AD129" s="231">
        <v>20.77</v>
      </c>
      <c r="AE129" s="231">
        <v>234.85</v>
      </c>
      <c r="AF129" s="231">
        <v>723.1</v>
      </c>
      <c r="AG129" s="231">
        <v>60.57</v>
      </c>
      <c r="AH129" s="231">
        <v>11.59</v>
      </c>
      <c r="AI129" s="231">
        <v>183.01</v>
      </c>
      <c r="AJ129" s="231">
        <v>24.76</v>
      </c>
      <c r="AK129" s="231">
        <v>266.10000000000002</v>
      </c>
      <c r="AL129" s="231">
        <v>428.95</v>
      </c>
      <c r="AM129" s="231">
        <v>20.83</v>
      </c>
      <c r="AN129" s="231">
        <v>15.72</v>
      </c>
      <c r="AO129" s="231">
        <v>163.37</v>
      </c>
      <c r="AP129" s="231">
        <v>260.69</v>
      </c>
      <c r="AQ129" s="231">
        <v>14.27</v>
      </c>
      <c r="AR129" s="231">
        <v>9.4600000000000009</v>
      </c>
      <c r="AS129" s="231">
        <v>72.09</v>
      </c>
      <c r="AT129" s="231">
        <v>92.84</v>
      </c>
      <c r="AU129" s="231">
        <v>157.38999999999999</v>
      </c>
      <c r="AV129" s="231">
        <v>27.95</v>
      </c>
      <c r="AW129" s="231">
        <v>51.37</v>
      </c>
      <c r="AX129" s="231">
        <v>4.3899999999999997</v>
      </c>
      <c r="AY129" s="231">
        <v>31.71</v>
      </c>
      <c r="AZ129" s="231">
        <v>32.9</v>
      </c>
      <c r="BA129" s="231">
        <v>10518.75</v>
      </c>
      <c r="BB129" s="231">
        <v>695.17</v>
      </c>
      <c r="BC129" s="231">
        <v>2.1800000000000002</v>
      </c>
      <c r="BD129" s="231">
        <v>15.09</v>
      </c>
      <c r="BE129" s="231">
        <v>435.38</v>
      </c>
      <c r="BF129" s="231">
        <v>977.59</v>
      </c>
      <c r="BG129" s="231">
        <v>204.22</v>
      </c>
      <c r="BH129" s="231">
        <v>63.38</v>
      </c>
      <c r="BI129" s="231">
        <v>402.72</v>
      </c>
      <c r="BJ129" s="231">
        <v>4.8</v>
      </c>
      <c r="BK129" s="231">
        <v>1483.73</v>
      </c>
      <c r="BL129" s="231">
        <v>116.11</v>
      </c>
      <c r="BM129" s="231">
        <v>195.86</v>
      </c>
      <c r="BN129" s="231">
        <v>375.29</v>
      </c>
      <c r="BO129" s="231">
        <v>4086.61</v>
      </c>
      <c r="BP129" s="231">
        <v>150.65</v>
      </c>
      <c r="BQ129" s="231">
        <v>1004.82</v>
      </c>
      <c r="BR129" s="231">
        <v>111.68</v>
      </c>
      <c r="BS129" s="231">
        <v>352.07</v>
      </c>
      <c r="BT129" s="231">
        <v>90.47</v>
      </c>
      <c r="BU129" s="231">
        <v>53.35</v>
      </c>
      <c r="BV129" s="231">
        <v>9.5299999999999994</v>
      </c>
      <c r="BW129" s="231">
        <v>94.05</v>
      </c>
      <c r="BX129" s="231">
        <v>645.98</v>
      </c>
      <c r="BY129" s="231">
        <v>143.36000000000001</v>
      </c>
      <c r="BZ129" s="231">
        <v>107.68</v>
      </c>
      <c r="CA129" s="231">
        <v>144.79</v>
      </c>
      <c r="CB129" s="231">
        <v>57.8</v>
      </c>
      <c r="CC129" s="231">
        <v>95009.21</v>
      </c>
      <c r="CD129" s="231">
        <v>256.54000000000002</v>
      </c>
      <c r="CE129" s="231">
        <v>80.17</v>
      </c>
      <c r="CF129" s="231">
        <v>10012.77</v>
      </c>
      <c r="CG129" s="231">
        <v>36.5</v>
      </c>
      <c r="CH129" s="231">
        <v>0.97</v>
      </c>
      <c r="CI129" s="231">
        <v>154.51</v>
      </c>
      <c r="CJ129" s="231">
        <v>122.84</v>
      </c>
      <c r="CK129" s="231">
        <v>86.57</v>
      </c>
      <c r="CL129" s="231">
        <v>21.42</v>
      </c>
      <c r="CM129" s="231">
        <v>5.58</v>
      </c>
      <c r="CN129" s="231">
        <v>9.1999999999999993</v>
      </c>
      <c r="CO129" s="231">
        <v>10.93</v>
      </c>
      <c r="CP129" s="231">
        <v>1237.8499999999999</v>
      </c>
      <c r="CQ129" s="231">
        <v>172.54</v>
      </c>
      <c r="CR129" s="231">
        <v>305.74</v>
      </c>
      <c r="CS129" s="231">
        <v>273.81</v>
      </c>
      <c r="CT129" s="231">
        <v>328.52</v>
      </c>
      <c r="CU129" s="231">
        <v>727.84</v>
      </c>
      <c r="CV129" s="231">
        <v>182.24</v>
      </c>
      <c r="CW129" s="231">
        <v>531.22</v>
      </c>
      <c r="CX129" s="231">
        <v>12.23</v>
      </c>
      <c r="CY129" s="231">
        <v>387.22</v>
      </c>
      <c r="CZ129" s="231">
        <v>41.19</v>
      </c>
      <c r="DA129" s="231">
        <v>9368.75</v>
      </c>
      <c r="DB129" s="231">
        <v>260.69</v>
      </c>
      <c r="DC129" s="231">
        <v>10.06</v>
      </c>
      <c r="DD129" s="231">
        <v>34.14</v>
      </c>
      <c r="DE129" s="231">
        <v>1828.37</v>
      </c>
      <c r="DF129" s="231">
        <v>233.86</v>
      </c>
      <c r="DG129" s="231">
        <v>143.36000000000001</v>
      </c>
      <c r="DH129" s="231">
        <v>12.82</v>
      </c>
      <c r="DI129" s="231">
        <v>8.4600000000000009</v>
      </c>
      <c r="DJ129" s="231">
        <v>29.32</v>
      </c>
      <c r="DK129" s="231">
        <v>72.34</v>
      </c>
      <c r="DL129" s="231">
        <v>11670.25</v>
      </c>
      <c r="DM129" s="231">
        <v>34.08</v>
      </c>
      <c r="DN129" s="231">
        <v>55.09</v>
      </c>
      <c r="DO129" s="231">
        <v>64.680000000000007</v>
      </c>
      <c r="DP129" s="231">
        <v>96.95</v>
      </c>
      <c r="DQ129" s="231">
        <v>226500</v>
      </c>
      <c r="DR129" s="231">
        <v>510.43</v>
      </c>
      <c r="DS129" s="231">
        <v>37.409999999999997</v>
      </c>
      <c r="DT129" s="231">
        <v>33.270000000000003</v>
      </c>
      <c r="DU129" s="231">
        <v>67.44</v>
      </c>
      <c r="DV129" s="231">
        <v>9.15</v>
      </c>
      <c r="DW129" s="231">
        <v>1.3</v>
      </c>
      <c r="DX129" s="231">
        <v>13.92</v>
      </c>
      <c r="DY129" s="231">
        <v>8.36</v>
      </c>
      <c r="DZ129" s="231">
        <v>252.2</v>
      </c>
      <c r="EA129" s="231">
        <v>147.29</v>
      </c>
      <c r="EB129" s="231">
        <v>20.71</v>
      </c>
      <c r="EC129" s="231">
        <v>1520.4</v>
      </c>
      <c r="ED129" s="231">
        <v>24.68</v>
      </c>
      <c r="EE129" s="231">
        <v>33.58</v>
      </c>
      <c r="EF129" s="231">
        <v>21.38</v>
      </c>
      <c r="EG129" s="231">
        <v>35.06</v>
      </c>
      <c r="EH129" s="231">
        <v>1255.49</v>
      </c>
      <c r="EI129" s="231">
        <v>244.6</v>
      </c>
      <c r="EJ129" s="231">
        <v>5.55</v>
      </c>
      <c r="EK129" s="231">
        <v>4542.84</v>
      </c>
      <c r="EL129" s="231">
        <v>26.96</v>
      </c>
      <c r="EM129" s="231">
        <v>266.10000000000002</v>
      </c>
      <c r="EN129" s="231">
        <v>161.01</v>
      </c>
      <c r="EO129" s="231">
        <v>274.72000000000003</v>
      </c>
      <c r="EP129" s="231">
        <v>3986.84</v>
      </c>
      <c r="EQ129" s="231">
        <v>220.21</v>
      </c>
      <c r="ER129" s="231">
        <v>160.86000000000001</v>
      </c>
      <c r="ES129" s="231">
        <v>271.5</v>
      </c>
      <c r="ET129" s="231">
        <v>69.44</v>
      </c>
      <c r="EU129" s="231">
        <v>27.23</v>
      </c>
      <c r="EV129" s="231">
        <v>463.19</v>
      </c>
      <c r="EW129" s="231">
        <v>13.21</v>
      </c>
      <c r="EX129" s="231">
        <v>176.06</v>
      </c>
      <c r="EY129" s="231">
        <v>220.35</v>
      </c>
      <c r="EZ129" s="231">
        <v>30.08</v>
      </c>
      <c r="FA129" s="231">
        <v>70.95</v>
      </c>
      <c r="FB129" s="231">
        <v>27.08</v>
      </c>
      <c r="FC129" s="231">
        <v>118</v>
      </c>
      <c r="FD129" s="231">
        <v>11.16</v>
      </c>
      <c r="FE129" s="231">
        <v>28.09</v>
      </c>
      <c r="FF129" s="231">
        <v>402.64</v>
      </c>
      <c r="FG129" s="231">
        <v>95.93</v>
      </c>
      <c r="FH129" s="231">
        <v>936.12</v>
      </c>
      <c r="FI129" s="231">
        <v>64.069999999999993</v>
      </c>
      <c r="FJ129" s="233">
        <v>49190.39</v>
      </c>
      <c r="FN129" s="326">
        <f t="shared" si="495"/>
        <v>2.0892835872255461E-2</v>
      </c>
      <c r="FO129" s="322">
        <f t="shared" si="496"/>
        <v>3.0423719437990927E-2</v>
      </c>
      <c r="FP129" s="322">
        <f t="shared" si="497"/>
        <v>-2.0788749617853857E-2</v>
      </c>
      <c r="FQ129" s="322">
        <f t="shared" si="498"/>
        <v>-1.8489583333333358E-2</v>
      </c>
      <c r="FR129" s="322">
        <f t="shared" si="499"/>
        <v>3.3897990886879344E-2</v>
      </c>
      <c r="FS129" s="322">
        <f t="shared" si="500"/>
        <v>0.10045980214574346</v>
      </c>
      <c r="FT129" s="322">
        <f t="shared" si="501"/>
        <v>8.2661017713075241E-2</v>
      </c>
      <c r="FU129" s="322">
        <f t="shared" si="502"/>
        <v>-3.0732887201084781E-2</v>
      </c>
      <c r="FV129" s="322">
        <f t="shared" si="503"/>
        <v>6.1682242990654182E-2</v>
      </c>
      <c r="FW129" s="322">
        <f t="shared" si="504"/>
        <v>3.5013710187724104E-2</v>
      </c>
      <c r="FX129" s="322">
        <f t="shared" si="505"/>
        <v>3.6910457963088995E-3</v>
      </c>
      <c r="FY129" s="322">
        <f t="shared" si="506"/>
        <v>0</v>
      </c>
      <c r="FZ129" s="322">
        <f t="shared" si="507"/>
        <v>4.2818428184281797E-2</v>
      </c>
      <c r="GA129" s="322">
        <f t="shared" si="508"/>
        <v>-3.2862431681163706E-2</v>
      </c>
      <c r="GB129" s="322">
        <f t="shared" si="509"/>
        <v>1.2499999999999956E-2</v>
      </c>
      <c r="GC129" s="322">
        <f t="shared" si="510"/>
        <v>4.0577342047930535E-3</v>
      </c>
      <c r="GD129" s="322">
        <f t="shared" si="511"/>
        <v>5.4363376251788227E-2</v>
      </c>
      <c r="GE129" s="322">
        <f t="shared" si="512"/>
        <v>-3.1330453375223541E-2</v>
      </c>
      <c r="GF129" s="322">
        <f t="shared" si="513"/>
        <v>2.1223185759926967E-2</v>
      </c>
      <c r="GG129" s="322">
        <f t="shared" si="514"/>
        <v>0</v>
      </c>
      <c r="GH129" s="322">
        <f t="shared" si="515"/>
        <v>1.2597480503899057E-2</v>
      </c>
      <c r="GI129" s="322">
        <f t="shared" si="516"/>
        <v>3.5662405578152208E-2</v>
      </c>
      <c r="GJ129" s="322">
        <f t="shared" si="517"/>
        <v>4.8638132295719845E-2</v>
      </c>
      <c r="GK129" s="322">
        <f t="shared" si="518"/>
        <v>4.4644105021463536E-2</v>
      </c>
      <c r="GL129" s="322">
        <f t="shared" si="519"/>
        <v>4.7186716043483491E-2</v>
      </c>
      <c r="GM129" s="322">
        <f t="shared" si="520"/>
        <v>-4.6705744431418561E-2</v>
      </c>
      <c r="GN129" s="322">
        <f t="shared" si="521"/>
        <v>-1.5957446808510536E-2</v>
      </c>
      <c r="GO129" s="322">
        <f t="shared" si="522"/>
        <v>2.7624309392266242E-3</v>
      </c>
      <c r="GP129" s="322">
        <f t="shared" si="523"/>
        <v>9.2322643343052142E-3</v>
      </c>
      <c r="GQ129" s="322">
        <f t="shared" si="524"/>
        <v>3.9435248296007773E-2</v>
      </c>
      <c r="GR129" s="322">
        <f t="shared" si="525"/>
        <v>6.3773446119897048E-2</v>
      </c>
      <c r="GS129" s="322">
        <f t="shared" si="526"/>
        <v>-1.2552983371372728E-2</v>
      </c>
      <c r="GT129" s="322">
        <f t="shared" si="527"/>
        <v>-9.5238095238095288E-2</v>
      </c>
      <c r="GU129" s="322">
        <f t="shared" si="528"/>
        <v>3.2263523041344687E-2</v>
      </c>
      <c r="GV129" s="322">
        <f t="shared" si="529"/>
        <v>-8.0128205128204844E-3</v>
      </c>
      <c r="GW129" s="322">
        <f t="shared" si="530"/>
        <v>-0.14574638844301757</v>
      </c>
      <c r="GX129" s="322">
        <f t="shared" si="531"/>
        <v>-8.0246057074141505E-3</v>
      </c>
      <c r="GY129" s="322">
        <f t="shared" si="532"/>
        <v>-3.0711959050721275E-2</v>
      </c>
      <c r="GZ129" s="322">
        <f t="shared" si="533"/>
        <v>7.01157249829817E-2</v>
      </c>
      <c r="HA129" s="322">
        <f t="shared" si="534"/>
        <v>3.8918918918918945E-2</v>
      </c>
      <c r="HB129" s="322">
        <f t="shared" si="535"/>
        <v>2.1912975303802443E-2</v>
      </c>
      <c r="HC129" s="322">
        <f t="shared" si="536"/>
        <v>-3.6461850101282979E-2</v>
      </c>
      <c r="HD129" s="322">
        <f t="shared" si="537"/>
        <v>-1.3555787278414912E-2</v>
      </c>
      <c r="HE129" s="322">
        <f t="shared" si="538"/>
        <v>6.4218902694402899E-3</v>
      </c>
      <c r="HF129" s="322">
        <f t="shared" si="539"/>
        <v>1.7982456140350885E-2</v>
      </c>
      <c r="HG129" s="322">
        <f t="shared" si="540"/>
        <v>2.9312432294652364E-3</v>
      </c>
      <c r="HH129" s="322">
        <f t="shared" si="541"/>
        <v>1.4887436456063913E-2</v>
      </c>
      <c r="HI129" s="322">
        <f t="shared" si="542"/>
        <v>1.3214990138066953E-2</v>
      </c>
      <c r="HJ129" s="322">
        <f t="shared" si="543"/>
        <v>0</v>
      </c>
      <c r="HK129" s="322">
        <f t="shared" si="544"/>
        <v>6.666666666666694E-3</v>
      </c>
      <c r="HL129" s="322">
        <f t="shared" si="545"/>
        <v>7.76285620700949E-2</v>
      </c>
      <c r="HM129" s="322">
        <f t="shared" si="546"/>
        <v>0.1629957554455565</v>
      </c>
      <c r="HN129" s="322">
        <f t="shared" si="547"/>
        <v>-5.1946103701279264E-2</v>
      </c>
      <c r="HO129" s="322">
        <f t="shared" si="548"/>
        <v>5.825242718446607E-2</v>
      </c>
      <c r="HP129" s="322">
        <f t="shared" si="549"/>
        <v>6.6711140760506767E-3</v>
      </c>
      <c r="HQ129" s="322">
        <f t="shared" si="550"/>
        <v>1.2535175236633379E-2</v>
      </c>
      <c r="HR129" s="322">
        <f t="shared" si="551"/>
        <v>0.13924950471972963</v>
      </c>
      <c r="HS129" s="322">
        <f t="shared" si="552"/>
        <v>4.0558442881891414E-2</v>
      </c>
      <c r="HT129" s="322">
        <f t="shared" si="553"/>
        <v>-1.9947425390443779E-2</v>
      </c>
      <c r="HU129" s="322">
        <f t="shared" si="554"/>
        <v>5.5982379316674158E-2</v>
      </c>
      <c r="HV129" s="322">
        <f t="shared" si="555"/>
        <v>1.6949152542372899E-2</v>
      </c>
      <c r="HW129" s="322">
        <f t="shared" si="556"/>
        <v>-2.6216196231590456E-3</v>
      </c>
      <c r="HX129" s="322">
        <f t="shared" si="557"/>
        <v>-0.17920260144210381</v>
      </c>
      <c r="HY129" s="322">
        <f t="shared" si="558"/>
        <v>7.6035600483463375E-2</v>
      </c>
      <c r="HZ129" s="322">
        <f t="shared" si="559"/>
        <v>-1.2498684349015892E-2</v>
      </c>
      <c r="IA129" s="322">
        <f t="shared" si="560"/>
        <v>2.532830196253576E-2</v>
      </c>
      <c r="IB129" s="322">
        <f t="shared" si="561"/>
        <v>6.496536123285733E-2</v>
      </c>
      <c r="IC129" s="322">
        <f t="shared" si="562"/>
        <v>1.5410733955152238E-2</v>
      </c>
      <c r="ID129" s="322">
        <f t="shared" si="563"/>
        <v>4.7949704419630423E-2</v>
      </c>
      <c r="IE129" s="322">
        <f t="shared" si="564"/>
        <v>4.3665144957609592E-2</v>
      </c>
      <c r="IF129" s="322">
        <f t="shared" si="565"/>
        <v>4.0243762216856389E-2</v>
      </c>
      <c r="IG129" s="322">
        <f t="shared" si="566"/>
        <v>-2.8410125660171103E-2</v>
      </c>
      <c r="IH129" s="322">
        <f t="shared" si="567"/>
        <v>-6.2565172054223671E-3</v>
      </c>
      <c r="II129" s="322">
        <f t="shared" si="568"/>
        <v>3.0684931506849283E-2</v>
      </c>
      <c r="IJ129" s="322">
        <f t="shared" si="569"/>
        <v>5.6662413714136134E-2</v>
      </c>
      <c r="IK129" s="322">
        <f t="shared" si="570"/>
        <v>-1.4627011214040507E-3</v>
      </c>
      <c r="IL129" s="322">
        <f t="shared" si="571"/>
        <v>4.1896468311562775E-2</v>
      </c>
      <c r="IM129" s="322">
        <f t="shared" si="572"/>
        <v>5.8353594998263531E-3</v>
      </c>
      <c r="IN129" s="322">
        <f t="shared" si="573"/>
        <v>2.2104332449160036E-2</v>
      </c>
      <c r="IO129" s="322">
        <f t="shared" si="574"/>
        <v>1.9704211147644913E-3</v>
      </c>
      <c r="IP129" s="322">
        <f t="shared" si="575"/>
        <v>6.8071110370956422E-2</v>
      </c>
      <c r="IQ129" s="322">
        <f t="shared" si="576"/>
        <v>2.6898936851543598E-2</v>
      </c>
      <c r="IR129" s="322">
        <f t="shared" si="577"/>
        <v>-2.5097049519352963E-2</v>
      </c>
      <c r="IS129" s="322">
        <f t="shared" si="578"/>
        <v>3.8406827880512133E-2</v>
      </c>
      <c r="IT129" s="322">
        <f t="shared" si="579"/>
        <v>-1.0204081632653071E-2</v>
      </c>
      <c r="IU129" s="322">
        <f t="shared" si="580"/>
        <v>-3.1612903225807037E-3</v>
      </c>
      <c r="IV129" s="322">
        <f t="shared" si="581"/>
        <v>1.1361765190186149E-2</v>
      </c>
      <c r="IW129" s="322">
        <f t="shared" si="582"/>
        <v>0.11789772727272722</v>
      </c>
      <c r="IX129" s="322">
        <f t="shared" si="583"/>
        <v>-3.3393501805054078E-2</v>
      </c>
      <c r="IY129" s="322">
        <f t="shared" si="584"/>
        <v>1.2704174228675189E-2</v>
      </c>
      <c r="IZ129" s="322">
        <f t="shared" si="585"/>
        <v>2.6785714285714107E-2</v>
      </c>
      <c r="JA129" s="322">
        <f t="shared" si="586"/>
        <v>0.11190233977619528</v>
      </c>
      <c r="JB129" s="322">
        <f t="shared" si="587"/>
        <v>1.2672207860204858E-2</v>
      </c>
      <c r="JC129" s="322">
        <f t="shared" si="588"/>
        <v>4.0902509652509661E-2</v>
      </c>
      <c r="JD129" s="322">
        <f t="shared" si="589"/>
        <v>1.9779193489209857E-2</v>
      </c>
      <c r="JE129" s="322">
        <f t="shared" si="590"/>
        <v>5.1215111145237351E-2</v>
      </c>
      <c r="JF129" s="322">
        <f t="shared" si="591"/>
        <v>3.3114248875750721E-2</v>
      </c>
      <c r="JG129" s="322">
        <f t="shared" si="592"/>
        <v>-5.8543526063898579E-2</v>
      </c>
      <c r="JH129" s="322">
        <f t="shared" si="593"/>
        <v>0.14014014014014017</v>
      </c>
      <c r="JI129" s="322">
        <f t="shared" si="594"/>
        <v>1.6747373054912244E-2</v>
      </c>
      <c r="JJ129" s="322">
        <f t="shared" si="595"/>
        <v>-3.25998370008143E-3</v>
      </c>
      <c r="JK129" s="322">
        <f t="shared" si="596"/>
        <v>2.8445459615946554E-2</v>
      </c>
      <c r="JL129" s="322">
        <f t="shared" si="597"/>
        <v>4.3313069908814616E-2</v>
      </c>
      <c r="JM129" s="322">
        <f t="shared" si="598"/>
        <v>-6.7574945746032896E-3</v>
      </c>
      <c r="JN129" s="322">
        <f t="shared" si="599"/>
        <v>2.1912975303802443E-2</v>
      </c>
      <c r="JO129" s="322">
        <f t="shared" si="600"/>
        <v>4.6826222684703545E-2</v>
      </c>
      <c r="JP129" s="322">
        <f t="shared" si="601"/>
        <v>-1.1580775911986063E-2</v>
      </c>
      <c r="JQ129" s="322">
        <f t="shared" si="602"/>
        <v>7.0831600709838655E-2</v>
      </c>
      <c r="JR129" s="322">
        <f t="shared" si="603"/>
        <v>4.0024904384950634E-2</v>
      </c>
      <c r="JS129" s="322">
        <f t="shared" si="604"/>
        <v>-1.4627011214040507E-3</v>
      </c>
      <c r="JT129" s="322">
        <f t="shared" si="605"/>
        <v>-1.0802469135802512E-2</v>
      </c>
      <c r="JU129" s="322">
        <f t="shared" si="606"/>
        <v>3.9312039312039346E-2</v>
      </c>
      <c r="JV129" s="322">
        <f t="shared" si="607"/>
        <v>2.4816497728067141E-2</v>
      </c>
      <c r="JW129" s="322">
        <f t="shared" si="608"/>
        <v>3.8472581108240124E-2</v>
      </c>
      <c r="JX129" s="322">
        <f t="shared" si="609"/>
        <v>3.2655824160266099E-2</v>
      </c>
      <c r="JY129" s="322">
        <f t="shared" si="610"/>
        <v>1.5494636471990345E-2</v>
      </c>
      <c r="JZ129" s="322">
        <f t="shared" si="611"/>
        <v>1.5109637000184268E-2</v>
      </c>
      <c r="KA129" s="322">
        <f t="shared" si="612"/>
        <v>9.2850510677812241E-4</v>
      </c>
      <c r="KB129" s="322">
        <f t="shared" si="613"/>
        <v>3.8675808870794935E-2</v>
      </c>
      <c r="KC129" s="322">
        <f t="shared" si="614"/>
        <v>-3.2051282051282048E-2</v>
      </c>
      <c r="KD129" s="322">
        <f t="shared" si="615"/>
        <v>5.1284163697402914E-2</v>
      </c>
      <c r="KE129" s="322">
        <f t="shared" si="616"/>
        <v>-2.3747390396659802E-2</v>
      </c>
      <c r="KF129" s="322">
        <f t="shared" si="617"/>
        <v>7.9493835171966343E-2</v>
      </c>
      <c r="KG129" s="322">
        <f t="shared" si="618"/>
        <v>7.1156289707750897E-2</v>
      </c>
      <c r="KH129" s="322">
        <f t="shared" si="619"/>
        <v>9.9759615384615391E-2</v>
      </c>
      <c r="KI129" s="322">
        <f t="shared" si="620"/>
        <v>-0.11564625850340131</v>
      </c>
      <c r="KJ129" s="322">
        <f t="shared" si="621"/>
        <v>6.9124423963133674E-2</v>
      </c>
      <c r="KK129" s="322">
        <f t="shared" si="622"/>
        <v>4.8076923076922047E-3</v>
      </c>
      <c r="KL129" s="322">
        <f t="shared" si="623"/>
        <v>-6.1825757012127093E-2</v>
      </c>
      <c r="KM129" s="322">
        <f t="shared" si="624"/>
        <v>5.9564060139558318E-2</v>
      </c>
      <c r="KN129" s="322">
        <f t="shared" si="625"/>
        <v>3.4982508745627146E-2</v>
      </c>
      <c r="KO129" s="322">
        <f t="shared" si="626"/>
        <v>1.7262143717382699E-2</v>
      </c>
      <c r="KP129" s="322">
        <f t="shared" si="627"/>
        <v>7.0715835140997788E-2</v>
      </c>
      <c r="KQ129" s="322">
        <f t="shared" si="628"/>
        <v>-1.7554125219426606E-2</v>
      </c>
      <c r="KR129" s="322">
        <f t="shared" si="629"/>
        <v>2.3456199138343629E-2</v>
      </c>
      <c r="KS129" s="322">
        <f t="shared" si="630"/>
        <v>1.4174139427249117E-2</v>
      </c>
      <c r="KT129" s="322">
        <f t="shared" si="631"/>
        <v>1.3399159362264329E-3</v>
      </c>
      <c r="KU129" s="322">
        <f t="shared" si="632"/>
        <v>3.119730185497473E-2</v>
      </c>
      <c r="KV129" s="322">
        <f t="shared" si="633"/>
        <v>-4.4750430292598932E-2</v>
      </c>
      <c r="KW129" s="322">
        <f t="shared" si="634"/>
        <v>-9.3723696089248083E-3</v>
      </c>
      <c r="KX129" s="322">
        <f t="shared" si="635"/>
        <v>-3.6954915003694707E-3</v>
      </c>
      <c r="KY129" s="322">
        <f t="shared" si="636"/>
        <v>3.5811599844297569E-2</v>
      </c>
      <c r="KZ129" s="322">
        <f t="shared" si="637"/>
        <v>1.8534919028339942E-2</v>
      </c>
      <c r="LA129" s="322">
        <f t="shared" si="638"/>
        <v>1.8386714116251618E-2</v>
      </c>
      <c r="LB129" s="322">
        <f t="shared" si="639"/>
        <v>9.1154913541592525E-2</v>
      </c>
      <c r="LC129" s="322">
        <f t="shared" si="640"/>
        <v>4.906864846839127E-2</v>
      </c>
      <c r="LD129" s="322">
        <f t="shared" si="641"/>
        <v>1.3993948562783834E-2</v>
      </c>
      <c r="LE129" s="322">
        <f t="shared" si="642"/>
        <v>9.378776891467247E-2</v>
      </c>
      <c r="LF129" s="322">
        <f t="shared" si="643"/>
        <v>-2.059238363892818E-2</v>
      </c>
      <c r="LG129" s="322">
        <f t="shared" si="644"/>
        <v>-5.5497745404092885E-2</v>
      </c>
      <c r="LH129" s="322">
        <f t="shared" si="645"/>
        <v>-1.0172026925953608E-2</v>
      </c>
      <c r="LI129" s="322">
        <f t="shared" si="646"/>
        <v>6.8597560975611005E-3</v>
      </c>
      <c r="LJ129" s="322">
        <f t="shared" si="647"/>
        <v>2.9049038517739195E-2</v>
      </c>
      <c r="LK129" s="322">
        <f t="shared" si="648"/>
        <v>4.5384405918085255E-5</v>
      </c>
      <c r="LL129" s="322">
        <f t="shared" si="649"/>
        <v>-7.5882547014186879E-3</v>
      </c>
      <c r="LM129" s="322">
        <f t="shared" si="650"/>
        <v>2.685132843414326E-3</v>
      </c>
      <c r="LN129" s="322">
        <f t="shared" si="651"/>
        <v>-3.0433225921947776E-2</v>
      </c>
      <c r="LO129" s="322">
        <f t="shared" si="652"/>
        <v>1.0273972602739751E-2</v>
      </c>
      <c r="LP129" s="322">
        <f t="shared" si="653"/>
        <v>5.6818181818181782E-2</v>
      </c>
      <c r="LQ129" s="322">
        <f t="shared" si="654"/>
        <v>1.0691375623663984E-3</v>
      </c>
      <c r="LR129" s="322">
        <f t="shared" si="655"/>
        <v>5.0511375495721184E-2</v>
      </c>
      <c r="LS129" s="322">
        <f t="shared" si="656"/>
        <v>1.9989367357788515E-2</v>
      </c>
      <c r="LT129" s="322">
        <f t="shared" si="657"/>
        <v>-3.7249100700283092E-3</v>
      </c>
      <c r="LU129" s="322">
        <f t="shared" si="658"/>
        <v>-2.9095317472344322E-2</v>
      </c>
      <c r="LV129" s="327">
        <f t="shared" si="659"/>
        <v>3.4540203209089237E-2</v>
      </c>
    </row>
    <row r="130" spans="1:334">
      <c r="A130" s="265">
        <v>45684</v>
      </c>
      <c r="B130" s="230">
        <v>3836.58</v>
      </c>
      <c r="C130" s="231">
        <v>186.42</v>
      </c>
      <c r="D130" s="231">
        <v>66.7</v>
      </c>
      <c r="E130" s="231">
        <v>38.299999999999997</v>
      </c>
      <c r="F130" s="231">
        <v>2876.67</v>
      </c>
      <c r="G130" s="231">
        <v>82.49</v>
      </c>
      <c r="H130" s="231">
        <v>238.24</v>
      </c>
      <c r="I130" s="231">
        <v>195039.67</v>
      </c>
      <c r="J130" s="231">
        <v>51.95</v>
      </c>
      <c r="K130" s="231">
        <v>412.79</v>
      </c>
      <c r="L130" s="231">
        <v>74.58</v>
      </c>
      <c r="M130" s="232">
        <v>7.0000000000000007E-2</v>
      </c>
      <c r="N130" s="231">
        <v>39.21</v>
      </c>
      <c r="O130" s="231">
        <v>4711.62</v>
      </c>
      <c r="P130" s="231">
        <v>4.05</v>
      </c>
      <c r="Q130" s="231">
        <v>1922.19</v>
      </c>
      <c r="R130" s="231">
        <v>38.15</v>
      </c>
      <c r="S130" s="231">
        <v>235.17</v>
      </c>
      <c r="T130" s="231">
        <v>92.54</v>
      </c>
      <c r="U130" s="231">
        <v>51772.95</v>
      </c>
      <c r="V130" s="231">
        <v>16.690000000000001</v>
      </c>
      <c r="W130" s="231">
        <v>120.04</v>
      </c>
      <c r="X130" s="231">
        <v>10.9</v>
      </c>
      <c r="Y130" s="231">
        <v>533.01</v>
      </c>
      <c r="Z130" s="231">
        <v>97.2</v>
      </c>
      <c r="AA130" s="231">
        <v>404.6</v>
      </c>
      <c r="AB130" s="231">
        <v>2.02</v>
      </c>
      <c r="AC130" s="231">
        <v>11.29</v>
      </c>
      <c r="AD130" s="231">
        <v>21.95</v>
      </c>
      <c r="AE130" s="231">
        <v>237.68</v>
      </c>
      <c r="AF130" s="231">
        <v>692.95</v>
      </c>
      <c r="AG130" s="231">
        <v>62.09</v>
      </c>
      <c r="AH130" s="231">
        <v>10.65</v>
      </c>
      <c r="AI130" s="231">
        <v>185.28</v>
      </c>
      <c r="AJ130" s="231">
        <v>25.58</v>
      </c>
      <c r="AK130" s="231">
        <v>278.10000000000002</v>
      </c>
      <c r="AL130" s="231">
        <v>425.13</v>
      </c>
      <c r="AM130" s="231">
        <v>19.43</v>
      </c>
      <c r="AN130" s="231">
        <v>16.22</v>
      </c>
      <c r="AO130" s="231">
        <v>163.44999999999999</v>
      </c>
      <c r="AP130" s="231">
        <v>263.11</v>
      </c>
      <c r="AQ130" s="231">
        <v>14.66</v>
      </c>
      <c r="AR130" s="231">
        <v>9.5299999999999994</v>
      </c>
      <c r="AS130" s="231">
        <v>74.790000000000006</v>
      </c>
      <c r="AT130" s="231">
        <v>95.7</v>
      </c>
      <c r="AU130" s="231">
        <v>161.94</v>
      </c>
      <c r="AV130" s="231">
        <v>27.64</v>
      </c>
      <c r="AW130" s="231">
        <v>54.23</v>
      </c>
      <c r="AX130" s="231">
        <v>4.4800000000000004</v>
      </c>
      <c r="AY130" s="231">
        <v>31.49</v>
      </c>
      <c r="AZ130" s="231">
        <v>32.96</v>
      </c>
      <c r="BA130" s="231">
        <v>9374.23</v>
      </c>
      <c r="BB130" s="231">
        <v>716.99</v>
      </c>
      <c r="BC130" s="231">
        <v>1.51</v>
      </c>
      <c r="BD130" s="231">
        <v>15.58</v>
      </c>
      <c r="BE130" s="231">
        <v>437.45</v>
      </c>
      <c r="BF130" s="231">
        <v>976.76</v>
      </c>
      <c r="BG130" s="231">
        <v>202.71</v>
      </c>
      <c r="BH130" s="231">
        <v>63.82</v>
      </c>
      <c r="BI130" s="231">
        <v>368.31</v>
      </c>
      <c r="BJ130" s="231">
        <v>4.88</v>
      </c>
      <c r="BK130" s="231">
        <v>1553.79</v>
      </c>
      <c r="BL130" s="231">
        <v>122.44</v>
      </c>
      <c r="BM130" s="231">
        <v>202.65</v>
      </c>
      <c r="BN130" s="231">
        <v>350.4</v>
      </c>
      <c r="BO130" s="231">
        <v>4008.66</v>
      </c>
      <c r="BP130" s="231">
        <v>145.57</v>
      </c>
      <c r="BQ130" s="231">
        <v>1059.03</v>
      </c>
      <c r="BR130" s="231">
        <v>112.58</v>
      </c>
      <c r="BS130" s="231">
        <v>352.12</v>
      </c>
      <c r="BT130" s="231">
        <v>89.94</v>
      </c>
      <c r="BU130" s="231">
        <v>53.87</v>
      </c>
      <c r="BV130" s="231">
        <v>9.49</v>
      </c>
      <c r="BW130" s="231">
        <v>97.43</v>
      </c>
      <c r="BX130" s="231">
        <v>687.57</v>
      </c>
      <c r="BY130" s="231">
        <v>148.57</v>
      </c>
      <c r="BZ130" s="231">
        <v>116.8</v>
      </c>
      <c r="CA130" s="231">
        <v>146.32</v>
      </c>
      <c r="CB130" s="231">
        <v>59.72</v>
      </c>
      <c r="CC130" s="231">
        <v>95289.48</v>
      </c>
      <c r="CD130" s="231">
        <v>252.57</v>
      </c>
      <c r="CE130" s="231">
        <v>86.94</v>
      </c>
      <c r="CF130" s="231">
        <v>10211.049999999999</v>
      </c>
      <c r="CG130" s="231">
        <v>37.06</v>
      </c>
      <c r="CH130" s="231">
        <v>0.97</v>
      </c>
      <c r="CI130" s="231">
        <v>160.94999999999999</v>
      </c>
      <c r="CJ130" s="231">
        <v>115.95</v>
      </c>
      <c r="CK130" s="231">
        <v>83.11</v>
      </c>
      <c r="CL130" s="231">
        <v>24.28</v>
      </c>
      <c r="CM130" s="231">
        <v>5.73</v>
      </c>
      <c r="CN130" s="231">
        <v>9.01</v>
      </c>
      <c r="CO130" s="231">
        <v>10.38</v>
      </c>
      <c r="CP130" s="231">
        <v>1223.8599999999999</v>
      </c>
      <c r="CQ130" s="231">
        <v>185.45</v>
      </c>
      <c r="CR130" s="231">
        <v>319.64999999999998</v>
      </c>
      <c r="CS130" s="231">
        <v>273.58999999999997</v>
      </c>
      <c r="CT130" s="231">
        <v>340.06</v>
      </c>
      <c r="CU130" s="231">
        <v>700.53</v>
      </c>
      <c r="CV130" s="231">
        <v>168.8</v>
      </c>
      <c r="CW130" s="231">
        <v>553.07000000000005</v>
      </c>
      <c r="CX130" s="231">
        <v>12.58</v>
      </c>
      <c r="CY130" s="231">
        <v>398.52</v>
      </c>
      <c r="CZ130" s="231">
        <v>41.38</v>
      </c>
      <c r="DA130" s="231">
        <v>9691.9699999999993</v>
      </c>
      <c r="DB130" s="231">
        <v>263.11</v>
      </c>
      <c r="DC130" s="231">
        <v>9.92</v>
      </c>
      <c r="DD130" s="231">
        <v>34.08</v>
      </c>
      <c r="DE130" s="231">
        <v>1830.33</v>
      </c>
      <c r="DF130" s="231">
        <v>237.22</v>
      </c>
      <c r="DG130" s="231">
        <v>148.57</v>
      </c>
      <c r="DH130" s="231">
        <v>13.29</v>
      </c>
      <c r="DI130" s="231">
        <v>8.4499999999999993</v>
      </c>
      <c r="DJ130" s="231">
        <v>29.75</v>
      </c>
      <c r="DK130" s="231">
        <v>75.61</v>
      </c>
      <c r="DL130" s="231">
        <v>12228.83</v>
      </c>
      <c r="DM130" s="231">
        <v>34.79</v>
      </c>
      <c r="DN130" s="231">
        <v>55.95</v>
      </c>
      <c r="DO130" s="231">
        <v>65.42</v>
      </c>
      <c r="DP130" s="231">
        <v>105.65</v>
      </c>
      <c r="DQ130" s="231">
        <v>222000</v>
      </c>
      <c r="DR130" s="231">
        <v>548.54999999999995</v>
      </c>
      <c r="DS130" s="231">
        <v>37.46</v>
      </c>
      <c r="DT130" s="231">
        <v>28.52</v>
      </c>
      <c r="DU130" s="231">
        <v>64.75</v>
      </c>
      <c r="DV130" s="231">
        <v>9.16</v>
      </c>
      <c r="DW130" s="231">
        <v>1.22</v>
      </c>
      <c r="DX130" s="231">
        <v>14.22</v>
      </c>
      <c r="DY130" s="231">
        <v>8.65</v>
      </c>
      <c r="DZ130" s="231">
        <v>257.57</v>
      </c>
      <c r="EA130" s="231">
        <v>150.02000000000001</v>
      </c>
      <c r="EB130" s="231">
        <v>21.2</v>
      </c>
      <c r="EC130" s="231">
        <v>1570</v>
      </c>
      <c r="ED130" s="231">
        <v>24.49</v>
      </c>
      <c r="EE130" s="231">
        <v>32.21</v>
      </c>
      <c r="EF130" s="231">
        <v>21.64</v>
      </c>
      <c r="EG130" s="231">
        <v>36.200000000000003</v>
      </c>
      <c r="EH130" s="231">
        <v>1266.27</v>
      </c>
      <c r="EI130" s="231">
        <v>221.66</v>
      </c>
      <c r="EJ130" s="231">
        <v>5.59</v>
      </c>
      <c r="EK130" s="231">
        <v>4630.8100000000004</v>
      </c>
      <c r="EL130" s="231">
        <v>26.68</v>
      </c>
      <c r="EM130" s="231">
        <v>276.83999999999997</v>
      </c>
      <c r="EN130" s="231">
        <v>163.84</v>
      </c>
      <c r="EO130" s="231">
        <v>287.27999999999997</v>
      </c>
      <c r="EP130" s="231">
        <v>3899.87</v>
      </c>
      <c r="EQ130" s="231">
        <v>207.75</v>
      </c>
      <c r="ER130" s="231">
        <v>165.62</v>
      </c>
      <c r="ES130" s="231">
        <v>277.86</v>
      </c>
      <c r="ET130" s="231">
        <v>70.45</v>
      </c>
      <c r="EU130" s="231">
        <v>28.1</v>
      </c>
      <c r="EV130" s="231">
        <v>468.67</v>
      </c>
      <c r="EW130" s="231">
        <v>13.49</v>
      </c>
      <c r="EX130" s="231">
        <v>176.52</v>
      </c>
      <c r="EY130" s="231">
        <v>250.63</v>
      </c>
      <c r="EZ130" s="231">
        <v>29.71</v>
      </c>
      <c r="FA130" s="231">
        <v>71.37</v>
      </c>
      <c r="FB130" s="231">
        <v>27.15</v>
      </c>
      <c r="FC130" s="231">
        <v>118.2</v>
      </c>
      <c r="FD130" s="231">
        <v>11.36</v>
      </c>
      <c r="FE130" s="231">
        <v>28.6</v>
      </c>
      <c r="FF130" s="231">
        <v>403.61</v>
      </c>
      <c r="FG130" s="231">
        <v>100</v>
      </c>
      <c r="FH130" s="231">
        <v>976.17</v>
      </c>
      <c r="FI130" s="231">
        <v>64.319999999999993</v>
      </c>
      <c r="FJ130" s="233">
        <v>50486.44</v>
      </c>
      <c r="FN130" s="326">
        <f t="shared" si="495"/>
        <v>-5.2375297527990378E-3</v>
      </c>
      <c r="FO130" s="322">
        <f t="shared" si="496"/>
        <v>7.515567962206697E-4</v>
      </c>
      <c r="FP130" s="322">
        <f t="shared" si="497"/>
        <v>4.1211364345925705E-2</v>
      </c>
      <c r="FQ130" s="322">
        <f t="shared" si="498"/>
        <v>1.6184664367206142E-2</v>
      </c>
      <c r="FR130" s="322">
        <f t="shared" si="499"/>
        <v>3.1567358999368939E-2</v>
      </c>
      <c r="FS130" s="322">
        <f t="shared" si="500"/>
        <v>4.4441630792605609E-2</v>
      </c>
      <c r="FT130" s="322">
        <f t="shared" si="501"/>
        <v>-8.201157320677735E-3</v>
      </c>
      <c r="FU130" s="322">
        <f t="shared" si="502"/>
        <v>4.8780254072174527E-3</v>
      </c>
      <c r="FV130" s="322">
        <f t="shared" si="503"/>
        <v>1.6236306729264582E-2</v>
      </c>
      <c r="FW130" s="322">
        <f t="shared" si="504"/>
        <v>-6.530353463306382E-2</v>
      </c>
      <c r="FX130" s="322">
        <f t="shared" si="505"/>
        <v>1.5799509670389494E-2</v>
      </c>
      <c r="FY130" s="322">
        <f t="shared" si="506"/>
        <v>0</v>
      </c>
      <c r="FZ130" s="322">
        <f t="shared" si="507"/>
        <v>1.8970893970894076E-2</v>
      </c>
      <c r="GA130" s="322">
        <f t="shared" si="508"/>
        <v>-5.7356292732337914E-3</v>
      </c>
      <c r="GB130" s="322">
        <f t="shared" si="509"/>
        <v>0</v>
      </c>
      <c r="GC130" s="322">
        <f t="shared" si="510"/>
        <v>4.2713390653394454E-2</v>
      </c>
      <c r="GD130" s="322">
        <f t="shared" si="511"/>
        <v>3.5278154681139678E-2</v>
      </c>
      <c r="GE130" s="322">
        <f t="shared" si="512"/>
        <v>5.9372043785756015E-2</v>
      </c>
      <c r="GF130" s="322">
        <f t="shared" si="513"/>
        <v>3.3966480446927447E-2</v>
      </c>
      <c r="GG130" s="322">
        <f t="shared" si="514"/>
        <v>-2.4208687195377165E-2</v>
      </c>
      <c r="GH130" s="322">
        <f t="shared" si="515"/>
        <v>-1.125592417061598E-2</v>
      </c>
      <c r="GI130" s="322">
        <f t="shared" si="516"/>
        <v>-0.15814573251981204</v>
      </c>
      <c r="GJ130" s="322">
        <f t="shared" si="517"/>
        <v>1.1131725417439797E-2</v>
      </c>
      <c r="GK130" s="322">
        <f t="shared" si="518"/>
        <v>1.8730528850748177E-2</v>
      </c>
      <c r="GL130" s="322">
        <f t="shared" si="519"/>
        <v>0.1088295687885011</v>
      </c>
      <c r="GM130" s="322">
        <f t="shared" si="520"/>
        <v>-4.8698903044910261E-3</v>
      </c>
      <c r="GN130" s="322">
        <f t="shared" si="521"/>
        <v>9.1891891891891855E-2</v>
      </c>
      <c r="GO130" s="322">
        <f t="shared" si="522"/>
        <v>3.673094582185478E-2</v>
      </c>
      <c r="GP130" s="322">
        <f t="shared" si="523"/>
        <v>5.6812710640346639E-2</v>
      </c>
      <c r="GQ130" s="322">
        <f t="shared" si="524"/>
        <v>1.2050244837130136E-2</v>
      </c>
      <c r="GR130" s="322">
        <f t="shared" si="525"/>
        <v>-4.1695477803899844E-2</v>
      </c>
      <c r="GS130" s="322">
        <f t="shared" si="526"/>
        <v>2.5094931484233172E-2</v>
      </c>
      <c r="GT130" s="322">
        <f t="shared" si="527"/>
        <v>-8.1104400345125061E-2</v>
      </c>
      <c r="GU130" s="322">
        <f t="shared" si="528"/>
        <v>1.2403693787224798E-2</v>
      </c>
      <c r="GV130" s="322">
        <f t="shared" si="529"/>
        <v>3.3117932148626683E-2</v>
      </c>
      <c r="GW130" s="322">
        <f t="shared" si="530"/>
        <v>4.5095828635851182E-2</v>
      </c>
      <c r="GX130" s="322">
        <f t="shared" si="531"/>
        <v>-8.9054668376267465E-3</v>
      </c>
      <c r="GY130" s="322">
        <f t="shared" si="532"/>
        <v>-6.7210753720595234E-2</v>
      </c>
      <c r="GZ130" s="322">
        <f t="shared" si="533"/>
        <v>3.1806615776081314E-2</v>
      </c>
      <c r="HA130" s="322">
        <f t="shared" si="534"/>
        <v>4.8968598885954634E-4</v>
      </c>
      <c r="HB130" s="322">
        <f t="shared" si="535"/>
        <v>9.283056503893574E-3</v>
      </c>
      <c r="HC130" s="322">
        <f t="shared" si="536"/>
        <v>2.7330063069376354E-2</v>
      </c>
      <c r="HD130" s="322">
        <f t="shared" si="537"/>
        <v>7.3995771670188693E-3</v>
      </c>
      <c r="HE130" s="322">
        <f t="shared" si="538"/>
        <v>3.7453183520599287E-2</v>
      </c>
      <c r="HF130" s="322">
        <f t="shared" si="539"/>
        <v>3.0805687203791461E-2</v>
      </c>
      <c r="HG130" s="322">
        <f t="shared" si="540"/>
        <v>2.8909079357011321E-2</v>
      </c>
      <c r="HH130" s="322">
        <f t="shared" si="541"/>
        <v>-1.1091234347048255E-2</v>
      </c>
      <c r="HI130" s="322">
        <f t="shared" si="542"/>
        <v>5.5674518201284787E-2</v>
      </c>
      <c r="HJ130" s="322">
        <f t="shared" si="543"/>
        <v>2.0501138952164179E-2</v>
      </c>
      <c r="HK130" s="322">
        <f t="shared" si="544"/>
        <v>-6.937874487543438E-3</v>
      </c>
      <c r="HL130" s="322">
        <f t="shared" si="545"/>
        <v>1.8237082066869994E-3</v>
      </c>
      <c r="HM130" s="322">
        <f t="shared" si="546"/>
        <v>-0.10880760546642904</v>
      </c>
      <c r="HN130" s="322">
        <f t="shared" si="547"/>
        <v>3.1388005811528188E-2</v>
      </c>
      <c r="HO130" s="322">
        <f t="shared" si="548"/>
        <v>-0.30733944954128445</v>
      </c>
      <c r="HP130" s="322">
        <f t="shared" si="549"/>
        <v>3.2471835652750178E-2</v>
      </c>
      <c r="HQ130" s="322">
        <f t="shared" si="550"/>
        <v>4.7544673618448094E-3</v>
      </c>
      <c r="HR130" s="322">
        <f t="shared" si="551"/>
        <v>-8.4902668807991175E-4</v>
      </c>
      <c r="HS130" s="322">
        <f t="shared" si="552"/>
        <v>-7.3939868768974192E-3</v>
      </c>
      <c r="HT130" s="322">
        <f t="shared" si="553"/>
        <v>6.9422530766803043E-3</v>
      </c>
      <c r="HU130" s="322">
        <f t="shared" si="554"/>
        <v>-8.544398092967824E-2</v>
      </c>
      <c r="HV130" s="322">
        <f t="shared" si="555"/>
        <v>1.6666666666666684E-2</v>
      </c>
      <c r="HW130" s="322">
        <f t="shared" si="556"/>
        <v>4.721883361528037E-2</v>
      </c>
      <c r="HX130" s="322">
        <f t="shared" si="557"/>
        <v>5.4517268107828767E-2</v>
      </c>
      <c r="HY130" s="322">
        <f t="shared" si="558"/>
        <v>3.4667619728377369E-2</v>
      </c>
      <c r="HZ130" s="322">
        <f t="shared" si="559"/>
        <v>-6.632204428575246E-2</v>
      </c>
      <c r="IA130" s="322">
        <f t="shared" si="560"/>
        <v>-1.9074489613640711E-2</v>
      </c>
      <c r="IB130" s="322">
        <f t="shared" si="561"/>
        <v>-3.3720544307998757E-2</v>
      </c>
      <c r="IC130" s="322">
        <f t="shared" si="562"/>
        <v>5.3949961187078205E-2</v>
      </c>
      <c r="ID130" s="322">
        <f t="shared" si="563"/>
        <v>8.0587392550142498E-3</v>
      </c>
      <c r="IE130" s="322">
        <f t="shared" si="564"/>
        <v>1.4201721248618561E-4</v>
      </c>
      <c r="IF130" s="322">
        <f t="shared" si="565"/>
        <v>-5.8582955675914794E-3</v>
      </c>
      <c r="IG130" s="322">
        <f t="shared" si="566"/>
        <v>9.7469540768509097E-3</v>
      </c>
      <c r="IH130" s="322">
        <f t="shared" si="567"/>
        <v>-4.197271773347235E-3</v>
      </c>
      <c r="II130" s="322">
        <f t="shared" si="568"/>
        <v>3.5938330675172887E-2</v>
      </c>
      <c r="IJ130" s="322">
        <f t="shared" si="569"/>
        <v>6.4382798229047383E-2</v>
      </c>
      <c r="IK130" s="322">
        <f t="shared" si="570"/>
        <v>3.6342075892856998E-2</v>
      </c>
      <c r="IL130" s="322">
        <f t="shared" si="571"/>
        <v>8.4695393759286683E-2</v>
      </c>
      <c r="IM130" s="322">
        <f t="shared" si="572"/>
        <v>1.056702810967609E-2</v>
      </c>
      <c r="IN130" s="322">
        <f t="shared" si="573"/>
        <v>3.3217993079584805E-2</v>
      </c>
      <c r="IO130" s="322">
        <f t="shared" si="574"/>
        <v>2.9499245388945926E-3</v>
      </c>
      <c r="IP130" s="322">
        <f t="shared" si="575"/>
        <v>-1.5475169564200619E-2</v>
      </c>
      <c r="IQ130" s="322">
        <f t="shared" si="576"/>
        <v>8.4445553199451115E-2</v>
      </c>
      <c r="IR130" s="322">
        <f t="shared" si="577"/>
        <v>1.9802711936856517E-2</v>
      </c>
      <c r="IS130" s="322">
        <f t="shared" si="578"/>
        <v>1.534246575342472E-2</v>
      </c>
      <c r="IT130" s="322">
        <f t="shared" si="579"/>
        <v>0</v>
      </c>
      <c r="IU130" s="322">
        <f t="shared" si="580"/>
        <v>4.1680150152093705E-2</v>
      </c>
      <c r="IV130" s="322">
        <f t="shared" si="581"/>
        <v>-5.6089221751872358E-2</v>
      </c>
      <c r="IW130" s="322">
        <f t="shared" si="582"/>
        <v>-3.9967656231950956E-2</v>
      </c>
      <c r="IX130" s="322">
        <f t="shared" si="583"/>
        <v>0.13352007469654525</v>
      </c>
      <c r="IY130" s="322">
        <f t="shared" si="584"/>
        <v>2.688172043010759E-2</v>
      </c>
      <c r="IZ130" s="322">
        <f t="shared" si="585"/>
        <v>-2.0652173913043425E-2</v>
      </c>
      <c r="JA130" s="322">
        <f t="shared" si="586"/>
        <v>-5.0320219579139888E-2</v>
      </c>
      <c r="JB130" s="322">
        <f t="shared" si="587"/>
        <v>-1.1301854021084953E-2</v>
      </c>
      <c r="JC130" s="322">
        <f t="shared" si="588"/>
        <v>7.4823229396082047E-2</v>
      </c>
      <c r="JD130" s="322">
        <f t="shared" si="589"/>
        <v>4.5496173219074926E-2</v>
      </c>
      <c r="JE130" s="322">
        <f t="shared" si="590"/>
        <v>-8.034768635185979E-4</v>
      </c>
      <c r="JF130" s="322">
        <f t="shared" si="591"/>
        <v>3.5127237306708942E-2</v>
      </c>
      <c r="JG130" s="322">
        <f t="shared" si="592"/>
        <v>-3.752198285337445E-2</v>
      </c>
      <c r="JH130" s="322">
        <f t="shared" si="593"/>
        <v>-7.3748902546093051E-2</v>
      </c>
      <c r="JI130" s="322">
        <f t="shared" si="594"/>
        <v>4.1131734497948158E-2</v>
      </c>
      <c r="JJ130" s="322">
        <f t="shared" si="595"/>
        <v>2.8618152085036763E-2</v>
      </c>
      <c r="JK130" s="322">
        <f t="shared" si="596"/>
        <v>2.9182376943339583E-2</v>
      </c>
      <c r="JL130" s="322">
        <f t="shared" si="597"/>
        <v>4.6127700898277455E-3</v>
      </c>
      <c r="JM130" s="322">
        <f t="shared" si="598"/>
        <v>3.4499799866577648E-2</v>
      </c>
      <c r="JN130" s="322">
        <f t="shared" si="599"/>
        <v>9.283056503893574E-3</v>
      </c>
      <c r="JO130" s="322">
        <f t="shared" si="600"/>
        <v>-1.3916500994035842E-2</v>
      </c>
      <c r="JP130" s="322">
        <f t="shared" si="601"/>
        <v>-1.7574692442882914E-3</v>
      </c>
      <c r="JQ130" s="322">
        <f t="shared" si="602"/>
        <v>1.071993086738481E-3</v>
      </c>
      <c r="JR130" s="322">
        <f t="shared" si="603"/>
        <v>1.4367570341229732E-2</v>
      </c>
      <c r="JS130" s="322">
        <f t="shared" si="604"/>
        <v>3.6342075892856998E-2</v>
      </c>
      <c r="JT130" s="322">
        <f t="shared" si="605"/>
        <v>3.6661466458658254E-2</v>
      </c>
      <c r="JU130" s="322">
        <f t="shared" si="606"/>
        <v>-1.1820330969268987E-3</v>
      </c>
      <c r="JV130" s="322">
        <f t="shared" si="607"/>
        <v>1.4665757162346511E-2</v>
      </c>
      <c r="JW130" s="322">
        <f t="shared" si="608"/>
        <v>4.5203207077688635E-2</v>
      </c>
      <c r="JX130" s="322">
        <f t="shared" si="609"/>
        <v>4.7863584756110619E-2</v>
      </c>
      <c r="JY130" s="322">
        <f t="shared" si="610"/>
        <v>2.083333333333336E-2</v>
      </c>
      <c r="JZ130" s="322">
        <f t="shared" si="611"/>
        <v>1.5610818660373922E-2</v>
      </c>
      <c r="KA130" s="322">
        <f t="shared" si="612"/>
        <v>1.1440940012368504E-2</v>
      </c>
      <c r="KB130" s="322">
        <f t="shared" si="613"/>
        <v>8.9736977823620445E-2</v>
      </c>
      <c r="KC130" s="322">
        <f t="shared" si="614"/>
        <v>-1.9867549668874173E-2</v>
      </c>
      <c r="KD130" s="322">
        <f t="shared" si="615"/>
        <v>7.4682130752502685E-2</v>
      </c>
      <c r="KE130" s="322">
        <f t="shared" si="616"/>
        <v>1.3365410318097906E-3</v>
      </c>
      <c r="KF130" s="322">
        <f t="shared" si="617"/>
        <v>-0.14277126540426821</v>
      </c>
      <c r="KG130" s="322">
        <f t="shared" si="618"/>
        <v>-3.9887307236061653E-2</v>
      </c>
      <c r="KH130" s="322">
        <f t="shared" si="619"/>
        <v>1.0928961748633646E-3</v>
      </c>
      <c r="KI130" s="322">
        <f t="shared" si="620"/>
        <v>-6.153846153846159E-2</v>
      </c>
      <c r="KJ130" s="322">
        <f t="shared" si="621"/>
        <v>2.1551724137931084E-2</v>
      </c>
      <c r="KK130" s="322">
        <f t="shared" si="622"/>
        <v>3.4688995215311116E-2</v>
      </c>
      <c r="KL130" s="322">
        <f t="shared" si="623"/>
        <v>2.1292624900872342E-2</v>
      </c>
      <c r="KM130" s="322">
        <f t="shared" si="624"/>
        <v>1.8534863195057493E-2</v>
      </c>
      <c r="KN130" s="322">
        <f t="shared" si="625"/>
        <v>2.3660067600193065E-2</v>
      </c>
      <c r="KO130" s="322">
        <f t="shared" si="626"/>
        <v>3.2622993948960739E-2</v>
      </c>
      <c r="KP130" s="322">
        <f t="shared" si="627"/>
        <v>-7.6985413290113968E-3</v>
      </c>
      <c r="KQ130" s="322">
        <f t="shared" si="628"/>
        <v>-4.079809410363304E-2</v>
      </c>
      <c r="KR130" s="322">
        <f t="shared" si="629"/>
        <v>1.2160898035547315E-2</v>
      </c>
      <c r="KS130" s="322">
        <f t="shared" si="630"/>
        <v>3.2515687393040518E-2</v>
      </c>
      <c r="KT130" s="322">
        <f t="shared" si="631"/>
        <v>8.5862890186301551E-3</v>
      </c>
      <c r="KU130" s="322">
        <f t="shared" si="632"/>
        <v>-9.3785772690106295E-2</v>
      </c>
      <c r="KV130" s="322">
        <f t="shared" si="633"/>
        <v>7.2072072072072143E-3</v>
      </c>
      <c r="KW130" s="322">
        <f t="shared" si="634"/>
        <v>1.936453848253521E-2</v>
      </c>
      <c r="KX130" s="322">
        <f t="shared" si="635"/>
        <v>-1.0385756676557905E-2</v>
      </c>
      <c r="KY130" s="322">
        <f t="shared" si="636"/>
        <v>4.0360766629086629E-2</v>
      </c>
      <c r="KZ130" s="322">
        <f t="shared" si="637"/>
        <v>1.7576548040494459E-2</v>
      </c>
      <c r="LA130" s="322">
        <f t="shared" si="638"/>
        <v>4.5719277810133754E-2</v>
      </c>
      <c r="LB130" s="322">
        <f t="shared" si="639"/>
        <v>-2.181426894482855E-2</v>
      </c>
      <c r="LC130" s="322">
        <f t="shared" si="640"/>
        <v>-5.6582353208301205E-2</v>
      </c>
      <c r="LD130" s="322">
        <f t="shared" si="641"/>
        <v>2.9590948651000811E-2</v>
      </c>
      <c r="LE130" s="322">
        <f t="shared" si="642"/>
        <v>2.3425414364640934E-2</v>
      </c>
      <c r="LF130" s="322">
        <f t="shared" si="643"/>
        <v>1.4544930875576111E-2</v>
      </c>
      <c r="LG130" s="322">
        <f t="shared" si="644"/>
        <v>3.1950055086301908E-2</v>
      </c>
      <c r="LH130" s="322">
        <f t="shared" si="645"/>
        <v>1.1830998078542323E-2</v>
      </c>
      <c r="LI130" s="322">
        <f t="shared" si="646"/>
        <v>2.1196063588190716E-2</v>
      </c>
      <c r="LJ130" s="322">
        <f t="shared" si="647"/>
        <v>2.6127456548904237E-3</v>
      </c>
      <c r="LK130" s="322">
        <f t="shared" si="648"/>
        <v>0.13741774449739053</v>
      </c>
      <c r="LL130" s="322">
        <f t="shared" si="649"/>
        <v>-1.2300531914893532E-2</v>
      </c>
      <c r="LM130" s="322">
        <f t="shared" si="650"/>
        <v>5.9196617336152455E-3</v>
      </c>
      <c r="LN130" s="322">
        <f t="shared" si="651"/>
        <v>2.5849335302806607E-3</v>
      </c>
      <c r="LO130" s="322">
        <f t="shared" si="652"/>
        <v>1.6949152542373122E-3</v>
      </c>
      <c r="LP130" s="322">
        <f t="shared" si="653"/>
        <v>1.7921146953404955E-2</v>
      </c>
      <c r="LQ130" s="322">
        <f t="shared" si="654"/>
        <v>1.815592737629055E-2</v>
      </c>
      <c r="LR130" s="322">
        <f t="shared" si="655"/>
        <v>2.4090999403934715E-3</v>
      </c>
      <c r="LS130" s="322">
        <f t="shared" si="656"/>
        <v>4.2426769519441188E-2</v>
      </c>
      <c r="LT130" s="322">
        <f t="shared" si="657"/>
        <v>4.2782976541468995E-2</v>
      </c>
      <c r="LU130" s="322">
        <f t="shared" si="658"/>
        <v>3.9019822069611366E-3</v>
      </c>
      <c r="LV130" s="327">
        <f t="shared" si="659"/>
        <v>2.6347626030206368E-2</v>
      </c>
    </row>
    <row r="131" spans="1:334">
      <c r="A131" s="265">
        <v>45691</v>
      </c>
      <c r="B131" s="230">
        <v>3832.82</v>
      </c>
      <c r="C131" s="231">
        <v>187.46</v>
      </c>
      <c r="D131" s="231">
        <v>67.040000000000006</v>
      </c>
      <c r="E131" s="231">
        <v>38.81</v>
      </c>
      <c r="F131" s="231">
        <v>2732.52</v>
      </c>
      <c r="G131" s="231">
        <v>110.85</v>
      </c>
      <c r="H131" s="231">
        <v>229.36</v>
      </c>
      <c r="I131" s="231">
        <v>189832.3</v>
      </c>
      <c r="J131" s="231">
        <v>55.86</v>
      </c>
      <c r="K131" s="231">
        <v>407.51</v>
      </c>
      <c r="L131" s="231">
        <v>72.47</v>
      </c>
      <c r="M131" s="232">
        <v>7.0000000000000007E-2</v>
      </c>
      <c r="N131" s="231">
        <v>39.75</v>
      </c>
      <c r="O131" s="231">
        <v>4860.71</v>
      </c>
      <c r="P131" s="231">
        <v>4.2</v>
      </c>
      <c r="Q131" s="231">
        <v>1996.65</v>
      </c>
      <c r="R131" s="231">
        <v>42.45</v>
      </c>
      <c r="S131" s="231">
        <v>226.82</v>
      </c>
      <c r="T131" s="231">
        <v>87.92</v>
      </c>
      <c r="U131" s="231">
        <v>53057.4</v>
      </c>
      <c r="V131" s="231">
        <v>16.96</v>
      </c>
      <c r="W131" s="231">
        <v>129.81</v>
      </c>
      <c r="X131" s="231">
        <v>11.55</v>
      </c>
      <c r="Y131" s="231">
        <v>517.82000000000005</v>
      </c>
      <c r="Z131" s="231">
        <v>101.79</v>
      </c>
      <c r="AA131" s="231">
        <v>361.62</v>
      </c>
      <c r="AB131" s="231">
        <v>2.0299999999999998</v>
      </c>
      <c r="AC131" s="231">
        <v>10.92</v>
      </c>
      <c r="AD131" s="231">
        <v>22.51</v>
      </c>
      <c r="AE131" s="231">
        <v>229.15</v>
      </c>
      <c r="AF131" s="231">
        <v>673.94</v>
      </c>
      <c r="AG131" s="231">
        <v>62.45</v>
      </c>
      <c r="AH131" s="231">
        <v>11.52</v>
      </c>
      <c r="AI131" s="231">
        <v>180.43</v>
      </c>
      <c r="AJ131" s="231">
        <v>24.83</v>
      </c>
      <c r="AK131" s="231">
        <v>298.39999999999998</v>
      </c>
      <c r="AL131" s="231">
        <v>442.91</v>
      </c>
      <c r="AM131" s="231">
        <v>19.100000000000001</v>
      </c>
      <c r="AN131" s="231">
        <v>17.41</v>
      </c>
      <c r="AO131" s="231">
        <v>163.25</v>
      </c>
      <c r="AP131" s="231">
        <v>271.48</v>
      </c>
      <c r="AQ131" s="231">
        <v>14.6</v>
      </c>
      <c r="AR131" s="231">
        <v>9.58</v>
      </c>
      <c r="AS131" s="231">
        <v>74.81</v>
      </c>
      <c r="AT131" s="231">
        <v>100.03</v>
      </c>
      <c r="AU131" s="231">
        <v>161.85</v>
      </c>
      <c r="AV131" s="231">
        <v>27.18</v>
      </c>
      <c r="AW131" s="231">
        <v>52.35</v>
      </c>
      <c r="AX131" s="231">
        <v>4.68</v>
      </c>
      <c r="AY131" s="231">
        <v>31.27</v>
      </c>
      <c r="AZ131" s="231">
        <v>40</v>
      </c>
      <c r="BA131" s="231">
        <v>9645.17</v>
      </c>
      <c r="BB131" s="231">
        <v>697.45</v>
      </c>
      <c r="BC131" s="231">
        <v>1.6</v>
      </c>
      <c r="BD131" s="231">
        <v>15.59</v>
      </c>
      <c r="BE131" s="231">
        <v>433.07</v>
      </c>
      <c r="BF131" s="231">
        <v>1013.93</v>
      </c>
      <c r="BG131" s="231">
        <v>202.71</v>
      </c>
      <c r="BH131" s="231">
        <v>63.86</v>
      </c>
      <c r="BI131" s="231">
        <v>360.81</v>
      </c>
      <c r="BJ131" s="231">
        <v>5.43</v>
      </c>
      <c r="BK131" s="231">
        <v>1726.97</v>
      </c>
      <c r="BL131" s="231">
        <v>128.11000000000001</v>
      </c>
      <c r="BM131" s="231">
        <v>204.35</v>
      </c>
      <c r="BN131" s="231">
        <v>358.5</v>
      </c>
      <c r="BO131" s="231">
        <v>3965.6</v>
      </c>
      <c r="BP131" s="231">
        <v>142.94999999999999</v>
      </c>
      <c r="BQ131" s="231">
        <v>976.84</v>
      </c>
      <c r="BR131" s="231">
        <v>110.39</v>
      </c>
      <c r="BS131" s="231">
        <v>334.54</v>
      </c>
      <c r="BT131" s="231">
        <v>108.8</v>
      </c>
      <c r="BU131" s="231">
        <v>56.25</v>
      </c>
      <c r="BV131" s="231">
        <v>8.6999999999999993</v>
      </c>
      <c r="BW131" s="231">
        <v>100.4</v>
      </c>
      <c r="BX131" s="231">
        <v>712.85</v>
      </c>
      <c r="BY131" s="231">
        <v>149.52000000000001</v>
      </c>
      <c r="BZ131" s="231">
        <v>117.41</v>
      </c>
      <c r="CA131" s="231">
        <v>140.38</v>
      </c>
      <c r="CB131" s="231">
        <v>63.1</v>
      </c>
      <c r="CC131" s="231">
        <v>90151.32</v>
      </c>
      <c r="CD131" s="231">
        <v>251.28</v>
      </c>
      <c r="CE131" s="231">
        <v>86.12</v>
      </c>
      <c r="CF131" s="231">
        <v>9398.1299999999992</v>
      </c>
      <c r="CG131" s="231">
        <v>36.1</v>
      </c>
      <c r="CH131" s="231">
        <v>0.97</v>
      </c>
      <c r="CI131" s="231">
        <v>157.68</v>
      </c>
      <c r="CJ131" s="231">
        <v>107.56</v>
      </c>
      <c r="CK131" s="231">
        <v>85.05</v>
      </c>
      <c r="CL131" s="231">
        <v>23.5</v>
      </c>
      <c r="CM131" s="231">
        <v>5.7</v>
      </c>
      <c r="CN131" s="231">
        <v>11.87</v>
      </c>
      <c r="CO131" s="231">
        <v>9.2799999999999994</v>
      </c>
      <c r="CP131" s="231">
        <v>1196.8599999999999</v>
      </c>
      <c r="CQ131" s="231">
        <v>185.64</v>
      </c>
      <c r="CR131" s="231">
        <v>305.22000000000003</v>
      </c>
      <c r="CS131" s="231">
        <v>277.13</v>
      </c>
      <c r="CT131" s="231">
        <v>346.25</v>
      </c>
      <c r="CU131" s="231">
        <v>700.73</v>
      </c>
      <c r="CV131" s="231">
        <v>173.17</v>
      </c>
      <c r="CW131" s="231">
        <v>560.36</v>
      </c>
      <c r="CX131" s="231">
        <v>12.83</v>
      </c>
      <c r="CY131" s="231">
        <v>424.49</v>
      </c>
      <c r="CZ131" s="231">
        <v>42.09</v>
      </c>
      <c r="DA131" s="231">
        <v>10274.67</v>
      </c>
      <c r="DB131" s="231">
        <v>271.48</v>
      </c>
      <c r="DC131" s="231">
        <v>10.029999999999999</v>
      </c>
      <c r="DD131" s="231">
        <v>34.33</v>
      </c>
      <c r="DE131" s="231">
        <v>1880.28</v>
      </c>
      <c r="DF131" s="231">
        <v>240.88</v>
      </c>
      <c r="DG131" s="231">
        <v>149.52000000000001</v>
      </c>
      <c r="DH131" s="231">
        <v>13.16</v>
      </c>
      <c r="DI131" s="231">
        <v>9.2200000000000006</v>
      </c>
      <c r="DJ131" s="231">
        <v>30.13</v>
      </c>
      <c r="DK131" s="231">
        <v>67.53</v>
      </c>
      <c r="DL131" s="231">
        <v>12188.93</v>
      </c>
      <c r="DM131" s="231">
        <v>35.65</v>
      </c>
      <c r="DN131" s="231">
        <v>56.82</v>
      </c>
      <c r="DO131" s="231">
        <v>66.22</v>
      </c>
      <c r="DP131" s="231">
        <v>110.09</v>
      </c>
      <c r="DQ131" s="231">
        <v>209500</v>
      </c>
      <c r="DR131" s="231">
        <v>622.99</v>
      </c>
      <c r="DS131" s="231">
        <v>37.22</v>
      </c>
      <c r="DT131" s="231">
        <v>36.28</v>
      </c>
      <c r="DU131" s="231">
        <v>68.849999999999994</v>
      </c>
      <c r="DV131" s="231">
        <v>9.25</v>
      </c>
      <c r="DW131" s="231">
        <v>1.08</v>
      </c>
      <c r="DX131" s="231">
        <v>13.96</v>
      </c>
      <c r="DY131" s="231">
        <v>8.81</v>
      </c>
      <c r="DZ131" s="231">
        <v>248.67</v>
      </c>
      <c r="EA131" s="231">
        <v>147.72</v>
      </c>
      <c r="EB131" s="231">
        <v>21.73</v>
      </c>
      <c r="EC131" s="231">
        <v>1553.2</v>
      </c>
      <c r="ED131" s="231">
        <v>27.59</v>
      </c>
      <c r="EE131" s="231">
        <v>32.81</v>
      </c>
      <c r="EF131" s="231">
        <v>21.53</v>
      </c>
      <c r="EG131" s="231">
        <v>34.74</v>
      </c>
      <c r="EH131" s="231">
        <v>1241.94</v>
      </c>
      <c r="EI131" s="231">
        <v>205.75</v>
      </c>
      <c r="EJ131" s="231">
        <v>5.63</v>
      </c>
      <c r="EK131" s="231">
        <v>4696.8</v>
      </c>
      <c r="EL131" s="231">
        <v>26.58</v>
      </c>
      <c r="EM131" s="231">
        <v>279.75</v>
      </c>
      <c r="EN131" s="231">
        <v>165.8</v>
      </c>
      <c r="EO131" s="231">
        <v>291.39999999999998</v>
      </c>
      <c r="EP131" s="231">
        <v>4032.3</v>
      </c>
      <c r="EQ131" s="231">
        <v>204.57</v>
      </c>
      <c r="ER131" s="231">
        <v>166.13</v>
      </c>
      <c r="ES131" s="231">
        <v>283.22000000000003</v>
      </c>
      <c r="ET131" s="231">
        <v>70.040000000000006</v>
      </c>
      <c r="EU131" s="231">
        <v>29.05</v>
      </c>
      <c r="EV131" s="231">
        <v>472.74</v>
      </c>
      <c r="EW131" s="231">
        <v>13.08</v>
      </c>
      <c r="EX131" s="231">
        <v>181.49</v>
      </c>
      <c r="EY131" s="231">
        <v>247.34</v>
      </c>
      <c r="EZ131" s="231">
        <v>30.86</v>
      </c>
      <c r="FA131" s="231">
        <v>71.14</v>
      </c>
      <c r="FB131" s="231">
        <v>27.57</v>
      </c>
      <c r="FC131" s="231">
        <v>115</v>
      </c>
      <c r="FD131" s="231">
        <v>10.38</v>
      </c>
      <c r="FE131" s="231">
        <v>28.08</v>
      </c>
      <c r="FF131" s="231">
        <v>421.03</v>
      </c>
      <c r="FG131" s="231">
        <v>99</v>
      </c>
      <c r="FH131" s="231">
        <v>1039.8599999999999</v>
      </c>
      <c r="FI131" s="231">
        <v>65.11</v>
      </c>
      <c r="FJ131" s="233">
        <v>48339.55</v>
      </c>
      <c r="FN131" s="326">
        <f t="shared" ref="FN131:FN166" si="660">(B131-B130)/B130</f>
        <v>-9.8003951435908119E-4</v>
      </c>
      <c r="FO131" s="322">
        <f t="shared" ref="FO131:FO175" si="661">(C131-C130)/C130</f>
        <v>5.5788005578801658E-3</v>
      </c>
      <c r="FP131" s="322">
        <f t="shared" ref="FP131:FP175" si="662">(D131-D130)/D130</f>
        <v>5.0974512743628695E-3</v>
      </c>
      <c r="FQ131" s="322">
        <f t="shared" ref="FQ131:FQ175" si="663">(E131-E130)/E130</f>
        <v>1.3315926892950527E-2</v>
      </c>
      <c r="FR131" s="322">
        <f t="shared" ref="FR131:FR175" si="664">(F131-F130)/F130</f>
        <v>-5.0110023047482015E-2</v>
      </c>
      <c r="FS131" s="322">
        <f t="shared" ref="FS131:FS175" si="665">(G131-G130)/G130</f>
        <v>0.34379924839374471</v>
      </c>
      <c r="FT131" s="322">
        <f t="shared" ref="FT131:FT175" si="666">(H131-H130)/H130</f>
        <v>-3.727333781061113E-2</v>
      </c>
      <c r="FU131" s="322">
        <f t="shared" ref="FU131:FU175" si="667">(I131-I130)/I130</f>
        <v>-2.6699029997333486E-2</v>
      </c>
      <c r="FV131" s="322">
        <f t="shared" ref="FV131:FV175" si="668">(J131-J130)/J130</f>
        <v>7.5264677574590877E-2</v>
      </c>
      <c r="FW131" s="322">
        <f t="shared" ref="FW131:FW175" si="669">(K131-K130)/K130</f>
        <v>-1.2791007534097312E-2</v>
      </c>
      <c r="FX131" s="322">
        <f t="shared" ref="FX131:FX175" si="670">(L131-L130)/L130</f>
        <v>-2.8291767229820321E-2</v>
      </c>
      <c r="FY131" s="322">
        <f t="shared" ref="FY131:FY175" si="671">(M131-M130)/M130</f>
        <v>0</v>
      </c>
      <c r="FZ131" s="322">
        <f t="shared" ref="FZ131:FZ175" si="672">(N131-N130)/N130</f>
        <v>1.3771996939556214E-2</v>
      </c>
      <c r="GA131" s="322">
        <f t="shared" ref="GA131:GA175" si="673">(O131-O130)/O130</f>
        <v>3.1643044218336823E-2</v>
      </c>
      <c r="GB131" s="322">
        <f t="shared" ref="GB131:GB175" si="674">(P131-P130)/P130</f>
        <v>3.7037037037037125E-2</v>
      </c>
      <c r="GC131" s="322">
        <f t="shared" ref="GC131:GC175" si="675">(Q131-Q130)/Q130</f>
        <v>3.8737065534624589E-2</v>
      </c>
      <c r="GD131" s="322">
        <f t="shared" ref="GD131:GD175" si="676">(R131-R130)/R130</f>
        <v>0.11271297509829631</v>
      </c>
      <c r="GE131" s="322">
        <f t="shared" ref="GE131:GE175" si="677">(S131-S130)/S130</f>
        <v>-3.5506229536080257E-2</v>
      </c>
      <c r="GF131" s="322">
        <f t="shared" ref="GF131:GF175" si="678">(T131-T130)/T130</f>
        <v>-4.9924357034795808E-2</v>
      </c>
      <c r="GG131" s="322">
        <f t="shared" ref="GG131:GG175" si="679">(U131-U130)/U130</f>
        <v>2.4809287475409541E-2</v>
      </c>
      <c r="GH131" s="322">
        <f t="shared" ref="GH131:GH175" si="680">(V131-V130)/V130</f>
        <v>1.6177351707609321E-2</v>
      </c>
      <c r="GI131" s="322">
        <f t="shared" ref="GI131:GI175" si="681">(W131-W130)/W130</f>
        <v>8.1389536821059608E-2</v>
      </c>
      <c r="GJ131" s="322">
        <f t="shared" ref="GJ131:GJ175" si="682">(X131-X130)/X130</f>
        <v>5.9633027522935811E-2</v>
      </c>
      <c r="GK131" s="322">
        <f t="shared" ref="GK131:GK175" si="683">(Y131-Y130)/Y130</f>
        <v>-2.849852723213437E-2</v>
      </c>
      <c r="GL131" s="322">
        <f t="shared" ref="GL131:GL175" si="684">(Z131-Z130)/Z130</f>
        <v>4.7222222222222256E-2</v>
      </c>
      <c r="GM131" s="322">
        <f t="shared" ref="GM131:GM175" si="685">(AA131-AA130)/AA130</f>
        <v>-0.10622837370242219</v>
      </c>
      <c r="GN131" s="322">
        <f t="shared" ref="GN131:GN175" si="686">(AB131-AB130)/AB130</f>
        <v>4.9504950495048447E-3</v>
      </c>
      <c r="GO131" s="322">
        <f t="shared" ref="GO131:GO175" si="687">(AC131-AC130)/AC130</f>
        <v>-3.2772364924712069E-2</v>
      </c>
      <c r="GP131" s="322">
        <f t="shared" ref="GP131:GP175" si="688">(AD131-AD130)/AD130</f>
        <v>2.5512528473804204E-2</v>
      </c>
      <c r="GQ131" s="322">
        <f t="shared" ref="GQ131:GQ175" si="689">(AE131-AE130)/AE130</f>
        <v>-3.5888589700437568E-2</v>
      </c>
      <c r="GR131" s="322">
        <f t="shared" ref="GR131:GR175" si="690">(AF131-AF130)/AF130</f>
        <v>-2.7433436755898679E-2</v>
      </c>
      <c r="GS131" s="322">
        <f t="shared" ref="GS131:GS175" si="691">(AG131-AG130)/AG130</f>
        <v>5.7980351103237146E-3</v>
      </c>
      <c r="GT131" s="322">
        <f t="shared" ref="GT131:GT175" si="692">(AH131-AH130)/AH130</f>
        <v>8.1690140845070341E-2</v>
      </c>
      <c r="GU131" s="322">
        <f t="shared" ref="GU131:GU175" si="693">(AI131-AI130)/AI130</f>
        <v>-2.6176597582037966E-2</v>
      </c>
      <c r="GV131" s="322">
        <f t="shared" ref="GV131:GV175" si="694">(AJ131-AJ130)/AJ130</f>
        <v>-2.9319781078967946E-2</v>
      </c>
      <c r="GW131" s="322">
        <f t="shared" ref="GW131:GW175" si="695">(AK131-AK130)/AK130</f>
        <v>7.2995325422509721E-2</v>
      </c>
      <c r="GX131" s="322">
        <f t="shared" ref="GX131:GX175" si="696">(AL131-AL130)/AL130</f>
        <v>4.1822501352527533E-2</v>
      </c>
      <c r="GY131" s="322">
        <f t="shared" ref="GY131:GY175" si="697">(AM131-AM130)/AM130</f>
        <v>-1.6984045290787356E-2</v>
      </c>
      <c r="GZ131" s="322">
        <f t="shared" ref="GZ131:GZ175" si="698">(AN131-AN130)/AN130</f>
        <v>7.3366214549938427E-2</v>
      </c>
      <c r="HA131" s="322">
        <f t="shared" ref="HA131:HA175" si="699">(AO131-AO130)/AO130</f>
        <v>-1.2236157846435523E-3</v>
      </c>
      <c r="HB131" s="322">
        <f t="shared" ref="HB131:HB175" si="700">(AP131-AP130)/AP130</f>
        <v>3.1811789745733739E-2</v>
      </c>
      <c r="HC131" s="322">
        <f t="shared" ref="HC131:HC175" si="701">(AQ131-AQ130)/AQ130</f>
        <v>-4.0927694406548767E-3</v>
      </c>
      <c r="HD131" s="322">
        <f t="shared" ref="HD131:HD175" si="702">(AR131-AR130)/AR130</f>
        <v>5.2465897166842305E-3</v>
      </c>
      <c r="HE131" s="322">
        <f t="shared" ref="HE131:HE175" si="703">(AS131-AS130)/AS130</f>
        <v>2.674154298702503E-4</v>
      </c>
      <c r="HF131" s="322">
        <f t="shared" ref="HF131:HF175" si="704">(AT131-AT130)/AT130</f>
        <v>4.5245559038662467E-2</v>
      </c>
      <c r="HG131" s="322">
        <f t="shared" ref="HG131:HG175" si="705">(AU131-AU130)/AU130</f>
        <v>-5.5576139310857975E-4</v>
      </c>
      <c r="HH131" s="322">
        <f t="shared" ref="HH131:HH175" si="706">(AV131-AV130)/AV130</f>
        <v>-1.6642547033285125E-2</v>
      </c>
      <c r="HI131" s="322">
        <f t="shared" ref="HI131:HI175" si="707">(AW131-AW130)/AW130</f>
        <v>-3.4667158399409842E-2</v>
      </c>
      <c r="HJ131" s="322">
        <f t="shared" ref="HJ131:HJ175" si="708">(AX131-AX130)/AX130</f>
        <v>4.4642857142856977E-2</v>
      </c>
      <c r="HK131" s="322">
        <f t="shared" ref="HK131:HK175" si="709">(AY131-AY130)/AY130</f>
        <v>-6.9863448713877061E-3</v>
      </c>
      <c r="HL131" s="322">
        <f t="shared" ref="HL131:HL175" si="710">(AZ131-AZ130)/AZ130</f>
        <v>0.2135922330097087</v>
      </c>
      <c r="HM131" s="322">
        <f t="shared" ref="HM131:HM175" si="711">(BA131-BA130)/BA130</f>
        <v>2.8902640536876151E-2</v>
      </c>
      <c r="HN131" s="322">
        <f t="shared" ref="HN131:HN175" si="712">(BB131-BB130)/BB130</f>
        <v>-2.7252820820374012E-2</v>
      </c>
      <c r="HO131" s="322">
        <f t="shared" ref="HO131:HO175" si="713">(BC131-BC130)/BC130</f>
        <v>5.9602649006622571E-2</v>
      </c>
      <c r="HP131" s="322">
        <f t="shared" ref="HP131:HP175" si="714">(BD131-BD130)/BD130</f>
        <v>6.4184852374838167E-4</v>
      </c>
      <c r="HQ131" s="322">
        <f t="shared" ref="HQ131:HQ175" si="715">(BE131-BE130)/BE130</f>
        <v>-1.001257286547033E-2</v>
      </c>
      <c r="HR131" s="322">
        <f t="shared" ref="HR131:HR175" si="716">(BF131-BF130)/BF130</f>
        <v>3.805438388140378E-2</v>
      </c>
      <c r="HS131" s="322">
        <f t="shared" ref="HS131:HS175" si="717">(BG131-BG130)/BG130</f>
        <v>0</v>
      </c>
      <c r="HT131" s="322">
        <f t="shared" ref="HT131:HT175" si="718">(BH131-BH130)/BH130</f>
        <v>6.2676277029143134E-4</v>
      </c>
      <c r="HU131" s="322">
        <f t="shared" ref="HU131:HU175" si="719">(BI131-BI130)/BI130</f>
        <v>-2.0363280931823734E-2</v>
      </c>
      <c r="HV131" s="322">
        <f t="shared" ref="HV131:HV175" si="720">(BJ131-BJ130)/BJ130</f>
        <v>0.11270491803278686</v>
      </c>
      <c r="HW131" s="322">
        <f t="shared" ref="HW131:HW175" si="721">(BK131-BK130)/BK130</f>
        <v>0.11145650313105379</v>
      </c>
      <c r="HX131" s="322">
        <f t="shared" ref="HX131:HX175" si="722">(BL131-BL130)/BL130</f>
        <v>4.6308395949036393E-2</v>
      </c>
      <c r="HY131" s="322">
        <f t="shared" ref="HY131:HY175" si="723">(BM131-BM130)/BM130</f>
        <v>8.3888477670860523E-3</v>
      </c>
      <c r="HZ131" s="322">
        <f t="shared" ref="HZ131:HZ175" si="724">(BN131-BN130)/BN130</f>
        <v>2.3116438356164452E-2</v>
      </c>
      <c r="IA131" s="322">
        <f t="shared" ref="IA131:IA175" si="725">(BO131-BO130)/BO130</f>
        <v>-1.0741744123971587E-2</v>
      </c>
      <c r="IB131" s="322">
        <f t="shared" ref="IB131:IB175" si="726">(BP131-BP130)/BP130</f>
        <v>-1.7998213917702857E-2</v>
      </c>
      <c r="IC131" s="322">
        <f t="shared" ref="IC131:IC175" si="727">(BQ131-BQ130)/BQ130</f>
        <v>-7.7608755181628422E-2</v>
      </c>
      <c r="ID131" s="322">
        <f t="shared" ref="ID131:ID175" si="728">(BR131-BR130)/BR130</f>
        <v>-1.9452833540593337E-2</v>
      </c>
      <c r="IE131" s="322">
        <f t="shared" ref="IE131:IE175" si="729">(BS131-BS130)/BS130</f>
        <v>-4.9926161535840008E-2</v>
      </c>
      <c r="IF131" s="322">
        <f t="shared" ref="IF131:IF175" si="730">(BT131-BT130)/BT130</f>
        <v>0.20969535245719367</v>
      </c>
      <c r="IG131" s="322">
        <f t="shared" ref="IG131:IG175" si="731">(BU131-BU130)/BU130</f>
        <v>4.4180434379060753E-2</v>
      </c>
      <c r="IH131" s="322">
        <f t="shared" ref="IH131:IH175" si="732">(BV131-BV130)/BV130</f>
        <v>-8.3245521601686079E-2</v>
      </c>
      <c r="II131" s="322">
        <f t="shared" ref="II131:II175" si="733">(BW131-BW130)/BW130</f>
        <v>3.0483423996715577E-2</v>
      </c>
      <c r="IJ131" s="322">
        <f t="shared" ref="IJ131:IJ175" si="734">(BX131-BX130)/BX130</f>
        <v>3.6767165524964687E-2</v>
      </c>
      <c r="IK131" s="322">
        <f t="shared" ref="IK131:IK175" si="735">(BY131-BY130)/BY130</f>
        <v>6.3942922528102382E-3</v>
      </c>
      <c r="IL131" s="322">
        <f t="shared" ref="IL131:IL175" si="736">(BZ131-BZ130)/BZ130</f>
        <v>5.2226027397260224E-3</v>
      </c>
      <c r="IM131" s="322">
        <f t="shared" ref="IM131:IM175" si="737">(CA131-CA130)/CA130</f>
        <v>-4.0595954073264065E-2</v>
      </c>
      <c r="IN131" s="322">
        <f t="shared" ref="IN131:IN175" si="738">(CB131-CB130)/CB130</f>
        <v>5.6597454789015449E-2</v>
      </c>
      <c r="IO131" s="322">
        <f t="shared" ref="IO131:IO175" si="739">(CC131-CC130)/CC130</f>
        <v>-5.3921587146870661E-2</v>
      </c>
      <c r="IP131" s="322">
        <f t="shared" ref="IP131:IP175" si="740">(CD131-CD130)/CD130</f>
        <v>-5.1074949518944927E-3</v>
      </c>
      <c r="IQ131" s="322">
        <f t="shared" ref="IQ131:IQ175" si="741">(CE131-CE130)/CE130</f>
        <v>-9.4317920404876146E-3</v>
      </c>
      <c r="IR131" s="322">
        <f t="shared" ref="IR131:IR175" si="742">(CF131-CF130)/CF130</f>
        <v>-7.9611793106487597E-2</v>
      </c>
      <c r="IS131" s="322">
        <f t="shared" ref="IS131:IS175" si="743">(CG131-CG130)/CG130</f>
        <v>-2.5903939557474387E-2</v>
      </c>
      <c r="IT131" s="322">
        <f t="shared" ref="IT131:IT175" si="744">(CH131-CH130)/CH130</f>
        <v>0</v>
      </c>
      <c r="IU131" s="322">
        <f t="shared" ref="IU131:IU175" si="745">(CI131-CI130)/CI130</f>
        <v>-2.031686859273055E-2</v>
      </c>
      <c r="IV131" s="322">
        <f t="shared" ref="IV131:IV175" si="746">(CJ131-CJ130)/CJ130</f>
        <v>-7.2358775334195782E-2</v>
      </c>
      <c r="IW131" s="322">
        <f t="shared" ref="IW131:IW175" si="747">(CK131-CK130)/CK130</f>
        <v>2.3342558055588953E-2</v>
      </c>
      <c r="IX131" s="322">
        <f t="shared" ref="IX131:IX175" si="748">(CL131-CL130)/CL130</f>
        <v>-3.2125205930807296E-2</v>
      </c>
      <c r="IY131" s="322">
        <f t="shared" ref="IY131:IY175" si="749">(CM131-CM130)/CM130</f>
        <v>-5.2356020942408805E-3</v>
      </c>
      <c r="IZ131" s="322">
        <f t="shared" ref="IZ131:IZ175" si="750">(CN131-CN130)/CN130</f>
        <v>0.31742508324084345</v>
      </c>
      <c r="JA131" s="322">
        <f t="shared" ref="JA131:JA175" si="751">(CO131-CO130)/CO130</f>
        <v>-0.10597302504816969</v>
      </c>
      <c r="JB131" s="322">
        <f t="shared" ref="JB131:JB175" si="752">(CP131-CP130)/CP130</f>
        <v>-2.2061346886081742E-2</v>
      </c>
      <c r="JC131" s="322">
        <f t="shared" ref="JC131:JC175" si="753">(CQ131-CQ130)/CQ130</f>
        <v>1.0245349150714356E-3</v>
      </c>
      <c r="JD131" s="322">
        <f t="shared" ref="JD131:JD175" si="754">(CR131-CR130)/CR130</f>
        <v>-4.5143125293289385E-2</v>
      </c>
      <c r="JE131" s="322">
        <f t="shared" ref="JE131:JE175" si="755">(CS131-CS130)/CS130</f>
        <v>1.2939069410431743E-2</v>
      </c>
      <c r="JF131" s="322">
        <f t="shared" ref="JF131:JF175" si="756">(CT131-CT130)/CT130</f>
        <v>1.8202670117038165E-2</v>
      </c>
      <c r="JG131" s="322">
        <f t="shared" ref="JG131:JG175" si="757">(CU131-CU130)/CU130</f>
        <v>2.8549812284990719E-4</v>
      </c>
      <c r="JH131" s="322">
        <f t="shared" ref="JH131:JH175" si="758">(CV131-CV130)/CV130</f>
        <v>2.588862559241692E-2</v>
      </c>
      <c r="JI131" s="322">
        <f t="shared" ref="JI131:JI175" si="759">(CW131-CW130)/CW130</f>
        <v>1.3180971667239161E-2</v>
      </c>
      <c r="JJ131" s="322">
        <f t="shared" ref="JJ131:JJ175" si="760">(CX131-CX130)/CX130</f>
        <v>1.987281399046105E-2</v>
      </c>
      <c r="JK131" s="322">
        <f t="shared" ref="JK131:JK175" si="761">(CY131-CY130)/CY130</f>
        <v>6.5166114624109275E-2</v>
      </c>
      <c r="JL131" s="322">
        <f t="shared" ref="JL131:JL175" si="762">(CZ131-CZ130)/CZ130</f>
        <v>1.7158047365877255E-2</v>
      </c>
      <c r="JM131" s="322">
        <f t="shared" ref="JM131:JM175" si="763">(DA131-DA130)/DA130</f>
        <v>6.0121935994436708E-2</v>
      </c>
      <c r="JN131" s="322">
        <f t="shared" ref="JN131:JN175" si="764">(DB131-DB130)/DB130</f>
        <v>3.1811789745733739E-2</v>
      </c>
      <c r="JO131" s="322">
        <f t="shared" ref="JO131:JO175" si="765">(DC131-DC130)/DC130</f>
        <v>1.1088709677419298E-2</v>
      </c>
      <c r="JP131" s="322">
        <f t="shared" ref="JP131:JP175" si="766">(DD131-DD130)/DD130</f>
        <v>7.335680751173709E-3</v>
      </c>
      <c r="JQ131" s="322">
        <f t="shared" ref="JQ131:JQ175" si="767">(DE131-DE130)/DE130</f>
        <v>2.7290160790677118E-2</v>
      </c>
      <c r="JR131" s="322">
        <f t="shared" ref="JR131:JR175" si="768">(DF131-DF130)/DF130</f>
        <v>1.5428715959868462E-2</v>
      </c>
      <c r="JS131" s="322">
        <f t="shared" ref="JS131:JS175" si="769">(DG131-DG130)/DG130</f>
        <v>6.3942922528102382E-3</v>
      </c>
      <c r="JT131" s="322">
        <f t="shared" ref="JT131:JT175" si="770">(DH131-DH130)/DH130</f>
        <v>-9.7817908201654636E-3</v>
      </c>
      <c r="JU131" s="322">
        <f t="shared" ref="JU131:JU175" si="771">(DI131-DI130)/DI130</f>
        <v>9.1124260355029754E-2</v>
      </c>
      <c r="JV131" s="322">
        <f t="shared" ref="JV131:JV175" si="772">(DJ131-DJ130)/DJ130</f>
        <v>1.2773109243697445E-2</v>
      </c>
      <c r="JW131" s="322">
        <f t="shared" ref="JW131:JW175" si="773">(DK131-DK130)/DK130</f>
        <v>-0.10686417140589867</v>
      </c>
      <c r="JX131" s="322">
        <f t="shared" ref="JX131:JX175" si="774">(DL131-DL130)/DL130</f>
        <v>-3.2627814762327743E-3</v>
      </c>
      <c r="JY131" s="322">
        <f t="shared" ref="JY131:JY175" si="775">(DM131-DM130)/DM130</f>
        <v>2.4719747053751063E-2</v>
      </c>
      <c r="JZ131" s="322">
        <f t="shared" ref="JZ131:JZ175" si="776">(DN131-DN130)/DN130</f>
        <v>1.5549597855227835E-2</v>
      </c>
      <c r="KA131" s="322">
        <f t="shared" ref="KA131:KA175" si="777">(DO131-DO130)/DO130</f>
        <v>1.2228676245796349E-2</v>
      </c>
      <c r="KB131" s="322">
        <f t="shared" ref="KB131:KB175" si="778">(DP131-DP130)/DP130</f>
        <v>4.2025556081400829E-2</v>
      </c>
      <c r="KC131" s="322">
        <f t="shared" ref="KC131:KC175" si="779">(DQ131-DQ130)/DQ130</f>
        <v>-5.6306306306306307E-2</v>
      </c>
      <c r="KD131" s="322">
        <f t="shared" ref="KD131:KD175" si="780">(DR131-DR130)/DR130</f>
        <v>0.13570321757360324</v>
      </c>
      <c r="KE131" s="322">
        <f t="shared" ref="KE131:KE175" si="781">(DS131-DS130)/DS130</f>
        <v>-6.4068339562200205E-3</v>
      </c>
      <c r="KF131" s="322">
        <f t="shared" ref="KF131:KF175" si="782">(DT131-DT130)/DT130</f>
        <v>0.27208976157082754</v>
      </c>
      <c r="KG131" s="322">
        <f t="shared" ref="KG131:KG175" si="783">(DU131-DU130)/DU130</f>
        <v>6.3320463320463233E-2</v>
      </c>
      <c r="KH131" s="322">
        <f t="shared" ref="KH131:KH175" si="784">(DV131-DV130)/DV130</f>
        <v>9.8253275109170153E-3</v>
      </c>
      <c r="KI131" s="322">
        <f t="shared" ref="KI131:KI175" si="785">(DW131-DW130)/DW130</f>
        <v>-0.11475409836065566</v>
      </c>
      <c r="KJ131" s="322">
        <f t="shared" ref="KJ131:KJ175" si="786">(DX131-DX130)/DX130</f>
        <v>-1.8284106891701811E-2</v>
      </c>
      <c r="KK131" s="322">
        <f t="shared" ref="KK131:KK175" si="787">(DY131-DY130)/DY130</f>
        <v>1.849710982658961E-2</v>
      </c>
      <c r="KL131" s="322">
        <f t="shared" ref="KL131:KL175" si="788">(DZ131-DZ130)/DZ130</f>
        <v>-3.4553713553597105E-2</v>
      </c>
      <c r="KM131" s="322">
        <f t="shared" ref="KM131:KM175" si="789">(EA131-EA130)/EA130</f>
        <v>-1.5331289161445215E-2</v>
      </c>
      <c r="KN131" s="322">
        <f t="shared" ref="KN131:KN175" si="790">(EB131-EB130)/EB130</f>
        <v>2.5000000000000053E-2</v>
      </c>
      <c r="KO131" s="322">
        <f t="shared" ref="KO131:KO175" si="791">(EC131-EC130)/EC130</f>
        <v>-1.070063694267513E-2</v>
      </c>
      <c r="KP131" s="322">
        <f t="shared" ref="KP131:KP175" si="792">(ED131-ED130)/ED130</f>
        <v>0.12658227848101272</v>
      </c>
      <c r="KQ131" s="322">
        <f t="shared" ref="KQ131:KQ175" si="793">(EE131-EE130)/EE130</f>
        <v>1.8627755355479707E-2</v>
      </c>
      <c r="KR131" s="322">
        <f t="shared" ref="KR131:KR175" si="794">(EF131-EF130)/EF130</f>
        <v>-5.0831792975970158E-3</v>
      </c>
      <c r="KS131" s="322">
        <f t="shared" ref="KS131:KS175" si="795">(EG131-EG130)/EG130</f>
        <v>-4.0331491712707203E-2</v>
      </c>
      <c r="KT131" s="322">
        <f t="shared" ref="KT131:KT175" si="796">(EH131-EH130)/EH130</f>
        <v>-1.9213911724987504E-2</v>
      </c>
      <c r="KU131" s="322">
        <f t="shared" ref="KU131:KU175" si="797">(EI131-EI130)/EI130</f>
        <v>-7.1776594784805539E-2</v>
      </c>
      <c r="KV131" s="322">
        <f t="shared" ref="KV131:KV175" si="798">(EJ131-EJ130)/EJ130</f>
        <v>7.1556350626118129E-3</v>
      </c>
      <c r="KW131" s="322">
        <f t="shared" ref="KW131:KW175" si="799">(EK131-EK130)/EK130</f>
        <v>1.4250206767282565E-2</v>
      </c>
      <c r="KX131" s="322">
        <f t="shared" ref="KX131:KX175" si="800">(EL131-EL130)/EL130</f>
        <v>-3.7481259370315376E-3</v>
      </c>
      <c r="KY131" s="322">
        <f t="shared" ref="KY131:KY175" si="801">(EM131-EM130)/EM130</f>
        <v>1.0511486779367234E-2</v>
      </c>
      <c r="KZ131" s="322">
        <f t="shared" ref="KZ131:KZ175" si="802">(EN131-EN130)/EN130</f>
        <v>1.1962890625000049E-2</v>
      </c>
      <c r="LA131" s="322">
        <f t="shared" ref="LA131:LA175" si="803">(EO131-EO130)/EO130</f>
        <v>1.43414090782512E-2</v>
      </c>
      <c r="LB131" s="322">
        <f t="shared" ref="LB131:LB175" si="804">(EP131-EP130)/EP130</f>
        <v>3.3957542174482817E-2</v>
      </c>
      <c r="LC131" s="322">
        <f t="shared" ref="LC131:LC175" si="805">(EQ131-EQ130)/EQ130</f>
        <v>-1.5306859205776206E-2</v>
      </c>
      <c r="LD131" s="322">
        <f t="shared" ref="LD131:LD175" si="806">(ER131-ER130)/ER130</f>
        <v>3.0793382441733539E-3</v>
      </c>
      <c r="LE131" s="322">
        <f t="shared" ref="LE131:LE175" si="807">(ES131-ES130)/ES130</f>
        <v>1.9290290074138104E-2</v>
      </c>
      <c r="LF131" s="322">
        <f t="shared" ref="LF131:LF175" si="808">(ET131-ET130)/ET130</f>
        <v>-5.8197303051809304E-3</v>
      </c>
      <c r="LG131" s="322">
        <f t="shared" ref="LG131:LG175" si="809">(EU131-EU130)/EU130</f>
        <v>3.3807829181494636E-2</v>
      </c>
      <c r="LH131" s="322">
        <f t="shared" ref="LH131:LH175" si="810">(EV131-EV130)/EV130</f>
        <v>8.6841487613885954E-3</v>
      </c>
      <c r="LI131" s="322">
        <f t="shared" ref="LI131:LI175" si="811">(EW131-EW130)/EW130</f>
        <v>-3.039288361749445E-2</v>
      </c>
      <c r="LJ131" s="322">
        <f t="shared" ref="LJ131:LJ175" si="812">(EX131-EX130)/EX130</f>
        <v>2.8155449807387257E-2</v>
      </c>
      <c r="LK131" s="322">
        <f t="shared" ref="LK131:LK175" si="813">(EY131-EY130)/EY130</f>
        <v>-1.312692016119376E-2</v>
      </c>
      <c r="LL131" s="322">
        <f t="shared" ref="LL131:LL175" si="814">(EZ131-EZ130)/EZ130</f>
        <v>3.8707505890272588E-2</v>
      </c>
      <c r="LM131" s="322">
        <f t="shared" ref="LM131:LM175" si="815">(FA131-FA130)/FA130</f>
        <v>-3.2226425669049175E-3</v>
      </c>
      <c r="LN131" s="322">
        <f t="shared" ref="LN131:LN175" si="816">(FB131-FB130)/FB130</f>
        <v>1.5469613259668571E-2</v>
      </c>
      <c r="LO131" s="322">
        <f t="shared" ref="LO131:LO175" si="817">(FC131-FC130)/FC130</f>
        <v>-2.7072758037225066E-2</v>
      </c>
      <c r="LP131" s="322">
        <f t="shared" ref="LP131:LP175" si="818">(FD131-FD130)/FD130</f>
        <v>-8.6267605633802702E-2</v>
      </c>
      <c r="LQ131" s="322">
        <f t="shared" ref="LQ131:LQ175" si="819">(FE131-FE130)/FE130</f>
        <v>-1.8181818181818292E-2</v>
      </c>
      <c r="LR131" s="322">
        <f t="shared" ref="LR131:LR175" si="820">(FF131-FF130)/FF130</f>
        <v>4.3160476697802229E-2</v>
      </c>
      <c r="LS131" s="322">
        <f t="shared" ref="LS131:LS175" si="821">(FG131-FG130)/FG130</f>
        <v>-0.01</v>
      </c>
      <c r="LT131" s="322">
        <f t="shared" ref="LT131:LT175" si="822">(FH131-FH130)/FH130</f>
        <v>6.5244783183256952E-2</v>
      </c>
      <c r="LU131" s="322">
        <f t="shared" ref="LU131:LU175" si="823">(FI131-FI130)/FI130</f>
        <v>1.228233830845781E-2</v>
      </c>
      <c r="LV131" s="327">
        <f t="shared" ref="LV131:LV175" si="824">(FJ131-FJ130)/FJ130</f>
        <v>-4.2524091617471928E-2</v>
      </c>
    </row>
    <row r="132" spans="1:334">
      <c r="A132" s="265">
        <v>45698</v>
      </c>
      <c r="B132" s="230">
        <v>3898.87</v>
      </c>
      <c r="C132" s="231">
        <v>178.75</v>
      </c>
      <c r="D132" s="231">
        <v>69.09</v>
      </c>
      <c r="E132" s="231">
        <v>39.229999999999997</v>
      </c>
      <c r="F132" s="231">
        <v>2713.18</v>
      </c>
      <c r="G132" s="231">
        <v>119.16</v>
      </c>
      <c r="H132" s="231">
        <v>231.53</v>
      </c>
      <c r="I132" s="231">
        <v>195039.67</v>
      </c>
      <c r="J132" s="231">
        <v>65.28</v>
      </c>
      <c r="K132" s="231">
        <v>406.2</v>
      </c>
      <c r="L132" s="231">
        <v>78.709999999999994</v>
      </c>
      <c r="M132" s="232">
        <v>7.0000000000000007E-2</v>
      </c>
      <c r="N132" s="231">
        <v>40.04</v>
      </c>
      <c r="O132" s="231">
        <v>5016.7700000000004</v>
      </c>
      <c r="P132" s="231">
        <v>4.25</v>
      </c>
      <c r="Q132" s="231">
        <v>2109.9899999999998</v>
      </c>
      <c r="R132" s="231">
        <v>44.7</v>
      </c>
      <c r="S132" s="231">
        <v>243.73</v>
      </c>
      <c r="T132" s="231">
        <v>94</v>
      </c>
      <c r="U132" s="231">
        <v>55329.88</v>
      </c>
      <c r="V132" s="231">
        <v>17.21</v>
      </c>
      <c r="W132" s="231">
        <v>138.82</v>
      </c>
      <c r="X132" s="231">
        <v>12.14</v>
      </c>
      <c r="Y132" s="231">
        <v>514.36</v>
      </c>
      <c r="Z132" s="231">
        <v>122.66</v>
      </c>
      <c r="AA132" s="231">
        <v>355.84</v>
      </c>
      <c r="AB132" s="231">
        <v>2.08</v>
      </c>
      <c r="AC132" s="231">
        <v>10.85</v>
      </c>
      <c r="AD132" s="231">
        <v>24.07</v>
      </c>
      <c r="AE132" s="231">
        <v>228.68</v>
      </c>
      <c r="AF132" s="231">
        <v>702.31</v>
      </c>
      <c r="AG132" s="231">
        <v>67.37</v>
      </c>
      <c r="AH132" s="231">
        <v>12.57</v>
      </c>
      <c r="AI132" s="231">
        <v>180.68</v>
      </c>
      <c r="AJ132" s="231">
        <v>24.63</v>
      </c>
      <c r="AK132" s="231">
        <v>300.8</v>
      </c>
      <c r="AL132" s="231">
        <v>499.86</v>
      </c>
      <c r="AM132" s="231">
        <v>23.6</v>
      </c>
      <c r="AN132" s="231">
        <v>18.3</v>
      </c>
      <c r="AO132" s="231">
        <v>164.82</v>
      </c>
      <c r="AP132" s="231">
        <v>272.26</v>
      </c>
      <c r="AQ132" s="231">
        <v>14.32</v>
      </c>
      <c r="AR132" s="231">
        <v>10.06</v>
      </c>
      <c r="AS132" s="231">
        <v>79.62</v>
      </c>
      <c r="AT132" s="231">
        <v>98.5</v>
      </c>
      <c r="AU132" s="231">
        <v>170.56</v>
      </c>
      <c r="AV132" s="231">
        <v>27.98</v>
      </c>
      <c r="AW132" s="231">
        <v>56.44</v>
      </c>
      <c r="AX132" s="231">
        <v>4.8899999999999997</v>
      </c>
      <c r="AY132" s="231">
        <v>32.6</v>
      </c>
      <c r="AZ132" s="231">
        <v>38.869999999999997</v>
      </c>
      <c r="BA132" s="231">
        <v>9599.35</v>
      </c>
      <c r="BB132" s="231">
        <v>726.42</v>
      </c>
      <c r="BC132" s="231">
        <v>2.09</v>
      </c>
      <c r="BD132" s="231">
        <v>15.34</v>
      </c>
      <c r="BE132" s="231">
        <v>460.16</v>
      </c>
      <c r="BF132" s="231">
        <v>1058.5999999999999</v>
      </c>
      <c r="BG132" s="231">
        <v>220.05</v>
      </c>
      <c r="BH132" s="231">
        <v>65.06</v>
      </c>
      <c r="BI132" s="231">
        <v>350.34</v>
      </c>
      <c r="BJ132" s="231">
        <v>5.69</v>
      </c>
      <c r="BK132" s="231">
        <v>1782.43</v>
      </c>
      <c r="BL132" s="231">
        <v>128.9</v>
      </c>
      <c r="BM132" s="231">
        <v>207.33</v>
      </c>
      <c r="BN132" s="231">
        <v>353.1</v>
      </c>
      <c r="BO132" s="231">
        <v>3872.55</v>
      </c>
      <c r="BP132" s="231">
        <v>148.96</v>
      </c>
      <c r="BQ132" s="231">
        <v>959</v>
      </c>
      <c r="BR132" s="231">
        <v>109.91</v>
      </c>
      <c r="BS132" s="231">
        <v>337.24</v>
      </c>
      <c r="BT132" s="231">
        <v>120.07</v>
      </c>
      <c r="BU132" s="231">
        <v>56.25</v>
      </c>
      <c r="BV132" s="231">
        <v>8.93</v>
      </c>
      <c r="BW132" s="231">
        <v>103.26</v>
      </c>
      <c r="BX132" s="231">
        <v>734.95</v>
      </c>
      <c r="BY132" s="231">
        <v>152.47</v>
      </c>
      <c r="BZ132" s="231">
        <v>128.35</v>
      </c>
      <c r="CA132" s="231">
        <v>139.22999999999999</v>
      </c>
      <c r="CB132" s="231">
        <v>63.56</v>
      </c>
      <c r="CC132" s="231">
        <v>88750</v>
      </c>
      <c r="CD132" s="231">
        <v>256.44</v>
      </c>
      <c r="CE132" s="231">
        <v>85.1</v>
      </c>
      <c r="CF132" s="231">
        <v>9120.5499999999993</v>
      </c>
      <c r="CG132" s="231">
        <v>33.47</v>
      </c>
      <c r="CH132" s="231">
        <v>0.98</v>
      </c>
      <c r="CI132" s="231">
        <v>160.36000000000001</v>
      </c>
      <c r="CJ132" s="231">
        <v>113.1</v>
      </c>
      <c r="CK132" s="231">
        <v>76.64</v>
      </c>
      <c r="CL132" s="231">
        <v>22.36</v>
      </c>
      <c r="CM132" s="231">
        <v>5.58</v>
      </c>
      <c r="CN132" s="231">
        <v>12.25</v>
      </c>
      <c r="CO132" s="231">
        <v>7.95</v>
      </c>
      <c r="CP132" s="231">
        <v>1227.8499999999999</v>
      </c>
      <c r="CQ132" s="231">
        <v>188.11</v>
      </c>
      <c r="CR132" s="231">
        <v>328.04</v>
      </c>
      <c r="CS132" s="231">
        <v>288.08999999999997</v>
      </c>
      <c r="CT132" s="231">
        <v>352.01</v>
      </c>
      <c r="CU132" s="231">
        <v>674.85</v>
      </c>
      <c r="CV132" s="231">
        <v>172.87</v>
      </c>
      <c r="CW132" s="231">
        <v>562.36</v>
      </c>
      <c r="CX132" s="231">
        <v>12.75</v>
      </c>
      <c r="CY132" s="231">
        <v>470.69</v>
      </c>
      <c r="CZ132" s="231">
        <v>43.84</v>
      </c>
      <c r="DA132" s="231">
        <v>11016.71</v>
      </c>
      <c r="DB132" s="231">
        <v>272.26</v>
      </c>
      <c r="DC132" s="231">
        <v>10.08</v>
      </c>
      <c r="DD132" s="231">
        <v>35.409999999999997</v>
      </c>
      <c r="DE132" s="231">
        <v>1893.5</v>
      </c>
      <c r="DF132" s="231">
        <v>243.26</v>
      </c>
      <c r="DG132" s="231">
        <v>152.47</v>
      </c>
      <c r="DH132" s="231">
        <v>13.06</v>
      </c>
      <c r="DI132" s="231">
        <v>9.39</v>
      </c>
      <c r="DJ132" s="231">
        <v>30.4</v>
      </c>
      <c r="DK132" s="231">
        <v>71.819999999999993</v>
      </c>
      <c r="DL132" s="231">
        <v>12129.08</v>
      </c>
      <c r="DM132" s="231">
        <v>35.619999999999997</v>
      </c>
      <c r="DN132" s="231">
        <v>53.52</v>
      </c>
      <c r="DO132" s="231">
        <v>77.489999999999995</v>
      </c>
      <c r="DP132" s="231">
        <v>110.43</v>
      </c>
      <c r="DQ132" s="231">
        <v>213500</v>
      </c>
      <c r="DR132" s="231">
        <v>638.17999999999995</v>
      </c>
      <c r="DS132" s="231">
        <v>37.6</v>
      </c>
      <c r="DT132" s="231">
        <v>47.91</v>
      </c>
      <c r="DU132" s="231">
        <v>82.42</v>
      </c>
      <c r="DV132" s="231">
        <v>12.42</v>
      </c>
      <c r="DW132" s="231">
        <v>1.0900000000000001</v>
      </c>
      <c r="DX132" s="231">
        <v>14.93</v>
      </c>
      <c r="DY132" s="231">
        <v>9.08</v>
      </c>
      <c r="DZ132" s="231">
        <v>242.56</v>
      </c>
      <c r="EA132" s="231">
        <v>146.49</v>
      </c>
      <c r="EB132" s="231">
        <v>21.72</v>
      </c>
      <c r="EC132" s="231">
        <v>1840</v>
      </c>
      <c r="ED132" s="231">
        <v>28.32</v>
      </c>
      <c r="EE132" s="231">
        <v>34.67</v>
      </c>
      <c r="EF132" s="231">
        <v>21.27</v>
      </c>
      <c r="EG132" s="231">
        <v>36.1</v>
      </c>
      <c r="EH132" s="231">
        <v>1229.6400000000001</v>
      </c>
      <c r="EI132" s="231">
        <v>205.3</v>
      </c>
      <c r="EJ132" s="231">
        <v>5.66</v>
      </c>
      <c r="EK132" s="231">
        <v>4397.87</v>
      </c>
      <c r="EL132" s="231">
        <v>26.72</v>
      </c>
      <c r="EM132" s="231">
        <v>285.07</v>
      </c>
      <c r="EN132" s="231">
        <v>160.78</v>
      </c>
      <c r="EO132" s="231">
        <v>306.38</v>
      </c>
      <c r="EP132" s="231">
        <v>4261.59</v>
      </c>
      <c r="EQ132" s="231">
        <v>202.37</v>
      </c>
      <c r="ER132" s="231">
        <v>171.02</v>
      </c>
      <c r="ES132" s="231">
        <v>282.98</v>
      </c>
      <c r="ET132" s="231">
        <v>69.13</v>
      </c>
      <c r="EU132" s="231">
        <v>30.9</v>
      </c>
      <c r="EV132" s="231">
        <v>479.59</v>
      </c>
      <c r="EW132" s="231">
        <v>13.89</v>
      </c>
      <c r="EX132" s="231">
        <v>184.42</v>
      </c>
      <c r="EY132" s="231">
        <v>256.10000000000002</v>
      </c>
      <c r="EZ132" s="231">
        <v>33.479999999999997</v>
      </c>
      <c r="FA132" s="231">
        <v>75.28</v>
      </c>
      <c r="FB132" s="231">
        <v>28.32</v>
      </c>
      <c r="FC132" s="231">
        <v>114</v>
      </c>
      <c r="FD132" s="231">
        <v>9.76</v>
      </c>
      <c r="FE132" s="231">
        <v>27.72</v>
      </c>
      <c r="FF132" s="231">
        <v>419.1</v>
      </c>
      <c r="FG132" s="231">
        <v>99.33</v>
      </c>
      <c r="FH132" s="231">
        <v>1068.97</v>
      </c>
      <c r="FI132" s="231">
        <v>63.23</v>
      </c>
      <c r="FJ132" s="233">
        <v>49091.46</v>
      </c>
      <c r="FN132" s="326">
        <f t="shared" si="660"/>
        <v>1.7232742471600473E-2</v>
      </c>
      <c r="FO132" s="322">
        <f t="shared" si="661"/>
        <v>-4.6463245492371748E-2</v>
      </c>
      <c r="FP132" s="322">
        <f t="shared" si="662"/>
        <v>3.0578758949880623E-2</v>
      </c>
      <c r="FQ132" s="322">
        <f t="shared" si="663"/>
        <v>1.0821953104869738E-2</v>
      </c>
      <c r="FR132" s="322">
        <f t="shared" si="664"/>
        <v>-7.0777158081185669E-3</v>
      </c>
      <c r="FS132" s="322">
        <f t="shared" si="665"/>
        <v>7.496617050067661E-2</v>
      </c>
      <c r="FT132" s="322">
        <f t="shared" si="666"/>
        <v>9.4611091733518803E-3</v>
      </c>
      <c r="FU132" s="322">
        <f t="shared" si="667"/>
        <v>2.7431422365951551E-2</v>
      </c>
      <c r="FV132" s="322">
        <f t="shared" si="668"/>
        <v>0.16863587540279273</v>
      </c>
      <c r="FW132" s="322">
        <f t="shared" si="669"/>
        <v>-3.2146450393855421E-3</v>
      </c>
      <c r="FX132" s="322">
        <f t="shared" si="670"/>
        <v>8.6104595004829518E-2</v>
      </c>
      <c r="FY132" s="322">
        <f t="shared" si="671"/>
        <v>0</v>
      </c>
      <c r="FZ132" s="322">
        <f t="shared" si="672"/>
        <v>7.2955974842767082E-3</v>
      </c>
      <c r="GA132" s="322">
        <f t="shared" si="673"/>
        <v>3.2106420666939688E-2</v>
      </c>
      <c r="GB132" s="322">
        <f t="shared" si="674"/>
        <v>1.1904761904761862E-2</v>
      </c>
      <c r="GC132" s="322">
        <f t="shared" si="675"/>
        <v>5.6765081511531659E-2</v>
      </c>
      <c r="GD132" s="322">
        <f t="shared" si="676"/>
        <v>5.3003533568904589E-2</v>
      </c>
      <c r="GE132" s="322">
        <f t="shared" si="677"/>
        <v>7.4552508597125464E-2</v>
      </c>
      <c r="GF132" s="322">
        <f t="shared" si="678"/>
        <v>6.9153776160145564E-2</v>
      </c>
      <c r="GG132" s="322">
        <f t="shared" si="679"/>
        <v>4.2830594789793619E-2</v>
      </c>
      <c r="GH132" s="322">
        <f t="shared" si="680"/>
        <v>1.4740566037735848E-2</v>
      </c>
      <c r="GI132" s="322">
        <f t="shared" si="681"/>
        <v>6.9409136430167093E-2</v>
      </c>
      <c r="GJ132" s="322">
        <f t="shared" si="682"/>
        <v>5.1082251082251069E-2</v>
      </c>
      <c r="GK132" s="322">
        <f t="shared" si="683"/>
        <v>-6.681858560889954E-3</v>
      </c>
      <c r="GL132" s="322">
        <f t="shared" si="684"/>
        <v>0.20502996365065321</v>
      </c>
      <c r="GM132" s="322">
        <f t="shared" si="685"/>
        <v>-1.5983629224047426E-2</v>
      </c>
      <c r="GN132" s="322">
        <f t="shared" si="686"/>
        <v>2.4630541871921315E-2</v>
      </c>
      <c r="GO132" s="322">
        <f t="shared" si="687"/>
        <v>-6.4102564102564361E-3</v>
      </c>
      <c r="GP132" s="322">
        <f t="shared" si="688"/>
        <v>6.9302532207907538E-2</v>
      </c>
      <c r="GQ132" s="322">
        <f t="shared" si="689"/>
        <v>-2.0510582587824518E-3</v>
      </c>
      <c r="GR132" s="322">
        <f t="shared" si="690"/>
        <v>4.2095735525417524E-2</v>
      </c>
      <c r="GS132" s="322">
        <f t="shared" si="691"/>
        <v>7.8783026421136937E-2</v>
      </c>
      <c r="GT132" s="322">
        <f t="shared" si="692"/>
        <v>9.1145833333333398E-2</v>
      </c>
      <c r="GU132" s="322">
        <f t="shared" si="693"/>
        <v>1.3855788948622734E-3</v>
      </c>
      <c r="GV132" s="322">
        <f t="shared" si="694"/>
        <v>-8.0547724526781831E-3</v>
      </c>
      <c r="GW132" s="322">
        <f t="shared" si="695"/>
        <v>8.042895442359364E-3</v>
      </c>
      <c r="GX132" s="322">
        <f t="shared" si="696"/>
        <v>0.12858142737802258</v>
      </c>
      <c r="GY132" s="322">
        <f t="shared" si="697"/>
        <v>0.23560209424083767</v>
      </c>
      <c r="GZ132" s="322">
        <f t="shared" si="698"/>
        <v>5.1120045950603134E-2</v>
      </c>
      <c r="HA132" s="322">
        <f t="shared" si="699"/>
        <v>9.617151607963205E-3</v>
      </c>
      <c r="HB132" s="322">
        <f t="shared" si="700"/>
        <v>2.8731398261381048E-3</v>
      </c>
      <c r="HC132" s="322">
        <f t="shared" si="701"/>
        <v>-1.9178082191780778E-2</v>
      </c>
      <c r="HD132" s="322">
        <f t="shared" si="702"/>
        <v>5.0104384133611735E-2</v>
      </c>
      <c r="HE132" s="322">
        <f t="shared" si="703"/>
        <v>6.4296217083277665E-2</v>
      </c>
      <c r="HF132" s="322">
        <f t="shared" si="704"/>
        <v>-1.5295411376587036E-2</v>
      </c>
      <c r="HG132" s="322">
        <f t="shared" si="705"/>
        <v>5.3815261044176756E-2</v>
      </c>
      <c r="HH132" s="322">
        <f t="shared" si="706"/>
        <v>2.9433406916850653E-2</v>
      </c>
      <c r="HI132" s="322">
        <f t="shared" si="707"/>
        <v>7.8127984718242519E-2</v>
      </c>
      <c r="HJ132" s="322">
        <f t="shared" si="708"/>
        <v>4.4871794871794865E-2</v>
      </c>
      <c r="HK132" s="322">
        <f t="shared" si="709"/>
        <v>4.2532779021426347E-2</v>
      </c>
      <c r="HL132" s="322">
        <f t="shared" si="710"/>
        <v>-2.8250000000000063E-2</v>
      </c>
      <c r="HM132" s="322">
        <f t="shared" si="711"/>
        <v>-4.7505642720656769E-3</v>
      </c>
      <c r="HN132" s="322">
        <f t="shared" si="712"/>
        <v>4.1537027743924169E-2</v>
      </c>
      <c r="HO132" s="322">
        <f t="shared" si="713"/>
        <v>0.30624999999999986</v>
      </c>
      <c r="HP132" s="322">
        <f t="shared" si="714"/>
        <v>-1.603592046183451E-2</v>
      </c>
      <c r="HQ132" s="322">
        <f t="shared" si="715"/>
        <v>6.2553397834068464E-2</v>
      </c>
      <c r="HR132" s="322">
        <f t="shared" si="716"/>
        <v>4.405629579951275E-2</v>
      </c>
      <c r="HS132" s="322">
        <f t="shared" si="717"/>
        <v>8.5540920526861047E-2</v>
      </c>
      <c r="HT132" s="322">
        <f t="shared" si="718"/>
        <v>1.879110554337618E-2</v>
      </c>
      <c r="HU132" s="322">
        <f t="shared" si="719"/>
        <v>-2.9018042737174767E-2</v>
      </c>
      <c r="HV132" s="322">
        <f t="shared" si="720"/>
        <v>4.7882136279926463E-2</v>
      </c>
      <c r="HW132" s="322">
        <f t="shared" si="721"/>
        <v>3.2114049462353161E-2</v>
      </c>
      <c r="HX132" s="322">
        <f t="shared" si="722"/>
        <v>6.1665755990944655E-3</v>
      </c>
      <c r="HY132" s="322">
        <f t="shared" si="723"/>
        <v>1.4582823586983207E-2</v>
      </c>
      <c r="HZ132" s="322">
        <f t="shared" si="724"/>
        <v>-1.5062761506276088E-2</v>
      </c>
      <c r="IA132" s="322">
        <f t="shared" si="725"/>
        <v>-2.3464292919104228E-2</v>
      </c>
      <c r="IB132" s="322">
        <f t="shared" si="726"/>
        <v>4.2042672263029171E-2</v>
      </c>
      <c r="IC132" s="322">
        <f t="shared" si="727"/>
        <v>-1.8262970394332778E-2</v>
      </c>
      <c r="ID132" s="322">
        <f t="shared" si="728"/>
        <v>-4.3482199474590448E-3</v>
      </c>
      <c r="IE132" s="322">
        <f t="shared" si="729"/>
        <v>8.0707837627787063E-3</v>
      </c>
      <c r="IF132" s="322">
        <f t="shared" si="730"/>
        <v>0.10358455882352938</v>
      </c>
      <c r="IG132" s="322">
        <f t="shared" si="731"/>
        <v>0</v>
      </c>
      <c r="IH132" s="322">
        <f t="shared" si="732"/>
        <v>2.6436781609195454E-2</v>
      </c>
      <c r="II132" s="322">
        <f t="shared" si="733"/>
        <v>2.8486055776892422E-2</v>
      </c>
      <c r="IJ132" s="322">
        <f t="shared" si="734"/>
        <v>3.1002314652451457E-2</v>
      </c>
      <c r="IK132" s="322">
        <f t="shared" si="735"/>
        <v>1.9729802033172743E-2</v>
      </c>
      <c r="IL132" s="322">
        <f t="shared" si="736"/>
        <v>9.317775317264286E-2</v>
      </c>
      <c r="IM132" s="322">
        <f t="shared" si="737"/>
        <v>-8.1920501495939997E-3</v>
      </c>
      <c r="IN132" s="322">
        <f t="shared" si="738"/>
        <v>7.2900158478605521E-3</v>
      </c>
      <c r="IO132" s="322">
        <f t="shared" si="739"/>
        <v>-1.5544087429890177E-2</v>
      </c>
      <c r="IP132" s="322">
        <f t="shared" si="740"/>
        <v>2.0534861509073531E-2</v>
      </c>
      <c r="IQ132" s="322">
        <f t="shared" si="741"/>
        <v>-1.184393869019984E-2</v>
      </c>
      <c r="IR132" s="322">
        <f t="shared" si="742"/>
        <v>-2.9535662945713664E-2</v>
      </c>
      <c r="IS132" s="322">
        <f t="shared" si="743"/>
        <v>-7.2853185595567929E-2</v>
      </c>
      <c r="IT132" s="322">
        <f t="shared" si="744"/>
        <v>1.0309278350515474E-2</v>
      </c>
      <c r="IU132" s="322">
        <f t="shared" si="745"/>
        <v>1.6996448503297863E-2</v>
      </c>
      <c r="IV132" s="322">
        <f t="shared" si="746"/>
        <v>5.1506136110078024E-2</v>
      </c>
      <c r="IW132" s="322">
        <f t="shared" si="747"/>
        <v>-9.8883009994121071E-2</v>
      </c>
      <c r="IX132" s="322">
        <f t="shared" si="748"/>
        <v>-4.8510638297872367E-2</v>
      </c>
      <c r="IY132" s="322">
        <f t="shared" si="749"/>
        <v>-2.1052631578947385E-2</v>
      </c>
      <c r="IZ132" s="322">
        <f t="shared" si="750"/>
        <v>3.2013479359730479E-2</v>
      </c>
      <c r="JA132" s="322">
        <f t="shared" si="751"/>
        <v>-0.1433189655172413</v>
      </c>
      <c r="JB132" s="322">
        <f t="shared" si="752"/>
        <v>2.5892752702905947E-2</v>
      </c>
      <c r="JC132" s="322">
        <f t="shared" si="753"/>
        <v>1.3305322128851689E-2</v>
      </c>
      <c r="JD132" s="322">
        <f t="shared" si="754"/>
        <v>7.4765742742939484E-2</v>
      </c>
      <c r="JE132" s="322">
        <f t="shared" si="755"/>
        <v>3.9548226464114239E-2</v>
      </c>
      <c r="JF132" s="322">
        <f t="shared" si="756"/>
        <v>1.6635379061371816E-2</v>
      </c>
      <c r="JG132" s="322">
        <f t="shared" si="757"/>
        <v>-3.6932912819488239E-2</v>
      </c>
      <c r="JH132" s="322">
        <f t="shared" si="758"/>
        <v>-1.7324016862042095E-3</v>
      </c>
      <c r="JI132" s="322">
        <f t="shared" si="759"/>
        <v>3.5691341280605325E-3</v>
      </c>
      <c r="JJ132" s="322">
        <f t="shared" si="760"/>
        <v>-6.2353858144972773E-3</v>
      </c>
      <c r="JK132" s="322">
        <f t="shared" si="761"/>
        <v>0.10883648613630471</v>
      </c>
      <c r="JL132" s="322">
        <f t="shared" si="762"/>
        <v>4.15775718698028E-2</v>
      </c>
      <c r="JM132" s="322">
        <f t="shared" si="763"/>
        <v>7.2220324351049622E-2</v>
      </c>
      <c r="JN132" s="322">
        <f t="shared" si="764"/>
        <v>2.8731398261381048E-3</v>
      </c>
      <c r="JO132" s="322">
        <f t="shared" si="765"/>
        <v>4.9850448654038598E-3</v>
      </c>
      <c r="JP132" s="322">
        <f t="shared" si="766"/>
        <v>3.1459364986891884E-2</v>
      </c>
      <c r="JQ132" s="322">
        <f t="shared" si="767"/>
        <v>7.0308677431021056E-3</v>
      </c>
      <c r="JR132" s="322">
        <f t="shared" si="768"/>
        <v>9.8804383925605917E-3</v>
      </c>
      <c r="JS132" s="322">
        <f t="shared" si="769"/>
        <v>1.9729802033172743E-2</v>
      </c>
      <c r="JT132" s="322">
        <f t="shared" si="770"/>
        <v>-7.5987841945288487E-3</v>
      </c>
      <c r="JU132" s="322">
        <f t="shared" si="771"/>
        <v>1.8438177874186543E-2</v>
      </c>
      <c r="JV132" s="322">
        <f t="shared" si="772"/>
        <v>8.961168270826405E-3</v>
      </c>
      <c r="JW132" s="322">
        <f t="shared" si="773"/>
        <v>6.352732119058184E-2</v>
      </c>
      <c r="JX132" s="322">
        <f t="shared" si="774"/>
        <v>-4.9101931014453575E-3</v>
      </c>
      <c r="JY132" s="322">
        <f t="shared" si="775"/>
        <v>-8.415147265077458E-4</v>
      </c>
      <c r="JZ132" s="322">
        <f t="shared" si="776"/>
        <v>-5.8078141499471964E-2</v>
      </c>
      <c r="KA132" s="322">
        <f t="shared" si="777"/>
        <v>0.17019027484143759</v>
      </c>
      <c r="KB132" s="322">
        <f t="shared" si="778"/>
        <v>3.0883822327187156E-3</v>
      </c>
      <c r="KC132" s="322">
        <f t="shared" si="779"/>
        <v>1.9093078758949882E-2</v>
      </c>
      <c r="KD132" s="322">
        <f t="shared" si="780"/>
        <v>2.4382413842918733E-2</v>
      </c>
      <c r="KE132" s="322">
        <f t="shared" si="781"/>
        <v>1.0209564750134405E-2</v>
      </c>
      <c r="KF132" s="322">
        <f t="shared" si="782"/>
        <v>0.32056229327453128</v>
      </c>
      <c r="KG132" s="322">
        <f t="shared" si="783"/>
        <v>0.19709513435003642</v>
      </c>
      <c r="KH132" s="322">
        <f t="shared" si="784"/>
        <v>0.3427027027027027</v>
      </c>
      <c r="KI132" s="322">
        <f t="shared" si="785"/>
        <v>9.2592592592592674E-3</v>
      </c>
      <c r="KJ132" s="322">
        <f t="shared" si="786"/>
        <v>6.9484240687679E-2</v>
      </c>
      <c r="KK132" s="322">
        <f t="shared" si="787"/>
        <v>3.0646992054483492E-2</v>
      </c>
      <c r="KL132" s="322">
        <f t="shared" si="788"/>
        <v>-2.4570716210238409E-2</v>
      </c>
      <c r="KM132" s="322">
        <f t="shared" si="789"/>
        <v>-8.3265637692931885E-3</v>
      </c>
      <c r="KN132" s="322">
        <f t="shared" si="790"/>
        <v>-4.601932811781667E-4</v>
      </c>
      <c r="KO132" s="322">
        <f t="shared" si="791"/>
        <v>0.18465104300798349</v>
      </c>
      <c r="KP132" s="322">
        <f t="shared" si="792"/>
        <v>2.6458861906487875E-2</v>
      </c>
      <c r="KQ132" s="322">
        <f t="shared" si="793"/>
        <v>5.6690033526363891E-2</v>
      </c>
      <c r="KR132" s="322">
        <f t="shared" si="794"/>
        <v>-1.2076172782164494E-2</v>
      </c>
      <c r="KS132" s="322">
        <f t="shared" si="795"/>
        <v>3.914795624640182E-2</v>
      </c>
      <c r="KT132" s="322">
        <f t="shared" si="796"/>
        <v>-9.9038600898593756E-3</v>
      </c>
      <c r="KU132" s="322">
        <f t="shared" si="797"/>
        <v>-2.1871202916159838E-3</v>
      </c>
      <c r="KV132" s="322">
        <f t="shared" si="798"/>
        <v>5.3285968028419627E-3</v>
      </c>
      <c r="KW132" s="322">
        <f t="shared" si="799"/>
        <v>-6.3645460739226764E-2</v>
      </c>
      <c r="KX132" s="322">
        <f t="shared" si="800"/>
        <v>5.2671181339353111E-3</v>
      </c>
      <c r="KY132" s="322">
        <f t="shared" si="801"/>
        <v>1.9016979445933845E-2</v>
      </c>
      <c r="KZ132" s="322">
        <f t="shared" si="802"/>
        <v>-3.0277442702050725E-2</v>
      </c>
      <c r="LA132" s="322">
        <f t="shared" si="803"/>
        <v>5.1407000686341867E-2</v>
      </c>
      <c r="LB132" s="322">
        <f t="shared" si="804"/>
        <v>5.6863328621382325E-2</v>
      </c>
      <c r="LC132" s="322">
        <f t="shared" si="805"/>
        <v>-1.0754265043750251E-2</v>
      </c>
      <c r="LD132" s="322">
        <f t="shared" si="806"/>
        <v>2.9434779991572953E-2</v>
      </c>
      <c r="LE132" s="322">
        <f t="shared" si="807"/>
        <v>-8.4739778264250078E-4</v>
      </c>
      <c r="LF132" s="322">
        <f t="shared" si="808"/>
        <v>-1.2992575671045271E-2</v>
      </c>
      <c r="LG132" s="322">
        <f t="shared" si="809"/>
        <v>6.3683304647159988E-2</v>
      </c>
      <c r="LH132" s="322">
        <f t="shared" si="810"/>
        <v>1.4489994500148E-2</v>
      </c>
      <c r="LI132" s="322">
        <f t="shared" si="811"/>
        <v>6.1926605504587194E-2</v>
      </c>
      <c r="LJ132" s="322">
        <f t="shared" si="812"/>
        <v>1.6144140173012168E-2</v>
      </c>
      <c r="LK132" s="322">
        <f t="shared" si="813"/>
        <v>3.5416835125737928E-2</v>
      </c>
      <c r="LL132" s="322">
        <f t="shared" si="814"/>
        <v>8.4899546338301934E-2</v>
      </c>
      <c r="LM132" s="322">
        <f t="shared" si="815"/>
        <v>5.8195108237278616E-2</v>
      </c>
      <c r="LN132" s="322">
        <f t="shared" si="816"/>
        <v>2.720348204570185E-2</v>
      </c>
      <c r="LO132" s="322">
        <f t="shared" si="817"/>
        <v>-8.6956521739130436E-3</v>
      </c>
      <c r="LP132" s="322">
        <f t="shared" si="818"/>
        <v>-5.9730250481695661E-2</v>
      </c>
      <c r="LQ132" s="322">
        <f t="shared" si="819"/>
        <v>-1.2820512820512801E-2</v>
      </c>
      <c r="LR132" s="322">
        <f t="shared" si="820"/>
        <v>-4.5839963898058333E-3</v>
      </c>
      <c r="LS132" s="322">
        <f t="shared" si="821"/>
        <v>3.3333333333333162E-3</v>
      </c>
      <c r="LT132" s="322">
        <f t="shared" si="822"/>
        <v>2.7994153059065767E-2</v>
      </c>
      <c r="LU132" s="322">
        <f t="shared" si="823"/>
        <v>-2.8874212870526841E-2</v>
      </c>
      <c r="LV132" s="327">
        <f t="shared" si="824"/>
        <v>1.5554757956993728E-2</v>
      </c>
    </row>
    <row r="133" spans="1:334">
      <c r="A133" s="265">
        <v>45705</v>
      </c>
      <c r="B133" s="230">
        <v>3843.08</v>
      </c>
      <c r="C133" s="231">
        <v>180.09</v>
      </c>
      <c r="D133" s="231">
        <v>68.59</v>
      </c>
      <c r="E133" s="231">
        <v>39.56</v>
      </c>
      <c r="F133" s="231">
        <v>2617.88</v>
      </c>
      <c r="G133" s="231">
        <v>101.35</v>
      </c>
      <c r="H133" s="231">
        <v>234.1</v>
      </c>
      <c r="I133" s="231">
        <v>195039.67</v>
      </c>
      <c r="J133" s="231">
        <v>51.6</v>
      </c>
      <c r="K133" s="231">
        <v>405.98</v>
      </c>
      <c r="L133" s="231">
        <v>78.349999999999994</v>
      </c>
      <c r="M133" s="232">
        <v>7.0000000000000007E-2</v>
      </c>
      <c r="N133" s="231">
        <v>34.26</v>
      </c>
      <c r="O133" s="231">
        <v>4963.3100000000004</v>
      </c>
      <c r="P133" s="231">
        <v>4.37</v>
      </c>
      <c r="Q133" s="231">
        <v>2260</v>
      </c>
      <c r="R133" s="231">
        <v>51.7</v>
      </c>
      <c r="S133" s="231">
        <v>244.95</v>
      </c>
      <c r="T133" s="231">
        <v>92.78</v>
      </c>
      <c r="U133" s="231">
        <v>57503.55</v>
      </c>
      <c r="V133" s="231">
        <v>16.98</v>
      </c>
      <c r="W133" s="231">
        <v>134.4</v>
      </c>
      <c r="X133" s="231">
        <v>12.2</v>
      </c>
      <c r="Y133" s="231">
        <v>458.27</v>
      </c>
      <c r="Z133" s="231">
        <v>141.36000000000001</v>
      </c>
      <c r="AA133" s="231">
        <v>337.8</v>
      </c>
      <c r="AB133" s="231">
        <v>2</v>
      </c>
      <c r="AC133" s="231">
        <v>10.34</v>
      </c>
      <c r="AD133" s="231">
        <v>24.71</v>
      </c>
      <c r="AE133" s="231">
        <v>216.58</v>
      </c>
      <c r="AF133" s="231">
        <v>691.87</v>
      </c>
      <c r="AG133" s="231">
        <v>69.790000000000006</v>
      </c>
      <c r="AH133" s="231">
        <v>12.8</v>
      </c>
      <c r="AI133" s="231">
        <v>173.69</v>
      </c>
      <c r="AJ133" s="231">
        <v>25.37</v>
      </c>
      <c r="AK133" s="231">
        <v>301.2</v>
      </c>
      <c r="AL133" s="231">
        <v>499.45</v>
      </c>
      <c r="AM133" s="231">
        <v>24.87</v>
      </c>
      <c r="AN133" s="231">
        <v>18.97</v>
      </c>
      <c r="AO133" s="231">
        <v>156.47999999999999</v>
      </c>
      <c r="AP133" s="231">
        <v>260.10000000000002</v>
      </c>
      <c r="AQ133" s="231">
        <v>14.78</v>
      </c>
      <c r="AR133" s="231">
        <v>11.08</v>
      </c>
      <c r="AS133" s="231">
        <v>82.15</v>
      </c>
      <c r="AT133" s="231">
        <v>96.84</v>
      </c>
      <c r="AU133" s="231">
        <v>159.94999999999999</v>
      </c>
      <c r="AV133" s="231">
        <v>26.48</v>
      </c>
      <c r="AW133" s="231">
        <v>54.12</v>
      </c>
      <c r="AX133" s="231">
        <v>4.84</v>
      </c>
      <c r="AY133" s="231">
        <v>33.56</v>
      </c>
      <c r="AZ133" s="231">
        <v>37.729999999999997</v>
      </c>
      <c r="BA133" s="231">
        <v>9353.32</v>
      </c>
      <c r="BB133" s="231">
        <v>706.02</v>
      </c>
      <c r="BC133" s="231">
        <v>1.95</v>
      </c>
      <c r="BD133" s="231">
        <v>15.33</v>
      </c>
      <c r="BE133" s="231">
        <v>444.32</v>
      </c>
      <c r="BF133" s="231">
        <v>1003.15</v>
      </c>
      <c r="BG133" s="231">
        <v>221.45</v>
      </c>
      <c r="BH133" s="231">
        <v>65.34</v>
      </c>
      <c r="BI133" s="231">
        <v>337.18</v>
      </c>
      <c r="BJ133" s="231">
        <v>5.78</v>
      </c>
      <c r="BK133" s="231">
        <v>1783.4</v>
      </c>
      <c r="BL133" s="231">
        <v>130.44999999999999</v>
      </c>
      <c r="BM133" s="231">
        <v>198.92</v>
      </c>
      <c r="BN133" s="231">
        <v>323.76</v>
      </c>
      <c r="BO133" s="231">
        <v>3726.06</v>
      </c>
      <c r="BP133" s="231">
        <v>141.88999999999999</v>
      </c>
      <c r="BQ133" s="231">
        <v>959.3</v>
      </c>
      <c r="BR133" s="231">
        <v>108.2</v>
      </c>
      <c r="BS133" s="231">
        <v>339.94</v>
      </c>
      <c r="BT133" s="231">
        <v>129.37</v>
      </c>
      <c r="BU133" s="231">
        <v>55.53</v>
      </c>
      <c r="BV133" s="231">
        <v>8.74</v>
      </c>
      <c r="BW133" s="231">
        <v>94.07</v>
      </c>
      <c r="BX133" s="231">
        <v>681.96</v>
      </c>
      <c r="BY133" s="231">
        <v>158.47999999999999</v>
      </c>
      <c r="BZ133" s="231">
        <v>115.56</v>
      </c>
      <c r="CA133" s="231">
        <v>149.05000000000001</v>
      </c>
      <c r="CB133" s="231">
        <v>64.62</v>
      </c>
      <c r="CC133" s="231">
        <v>88376.320000000007</v>
      </c>
      <c r="CD133" s="231">
        <v>243.65</v>
      </c>
      <c r="CE133" s="231">
        <v>82.5</v>
      </c>
      <c r="CF133" s="231">
        <v>9001.58</v>
      </c>
      <c r="CG133" s="231">
        <v>31</v>
      </c>
      <c r="CH133" s="231">
        <v>0.99</v>
      </c>
      <c r="CI133" s="231">
        <v>160.75</v>
      </c>
      <c r="CJ133" s="231">
        <v>110.84</v>
      </c>
      <c r="CK133" s="231">
        <v>86.68</v>
      </c>
      <c r="CL133" s="231">
        <v>22.08</v>
      </c>
      <c r="CM133" s="231">
        <v>6</v>
      </c>
      <c r="CN133" s="231">
        <v>13.21</v>
      </c>
      <c r="CO133" s="231">
        <v>7.49</v>
      </c>
      <c r="CP133" s="231">
        <v>1255.3499999999999</v>
      </c>
      <c r="CQ133" s="231">
        <v>199.04</v>
      </c>
      <c r="CR133" s="231">
        <v>330.43</v>
      </c>
      <c r="CS133" s="231">
        <v>280.45</v>
      </c>
      <c r="CT133" s="231">
        <v>347.34</v>
      </c>
      <c r="CU133" s="231">
        <v>667.46</v>
      </c>
      <c r="CV133" s="231">
        <v>166.57</v>
      </c>
      <c r="CW133" s="231">
        <v>555.14</v>
      </c>
      <c r="CX133" s="231">
        <v>11.5</v>
      </c>
      <c r="CY133" s="231">
        <v>512.53</v>
      </c>
      <c r="CZ133" s="231">
        <v>44.69</v>
      </c>
      <c r="DA133" s="231">
        <v>11244.32</v>
      </c>
      <c r="DB133" s="231">
        <v>260.10000000000002</v>
      </c>
      <c r="DC133" s="231">
        <v>9.89</v>
      </c>
      <c r="DD133" s="231">
        <v>35.89</v>
      </c>
      <c r="DE133" s="231">
        <v>1841.1</v>
      </c>
      <c r="DF133" s="231">
        <v>241.48</v>
      </c>
      <c r="DG133" s="231">
        <v>158.47999999999999</v>
      </c>
      <c r="DH133" s="231">
        <v>13.12</v>
      </c>
      <c r="DI133" s="231">
        <v>8.6999999999999993</v>
      </c>
      <c r="DJ133" s="231">
        <v>27.97</v>
      </c>
      <c r="DK133" s="231">
        <v>75.22</v>
      </c>
      <c r="DL133" s="231">
        <v>11530.61</v>
      </c>
      <c r="DM133" s="231">
        <v>35.1</v>
      </c>
      <c r="DN133" s="231">
        <v>54.73</v>
      </c>
      <c r="DO133" s="231">
        <v>76.28</v>
      </c>
      <c r="DP133" s="231">
        <v>110.24</v>
      </c>
      <c r="DQ133" s="231">
        <v>231500</v>
      </c>
      <c r="DR133" s="231">
        <v>607.38</v>
      </c>
      <c r="DS133" s="231">
        <v>37.56</v>
      </c>
      <c r="DT133" s="231">
        <v>56.07</v>
      </c>
      <c r="DU133" s="231">
        <v>71.77</v>
      </c>
      <c r="DV133" s="231">
        <v>11.82</v>
      </c>
      <c r="DW133" s="231">
        <v>1.02</v>
      </c>
      <c r="DX133" s="231">
        <v>13.43</v>
      </c>
      <c r="DY133" s="231">
        <v>9.41</v>
      </c>
      <c r="DZ133" s="231">
        <v>250.24</v>
      </c>
      <c r="EA133" s="231">
        <v>143.61000000000001</v>
      </c>
      <c r="EB133" s="231">
        <v>22.7</v>
      </c>
      <c r="EC133" s="231">
        <v>1787</v>
      </c>
      <c r="ED133" s="231">
        <v>27.55</v>
      </c>
      <c r="EE133" s="231">
        <v>34.49</v>
      </c>
      <c r="EF133" s="231">
        <v>20.88</v>
      </c>
      <c r="EG133" s="231">
        <v>35.049999999999997</v>
      </c>
      <c r="EH133" s="231">
        <v>1207.1300000000001</v>
      </c>
      <c r="EI133" s="231">
        <v>209.21</v>
      </c>
      <c r="EJ133" s="231">
        <v>5.63</v>
      </c>
      <c r="EK133" s="231">
        <v>4395.87</v>
      </c>
      <c r="EL133" s="231">
        <v>26.63</v>
      </c>
      <c r="EM133" s="231">
        <v>288.85000000000002</v>
      </c>
      <c r="EN133" s="231">
        <v>168.03</v>
      </c>
      <c r="EO133" s="231">
        <v>307.32</v>
      </c>
      <c r="EP133" s="231">
        <v>4143.9799999999996</v>
      </c>
      <c r="EQ133" s="231">
        <v>196.75</v>
      </c>
      <c r="ER133" s="231">
        <v>175.25</v>
      </c>
      <c r="ES133" s="231">
        <v>285.26</v>
      </c>
      <c r="ET133" s="231">
        <v>67.319999999999993</v>
      </c>
      <c r="EU133" s="231">
        <v>29.91</v>
      </c>
      <c r="EV133" s="231">
        <v>478.74</v>
      </c>
      <c r="EW133" s="231">
        <v>14.3</v>
      </c>
      <c r="EX133" s="231">
        <v>177.15</v>
      </c>
      <c r="EY133" s="231">
        <v>258.01</v>
      </c>
      <c r="EZ133" s="231">
        <v>32.409999999999997</v>
      </c>
      <c r="FA133" s="231">
        <v>77.73</v>
      </c>
      <c r="FB133" s="231">
        <v>28.04</v>
      </c>
      <c r="FC133" s="231">
        <v>112.8</v>
      </c>
      <c r="FD133" s="231">
        <v>10.3</v>
      </c>
      <c r="FE133" s="231">
        <v>29.84</v>
      </c>
      <c r="FF133" s="231">
        <v>394.9</v>
      </c>
      <c r="FG133" s="231">
        <v>99.73</v>
      </c>
      <c r="FH133" s="231">
        <v>1032.25</v>
      </c>
      <c r="FI133" s="231">
        <v>63.82</v>
      </c>
      <c r="FJ133" s="233">
        <v>46479.58</v>
      </c>
      <c r="FN133" s="326">
        <f t="shared" si="660"/>
        <v>-1.430927422560895E-2</v>
      </c>
      <c r="FO133" s="322">
        <f t="shared" si="661"/>
        <v>7.4965034965035152E-3</v>
      </c>
      <c r="FP133" s="322">
        <f t="shared" si="662"/>
        <v>-7.2369373281227379E-3</v>
      </c>
      <c r="FQ133" s="322">
        <f t="shared" si="663"/>
        <v>8.411929645679465E-3</v>
      </c>
      <c r="FR133" s="322">
        <f t="shared" si="664"/>
        <v>-3.5124835064389293E-2</v>
      </c>
      <c r="FS133" s="322">
        <f t="shared" si="665"/>
        <v>-0.14946290701577714</v>
      </c>
      <c r="FT133" s="322">
        <f t="shared" si="666"/>
        <v>1.1100073424610172E-2</v>
      </c>
      <c r="FU133" s="322">
        <f t="shared" si="667"/>
        <v>0</v>
      </c>
      <c r="FV133" s="322">
        <f t="shared" si="668"/>
        <v>-0.20955882352941177</v>
      </c>
      <c r="FW133" s="322">
        <f t="shared" si="669"/>
        <v>-5.4160512063015866E-4</v>
      </c>
      <c r="FX133" s="322">
        <f t="shared" si="670"/>
        <v>-4.5737517469190631E-3</v>
      </c>
      <c r="FY133" s="322">
        <f t="shared" si="671"/>
        <v>0</v>
      </c>
      <c r="FZ133" s="322">
        <f t="shared" si="672"/>
        <v>-0.14435564435564438</v>
      </c>
      <c r="GA133" s="322">
        <f t="shared" si="673"/>
        <v>-1.0656258907623836E-2</v>
      </c>
      <c r="GB133" s="322">
        <f t="shared" si="674"/>
        <v>2.8235294117647084E-2</v>
      </c>
      <c r="GC133" s="322">
        <f t="shared" si="675"/>
        <v>7.1095123673572028E-2</v>
      </c>
      <c r="GD133" s="322">
        <f t="shared" si="676"/>
        <v>0.15659955257270691</v>
      </c>
      <c r="GE133" s="322">
        <f t="shared" si="677"/>
        <v>5.0055389160136169E-3</v>
      </c>
      <c r="GF133" s="322">
        <f t="shared" si="678"/>
        <v>-1.2978723404255307E-2</v>
      </c>
      <c r="GG133" s="322">
        <f t="shared" si="679"/>
        <v>3.9285644573962671E-2</v>
      </c>
      <c r="GH133" s="322">
        <f t="shared" si="680"/>
        <v>-1.3364323067983755E-2</v>
      </c>
      <c r="GI133" s="322">
        <f t="shared" si="681"/>
        <v>-3.1839792537098309E-2</v>
      </c>
      <c r="GJ133" s="322">
        <f t="shared" si="682"/>
        <v>4.9423393739702406E-3</v>
      </c>
      <c r="GK133" s="322">
        <f t="shared" si="683"/>
        <v>-0.10904813749125132</v>
      </c>
      <c r="GL133" s="322">
        <f t="shared" si="684"/>
        <v>0.15245393771400634</v>
      </c>
      <c r="GM133" s="322">
        <f t="shared" si="685"/>
        <v>-5.0696942446043065E-2</v>
      </c>
      <c r="GN133" s="322">
        <f t="shared" si="686"/>
        <v>-3.8461538461538491E-2</v>
      </c>
      <c r="GO133" s="322">
        <f t="shared" si="687"/>
        <v>-4.7004608294930861E-2</v>
      </c>
      <c r="GP133" s="322">
        <f t="shared" si="688"/>
        <v>2.6589115081013734E-2</v>
      </c>
      <c r="GQ133" s="322">
        <f t="shared" si="689"/>
        <v>-5.2912366625852691E-2</v>
      </c>
      <c r="GR133" s="322">
        <f t="shared" si="690"/>
        <v>-1.486523045378813E-2</v>
      </c>
      <c r="GS133" s="322">
        <f t="shared" si="691"/>
        <v>3.5921033100786724E-2</v>
      </c>
      <c r="GT133" s="322">
        <f t="shared" si="692"/>
        <v>1.8297533810660335E-2</v>
      </c>
      <c r="GU133" s="322">
        <f t="shared" si="693"/>
        <v>-3.8687181757803904E-2</v>
      </c>
      <c r="GV133" s="322">
        <f t="shared" si="694"/>
        <v>3.0044660982541698E-2</v>
      </c>
      <c r="GW133" s="322">
        <f t="shared" si="695"/>
        <v>1.3297872340424775E-3</v>
      </c>
      <c r="GX133" s="322">
        <f t="shared" si="696"/>
        <v>-8.202296643060557E-4</v>
      </c>
      <c r="GY133" s="322">
        <f t="shared" si="697"/>
        <v>5.3813559322033876E-2</v>
      </c>
      <c r="GZ133" s="322">
        <f t="shared" si="698"/>
        <v>3.6612021857923394E-2</v>
      </c>
      <c r="HA133" s="322">
        <f t="shared" si="699"/>
        <v>-5.0600655260283969E-2</v>
      </c>
      <c r="HB133" s="322">
        <f t="shared" si="700"/>
        <v>-4.4663189598178096E-2</v>
      </c>
      <c r="HC133" s="322">
        <f t="shared" si="701"/>
        <v>3.2122905027932892E-2</v>
      </c>
      <c r="HD133" s="322">
        <f t="shared" si="702"/>
        <v>0.10139165009940353</v>
      </c>
      <c r="HE133" s="322">
        <f t="shared" si="703"/>
        <v>3.1775935694549118E-2</v>
      </c>
      <c r="HF133" s="322">
        <f t="shared" si="704"/>
        <v>-1.6852791878172554E-2</v>
      </c>
      <c r="HG133" s="322">
        <f t="shared" si="705"/>
        <v>-6.2206848030018844E-2</v>
      </c>
      <c r="HH133" s="322">
        <f t="shared" si="706"/>
        <v>-5.3609721229449604E-2</v>
      </c>
      <c r="HI133" s="322">
        <f t="shared" si="707"/>
        <v>-4.1105598866052452E-2</v>
      </c>
      <c r="HJ133" s="322">
        <f t="shared" si="708"/>
        <v>-1.0224948875255588E-2</v>
      </c>
      <c r="HK133" s="322">
        <f t="shared" si="709"/>
        <v>2.9447852760736221E-2</v>
      </c>
      <c r="HL133" s="322">
        <f t="shared" si="710"/>
        <v>-2.9328531000771822E-2</v>
      </c>
      <c r="HM133" s="322">
        <f t="shared" si="711"/>
        <v>-2.5629860355128278E-2</v>
      </c>
      <c r="HN133" s="322">
        <f t="shared" si="712"/>
        <v>-2.80829272321797E-2</v>
      </c>
      <c r="HO133" s="322">
        <f t="shared" si="713"/>
        <v>-6.6985645933014315E-2</v>
      </c>
      <c r="HP133" s="322">
        <f t="shared" si="714"/>
        <v>-6.5189048239894308E-4</v>
      </c>
      <c r="HQ133" s="322">
        <f t="shared" si="715"/>
        <v>-3.4422809457580042E-2</v>
      </c>
      <c r="HR133" s="322">
        <f t="shared" si="716"/>
        <v>-5.2380502550538388E-2</v>
      </c>
      <c r="HS133" s="322">
        <f t="shared" si="717"/>
        <v>6.3621904112700625E-3</v>
      </c>
      <c r="HT133" s="322">
        <f t="shared" si="718"/>
        <v>4.3037196434061037E-3</v>
      </c>
      <c r="HU133" s="322">
        <f t="shared" si="719"/>
        <v>-3.7563509733401751E-2</v>
      </c>
      <c r="HV133" s="322">
        <f t="shared" si="720"/>
        <v>1.5817223198593997E-2</v>
      </c>
      <c r="HW133" s="322">
        <f t="shared" si="721"/>
        <v>5.4420089428478381E-4</v>
      </c>
      <c r="HX133" s="322">
        <f t="shared" si="722"/>
        <v>1.2024825446082101E-2</v>
      </c>
      <c r="HY133" s="322">
        <f t="shared" si="723"/>
        <v>-4.0563353108570996E-2</v>
      </c>
      <c r="HZ133" s="322">
        <f t="shared" si="724"/>
        <v>-8.3092608326253273E-2</v>
      </c>
      <c r="IA133" s="322">
        <f t="shared" si="725"/>
        <v>-3.7827787891699327E-2</v>
      </c>
      <c r="IB133" s="322">
        <f t="shared" si="726"/>
        <v>-4.7462406015037734E-2</v>
      </c>
      <c r="IC133" s="322">
        <f t="shared" si="727"/>
        <v>3.1282586027106833E-4</v>
      </c>
      <c r="ID133" s="322">
        <f t="shared" si="728"/>
        <v>-1.5558183968701608E-2</v>
      </c>
      <c r="IE133" s="322">
        <f t="shared" si="729"/>
        <v>8.006167714387346E-3</v>
      </c>
      <c r="IF133" s="322">
        <f t="shared" si="730"/>
        <v>7.7454818022820116E-2</v>
      </c>
      <c r="IG133" s="322">
        <f t="shared" si="731"/>
        <v>-1.279999999999998E-2</v>
      </c>
      <c r="IH133" s="322">
        <f t="shared" si="732"/>
        <v>-2.1276595744680795E-2</v>
      </c>
      <c r="II133" s="322">
        <f t="shared" si="733"/>
        <v>-8.8998644199109161E-2</v>
      </c>
      <c r="IJ133" s="322">
        <f t="shared" si="734"/>
        <v>-7.2100142866861699E-2</v>
      </c>
      <c r="IK133" s="322">
        <f t="shared" si="735"/>
        <v>3.9417590345641705E-2</v>
      </c>
      <c r="IL133" s="322">
        <f t="shared" si="736"/>
        <v>-9.9649396182313929E-2</v>
      </c>
      <c r="IM133" s="322">
        <f t="shared" si="737"/>
        <v>7.053077641312952E-2</v>
      </c>
      <c r="IN133" s="322">
        <f t="shared" si="738"/>
        <v>1.6677155443675304E-2</v>
      </c>
      <c r="IO133" s="322">
        <f t="shared" si="739"/>
        <v>-4.2104788732393577E-3</v>
      </c>
      <c r="IP133" s="322">
        <f t="shared" si="740"/>
        <v>-4.9875214475120853E-2</v>
      </c>
      <c r="IQ133" s="322">
        <f t="shared" si="741"/>
        <v>-3.0552291421856573E-2</v>
      </c>
      <c r="IR133" s="322">
        <f t="shared" si="742"/>
        <v>-1.3044169485392805E-2</v>
      </c>
      <c r="IS133" s="322">
        <f t="shared" si="743"/>
        <v>-7.3797430534807265E-2</v>
      </c>
      <c r="IT133" s="322">
        <f t="shared" si="744"/>
        <v>1.0204081632653071E-2</v>
      </c>
      <c r="IU133" s="322">
        <f t="shared" si="745"/>
        <v>2.4320279371413465E-3</v>
      </c>
      <c r="IV133" s="322">
        <f t="shared" si="746"/>
        <v>-1.9982316534040593E-2</v>
      </c>
      <c r="IW133" s="322">
        <f t="shared" si="747"/>
        <v>0.13100208768267232</v>
      </c>
      <c r="IX133" s="322">
        <f t="shared" si="748"/>
        <v>-1.2522361359570713E-2</v>
      </c>
      <c r="IY133" s="322">
        <f t="shared" si="749"/>
        <v>7.5268817204301064E-2</v>
      </c>
      <c r="IZ133" s="322">
        <f t="shared" si="750"/>
        <v>7.8367346938775576E-2</v>
      </c>
      <c r="JA133" s="322">
        <f t="shared" si="751"/>
        <v>-5.786163522012578E-2</v>
      </c>
      <c r="JB133" s="322">
        <f t="shared" si="752"/>
        <v>2.2396872582155801E-2</v>
      </c>
      <c r="JC133" s="322">
        <f t="shared" si="753"/>
        <v>5.810430067513677E-2</v>
      </c>
      <c r="JD133" s="322">
        <f t="shared" si="754"/>
        <v>7.2856968662357831E-3</v>
      </c>
      <c r="JE133" s="322">
        <f t="shared" si="755"/>
        <v>-2.6519490437016166E-2</v>
      </c>
      <c r="JF133" s="322">
        <f t="shared" si="756"/>
        <v>-1.3266668560552303E-2</v>
      </c>
      <c r="JG133" s="322">
        <f t="shared" si="757"/>
        <v>-1.095058161072829E-2</v>
      </c>
      <c r="JH133" s="322">
        <f t="shared" si="758"/>
        <v>-3.6443570312951992E-2</v>
      </c>
      <c r="JI133" s="322">
        <f t="shared" si="759"/>
        <v>-1.2838750978021245E-2</v>
      </c>
      <c r="JJ133" s="322">
        <f t="shared" si="760"/>
        <v>-9.8039215686274508E-2</v>
      </c>
      <c r="JK133" s="322">
        <f t="shared" si="761"/>
        <v>8.8890777369393811E-2</v>
      </c>
      <c r="JL133" s="322">
        <f t="shared" si="762"/>
        <v>1.938868613138673E-2</v>
      </c>
      <c r="JM133" s="322">
        <f t="shared" si="763"/>
        <v>2.0660433105709471E-2</v>
      </c>
      <c r="JN133" s="322">
        <f t="shared" si="764"/>
        <v>-4.4663189598178096E-2</v>
      </c>
      <c r="JO133" s="322">
        <f t="shared" si="765"/>
        <v>-1.88492063492063E-2</v>
      </c>
      <c r="JP133" s="322">
        <f t="shared" si="766"/>
        <v>1.3555492798644564E-2</v>
      </c>
      <c r="JQ133" s="322">
        <f t="shared" si="767"/>
        <v>-2.7673620279904988E-2</v>
      </c>
      <c r="JR133" s="322">
        <f t="shared" si="768"/>
        <v>-7.3172736989229681E-3</v>
      </c>
      <c r="JS133" s="322">
        <f t="shared" si="769"/>
        <v>3.9417590345641705E-2</v>
      </c>
      <c r="JT133" s="322">
        <f t="shared" si="770"/>
        <v>4.5941807044409429E-3</v>
      </c>
      <c r="JU133" s="322">
        <f t="shared" si="771"/>
        <v>-7.348242811501611E-2</v>
      </c>
      <c r="JV133" s="322">
        <f t="shared" si="772"/>
        <v>-7.9934210526315788E-2</v>
      </c>
      <c r="JW133" s="322">
        <f t="shared" si="773"/>
        <v>4.7340573656363211E-2</v>
      </c>
      <c r="JX133" s="322">
        <f t="shared" si="774"/>
        <v>-4.9341747271845794E-2</v>
      </c>
      <c r="JY133" s="322">
        <f t="shared" si="775"/>
        <v>-1.459854014598529E-2</v>
      </c>
      <c r="JZ133" s="322">
        <f t="shared" si="776"/>
        <v>2.2608370702540986E-2</v>
      </c>
      <c r="KA133" s="322">
        <f t="shared" si="777"/>
        <v>-1.5614918053942365E-2</v>
      </c>
      <c r="KB133" s="322">
        <f t="shared" si="778"/>
        <v>-1.7205469528208995E-3</v>
      </c>
      <c r="KC133" s="322">
        <f t="shared" si="779"/>
        <v>8.4309133489461355E-2</v>
      </c>
      <c r="KD133" s="322">
        <f t="shared" si="780"/>
        <v>-4.8262245761383868E-2</v>
      </c>
      <c r="KE133" s="322">
        <f t="shared" si="781"/>
        <v>-1.0638297872340198E-3</v>
      </c>
      <c r="KF133" s="322">
        <f t="shared" si="782"/>
        <v>0.17031934877896063</v>
      </c>
      <c r="KG133" s="322">
        <f t="shared" si="783"/>
        <v>-0.12921620965785011</v>
      </c>
      <c r="KH133" s="322">
        <f t="shared" si="784"/>
        <v>-4.8309178743961324E-2</v>
      </c>
      <c r="KI133" s="322">
        <f t="shared" si="785"/>
        <v>-6.4220183486238591E-2</v>
      </c>
      <c r="KJ133" s="322">
        <f t="shared" si="786"/>
        <v>-0.10046885465505694</v>
      </c>
      <c r="KK133" s="322">
        <f t="shared" si="787"/>
        <v>3.6343612334801767E-2</v>
      </c>
      <c r="KL133" s="322">
        <f t="shared" si="788"/>
        <v>3.1662269129287629E-2</v>
      </c>
      <c r="KM133" s="322">
        <f t="shared" si="789"/>
        <v>-1.9660045054269885E-2</v>
      </c>
      <c r="KN133" s="322">
        <f t="shared" si="790"/>
        <v>4.5119705340699839E-2</v>
      </c>
      <c r="KO133" s="322">
        <f t="shared" si="791"/>
        <v>-2.8804347826086957E-2</v>
      </c>
      <c r="KP133" s="322">
        <f t="shared" si="792"/>
        <v>-2.7189265536723149E-2</v>
      </c>
      <c r="KQ133" s="322">
        <f t="shared" si="793"/>
        <v>-5.1918084799538423E-3</v>
      </c>
      <c r="KR133" s="322">
        <f t="shared" si="794"/>
        <v>-1.8335684062059265E-2</v>
      </c>
      <c r="KS133" s="322">
        <f t="shared" si="795"/>
        <v>-2.9085872576177403E-2</v>
      </c>
      <c r="KT133" s="322">
        <f t="shared" si="796"/>
        <v>-1.8306170911811578E-2</v>
      </c>
      <c r="KU133" s="322">
        <f t="shared" si="797"/>
        <v>1.9045299561617129E-2</v>
      </c>
      <c r="KV133" s="322">
        <f t="shared" si="798"/>
        <v>-5.3003533568905031E-3</v>
      </c>
      <c r="KW133" s="322">
        <f t="shared" si="799"/>
        <v>-4.5476560243936271E-4</v>
      </c>
      <c r="KX133" s="322">
        <f t="shared" si="800"/>
        <v>-3.3682634730538871E-3</v>
      </c>
      <c r="KY133" s="322">
        <f t="shared" si="801"/>
        <v>1.3259901076928577E-2</v>
      </c>
      <c r="KZ133" s="322">
        <f t="shared" si="802"/>
        <v>4.509267321806195E-2</v>
      </c>
      <c r="LA133" s="322">
        <f t="shared" si="803"/>
        <v>3.0680853841634497E-3</v>
      </c>
      <c r="LB133" s="322">
        <f t="shared" si="804"/>
        <v>-2.7597680677869194E-2</v>
      </c>
      <c r="LC133" s="322">
        <f t="shared" si="805"/>
        <v>-2.7770914661264044E-2</v>
      </c>
      <c r="LD133" s="322">
        <f t="shared" si="806"/>
        <v>2.4733949245702196E-2</v>
      </c>
      <c r="LE133" s="322">
        <f t="shared" si="807"/>
        <v>8.0571065092938463E-3</v>
      </c>
      <c r="LF133" s="322">
        <f t="shared" si="808"/>
        <v>-2.6182554607261717E-2</v>
      </c>
      <c r="LG133" s="322">
        <f t="shared" si="809"/>
        <v>-3.2038834951456263E-2</v>
      </c>
      <c r="LH133" s="322">
        <f t="shared" si="810"/>
        <v>-1.7723472132445755E-3</v>
      </c>
      <c r="LI133" s="322">
        <f t="shared" si="811"/>
        <v>2.9517638588912896E-2</v>
      </c>
      <c r="LJ133" s="322">
        <f t="shared" si="812"/>
        <v>-3.9420887105519914E-2</v>
      </c>
      <c r="LK133" s="322">
        <f t="shared" si="813"/>
        <v>7.4580242092931199E-3</v>
      </c>
      <c r="LL133" s="322">
        <f t="shared" si="814"/>
        <v>-3.1959378733572297E-2</v>
      </c>
      <c r="LM133" s="322">
        <f t="shared" si="815"/>
        <v>3.2545164718384735E-2</v>
      </c>
      <c r="LN133" s="322">
        <f t="shared" si="816"/>
        <v>-9.8870056497175549E-3</v>
      </c>
      <c r="LO133" s="322">
        <f t="shared" si="817"/>
        <v>-1.052631578947371E-2</v>
      </c>
      <c r="LP133" s="322">
        <f t="shared" si="818"/>
        <v>5.5327868852459113E-2</v>
      </c>
      <c r="LQ133" s="322">
        <f t="shared" si="819"/>
        <v>7.6479076479076522E-2</v>
      </c>
      <c r="LR133" s="322">
        <f t="shared" si="820"/>
        <v>-5.7742782152231074E-2</v>
      </c>
      <c r="LS133" s="322">
        <f t="shared" si="821"/>
        <v>4.0269807711668746E-3</v>
      </c>
      <c r="LT133" s="322">
        <f t="shared" si="822"/>
        <v>-3.4350823690094227E-2</v>
      </c>
      <c r="LU133" s="322">
        <f t="shared" si="823"/>
        <v>9.3310137592915298E-3</v>
      </c>
      <c r="LV133" s="327">
        <f t="shared" si="824"/>
        <v>-5.3204365891745681E-2</v>
      </c>
    </row>
    <row r="134" spans="1:334">
      <c r="A134" s="265">
        <v>45712</v>
      </c>
      <c r="B134" s="230">
        <v>3805.33</v>
      </c>
      <c r="C134" s="231">
        <v>179.84</v>
      </c>
      <c r="D134" s="231">
        <v>63.99</v>
      </c>
      <c r="E134" s="231">
        <v>37.43</v>
      </c>
      <c r="F134" s="231">
        <v>2601.44</v>
      </c>
      <c r="G134" s="231">
        <v>84.92</v>
      </c>
      <c r="H134" s="231">
        <v>234.1</v>
      </c>
      <c r="I134" s="231">
        <v>182731.34</v>
      </c>
      <c r="J134" s="231">
        <v>50.1</v>
      </c>
      <c r="K134" s="231">
        <v>395.61</v>
      </c>
      <c r="L134" s="231">
        <v>79.599999999999994</v>
      </c>
      <c r="M134" s="232">
        <v>7.0000000000000007E-2</v>
      </c>
      <c r="N134" s="231">
        <v>34.479999999999997</v>
      </c>
      <c r="O134" s="231">
        <v>4988.54</v>
      </c>
      <c r="P134" s="231">
        <v>4.57</v>
      </c>
      <c r="Q134" s="231">
        <v>2121.87</v>
      </c>
      <c r="R134" s="231">
        <v>51.85</v>
      </c>
      <c r="S134" s="231">
        <v>241.25</v>
      </c>
      <c r="T134" s="231">
        <v>97.66</v>
      </c>
      <c r="U134" s="231">
        <v>53847.82</v>
      </c>
      <c r="V134" s="231">
        <v>16.98</v>
      </c>
      <c r="W134" s="231">
        <v>124.89</v>
      </c>
      <c r="X134" s="231">
        <v>12.72</v>
      </c>
      <c r="Y134" s="231">
        <v>466.66</v>
      </c>
      <c r="Z134" s="231">
        <v>130.31</v>
      </c>
      <c r="AA134" s="231">
        <v>292.98</v>
      </c>
      <c r="AB134" s="231">
        <v>1.87</v>
      </c>
      <c r="AC134" s="231">
        <v>10.25</v>
      </c>
      <c r="AD134" s="231">
        <v>24.97</v>
      </c>
      <c r="AE134" s="231">
        <v>212.28</v>
      </c>
      <c r="AF134" s="231">
        <v>684.48</v>
      </c>
      <c r="AG134" s="231">
        <v>69.66</v>
      </c>
      <c r="AH134" s="231">
        <v>11.88</v>
      </c>
      <c r="AI134" s="231">
        <v>177.98</v>
      </c>
      <c r="AJ134" s="231">
        <v>25.5</v>
      </c>
      <c r="AK134" s="231">
        <v>315.2</v>
      </c>
      <c r="AL134" s="231">
        <v>460.9</v>
      </c>
      <c r="AM134" s="231">
        <v>23.73</v>
      </c>
      <c r="AN134" s="231">
        <v>18.43</v>
      </c>
      <c r="AO134" s="231">
        <v>162.06</v>
      </c>
      <c r="AP134" s="231">
        <v>260.5</v>
      </c>
      <c r="AQ134" s="231">
        <v>15.88</v>
      </c>
      <c r="AR134" s="231">
        <v>11.27</v>
      </c>
      <c r="AS134" s="231">
        <v>84.1</v>
      </c>
      <c r="AT134" s="231">
        <v>96.43</v>
      </c>
      <c r="AU134" s="231">
        <v>164.97</v>
      </c>
      <c r="AV134" s="231">
        <v>27.1</v>
      </c>
      <c r="AW134" s="231">
        <v>55.01</v>
      </c>
      <c r="AX134" s="231">
        <v>4.7</v>
      </c>
      <c r="AY134" s="231">
        <v>29.91</v>
      </c>
      <c r="AZ134" s="231">
        <v>36.979999999999997</v>
      </c>
      <c r="BA134" s="231">
        <v>8240.68</v>
      </c>
      <c r="BB134" s="231">
        <v>674.7</v>
      </c>
      <c r="BC134" s="231">
        <v>1.63</v>
      </c>
      <c r="BD134" s="231">
        <v>14.96</v>
      </c>
      <c r="BE134" s="231">
        <v>438.56</v>
      </c>
      <c r="BF134" s="231">
        <v>980.56</v>
      </c>
      <c r="BG134" s="231">
        <v>221.2</v>
      </c>
      <c r="BH134" s="231">
        <v>66.09</v>
      </c>
      <c r="BI134" s="231">
        <v>341.05</v>
      </c>
      <c r="BJ134" s="231">
        <v>6.12</v>
      </c>
      <c r="BK134" s="231">
        <v>1813.07</v>
      </c>
      <c r="BL134" s="231">
        <v>128.62</v>
      </c>
      <c r="BM134" s="231">
        <v>206.04</v>
      </c>
      <c r="BN134" s="231">
        <v>319.06</v>
      </c>
      <c r="BO134" s="231">
        <v>3428.1</v>
      </c>
      <c r="BP134" s="231">
        <v>137.86000000000001</v>
      </c>
      <c r="BQ134" s="231">
        <v>962.8</v>
      </c>
      <c r="BR134" s="231">
        <v>113.32</v>
      </c>
      <c r="BS134" s="231">
        <v>346.72</v>
      </c>
      <c r="BT134" s="231">
        <v>122.51</v>
      </c>
      <c r="BU134" s="231">
        <v>55.2</v>
      </c>
      <c r="BV134" s="231">
        <v>9.2899999999999991</v>
      </c>
      <c r="BW134" s="231">
        <v>97.87</v>
      </c>
      <c r="BX134" s="231">
        <v>666.64</v>
      </c>
      <c r="BY134" s="231">
        <v>162.43</v>
      </c>
      <c r="BZ134" s="231">
        <v>112</v>
      </c>
      <c r="CA134" s="231">
        <v>149.02000000000001</v>
      </c>
      <c r="CB134" s="231">
        <v>66.2</v>
      </c>
      <c r="CC134" s="231">
        <v>87068.42</v>
      </c>
      <c r="CD134" s="231">
        <v>243.95</v>
      </c>
      <c r="CE134" s="231">
        <v>73.7</v>
      </c>
      <c r="CF134" s="231">
        <v>8614.9500000000007</v>
      </c>
      <c r="CG134" s="231">
        <v>22.14</v>
      </c>
      <c r="CH134" s="231">
        <v>0.98</v>
      </c>
      <c r="CI134" s="231">
        <v>158.47</v>
      </c>
      <c r="CJ134" s="231">
        <v>99.86</v>
      </c>
      <c r="CK134" s="231">
        <v>89.21</v>
      </c>
      <c r="CL134" s="231">
        <v>22.88</v>
      </c>
      <c r="CM134" s="231">
        <v>5.74</v>
      </c>
      <c r="CN134" s="231">
        <v>11.24</v>
      </c>
      <c r="CO134" s="231">
        <v>6.07</v>
      </c>
      <c r="CP134" s="231">
        <v>1406.33</v>
      </c>
      <c r="CQ134" s="231">
        <v>206.26</v>
      </c>
      <c r="CR134" s="231">
        <v>334.51</v>
      </c>
      <c r="CS134" s="231">
        <v>272.54000000000002</v>
      </c>
      <c r="CT134" s="231">
        <v>361.47</v>
      </c>
      <c r="CU134" s="231">
        <v>615.36</v>
      </c>
      <c r="CV134" s="231">
        <v>164.83</v>
      </c>
      <c r="CW134" s="231">
        <v>573.86</v>
      </c>
      <c r="CX134" s="231">
        <v>11.77</v>
      </c>
      <c r="CY134" s="231">
        <v>474.46</v>
      </c>
      <c r="CZ134" s="231">
        <v>43.51</v>
      </c>
      <c r="DA134" s="231">
        <v>11449.18</v>
      </c>
      <c r="DB134" s="231">
        <v>260.5</v>
      </c>
      <c r="DC134" s="231">
        <v>9.84</v>
      </c>
      <c r="DD134" s="231">
        <v>35.69</v>
      </c>
      <c r="DE134" s="231">
        <v>1783.32</v>
      </c>
      <c r="DF134" s="231">
        <v>247.31</v>
      </c>
      <c r="DG134" s="231">
        <v>162.43</v>
      </c>
      <c r="DH134" s="231">
        <v>13.6</v>
      </c>
      <c r="DI134" s="231">
        <v>8.9600000000000009</v>
      </c>
      <c r="DJ134" s="231">
        <v>28.94</v>
      </c>
      <c r="DK134" s="231">
        <v>78.099999999999994</v>
      </c>
      <c r="DL134" s="231">
        <v>11580.48</v>
      </c>
      <c r="DM134" s="231">
        <v>35.54</v>
      </c>
      <c r="DN134" s="231">
        <v>55.19</v>
      </c>
      <c r="DO134" s="231">
        <v>79.17</v>
      </c>
      <c r="DP134" s="231">
        <v>114.25</v>
      </c>
      <c r="DQ134" s="231">
        <v>224000</v>
      </c>
      <c r="DR134" s="231">
        <v>608.01</v>
      </c>
      <c r="DS134" s="231">
        <v>37.03</v>
      </c>
      <c r="DT134" s="231">
        <v>41.46</v>
      </c>
      <c r="DU134" s="231">
        <v>66.67</v>
      </c>
      <c r="DV134" s="231">
        <v>11.74</v>
      </c>
      <c r="DW134" s="231">
        <v>1.02</v>
      </c>
      <c r="DX134" s="231">
        <v>12.3</v>
      </c>
      <c r="DY134" s="231">
        <v>8.7799999999999994</v>
      </c>
      <c r="DZ134" s="231">
        <v>249.51</v>
      </c>
      <c r="EA134" s="231">
        <v>153.65</v>
      </c>
      <c r="EB134" s="231">
        <v>21.8</v>
      </c>
      <c r="EC134" s="231">
        <v>1741.2</v>
      </c>
      <c r="ED134" s="231">
        <v>27.49</v>
      </c>
      <c r="EE134" s="231">
        <v>34.26</v>
      </c>
      <c r="EF134" s="231">
        <v>19.82</v>
      </c>
      <c r="EG134" s="231">
        <v>35.6</v>
      </c>
      <c r="EH134" s="231">
        <v>1279.24</v>
      </c>
      <c r="EI134" s="231">
        <v>206.75</v>
      </c>
      <c r="EJ134" s="231">
        <v>5.4</v>
      </c>
      <c r="EK134" s="231">
        <v>4485.8500000000004</v>
      </c>
      <c r="EL134" s="231">
        <v>26.15</v>
      </c>
      <c r="EM134" s="231">
        <v>289.62</v>
      </c>
      <c r="EN134" s="231">
        <v>171.59</v>
      </c>
      <c r="EO134" s="231">
        <v>311.91000000000003</v>
      </c>
      <c r="EP134" s="231">
        <v>3706.16</v>
      </c>
      <c r="EQ134" s="231">
        <v>179.17</v>
      </c>
      <c r="ER134" s="231">
        <v>173.5</v>
      </c>
      <c r="ES134" s="231">
        <v>252.76</v>
      </c>
      <c r="ET134" s="231">
        <v>69.66</v>
      </c>
      <c r="EU134" s="231">
        <v>29.96</v>
      </c>
      <c r="EV134" s="231">
        <v>513.83000000000004</v>
      </c>
      <c r="EW134" s="231">
        <v>14.45</v>
      </c>
      <c r="EX134" s="231">
        <v>174.63</v>
      </c>
      <c r="EY134" s="231">
        <v>249.09</v>
      </c>
      <c r="EZ134" s="231">
        <v>32.119999999999997</v>
      </c>
      <c r="FA134" s="231">
        <v>74.430000000000007</v>
      </c>
      <c r="FB134" s="231">
        <v>27.95</v>
      </c>
      <c r="FC134" s="231">
        <v>111.4</v>
      </c>
      <c r="FD134" s="231">
        <v>10.199999999999999</v>
      </c>
      <c r="FE134" s="231">
        <v>29.44</v>
      </c>
      <c r="FF134" s="231">
        <v>399.74</v>
      </c>
      <c r="FG134" s="231">
        <v>99.96</v>
      </c>
      <c r="FH134" s="231">
        <v>1045.8</v>
      </c>
      <c r="FI134" s="231">
        <v>63.61</v>
      </c>
      <c r="FJ134" s="233">
        <v>44985.66</v>
      </c>
      <c r="FN134" s="326">
        <f t="shared" si="660"/>
        <v>-9.8228504220573085E-3</v>
      </c>
      <c r="FO134" s="322">
        <f t="shared" si="661"/>
        <v>-1.3881947914931422E-3</v>
      </c>
      <c r="FP134" s="322">
        <f t="shared" si="662"/>
        <v>-6.7065169849832351E-2</v>
      </c>
      <c r="FQ134" s="322">
        <f t="shared" si="663"/>
        <v>-5.3842264914054659E-2</v>
      </c>
      <c r="FR134" s="322">
        <f t="shared" si="664"/>
        <v>-6.27989059849957E-3</v>
      </c>
      <c r="FS134" s="322">
        <f t="shared" si="665"/>
        <v>-0.16211149481993087</v>
      </c>
      <c r="FT134" s="322">
        <f t="shared" si="666"/>
        <v>0</v>
      </c>
      <c r="FU134" s="322">
        <f t="shared" si="667"/>
        <v>-6.3106802836571732E-2</v>
      </c>
      <c r="FV134" s="322">
        <f t="shared" si="668"/>
        <v>-2.9069767441860465E-2</v>
      </c>
      <c r="FW134" s="322">
        <f t="shared" si="669"/>
        <v>-2.554313020345831E-2</v>
      </c>
      <c r="FX134" s="322">
        <f t="shared" si="670"/>
        <v>1.5954052329291642E-2</v>
      </c>
      <c r="FY134" s="322">
        <f t="shared" si="671"/>
        <v>0</v>
      </c>
      <c r="FZ134" s="322">
        <f t="shared" si="672"/>
        <v>6.4214827787506968E-3</v>
      </c>
      <c r="GA134" s="322">
        <f t="shared" si="673"/>
        <v>5.0833012646801347E-3</v>
      </c>
      <c r="GB134" s="322">
        <f t="shared" si="674"/>
        <v>4.5766590389016058E-2</v>
      </c>
      <c r="GC134" s="322">
        <f t="shared" si="675"/>
        <v>-6.1119469026548724E-2</v>
      </c>
      <c r="GD134" s="322">
        <f t="shared" si="676"/>
        <v>2.9013539651837248E-3</v>
      </c>
      <c r="GE134" s="322">
        <f t="shared" si="677"/>
        <v>-1.5105123494590688E-2</v>
      </c>
      <c r="GF134" s="322">
        <f t="shared" si="678"/>
        <v>5.2597542573830515E-2</v>
      </c>
      <c r="GG134" s="322">
        <f t="shared" si="679"/>
        <v>-6.3573988040738411E-2</v>
      </c>
      <c r="GH134" s="322">
        <f t="shared" si="680"/>
        <v>0</v>
      </c>
      <c r="GI134" s="322">
        <f t="shared" si="681"/>
        <v>-7.0758928571428611E-2</v>
      </c>
      <c r="GJ134" s="322">
        <f t="shared" si="682"/>
        <v>4.2622950819672246E-2</v>
      </c>
      <c r="GK134" s="322">
        <f t="shared" si="683"/>
        <v>1.8307984376022962E-2</v>
      </c>
      <c r="GL134" s="322">
        <f t="shared" si="684"/>
        <v>-7.8169213355970643E-2</v>
      </c>
      <c r="GM134" s="322">
        <f t="shared" si="685"/>
        <v>-0.13268206039076375</v>
      </c>
      <c r="GN134" s="322">
        <f t="shared" si="686"/>
        <v>-6.4999999999999947E-2</v>
      </c>
      <c r="GO134" s="322">
        <f t="shared" si="687"/>
        <v>-8.7040618955512433E-3</v>
      </c>
      <c r="GP134" s="322">
        <f t="shared" si="688"/>
        <v>1.0522055847834803E-2</v>
      </c>
      <c r="GQ134" s="322">
        <f t="shared" si="689"/>
        <v>-1.9854095484347637E-2</v>
      </c>
      <c r="GR134" s="322">
        <f t="shared" si="690"/>
        <v>-1.0681197334759401E-2</v>
      </c>
      <c r="GS134" s="322">
        <f t="shared" si="691"/>
        <v>-1.8627310502938766E-3</v>
      </c>
      <c r="GT134" s="322">
        <f t="shared" si="692"/>
        <v>-7.1874999999999994E-2</v>
      </c>
      <c r="GU134" s="322">
        <f t="shared" si="693"/>
        <v>2.4699176694110151E-2</v>
      </c>
      <c r="GV134" s="322">
        <f t="shared" si="694"/>
        <v>5.1241623965312972E-3</v>
      </c>
      <c r="GW134" s="322">
        <f t="shared" si="695"/>
        <v>4.6480743691899071E-2</v>
      </c>
      <c r="GX134" s="322">
        <f t="shared" si="696"/>
        <v>-7.7184903393733129E-2</v>
      </c>
      <c r="GY134" s="322">
        <f t="shared" si="697"/>
        <v>-4.5838359469240073E-2</v>
      </c>
      <c r="GZ134" s="322">
        <f t="shared" si="698"/>
        <v>-2.8465998945703699E-2</v>
      </c>
      <c r="HA134" s="322">
        <f t="shared" si="699"/>
        <v>3.5659509202454073E-2</v>
      </c>
      <c r="HB134" s="322">
        <f t="shared" si="700"/>
        <v>1.5378700499806891E-3</v>
      </c>
      <c r="HC134" s="322">
        <f t="shared" si="701"/>
        <v>7.4424898511502136E-2</v>
      </c>
      <c r="HD134" s="322">
        <f t="shared" si="702"/>
        <v>1.7148014440433169E-2</v>
      </c>
      <c r="HE134" s="322">
        <f t="shared" si="703"/>
        <v>2.3737066342057071E-2</v>
      </c>
      <c r="HF134" s="322">
        <f t="shared" si="704"/>
        <v>-4.2337876910367262E-3</v>
      </c>
      <c r="HG134" s="322">
        <f t="shared" si="705"/>
        <v>3.1384807752422701E-2</v>
      </c>
      <c r="HH134" s="322">
        <f t="shared" si="706"/>
        <v>2.3413897280966805E-2</v>
      </c>
      <c r="HI134" s="322">
        <f t="shared" si="707"/>
        <v>1.6444937176644504E-2</v>
      </c>
      <c r="HJ134" s="322">
        <f t="shared" si="708"/>
        <v>-2.8925619834710679E-2</v>
      </c>
      <c r="HK134" s="322">
        <f t="shared" si="709"/>
        <v>-0.10876042908224082</v>
      </c>
      <c r="HL134" s="322">
        <f t="shared" si="710"/>
        <v>-1.9878081102570899E-2</v>
      </c>
      <c r="HM134" s="322">
        <f t="shared" si="711"/>
        <v>-0.11895669131388635</v>
      </c>
      <c r="HN134" s="322">
        <f t="shared" si="712"/>
        <v>-4.4361349536840226E-2</v>
      </c>
      <c r="HO134" s="322">
        <f t="shared" si="713"/>
        <v>-0.16410256410256413</v>
      </c>
      <c r="HP134" s="322">
        <f t="shared" si="714"/>
        <v>-2.4135681669928195E-2</v>
      </c>
      <c r="HQ134" s="322">
        <f t="shared" si="715"/>
        <v>-1.2963629816348557E-2</v>
      </c>
      <c r="HR134" s="322">
        <f t="shared" si="716"/>
        <v>-2.2519064945421954E-2</v>
      </c>
      <c r="HS134" s="322">
        <f t="shared" si="717"/>
        <v>-1.1289230074508919E-3</v>
      </c>
      <c r="HT134" s="322">
        <f t="shared" si="718"/>
        <v>1.1478420569329659E-2</v>
      </c>
      <c r="HU134" s="322">
        <f t="shared" si="719"/>
        <v>1.1477549083575551E-2</v>
      </c>
      <c r="HV134" s="322">
        <f t="shared" si="720"/>
        <v>5.8823529411764677E-2</v>
      </c>
      <c r="HW134" s="322">
        <f t="shared" si="721"/>
        <v>1.6636761242570283E-2</v>
      </c>
      <c r="HX134" s="322">
        <f t="shared" si="722"/>
        <v>-1.4028363357608159E-2</v>
      </c>
      <c r="HY134" s="322">
        <f t="shared" si="723"/>
        <v>3.5793283732153652E-2</v>
      </c>
      <c r="HZ134" s="322">
        <f t="shared" si="724"/>
        <v>-1.4516926118112148E-2</v>
      </c>
      <c r="IA134" s="322">
        <f t="shared" si="725"/>
        <v>-7.9966506175423918E-2</v>
      </c>
      <c r="IB134" s="322">
        <f t="shared" si="726"/>
        <v>-2.8402283459017359E-2</v>
      </c>
      <c r="IC134" s="322">
        <f t="shared" si="727"/>
        <v>3.6484936933180445E-3</v>
      </c>
      <c r="ID134" s="322">
        <f t="shared" si="728"/>
        <v>4.7319778188539649E-2</v>
      </c>
      <c r="IE134" s="322">
        <f t="shared" si="729"/>
        <v>1.9944696122845294E-2</v>
      </c>
      <c r="IF134" s="322">
        <f t="shared" si="730"/>
        <v>-5.3026203911262268E-2</v>
      </c>
      <c r="IG134" s="322">
        <f t="shared" si="731"/>
        <v>-5.9427336574824109E-3</v>
      </c>
      <c r="IH134" s="322">
        <f t="shared" si="732"/>
        <v>6.2929061784896906E-2</v>
      </c>
      <c r="II134" s="322">
        <f t="shared" si="733"/>
        <v>4.0395450196662186E-2</v>
      </c>
      <c r="IJ134" s="322">
        <f t="shared" si="734"/>
        <v>-2.2464660683911151E-2</v>
      </c>
      <c r="IK134" s="322">
        <f t="shared" si="735"/>
        <v>2.4924280666330244E-2</v>
      </c>
      <c r="IL134" s="322">
        <f t="shared" si="736"/>
        <v>-3.0806507442021479E-2</v>
      </c>
      <c r="IM134" s="322">
        <f t="shared" si="737"/>
        <v>-2.0127474002013508E-4</v>
      </c>
      <c r="IN134" s="322">
        <f t="shared" si="738"/>
        <v>2.4450634478489604E-2</v>
      </c>
      <c r="IO134" s="322">
        <f t="shared" si="739"/>
        <v>-1.4799213182897959E-2</v>
      </c>
      <c r="IP134" s="322">
        <f t="shared" si="740"/>
        <v>1.2312743689718159E-3</v>
      </c>
      <c r="IQ134" s="322">
        <f t="shared" si="741"/>
        <v>-0.10666666666666663</v>
      </c>
      <c r="IR134" s="322">
        <f t="shared" si="742"/>
        <v>-4.2951348541033822E-2</v>
      </c>
      <c r="IS134" s="322">
        <f t="shared" si="743"/>
        <v>-0.28580645161290319</v>
      </c>
      <c r="IT134" s="322">
        <f t="shared" si="744"/>
        <v>-1.0101010101010111E-2</v>
      </c>
      <c r="IU134" s="322">
        <f t="shared" si="745"/>
        <v>-1.4183514774494563E-2</v>
      </c>
      <c r="IV134" s="322">
        <f t="shared" si="746"/>
        <v>-9.9061710573800102E-2</v>
      </c>
      <c r="IW134" s="322">
        <f t="shared" si="747"/>
        <v>2.9187817258883097E-2</v>
      </c>
      <c r="IX134" s="322">
        <f t="shared" si="748"/>
        <v>3.623188405797105E-2</v>
      </c>
      <c r="IY134" s="322">
        <f t="shared" si="749"/>
        <v>-4.33333333333333E-2</v>
      </c>
      <c r="IZ134" s="322">
        <f t="shared" si="750"/>
        <v>-0.14912944738834219</v>
      </c>
      <c r="JA134" s="322">
        <f t="shared" si="751"/>
        <v>-0.18958611481975968</v>
      </c>
      <c r="JB134" s="322">
        <f t="shared" si="752"/>
        <v>0.12026924762018563</v>
      </c>
      <c r="JC134" s="322">
        <f t="shared" si="753"/>
        <v>3.6274115755627008E-2</v>
      </c>
      <c r="JD134" s="322">
        <f t="shared" si="754"/>
        <v>1.2347547135550597E-2</v>
      </c>
      <c r="JE134" s="322">
        <f t="shared" si="755"/>
        <v>-2.8204671064360736E-2</v>
      </c>
      <c r="JF134" s="322">
        <f t="shared" si="756"/>
        <v>4.0680601140093434E-2</v>
      </c>
      <c r="JG134" s="322">
        <f t="shared" si="757"/>
        <v>-7.8057112036676382E-2</v>
      </c>
      <c r="JH134" s="322">
        <f t="shared" si="758"/>
        <v>-1.0446058714054036E-2</v>
      </c>
      <c r="JI134" s="322">
        <f t="shared" si="759"/>
        <v>3.3721223475159469E-2</v>
      </c>
      <c r="JJ134" s="322">
        <f t="shared" si="760"/>
        <v>2.3478260869565181E-2</v>
      </c>
      <c r="JK134" s="322">
        <f t="shared" si="761"/>
        <v>-7.4278578814898633E-2</v>
      </c>
      <c r="JL134" s="322">
        <f t="shared" si="762"/>
        <v>-2.640411725218169E-2</v>
      </c>
      <c r="JM134" s="322">
        <f t="shared" si="763"/>
        <v>1.8218976336497057E-2</v>
      </c>
      <c r="JN134" s="322">
        <f t="shared" si="764"/>
        <v>1.5378700499806891E-3</v>
      </c>
      <c r="JO134" s="322">
        <f t="shared" si="765"/>
        <v>-5.0556117290192831E-3</v>
      </c>
      <c r="JP134" s="322">
        <f t="shared" si="766"/>
        <v>-5.5725828921706E-3</v>
      </c>
      <c r="JQ134" s="322">
        <f t="shared" si="767"/>
        <v>-3.1383412090598001E-2</v>
      </c>
      <c r="JR134" s="322">
        <f t="shared" si="768"/>
        <v>2.4142786152062334E-2</v>
      </c>
      <c r="JS134" s="322">
        <f t="shared" si="769"/>
        <v>2.4924280666330244E-2</v>
      </c>
      <c r="JT134" s="322">
        <f t="shared" si="770"/>
        <v>3.6585365853658569E-2</v>
      </c>
      <c r="JU134" s="322">
        <f t="shared" si="771"/>
        <v>2.9885057471264551E-2</v>
      </c>
      <c r="JV134" s="322">
        <f t="shared" si="772"/>
        <v>3.4680014301036913E-2</v>
      </c>
      <c r="JW134" s="322">
        <f t="shared" si="773"/>
        <v>3.8287689444296669E-2</v>
      </c>
      <c r="JX134" s="322">
        <f t="shared" si="774"/>
        <v>4.3250096915947184E-3</v>
      </c>
      <c r="JY134" s="322">
        <f t="shared" si="775"/>
        <v>1.2535612535612471E-2</v>
      </c>
      <c r="JZ134" s="322">
        <f t="shared" si="776"/>
        <v>8.4048967659419126E-3</v>
      </c>
      <c r="KA134" s="322">
        <f t="shared" si="777"/>
        <v>3.788673308862088E-2</v>
      </c>
      <c r="KB134" s="322">
        <f t="shared" si="778"/>
        <v>3.6375181422351278E-2</v>
      </c>
      <c r="KC134" s="322">
        <f t="shared" si="779"/>
        <v>-3.2397408207343416E-2</v>
      </c>
      <c r="KD134" s="322">
        <f t="shared" si="780"/>
        <v>1.0372419243307245E-3</v>
      </c>
      <c r="KE134" s="322">
        <f t="shared" si="781"/>
        <v>-1.4110756123535706E-2</v>
      </c>
      <c r="KF134" s="322">
        <f t="shared" si="782"/>
        <v>-0.26056714820759763</v>
      </c>
      <c r="KG134" s="322">
        <f t="shared" si="783"/>
        <v>-7.106033161488079E-2</v>
      </c>
      <c r="KH134" s="322">
        <f t="shared" si="784"/>
        <v>-6.7681895093062664E-3</v>
      </c>
      <c r="KI134" s="322">
        <f t="shared" si="785"/>
        <v>0</v>
      </c>
      <c r="KJ134" s="322">
        <f t="shared" si="786"/>
        <v>-8.4139985107967163E-2</v>
      </c>
      <c r="KK134" s="322">
        <f t="shared" si="787"/>
        <v>-6.6950053134962884E-2</v>
      </c>
      <c r="KL134" s="322">
        <f t="shared" si="788"/>
        <v>-2.9171994884911213E-3</v>
      </c>
      <c r="KM134" s="322">
        <f t="shared" si="789"/>
        <v>6.9911566046932605E-2</v>
      </c>
      <c r="KN134" s="322">
        <f t="shared" si="790"/>
        <v>-3.9647577092510954E-2</v>
      </c>
      <c r="KO134" s="322">
        <f t="shared" si="791"/>
        <v>-2.5629546726356998E-2</v>
      </c>
      <c r="KP134" s="322">
        <f t="shared" si="792"/>
        <v>-2.1778584392015345E-3</v>
      </c>
      <c r="KQ134" s="322">
        <f t="shared" si="793"/>
        <v>-6.6685995940853572E-3</v>
      </c>
      <c r="KR134" s="322">
        <f t="shared" si="794"/>
        <v>-5.0766283524904157E-2</v>
      </c>
      <c r="KS134" s="322">
        <f t="shared" si="795"/>
        <v>1.5691868758915959E-2</v>
      </c>
      <c r="KT134" s="322">
        <f t="shared" si="796"/>
        <v>5.9736730923761229E-2</v>
      </c>
      <c r="KU134" s="322">
        <f t="shared" si="797"/>
        <v>-1.1758520147220534E-2</v>
      </c>
      <c r="KV134" s="322">
        <f t="shared" si="798"/>
        <v>-4.0852575488454626E-2</v>
      </c>
      <c r="KW134" s="322">
        <f t="shared" si="799"/>
        <v>2.0469213147795654E-2</v>
      </c>
      <c r="KX134" s="322">
        <f t="shared" si="800"/>
        <v>-1.8024784078107415E-2</v>
      </c>
      <c r="KY134" s="322">
        <f t="shared" si="801"/>
        <v>2.6657434654664418E-3</v>
      </c>
      <c r="KZ134" s="322">
        <f t="shared" si="802"/>
        <v>2.1186692852466833E-2</v>
      </c>
      <c r="LA134" s="322">
        <f t="shared" si="803"/>
        <v>1.4935572042171131E-2</v>
      </c>
      <c r="LB134" s="322">
        <f t="shared" si="804"/>
        <v>-0.10565205430528134</v>
      </c>
      <c r="LC134" s="322">
        <f t="shared" si="805"/>
        <v>-8.9351969504447334E-2</v>
      </c>
      <c r="LD134" s="322">
        <f t="shared" si="806"/>
        <v>-9.9857346647646214E-3</v>
      </c>
      <c r="LE134" s="322">
        <f t="shared" si="807"/>
        <v>-0.11393115052934166</v>
      </c>
      <c r="LF134" s="322">
        <f t="shared" si="808"/>
        <v>3.4759358288770109E-2</v>
      </c>
      <c r="LG134" s="322">
        <f t="shared" si="809"/>
        <v>1.6716817118020966E-3</v>
      </c>
      <c r="LH134" s="322">
        <f t="shared" si="810"/>
        <v>7.3296570163345509E-2</v>
      </c>
      <c r="LI134" s="322">
        <f t="shared" si="811"/>
        <v>1.0489510489510389E-2</v>
      </c>
      <c r="LJ134" s="322">
        <f t="shared" si="812"/>
        <v>-1.4225232853514028E-2</v>
      </c>
      <c r="LK134" s="322">
        <f t="shared" si="813"/>
        <v>-3.4572303399093014E-2</v>
      </c>
      <c r="LL134" s="322">
        <f t="shared" si="814"/>
        <v>-8.947855600123393E-3</v>
      </c>
      <c r="LM134" s="322">
        <f t="shared" si="815"/>
        <v>-4.2454650714009994E-2</v>
      </c>
      <c r="LN134" s="322">
        <f t="shared" si="816"/>
        <v>-3.2097004279600522E-3</v>
      </c>
      <c r="LO134" s="322">
        <f t="shared" si="817"/>
        <v>-1.2411347517730421E-2</v>
      </c>
      <c r="LP134" s="322">
        <f t="shared" si="818"/>
        <v>-9.7087378640778078E-3</v>
      </c>
      <c r="LQ134" s="322">
        <f t="shared" si="819"/>
        <v>-1.3404825737265367E-2</v>
      </c>
      <c r="LR134" s="322">
        <f t="shared" si="820"/>
        <v>1.2256267409470833E-2</v>
      </c>
      <c r="LS134" s="322">
        <f t="shared" si="821"/>
        <v>2.3062268123933598E-3</v>
      </c>
      <c r="LT134" s="322">
        <f t="shared" si="822"/>
        <v>1.3126665052070675E-2</v>
      </c>
      <c r="LU134" s="322">
        <f t="shared" si="823"/>
        <v>-3.290504544030098E-3</v>
      </c>
      <c r="LV134" s="327">
        <f t="shared" si="824"/>
        <v>-3.2141426407037203E-2</v>
      </c>
    </row>
    <row r="135" spans="1:334">
      <c r="A135" s="265">
        <v>45719</v>
      </c>
      <c r="B135" s="230">
        <v>3740.37</v>
      </c>
      <c r="C135" s="231">
        <v>186.72</v>
      </c>
      <c r="D135" s="231">
        <v>69.69</v>
      </c>
      <c r="E135" s="231">
        <v>37.369999999999997</v>
      </c>
      <c r="F135" s="231">
        <v>2711.72</v>
      </c>
      <c r="G135" s="231">
        <v>84.91</v>
      </c>
      <c r="H135" s="231">
        <v>229.17</v>
      </c>
      <c r="I135" s="231">
        <v>191752.05</v>
      </c>
      <c r="J135" s="231">
        <v>44.42</v>
      </c>
      <c r="K135" s="231">
        <v>391.94</v>
      </c>
      <c r="L135" s="231">
        <v>79.34</v>
      </c>
      <c r="M135" s="232">
        <v>7.0000000000000007E-2</v>
      </c>
      <c r="N135" s="231">
        <v>33.46</v>
      </c>
      <c r="O135" s="231">
        <v>4647.79</v>
      </c>
      <c r="P135" s="231">
        <v>4.7300000000000004</v>
      </c>
      <c r="Q135" s="231">
        <v>2009.34</v>
      </c>
      <c r="R135" s="231">
        <v>54.35</v>
      </c>
      <c r="S135" s="231">
        <v>238.49</v>
      </c>
      <c r="T135" s="231">
        <v>101.46</v>
      </c>
      <c r="U135" s="231">
        <v>53057.4</v>
      </c>
      <c r="V135" s="231">
        <v>16.38</v>
      </c>
      <c r="W135" s="231">
        <v>112.67</v>
      </c>
      <c r="X135" s="231">
        <v>13.61</v>
      </c>
      <c r="Y135" s="231">
        <v>484.86</v>
      </c>
      <c r="Z135" s="231">
        <v>138.28</v>
      </c>
      <c r="AA135" s="231">
        <v>262.67</v>
      </c>
      <c r="AB135" s="231">
        <v>1.98</v>
      </c>
      <c r="AC135" s="231">
        <v>9.7200000000000006</v>
      </c>
      <c r="AD135" s="231">
        <v>24.08</v>
      </c>
      <c r="AE135" s="231">
        <v>199.25</v>
      </c>
      <c r="AF135" s="231">
        <v>625.19000000000005</v>
      </c>
      <c r="AG135" s="231">
        <v>69.87</v>
      </c>
      <c r="AH135" s="231">
        <v>10.37</v>
      </c>
      <c r="AI135" s="231">
        <v>186.51</v>
      </c>
      <c r="AJ135" s="231">
        <v>25.78</v>
      </c>
      <c r="AK135" s="231">
        <v>322.39999999999998</v>
      </c>
      <c r="AL135" s="231">
        <v>446</v>
      </c>
      <c r="AM135" s="231">
        <v>20.64</v>
      </c>
      <c r="AN135" s="231">
        <v>17.5</v>
      </c>
      <c r="AO135" s="231">
        <v>165.83</v>
      </c>
      <c r="AP135" s="231">
        <v>238.48</v>
      </c>
      <c r="AQ135" s="231">
        <v>15.56</v>
      </c>
      <c r="AR135" s="231">
        <v>11.01</v>
      </c>
      <c r="AS135" s="231">
        <v>86.61</v>
      </c>
      <c r="AT135" s="231">
        <v>89.26</v>
      </c>
      <c r="AU135" s="231">
        <v>166.67</v>
      </c>
      <c r="AV135" s="231">
        <v>28.47</v>
      </c>
      <c r="AW135" s="231">
        <v>55.87</v>
      </c>
      <c r="AX135" s="231">
        <v>5.13</v>
      </c>
      <c r="AY135" s="231">
        <v>29.59</v>
      </c>
      <c r="AZ135" s="231">
        <v>34.299999999999997</v>
      </c>
      <c r="BA135" s="231">
        <v>7921.93</v>
      </c>
      <c r="BB135" s="231">
        <v>662.17</v>
      </c>
      <c r="BC135" s="231">
        <v>1.56</v>
      </c>
      <c r="BD135" s="231">
        <v>15.31</v>
      </c>
      <c r="BE135" s="231">
        <v>449.4</v>
      </c>
      <c r="BF135" s="231">
        <v>891.11</v>
      </c>
      <c r="BG135" s="231">
        <v>234.3</v>
      </c>
      <c r="BH135" s="231">
        <v>65.430000000000007</v>
      </c>
      <c r="BI135" s="231">
        <v>347.35</v>
      </c>
      <c r="BJ135" s="231">
        <v>6.12</v>
      </c>
      <c r="BK135" s="231">
        <v>1769.29</v>
      </c>
      <c r="BL135" s="231">
        <v>139.69999999999999</v>
      </c>
      <c r="BM135" s="231">
        <v>192.97</v>
      </c>
      <c r="BN135" s="231">
        <v>319.06</v>
      </c>
      <c r="BO135" s="231">
        <v>3554.02</v>
      </c>
      <c r="BP135" s="231">
        <v>130.91</v>
      </c>
      <c r="BQ135" s="231">
        <v>932.42</v>
      </c>
      <c r="BR135" s="231">
        <v>105.06</v>
      </c>
      <c r="BS135" s="231">
        <v>353.15</v>
      </c>
      <c r="BT135" s="231">
        <v>117.11</v>
      </c>
      <c r="BU135" s="231">
        <v>54.02</v>
      </c>
      <c r="BV135" s="231">
        <v>9.6300000000000008</v>
      </c>
      <c r="BW135" s="231">
        <v>91.04</v>
      </c>
      <c r="BX135" s="231">
        <v>624.20000000000005</v>
      </c>
      <c r="BY135" s="231">
        <v>164.07</v>
      </c>
      <c r="BZ135" s="231">
        <v>100.13</v>
      </c>
      <c r="CA135" s="231">
        <v>149.96</v>
      </c>
      <c r="CB135" s="231">
        <v>69.569999999999993</v>
      </c>
      <c r="CC135" s="231">
        <v>90431.58</v>
      </c>
      <c r="CD135" s="231">
        <v>234.24</v>
      </c>
      <c r="CE135" s="231">
        <v>75.98</v>
      </c>
      <c r="CF135" s="231">
        <v>8218.4</v>
      </c>
      <c r="CG135" s="231">
        <v>17.96</v>
      </c>
      <c r="CH135" s="231">
        <v>0.99</v>
      </c>
      <c r="CI135" s="231">
        <v>158.27000000000001</v>
      </c>
      <c r="CJ135" s="231">
        <v>100.31</v>
      </c>
      <c r="CK135" s="231">
        <v>85.79</v>
      </c>
      <c r="CL135" s="231">
        <v>23.32</v>
      </c>
      <c r="CM135" s="231">
        <v>5.93</v>
      </c>
      <c r="CN135" s="231">
        <v>12.25</v>
      </c>
      <c r="CO135" s="231">
        <v>5.03</v>
      </c>
      <c r="CP135" s="231">
        <v>1566.31</v>
      </c>
      <c r="CQ135" s="231">
        <v>211.31</v>
      </c>
      <c r="CR135" s="231">
        <v>355.05</v>
      </c>
      <c r="CS135" s="231">
        <v>274.32</v>
      </c>
      <c r="CT135" s="231">
        <v>344.14</v>
      </c>
      <c r="CU135" s="231">
        <v>642.77</v>
      </c>
      <c r="CV135" s="231">
        <v>154.01</v>
      </c>
      <c r="CW135" s="231">
        <v>544.45000000000005</v>
      </c>
      <c r="CX135" s="231">
        <v>11.98</v>
      </c>
      <c r="CY135" s="231">
        <v>528.88</v>
      </c>
      <c r="CZ135" s="231">
        <v>45.92</v>
      </c>
      <c r="DA135" s="231">
        <v>11494.7</v>
      </c>
      <c r="DB135" s="231">
        <v>238.48</v>
      </c>
      <c r="DC135" s="231">
        <v>10.36</v>
      </c>
      <c r="DD135" s="231">
        <v>36.619999999999997</v>
      </c>
      <c r="DE135" s="231">
        <v>1764.72</v>
      </c>
      <c r="DF135" s="231">
        <v>248</v>
      </c>
      <c r="DG135" s="231">
        <v>164.07</v>
      </c>
      <c r="DH135" s="231">
        <v>13.24</v>
      </c>
      <c r="DI135" s="231">
        <v>9.27</v>
      </c>
      <c r="DJ135" s="231">
        <v>27.86</v>
      </c>
      <c r="DK135" s="231">
        <v>77.28</v>
      </c>
      <c r="DL135" s="231">
        <v>12240</v>
      </c>
      <c r="DM135" s="231">
        <v>36.79</v>
      </c>
      <c r="DN135" s="231">
        <v>58.23</v>
      </c>
      <c r="DO135" s="231">
        <v>79.33</v>
      </c>
      <c r="DP135" s="231">
        <v>105.04</v>
      </c>
      <c r="DQ135" s="231">
        <v>218500</v>
      </c>
      <c r="DR135" s="231">
        <v>532.1</v>
      </c>
      <c r="DS135" s="231">
        <v>47.18</v>
      </c>
      <c r="DT135" s="231">
        <v>38.24</v>
      </c>
      <c r="DU135" s="231">
        <v>53.69</v>
      </c>
      <c r="DV135" s="231">
        <v>11.22</v>
      </c>
      <c r="DW135" s="231">
        <v>1.04</v>
      </c>
      <c r="DX135" s="231">
        <v>12.31</v>
      </c>
      <c r="DY135" s="231">
        <v>9.2100000000000009</v>
      </c>
      <c r="DZ135" s="231">
        <v>244.52</v>
      </c>
      <c r="EA135" s="231">
        <v>144.91999999999999</v>
      </c>
      <c r="EB135" s="231">
        <v>22.16</v>
      </c>
      <c r="EC135" s="231">
        <v>1593.6</v>
      </c>
      <c r="ED135" s="231">
        <v>32.86</v>
      </c>
      <c r="EE135" s="231">
        <v>32.43</v>
      </c>
      <c r="EF135" s="231">
        <v>19.579999999999998</v>
      </c>
      <c r="EG135" s="231">
        <v>36.9</v>
      </c>
      <c r="EH135" s="231">
        <v>1255.28</v>
      </c>
      <c r="EI135" s="231">
        <v>211.04</v>
      </c>
      <c r="EJ135" s="231">
        <v>5.41</v>
      </c>
      <c r="EK135" s="231">
        <v>4606.21</v>
      </c>
      <c r="EL135" s="231">
        <v>25.62</v>
      </c>
      <c r="EM135" s="231">
        <v>297.17</v>
      </c>
      <c r="EN135" s="231">
        <v>173.67</v>
      </c>
      <c r="EO135" s="231">
        <v>312.38</v>
      </c>
      <c r="EP135" s="231">
        <v>3765.46</v>
      </c>
      <c r="EQ135" s="231">
        <v>175.77</v>
      </c>
      <c r="ER135" s="231">
        <v>177.11</v>
      </c>
      <c r="ES135" s="231">
        <v>253.74</v>
      </c>
      <c r="ET135" s="231">
        <v>67.510000000000005</v>
      </c>
      <c r="EU135" s="231">
        <v>33.18</v>
      </c>
      <c r="EV135" s="231">
        <v>495.62</v>
      </c>
      <c r="EW135" s="231">
        <v>14.8</v>
      </c>
      <c r="EX135" s="231">
        <v>154.18</v>
      </c>
      <c r="EY135" s="231">
        <v>258.07</v>
      </c>
      <c r="EZ135" s="231">
        <v>31.1</v>
      </c>
      <c r="FA135" s="231">
        <v>78.72</v>
      </c>
      <c r="FB135" s="231">
        <v>28.41</v>
      </c>
      <c r="FC135" s="231">
        <v>109</v>
      </c>
      <c r="FD135" s="231">
        <v>10.08</v>
      </c>
      <c r="FE135" s="231">
        <v>30.85</v>
      </c>
      <c r="FF135" s="231">
        <v>417.16</v>
      </c>
      <c r="FG135" s="231">
        <v>105</v>
      </c>
      <c r="FH135" s="231">
        <v>961.72</v>
      </c>
      <c r="FI135" s="231">
        <v>67.489999999999995</v>
      </c>
      <c r="FJ135" s="233">
        <v>45747.3</v>
      </c>
      <c r="FN135" s="326">
        <f t="shared" si="660"/>
        <v>-1.7070792809033654E-2</v>
      </c>
      <c r="FO135" s="322">
        <f t="shared" si="661"/>
        <v>3.8256227758007091E-2</v>
      </c>
      <c r="FP135" s="322">
        <f t="shared" si="662"/>
        <v>8.9076418190342177E-2</v>
      </c>
      <c r="FQ135" s="322">
        <f t="shared" si="663"/>
        <v>-1.6029922522041752E-3</v>
      </c>
      <c r="FR135" s="322">
        <f t="shared" si="664"/>
        <v>4.2391906021280422E-2</v>
      </c>
      <c r="FS135" s="322">
        <f t="shared" si="665"/>
        <v>-1.1775788977867541E-4</v>
      </c>
      <c r="FT135" s="322">
        <f t="shared" si="666"/>
        <v>-2.1059376334899644E-2</v>
      </c>
      <c r="FU135" s="322">
        <f t="shared" si="667"/>
        <v>4.9365970829087072E-2</v>
      </c>
      <c r="FV135" s="322">
        <f t="shared" si="668"/>
        <v>-0.11337325349301396</v>
      </c>
      <c r="FW135" s="322">
        <f t="shared" si="669"/>
        <v>-9.2768130229266589E-3</v>
      </c>
      <c r="FX135" s="322">
        <f t="shared" si="670"/>
        <v>-3.2663316582913432E-3</v>
      </c>
      <c r="FY135" s="322">
        <f t="shared" si="671"/>
        <v>0</v>
      </c>
      <c r="FZ135" s="322">
        <f t="shared" si="672"/>
        <v>-2.9582366589327034E-2</v>
      </c>
      <c r="GA135" s="322">
        <f t="shared" si="673"/>
        <v>-6.8306558632385425E-2</v>
      </c>
      <c r="GB135" s="322">
        <f t="shared" si="674"/>
        <v>3.5010940919037226E-2</v>
      </c>
      <c r="GC135" s="322">
        <f t="shared" si="675"/>
        <v>-5.3033409209800778E-2</v>
      </c>
      <c r="GD135" s="322">
        <f t="shared" si="676"/>
        <v>4.8216007714561235E-2</v>
      </c>
      <c r="GE135" s="322">
        <f t="shared" si="677"/>
        <v>-1.1440414507771984E-2</v>
      </c>
      <c r="GF135" s="322">
        <f t="shared" si="678"/>
        <v>3.8910505836575848E-2</v>
      </c>
      <c r="GG135" s="322">
        <f t="shared" si="679"/>
        <v>-1.4678774368210232E-2</v>
      </c>
      <c r="GH135" s="322">
        <f t="shared" si="680"/>
        <v>-3.533568904593648E-2</v>
      </c>
      <c r="GI135" s="322">
        <f t="shared" si="681"/>
        <v>-9.7846104572023376E-2</v>
      </c>
      <c r="GJ135" s="322">
        <f t="shared" si="682"/>
        <v>6.9968553459119398E-2</v>
      </c>
      <c r="GK135" s="322">
        <f t="shared" si="683"/>
        <v>3.9000557150816413E-2</v>
      </c>
      <c r="GL135" s="322">
        <f t="shared" si="684"/>
        <v>6.1161844831555512E-2</v>
      </c>
      <c r="GM135" s="322">
        <f t="shared" si="685"/>
        <v>-0.1034541606935627</v>
      </c>
      <c r="GN135" s="322">
        <f t="shared" si="686"/>
        <v>5.8823529411764636E-2</v>
      </c>
      <c r="GO135" s="322">
        <f t="shared" si="687"/>
        <v>-5.1707317073170667E-2</v>
      </c>
      <c r="GP135" s="322">
        <f t="shared" si="688"/>
        <v>-3.5642771325590732E-2</v>
      </c>
      <c r="GQ135" s="322">
        <f t="shared" si="689"/>
        <v>-6.1381194648577359E-2</v>
      </c>
      <c r="GR135" s="322">
        <f t="shared" si="690"/>
        <v>-8.6620500233754033E-2</v>
      </c>
      <c r="GS135" s="322">
        <f t="shared" si="691"/>
        <v>3.014642549526385E-3</v>
      </c>
      <c r="GT135" s="322">
        <f t="shared" si="692"/>
        <v>-0.12710437710437722</v>
      </c>
      <c r="GU135" s="322">
        <f t="shared" si="693"/>
        <v>4.7926733340824819E-2</v>
      </c>
      <c r="GV135" s="322">
        <f t="shared" si="694"/>
        <v>1.098039215686279E-2</v>
      </c>
      <c r="GW135" s="322">
        <f t="shared" si="695"/>
        <v>2.2842639593908594E-2</v>
      </c>
      <c r="GX135" s="322">
        <f t="shared" si="696"/>
        <v>-3.2328053807767362E-2</v>
      </c>
      <c r="GY135" s="322">
        <f t="shared" si="697"/>
        <v>-0.13021491782553729</v>
      </c>
      <c r="GZ135" s="322">
        <f t="shared" si="698"/>
        <v>-5.0461204557786202E-2</v>
      </c>
      <c r="HA135" s="322">
        <f t="shared" si="699"/>
        <v>2.3262989016413736E-2</v>
      </c>
      <c r="HB135" s="322">
        <f t="shared" si="700"/>
        <v>-8.4529750479846483E-2</v>
      </c>
      <c r="HC135" s="322">
        <f t="shared" si="701"/>
        <v>-2.0151133501259463E-2</v>
      </c>
      <c r="HD135" s="322">
        <f t="shared" si="702"/>
        <v>-2.3070097604259078E-2</v>
      </c>
      <c r="HE135" s="322">
        <f t="shared" si="703"/>
        <v>2.9845422116528006E-2</v>
      </c>
      <c r="HF135" s="322">
        <f t="shared" si="704"/>
        <v>-7.435445400808878E-2</v>
      </c>
      <c r="HG135" s="322">
        <f t="shared" si="705"/>
        <v>1.0304903921925129E-2</v>
      </c>
      <c r="HH135" s="322">
        <f t="shared" si="706"/>
        <v>5.0553505535055256E-2</v>
      </c>
      <c r="HI135" s="322">
        <f t="shared" si="707"/>
        <v>1.5633521177967631E-2</v>
      </c>
      <c r="HJ135" s="322">
        <f t="shared" si="708"/>
        <v>9.1489361702127597E-2</v>
      </c>
      <c r="HK135" s="322">
        <f t="shared" si="709"/>
        <v>-1.0698762955533276E-2</v>
      </c>
      <c r="HL135" s="322">
        <f t="shared" si="710"/>
        <v>-7.2471606273661435E-2</v>
      </c>
      <c r="HM135" s="322">
        <f t="shared" si="711"/>
        <v>-3.8680060383366417E-2</v>
      </c>
      <c r="HN135" s="322">
        <f t="shared" si="712"/>
        <v>-1.8571216837112919E-2</v>
      </c>
      <c r="HO135" s="322">
        <f t="shared" si="713"/>
        <v>-4.2944785276073524E-2</v>
      </c>
      <c r="HP135" s="322">
        <f t="shared" si="714"/>
        <v>2.3395721925133665E-2</v>
      </c>
      <c r="HQ135" s="322">
        <f t="shared" si="715"/>
        <v>2.4717256475738723E-2</v>
      </c>
      <c r="HR135" s="322">
        <f t="shared" si="716"/>
        <v>-9.1223382556906193E-2</v>
      </c>
      <c r="HS135" s="322">
        <f t="shared" si="717"/>
        <v>5.9222423146473885E-2</v>
      </c>
      <c r="HT135" s="322">
        <f t="shared" si="718"/>
        <v>-9.9863822060825627E-3</v>
      </c>
      <c r="HU135" s="322">
        <f t="shared" si="719"/>
        <v>1.8472364755900927E-2</v>
      </c>
      <c r="HV135" s="322">
        <f t="shared" si="720"/>
        <v>0</v>
      </c>
      <c r="HW135" s="322">
        <f t="shared" si="721"/>
        <v>-2.4146888978362653E-2</v>
      </c>
      <c r="HX135" s="322">
        <f t="shared" si="722"/>
        <v>8.614523402270241E-2</v>
      </c>
      <c r="HY135" s="322">
        <f t="shared" si="723"/>
        <v>-6.3434284604931057E-2</v>
      </c>
      <c r="HZ135" s="322">
        <f t="shared" si="724"/>
        <v>0</v>
      </c>
      <c r="IA135" s="322">
        <f t="shared" si="725"/>
        <v>3.6731717277792383E-2</v>
      </c>
      <c r="IB135" s="322">
        <f t="shared" si="726"/>
        <v>-5.0413462933410827E-2</v>
      </c>
      <c r="IC135" s="322">
        <f t="shared" si="727"/>
        <v>-3.1553801412546732E-2</v>
      </c>
      <c r="ID135" s="322">
        <f t="shared" si="728"/>
        <v>-7.2890928344511038E-2</v>
      </c>
      <c r="IE135" s="322">
        <f t="shared" si="729"/>
        <v>1.8545223811721127E-2</v>
      </c>
      <c r="IF135" s="322">
        <f t="shared" si="730"/>
        <v>-4.4078034446167702E-2</v>
      </c>
      <c r="IG135" s="322">
        <f t="shared" si="731"/>
        <v>-2.1376811594202891E-2</v>
      </c>
      <c r="IH135" s="322">
        <f t="shared" si="732"/>
        <v>3.6598493003229461E-2</v>
      </c>
      <c r="II135" s="322">
        <f t="shared" si="733"/>
        <v>-6.9786451415142517E-2</v>
      </c>
      <c r="IJ135" s="322">
        <f t="shared" si="734"/>
        <v>-6.3662546501859985E-2</v>
      </c>
      <c r="IK135" s="322">
        <f t="shared" si="735"/>
        <v>1.0096657021486094E-2</v>
      </c>
      <c r="IL135" s="322">
        <f t="shared" si="736"/>
        <v>-0.1059821428571429</v>
      </c>
      <c r="IM135" s="322">
        <f t="shared" si="737"/>
        <v>6.3078781371627814E-3</v>
      </c>
      <c r="IN135" s="322">
        <f t="shared" si="738"/>
        <v>5.0906344410875985E-2</v>
      </c>
      <c r="IO135" s="322">
        <f t="shared" si="739"/>
        <v>3.8626634088455992E-2</v>
      </c>
      <c r="IP135" s="322">
        <f t="shared" si="740"/>
        <v>-3.9803238368518054E-2</v>
      </c>
      <c r="IQ135" s="322">
        <f t="shared" si="741"/>
        <v>3.0936227951153337E-2</v>
      </c>
      <c r="IR135" s="322">
        <f t="shared" si="742"/>
        <v>-4.6030447071660437E-2</v>
      </c>
      <c r="IS135" s="322">
        <f t="shared" si="743"/>
        <v>-0.18879855465221318</v>
      </c>
      <c r="IT135" s="322">
        <f t="shared" si="744"/>
        <v>1.0204081632653071E-2</v>
      </c>
      <c r="IU135" s="322">
        <f t="shared" si="745"/>
        <v>-1.2620685303211248E-3</v>
      </c>
      <c r="IV135" s="322">
        <f t="shared" si="746"/>
        <v>4.5063088323653395E-3</v>
      </c>
      <c r="IW135" s="322">
        <f t="shared" si="747"/>
        <v>-3.8336509359937092E-2</v>
      </c>
      <c r="IX135" s="322">
        <f t="shared" si="748"/>
        <v>1.9230769230769287E-2</v>
      </c>
      <c r="IY135" s="322">
        <f t="shared" si="749"/>
        <v>3.3101045296167163E-2</v>
      </c>
      <c r="IZ135" s="322">
        <f t="shared" si="750"/>
        <v>8.9857651245551576E-2</v>
      </c>
      <c r="JA135" s="322">
        <f t="shared" si="751"/>
        <v>-0.17133443163097198</v>
      </c>
      <c r="JB135" s="322">
        <f t="shared" si="752"/>
        <v>0.11375708404144122</v>
      </c>
      <c r="JC135" s="322">
        <f t="shared" si="753"/>
        <v>2.4483661398235292E-2</v>
      </c>
      <c r="JD135" s="322">
        <f t="shared" si="754"/>
        <v>6.1403246539714872E-2</v>
      </c>
      <c r="JE135" s="322">
        <f t="shared" si="755"/>
        <v>6.5311513906214595E-3</v>
      </c>
      <c r="JF135" s="322">
        <f t="shared" si="756"/>
        <v>-4.7943121144216783E-2</v>
      </c>
      <c r="JG135" s="322">
        <f t="shared" si="757"/>
        <v>4.4543031721268798E-2</v>
      </c>
      <c r="JH135" s="322">
        <f t="shared" si="758"/>
        <v>-6.564339015955846E-2</v>
      </c>
      <c r="JI135" s="322">
        <f t="shared" si="759"/>
        <v>-5.1249433659777591E-2</v>
      </c>
      <c r="JJ135" s="322">
        <f t="shared" si="760"/>
        <v>1.7841971112999223E-2</v>
      </c>
      <c r="JK135" s="322">
        <f t="shared" si="761"/>
        <v>0.11469881549551073</v>
      </c>
      <c r="JL135" s="322">
        <f t="shared" si="762"/>
        <v>5.5389565617099602E-2</v>
      </c>
      <c r="JM135" s="322">
        <f t="shared" si="763"/>
        <v>3.9758305835003414E-3</v>
      </c>
      <c r="JN135" s="322">
        <f t="shared" si="764"/>
        <v>-8.4529750479846483E-2</v>
      </c>
      <c r="JO135" s="322">
        <f t="shared" si="765"/>
        <v>5.2845528455284507E-2</v>
      </c>
      <c r="JP135" s="322">
        <f t="shared" si="766"/>
        <v>2.6057719249089374E-2</v>
      </c>
      <c r="JQ135" s="322">
        <f t="shared" si="767"/>
        <v>-1.0429984523248722E-2</v>
      </c>
      <c r="JR135" s="322">
        <f t="shared" si="768"/>
        <v>2.7900206218915437E-3</v>
      </c>
      <c r="JS135" s="322">
        <f t="shared" si="769"/>
        <v>1.0096657021486094E-2</v>
      </c>
      <c r="JT135" s="322">
        <f t="shared" si="770"/>
        <v>-2.6470588235294076E-2</v>
      </c>
      <c r="JU135" s="322">
        <f t="shared" si="771"/>
        <v>3.4598214285714142E-2</v>
      </c>
      <c r="JV135" s="322">
        <f t="shared" si="772"/>
        <v>-3.7318590186593011E-2</v>
      </c>
      <c r="JW135" s="322">
        <f t="shared" si="773"/>
        <v>-1.0499359795134356E-2</v>
      </c>
      <c r="JX135" s="322">
        <f t="shared" si="774"/>
        <v>5.6951007212136327E-2</v>
      </c>
      <c r="JY135" s="322">
        <f t="shared" si="775"/>
        <v>3.5171637591446259E-2</v>
      </c>
      <c r="JZ135" s="322">
        <f t="shared" si="776"/>
        <v>5.5082442471462205E-2</v>
      </c>
      <c r="KA135" s="322">
        <f t="shared" si="777"/>
        <v>2.0209675382088744E-3</v>
      </c>
      <c r="KB135" s="322">
        <f t="shared" si="778"/>
        <v>-8.0612691466083103E-2</v>
      </c>
      <c r="KC135" s="322">
        <f t="shared" si="779"/>
        <v>-2.4553571428571428E-2</v>
      </c>
      <c r="KD135" s="322">
        <f t="shared" si="780"/>
        <v>-0.12484992023157508</v>
      </c>
      <c r="KE135" s="322">
        <f t="shared" si="781"/>
        <v>0.27410207939508502</v>
      </c>
      <c r="KF135" s="322">
        <f t="shared" si="782"/>
        <v>-7.7665219488663742E-2</v>
      </c>
      <c r="KG135" s="322">
        <f t="shared" si="783"/>
        <v>-0.19469026548672572</v>
      </c>
      <c r="KH135" s="322">
        <f t="shared" si="784"/>
        <v>-4.429301533219758E-2</v>
      </c>
      <c r="KI135" s="322">
        <f t="shared" si="785"/>
        <v>1.9607843137254919E-2</v>
      </c>
      <c r="KJ135" s="322">
        <f t="shared" si="786"/>
        <v>8.1300813008128347E-4</v>
      </c>
      <c r="KK135" s="322">
        <f t="shared" si="787"/>
        <v>4.8974943052391973E-2</v>
      </c>
      <c r="KL135" s="322">
        <f t="shared" si="788"/>
        <v>-1.9999198428920607E-2</v>
      </c>
      <c r="KM135" s="322">
        <f t="shared" si="789"/>
        <v>-5.6817442238854654E-2</v>
      </c>
      <c r="KN135" s="322">
        <f t="shared" si="790"/>
        <v>1.6513761467889881E-2</v>
      </c>
      <c r="KO135" s="322">
        <f t="shared" si="791"/>
        <v>-8.4769124741557622E-2</v>
      </c>
      <c r="KP135" s="322">
        <f t="shared" si="792"/>
        <v>0.19534376136777015</v>
      </c>
      <c r="KQ135" s="322">
        <f t="shared" si="793"/>
        <v>-5.3415061295971934E-2</v>
      </c>
      <c r="KR135" s="322">
        <f t="shared" si="794"/>
        <v>-1.2108980827447123E-2</v>
      </c>
      <c r="KS135" s="322">
        <f t="shared" si="795"/>
        <v>3.6516853932584185E-2</v>
      </c>
      <c r="KT135" s="322">
        <f t="shared" si="796"/>
        <v>-1.8729870860823641E-2</v>
      </c>
      <c r="KU135" s="322">
        <f t="shared" si="797"/>
        <v>2.074969770253926E-2</v>
      </c>
      <c r="KV135" s="322">
        <f t="shared" si="798"/>
        <v>1.8518518518518122E-3</v>
      </c>
      <c r="KW135" s="322">
        <f t="shared" si="799"/>
        <v>2.6831035366764306E-2</v>
      </c>
      <c r="KX135" s="322">
        <f t="shared" si="800"/>
        <v>-2.0267686424474095E-2</v>
      </c>
      <c r="KY135" s="322">
        <f t="shared" si="801"/>
        <v>2.6068641668393105E-2</v>
      </c>
      <c r="KZ135" s="322">
        <f t="shared" si="802"/>
        <v>1.2121918526720579E-2</v>
      </c>
      <c r="LA135" s="322">
        <f t="shared" si="803"/>
        <v>1.5068449232149351E-3</v>
      </c>
      <c r="LB135" s="322">
        <f t="shared" si="804"/>
        <v>1.6000388542318784E-2</v>
      </c>
      <c r="LC135" s="322">
        <f t="shared" si="805"/>
        <v>-1.8976391136908955E-2</v>
      </c>
      <c r="LD135" s="322">
        <f t="shared" si="806"/>
        <v>2.0806916426513045E-2</v>
      </c>
      <c r="LE135" s="322">
        <f t="shared" si="807"/>
        <v>3.8771957588226704E-3</v>
      </c>
      <c r="LF135" s="322">
        <f t="shared" si="808"/>
        <v>-3.0864197530864078E-2</v>
      </c>
      <c r="LG135" s="322">
        <f t="shared" si="809"/>
        <v>0.10747663551401865</v>
      </c>
      <c r="LH135" s="322">
        <f t="shared" si="810"/>
        <v>-3.5439736877955812E-2</v>
      </c>
      <c r="LI135" s="322">
        <f t="shared" si="811"/>
        <v>2.4221453287197332E-2</v>
      </c>
      <c r="LJ135" s="322">
        <f t="shared" si="812"/>
        <v>-0.11710473572696552</v>
      </c>
      <c r="LK135" s="322">
        <f t="shared" si="813"/>
        <v>3.6051226464330122E-2</v>
      </c>
      <c r="LL135" s="322">
        <f t="shared" si="814"/>
        <v>-3.175591531755903E-2</v>
      </c>
      <c r="LM135" s="322">
        <f t="shared" si="815"/>
        <v>5.763804917372016E-2</v>
      </c>
      <c r="LN135" s="322">
        <f t="shared" si="816"/>
        <v>1.6457960644007185E-2</v>
      </c>
      <c r="LO135" s="322">
        <f t="shared" si="817"/>
        <v>-2.1543985637342958E-2</v>
      </c>
      <c r="LP135" s="322">
        <f t="shared" si="818"/>
        <v>-1.1764705882352865E-2</v>
      </c>
      <c r="LQ135" s="322">
        <f t="shared" si="819"/>
        <v>4.7894021739130439E-2</v>
      </c>
      <c r="LR135" s="322">
        <f t="shared" si="820"/>
        <v>4.3578325911842734E-2</v>
      </c>
      <c r="LS135" s="322">
        <f t="shared" si="821"/>
        <v>5.0420168067226954E-2</v>
      </c>
      <c r="LT135" s="322">
        <f t="shared" si="822"/>
        <v>-8.0397781602600818E-2</v>
      </c>
      <c r="LU135" s="322">
        <f t="shared" si="823"/>
        <v>6.0996698632290451E-2</v>
      </c>
      <c r="LV135" s="327">
        <f t="shared" si="824"/>
        <v>1.6930728592178028E-2</v>
      </c>
    </row>
    <row r="136" spans="1:334">
      <c r="A136" s="265">
        <v>45726</v>
      </c>
      <c r="B136" s="230">
        <v>3665.71</v>
      </c>
      <c r="C136" s="231">
        <v>178.15</v>
      </c>
      <c r="D136" s="231">
        <v>64.52</v>
      </c>
      <c r="E136" s="231">
        <v>37.81</v>
      </c>
      <c r="F136" s="231">
        <v>2657.06</v>
      </c>
      <c r="G136" s="231">
        <v>86.24</v>
      </c>
      <c r="H136" s="231">
        <v>227.39</v>
      </c>
      <c r="I136" s="231">
        <v>193605.2</v>
      </c>
      <c r="J136" s="231">
        <v>39.24</v>
      </c>
      <c r="K136" s="231">
        <v>387.21</v>
      </c>
      <c r="L136" s="231">
        <v>77.900000000000006</v>
      </c>
      <c r="M136" s="232">
        <v>7.0000000000000007E-2</v>
      </c>
      <c r="N136" s="231">
        <v>32.53</v>
      </c>
      <c r="O136" s="231">
        <v>4450.12</v>
      </c>
      <c r="P136" s="231">
        <v>4.6399999999999997</v>
      </c>
      <c r="Q136" s="231">
        <v>2021.37</v>
      </c>
      <c r="R136" s="231">
        <v>53.85</v>
      </c>
      <c r="S136" s="231">
        <v>212.97</v>
      </c>
      <c r="T136" s="231">
        <v>100.99</v>
      </c>
      <c r="U136" s="231">
        <v>54045.43</v>
      </c>
      <c r="V136" s="231">
        <v>16.37</v>
      </c>
      <c r="W136" s="231">
        <v>121.64</v>
      </c>
      <c r="X136" s="231">
        <v>13.79</v>
      </c>
      <c r="Y136" s="231">
        <v>480.11</v>
      </c>
      <c r="Z136" s="231">
        <v>138.75</v>
      </c>
      <c r="AA136" s="231">
        <v>249.98</v>
      </c>
      <c r="AB136" s="231">
        <v>2.06</v>
      </c>
      <c r="AC136" s="231">
        <v>8.64</v>
      </c>
      <c r="AD136" s="231">
        <v>24.03</v>
      </c>
      <c r="AE136" s="231">
        <v>197.95</v>
      </c>
      <c r="AF136" s="231">
        <v>596.03</v>
      </c>
      <c r="AG136" s="231">
        <v>67.650000000000006</v>
      </c>
      <c r="AH136" s="231">
        <v>8.0399999999999991</v>
      </c>
      <c r="AI136" s="231">
        <v>183.07</v>
      </c>
      <c r="AJ136" s="231">
        <v>24.81</v>
      </c>
      <c r="AK136" s="231">
        <v>320</v>
      </c>
      <c r="AL136" s="231">
        <v>445.68</v>
      </c>
      <c r="AM136" s="231">
        <v>24.05</v>
      </c>
      <c r="AN136" s="231">
        <v>17.39</v>
      </c>
      <c r="AO136" s="231">
        <v>165.48</v>
      </c>
      <c r="AP136" s="231">
        <v>228.8</v>
      </c>
      <c r="AQ136" s="231">
        <v>15.87</v>
      </c>
      <c r="AR136" s="231">
        <v>11.29</v>
      </c>
      <c r="AS136" s="231">
        <v>86.09</v>
      </c>
      <c r="AT136" s="231">
        <v>85.96</v>
      </c>
      <c r="AU136" s="231">
        <v>145.83000000000001</v>
      </c>
      <c r="AV136" s="231">
        <v>28.69</v>
      </c>
      <c r="AW136" s="231">
        <v>55.19</v>
      </c>
      <c r="AX136" s="231">
        <v>5.22</v>
      </c>
      <c r="AY136" s="231">
        <v>27.53</v>
      </c>
      <c r="AZ136" s="231">
        <v>31.95</v>
      </c>
      <c r="BA136" s="231">
        <v>7805.39</v>
      </c>
      <c r="BB136" s="231">
        <v>651.92999999999995</v>
      </c>
      <c r="BC136" s="231">
        <v>1.48</v>
      </c>
      <c r="BD136" s="231">
        <v>15.85</v>
      </c>
      <c r="BE136" s="231">
        <v>394.74</v>
      </c>
      <c r="BF136" s="231">
        <v>918</v>
      </c>
      <c r="BG136" s="231">
        <v>231.75</v>
      </c>
      <c r="BH136" s="231">
        <v>67.37</v>
      </c>
      <c r="BI136" s="231">
        <v>336.78</v>
      </c>
      <c r="BJ136" s="231">
        <v>6.11</v>
      </c>
      <c r="BK136" s="231">
        <v>1744.97</v>
      </c>
      <c r="BL136" s="231">
        <v>138.38</v>
      </c>
      <c r="BM136" s="231">
        <v>196.22</v>
      </c>
      <c r="BN136" s="231">
        <v>320.66000000000003</v>
      </c>
      <c r="BO136" s="231">
        <v>3455.46</v>
      </c>
      <c r="BP136" s="231">
        <v>124.15</v>
      </c>
      <c r="BQ136" s="231">
        <v>919.47</v>
      </c>
      <c r="BR136" s="231">
        <v>98.22</v>
      </c>
      <c r="BS136" s="231">
        <v>360.37</v>
      </c>
      <c r="BT136" s="231">
        <v>127.19</v>
      </c>
      <c r="BU136" s="231">
        <v>54.92</v>
      </c>
      <c r="BV136" s="231">
        <v>9.4600000000000009</v>
      </c>
      <c r="BW136" s="231">
        <v>84.71</v>
      </c>
      <c r="BX136" s="231">
        <v>606.17999999999995</v>
      </c>
      <c r="BY136" s="231">
        <v>160.25</v>
      </c>
      <c r="BZ136" s="231">
        <v>94.85</v>
      </c>
      <c r="CA136" s="231">
        <v>145.55000000000001</v>
      </c>
      <c r="CB136" s="231">
        <v>68.8</v>
      </c>
      <c r="CC136" s="231">
        <v>92953.95</v>
      </c>
      <c r="CD136" s="231">
        <v>220.96</v>
      </c>
      <c r="CE136" s="231">
        <v>74.2</v>
      </c>
      <c r="CF136" s="231">
        <v>8357.2000000000007</v>
      </c>
      <c r="CG136" s="231">
        <v>19.170000000000002</v>
      </c>
      <c r="CH136" s="231">
        <v>1.03</v>
      </c>
      <c r="CI136" s="231">
        <v>153.91</v>
      </c>
      <c r="CJ136" s="231">
        <v>100.97</v>
      </c>
      <c r="CK136" s="231">
        <v>75.930000000000007</v>
      </c>
      <c r="CL136" s="231">
        <v>17.71</v>
      </c>
      <c r="CM136" s="231">
        <v>6.18</v>
      </c>
      <c r="CN136" s="231">
        <v>11.26</v>
      </c>
      <c r="CO136" s="231">
        <v>7.09</v>
      </c>
      <c r="CP136" s="231">
        <v>1656.8</v>
      </c>
      <c r="CQ136" s="231">
        <v>209.18</v>
      </c>
      <c r="CR136" s="231">
        <v>362.56</v>
      </c>
      <c r="CS136" s="231">
        <v>261.52</v>
      </c>
      <c r="CT136" s="231">
        <v>330.67</v>
      </c>
      <c r="CU136" s="231">
        <v>649.91</v>
      </c>
      <c r="CV136" s="231">
        <v>148.16</v>
      </c>
      <c r="CW136" s="231">
        <v>525.4</v>
      </c>
      <c r="CX136" s="231">
        <v>11.88</v>
      </c>
      <c r="CY136" s="231">
        <v>516.99</v>
      </c>
      <c r="CZ136" s="231">
        <v>46.54</v>
      </c>
      <c r="DA136" s="231">
        <v>10948.42</v>
      </c>
      <c r="DB136" s="231">
        <v>228.8</v>
      </c>
      <c r="DC136" s="231">
        <v>10</v>
      </c>
      <c r="DD136" s="231">
        <v>36.14</v>
      </c>
      <c r="DE136" s="231">
        <v>1735.83</v>
      </c>
      <c r="DF136" s="231">
        <v>247.9</v>
      </c>
      <c r="DG136" s="231">
        <v>160.25</v>
      </c>
      <c r="DH136" s="231">
        <v>13.58</v>
      </c>
      <c r="DI136" s="231">
        <v>9.32</v>
      </c>
      <c r="DJ136" s="231">
        <v>27.49</v>
      </c>
      <c r="DK136" s="231">
        <v>70.819999999999993</v>
      </c>
      <c r="DL136" s="231">
        <v>12220</v>
      </c>
      <c r="DM136" s="231">
        <v>36.86</v>
      </c>
      <c r="DN136" s="231">
        <v>57.72</v>
      </c>
      <c r="DO136" s="231">
        <v>76.709999999999994</v>
      </c>
      <c r="DP136" s="231">
        <v>96.79</v>
      </c>
      <c r="DQ136" s="231">
        <v>191400</v>
      </c>
      <c r="DR136" s="231">
        <v>574.79</v>
      </c>
      <c r="DS136" s="231">
        <v>44.09</v>
      </c>
      <c r="DT136" s="231">
        <v>42.17</v>
      </c>
      <c r="DU136" s="231">
        <v>48.54</v>
      </c>
      <c r="DV136" s="231">
        <v>10.52</v>
      </c>
      <c r="DW136" s="231">
        <v>0.95</v>
      </c>
      <c r="DX136" s="231">
        <v>10.88</v>
      </c>
      <c r="DY136" s="231">
        <v>9.1300000000000008</v>
      </c>
      <c r="DZ136" s="231">
        <v>249.22</v>
      </c>
      <c r="EA136" s="231">
        <v>148.99</v>
      </c>
      <c r="EB136" s="231">
        <v>22.4</v>
      </c>
      <c r="EC136" s="231">
        <v>1507.6</v>
      </c>
      <c r="ED136" s="231">
        <v>31.93</v>
      </c>
      <c r="EE136" s="231">
        <v>30.85</v>
      </c>
      <c r="EF136" s="231">
        <v>18.14</v>
      </c>
      <c r="EG136" s="231">
        <v>36.03</v>
      </c>
      <c r="EH136" s="231">
        <v>1259.8699999999999</v>
      </c>
      <c r="EI136" s="231">
        <v>209.71</v>
      </c>
      <c r="EJ136" s="231">
        <v>5.52</v>
      </c>
      <c r="EK136" s="231">
        <v>4539.22</v>
      </c>
      <c r="EL136" s="231">
        <v>25.04</v>
      </c>
      <c r="EM136" s="231">
        <v>296.01</v>
      </c>
      <c r="EN136" s="231">
        <v>165.8</v>
      </c>
      <c r="EO136" s="231">
        <v>294.49</v>
      </c>
      <c r="EP136" s="231">
        <v>3604.37</v>
      </c>
      <c r="EQ136" s="231">
        <v>172.78</v>
      </c>
      <c r="ER136" s="231">
        <v>177.09</v>
      </c>
      <c r="ES136" s="231">
        <v>233.84</v>
      </c>
      <c r="ET136" s="231">
        <v>68.540000000000006</v>
      </c>
      <c r="EU136" s="231">
        <v>32.979999999999997</v>
      </c>
      <c r="EV136" s="231">
        <v>514.6</v>
      </c>
      <c r="EW136" s="231">
        <v>15.57</v>
      </c>
      <c r="EX136" s="231">
        <v>161.81</v>
      </c>
      <c r="EY136" s="231">
        <v>245.05</v>
      </c>
      <c r="EZ136" s="231">
        <v>32.380000000000003</v>
      </c>
      <c r="FA136" s="231">
        <v>78.67</v>
      </c>
      <c r="FB136" s="231">
        <v>28.92</v>
      </c>
      <c r="FC136" s="231">
        <v>106.8</v>
      </c>
      <c r="FD136" s="231">
        <v>9.6999999999999993</v>
      </c>
      <c r="FE136" s="231">
        <v>29.35</v>
      </c>
      <c r="FF136" s="231">
        <v>409.42</v>
      </c>
      <c r="FG136" s="231">
        <v>101.74</v>
      </c>
      <c r="FH136" s="231">
        <v>901.49</v>
      </c>
      <c r="FI136" s="231">
        <v>64.92</v>
      </c>
      <c r="FJ136" s="233">
        <v>45409.18</v>
      </c>
      <c r="FN136" s="326">
        <f t="shared" si="660"/>
        <v>-1.9960592133933235E-2</v>
      </c>
      <c r="FO136" s="322">
        <f t="shared" si="661"/>
        <v>-4.5897600685518389E-2</v>
      </c>
      <c r="FP136" s="322">
        <f t="shared" si="662"/>
        <v>-7.4185679437508992E-2</v>
      </c>
      <c r="FQ136" s="322">
        <f t="shared" si="663"/>
        <v>1.1774150388011904E-2</v>
      </c>
      <c r="FR136" s="322">
        <f t="shared" si="664"/>
        <v>-2.0156948357499985E-2</v>
      </c>
      <c r="FS136" s="322">
        <f t="shared" si="665"/>
        <v>1.5663643858202785E-2</v>
      </c>
      <c r="FT136" s="322">
        <f t="shared" si="666"/>
        <v>-7.767159750403636E-3</v>
      </c>
      <c r="FU136" s="322">
        <f t="shared" si="667"/>
        <v>9.6643034585550628E-3</v>
      </c>
      <c r="FV136" s="322">
        <f t="shared" si="668"/>
        <v>-0.11661413777577667</v>
      </c>
      <c r="FW136" s="322">
        <f t="shared" si="669"/>
        <v>-1.2068173700056178E-2</v>
      </c>
      <c r="FX136" s="322">
        <f t="shared" si="670"/>
        <v>-1.8149735316359942E-2</v>
      </c>
      <c r="FY136" s="322">
        <f t="shared" si="671"/>
        <v>0</v>
      </c>
      <c r="FZ136" s="322">
        <f t="shared" si="672"/>
        <v>-2.7794381350866697E-2</v>
      </c>
      <c r="GA136" s="322">
        <f t="shared" si="673"/>
        <v>-4.2529890550132447E-2</v>
      </c>
      <c r="GB136" s="322">
        <f t="shared" si="674"/>
        <v>-1.902748414376337E-2</v>
      </c>
      <c r="GC136" s="322">
        <f t="shared" si="675"/>
        <v>5.9870405207679998E-3</v>
      </c>
      <c r="GD136" s="322">
        <f t="shared" si="676"/>
        <v>-9.1996320147194107E-3</v>
      </c>
      <c r="GE136" s="322">
        <f t="shared" si="677"/>
        <v>-0.1070065830852447</v>
      </c>
      <c r="GF136" s="322">
        <f t="shared" si="678"/>
        <v>-4.6323674354425276E-3</v>
      </c>
      <c r="GG136" s="322">
        <f t="shared" si="679"/>
        <v>1.8621907594416589E-2</v>
      </c>
      <c r="GH136" s="322">
        <f t="shared" si="680"/>
        <v>-6.1050061050048907E-4</v>
      </c>
      <c r="GI136" s="322">
        <f t="shared" si="681"/>
        <v>7.9613029200319513E-2</v>
      </c>
      <c r="GJ136" s="322">
        <f t="shared" si="682"/>
        <v>1.322556943423951E-2</v>
      </c>
      <c r="GK136" s="322">
        <f t="shared" si="683"/>
        <v>-9.7966423297446686E-3</v>
      </c>
      <c r="GL136" s="322">
        <f t="shared" si="684"/>
        <v>3.398900781024001E-3</v>
      </c>
      <c r="GM136" s="322">
        <f t="shared" si="685"/>
        <v>-4.831156965013144E-2</v>
      </c>
      <c r="GN136" s="322">
        <f t="shared" si="686"/>
        <v>4.0404040404040442E-2</v>
      </c>
      <c r="GO136" s="322">
        <f t="shared" si="687"/>
        <v>-0.1111111111111111</v>
      </c>
      <c r="GP136" s="322">
        <f t="shared" si="688"/>
        <v>-2.0764119601327726E-3</v>
      </c>
      <c r="GQ136" s="322">
        <f t="shared" si="689"/>
        <v>-6.5244667503137335E-3</v>
      </c>
      <c r="GR136" s="322">
        <f t="shared" si="690"/>
        <v>-4.6641820886450643E-2</v>
      </c>
      <c r="GS136" s="322">
        <f t="shared" si="691"/>
        <v>-3.1773293258909388E-2</v>
      </c>
      <c r="GT136" s="322">
        <f t="shared" si="692"/>
        <v>-0.22468659594985538</v>
      </c>
      <c r="GU136" s="322">
        <f t="shared" si="693"/>
        <v>-1.8444051257305229E-2</v>
      </c>
      <c r="GV136" s="322">
        <f t="shared" si="694"/>
        <v>-3.762606671838644E-2</v>
      </c>
      <c r="GW136" s="322">
        <f t="shared" si="695"/>
        <v>-7.4441687344912449E-3</v>
      </c>
      <c r="GX136" s="322">
        <f t="shared" si="696"/>
        <v>-7.1748878923765284E-4</v>
      </c>
      <c r="GY136" s="322">
        <f t="shared" si="697"/>
        <v>0.16521317829457366</v>
      </c>
      <c r="GZ136" s="322">
        <f t="shared" si="698"/>
        <v>-6.285714285714253E-3</v>
      </c>
      <c r="HA136" s="322">
        <f t="shared" si="699"/>
        <v>-2.1105951878431085E-3</v>
      </c>
      <c r="HB136" s="322">
        <f t="shared" si="700"/>
        <v>-4.0590405904058949E-2</v>
      </c>
      <c r="HC136" s="322">
        <f t="shared" si="701"/>
        <v>1.9922879177377808E-2</v>
      </c>
      <c r="HD136" s="322">
        <f t="shared" si="702"/>
        <v>2.5431425976385046E-2</v>
      </c>
      <c r="HE136" s="322">
        <f t="shared" si="703"/>
        <v>-6.003925643690059E-3</v>
      </c>
      <c r="HF136" s="322">
        <f t="shared" si="704"/>
        <v>-3.6970647546493512E-2</v>
      </c>
      <c r="HG136" s="322">
        <f t="shared" si="705"/>
        <v>-0.12503749925001487</v>
      </c>
      <c r="HH136" s="322">
        <f t="shared" si="706"/>
        <v>7.7274323849667167E-3</v>
      </c>
      <c r="HI136" s="322">
        <f t="shared" si="707"/>
        <v>-1.2171111508859848E-2</v>
      </c>
      <c r="HJ136" s="322">
        <f t="shared" si="708"/>
        <v>1.7543859649122778E-2</v>
      </c>
      <c r="HK136" s="322">
        <f t="shared" si="709"/>
        <v>-6.9618114227779609E-2</v>
      </c>
      <c r="HL136" s="322">
        <f t="shared" si="710"/>
        <v>-6.8513119533527636E-2</v>
      </c>
      <c r="HM136" s="322">
        <f t="shared" si="711"/>
        <v>-1.4711061572116891E-2</v>
      </c>
      <c r="HN136" s="322">
        <f t="shared" si="712"/>
        <v>-1.546430674902217E-2</v>
      </c>
      <c r="HO136" s="322">
        <f t="shared" si="713"/>
        <v>-5.1282051282051329E-2</v>
      </c>
      <c r="HP136" s="322">
        <f t="shared" si="714"/>
        <v>3.5271064663618491E-2</v>
      </c>
      <c r="HQ136" s="322">
        <f t="shared" si="715"/>
        <v>-0.12162883845126829</v>
      </c>
      <c r="HR136" s="322">
        <f t="shared" si="716"/>
        <v>3.0175848099561205E-2</v>
      </c>
      <c r="HS136" s="322">
        <f t="shared" si="717"/>
        <v>-1.0883482714468679E-2</v>
      </c>
      <c r="HT136" s="322">
        <f t="shared" si="718"/>
        <v>2.965000764175451E-2</v>
      </c>
      <c r="HU136" s="322">
        <f t="shared" si="719"/>
        <v>-3.043040161220685E-2</v>
      </c>
      <c r="HV136" s="322">
        <f t="shared" si="720"/>
        <v>-1.6339869281045403E-3</v>
      </c>
      <c r="HW136" s="322">
        <f t="shared" si="721"/>
        <v>-1.3745626776842653E-2</v>
      </c>
      <c r="HX136" s="322">
        <f t="shared" si="722"/>
        <v>-9.4488188976377466E-3</v>
      </c>
      <c r="HY136" s="322">
        <f t="shared" si="723"/>
        <v>1.6841996165207027E-2</v>
      </c>
      <c r="HZ136" s="322">
        <f t="shared" si="724"/>
        <v>5.0147307716417689E-3</v>
      </c>
      <c r="IA136" s="322">
        <f t="shared" si="725"/>
        <v>-2.7731976747457792E-2</v>
      </c>
      <c r="IB136" s="322">
        <f t="shared" si="726"/>
        <v>-5.1638530287984041E-2</v>
      </c>
      <c r="IC136" s="322">
        <f t="shared" si="727"/>
        <v>-1.388859097831442E-2</v>
      </c>
      <c r="ID136" s="322">
        <f t="shared" si="728"/>
        <v>-6.5105653912050282E-2</v>
      </c>
      <c r="IE136" s="322">
        <f t="shared" si="729"/>
        <v>2.0444570295908331E-2</v>
      </c>
      <c r="IF136" s="322">
        <f t="shared" si="730"/>
        <v>8.6072922893006568E-2</v>
      </c>
      <c r="IG136" s="322">
        <f t="shared" si="731"/>
        <v>1.6660496112550879E-2</v>
      </c>
      <c r="IH136" s="322">
        <f t="shared" si="732"/>
        <v>-1.7653167185877457E-2</v>
      </c>
      <c r="II136" s="322">
        <f t="shared" si="733"/>
        <v>-6.952987697715303E-2</v>
      </c>
      <c r="IJ136" s="322">
        <f t="shared" si="734"/>
        <v>-2.8868952258891533E-2</v>
      </c>
      <c r="IK136" s="322">
        <f t="shared" si="735"/>
        <v>-2.328274516974458E-2</v>
      </c>
      <c r="IL136" s="322">
        <f t="shared" si="736"/>
        <v>-5.2731449116149021E-2</v>
      </c>
      <c r="IM136" s="322">
        <f t="shared" si="737"/>
        <v>-2.9407842091224302E-2</v>
      </c>
      <c r="IN136" s="322">
        <f t="shared" si="738"/>
        <v>-1.1067989075750986E-2</v>
      </c>
      <c r="IO136" s="322">
        <f t="shared" si="739"/>
        <v>2.7892579118931633E-2</v>
      </c>
      <c r="IP136" s="322">
        <f t="shared" si="740"/>
        <v>-5.6693989071038252E-2</v>
      </c>
      <c r="IQ136" s="322">
        <f t="shared" si="741"/>
        <v>-2.3427217688865503E-2</v>
      </c>
      <c r="IR136" s="322">
        <f t="shared" si="742"/>
        <v>1.688893215224388E-2</v>
      </c>
      <c r="IS136" s="322">
        <f t="shared" si="743"/>
        <v>6.7371937639198257E-2</v>
      </c>
      <c r="IT136" s="322">
        <f t="shared" si="744"/>
        <v>4.0404040404040442E-2</v>
      </c>
      <c r="IU136" s="322">
        <f t="shared" si="745"/>
        <v>-2.7547861249763148E-2</v>
      </c>
      <c r="IV136" s="322">
        <f t="shared" si="746"/>
        <v>6.5796032299870058E-3</v>
      </c>
      <c r="IW136" s="322">
        <f t="shared" si="747"/>
        <v>-0.11493181023429302</v>
      </c>
      <c r="IX136" s="322">
        <f t="shared" si="748"/>
        <v>-0.24056603773584903</v>
      </c>
      <c r="IY136" s="322">
        <f t="shared" si="749"/>
        <v>4.2158516020236091E-2</v>
      </c>
      <c r="IZ136" s="322">
        <f t="shared" si="750"/>
        <v>-8.0816326530612256E-2</v>
      </c>
      <c r="JA136" s="322">
        <f t="shared" si="751"/>
        <v>0.4095427435387673</v>
      </c>
      <c r="JB136" s="322">
        <f t="shared" si="752"/>
        <v>5.7772726982525814E-2</v>
      </c>
      <c r="JC136" s="322">
        <f t="shared" si="753"/>
        <v>-1.0079977284558211E-2</v>
      </c>
      <c r="JD136" s="322">
        <f t="shared" si="754"/>
        <v>2.1151950429516942E-2</v>
      </c>
      <c r="JE136" s="322">
        <f t="shared" si="755"/>
        <v>-4.666083406240891E-2</v>
      </c>
      <c r="JF136" s="322">
        <f t="shared" si="756"/>
        <v>-3.9141047248212851E-2</v>
      </c>
      <c r="JG136" s="322">
        <f t="shared" si="757"/>
        <v>1.1108172441153114E-2</v>
      </c>
      <c r="JH136" s="322">
        <f t="shared" si="758"/>
        <v>-3.798454645802217E-2</v>
      </c>
      <c r="JI136" s="322">
        <f t="shared" si="759"/>
        <v>-3.4989438883276824E-2</v>
      </c>
      <c r="JJ136" s="322">
        <f t="shared" si="760"/>
        <v>-8.3472454090149951E-3</v>
      </c>
      <c r="JK136" s="322">
        <f t="shared" si="761"/>
        <v>-2.2481470276811348E-2</v>
      </c>
      <c r="JL136" s="322">
        <f t="shared" si="762"/>
        <v>1.350174216027869E-2</v>
      </c>
      <c r="JM136" s="322">
        <f t="shared" si="763"/>
        <v>-4.752451129651062E-2</v>
      </c>
      <c r="JN136" s="322">
        <f t="shared" si="764"/>
        <v>-4.0590405904058949E-2</v>
      </c>
      <c r="JO136" s="322">
        <f t="shared" si="765"/>
        <v>-3.4749034749034693E-2</v>
      </c>
      <c r="JP136" s="322">
        <f t="shared" si="766"/>
        <v>-1.3107591480065453E-2</v>
      </c>
      <c r="JQ136" s="322">
        <f t="shared" si="767"/>
        <v>-1.6370869033047793E-2</v>
      </c>
      <c r="JR136" s="322">
        <f t="shared" si="768"/>
        <v>-4.0322580645158997E-4</v>
      </c>
      <c r="JS136" s="322">
        <f t="shared" si="769"/>
        <v>-2.328274516974458E-2</v>
      </c>
      <c r="JT136" s="322">
        <f t="shared" si="770"/>
        <v>2.5679758308157087E-2</v>
      </c>
      <c r="JU136" s="322">
        <f t="shared" si="771"/>
        <v>5.3937432578210045E-3</v>
      </c>
      <c r="JV136" s="322">
        <f t="shared" si="772"/>
        <v>-1.328068916008618E-2</v>
      </c>
      <c r="JW136" s="322">
        <f t="shared" si="773"/>
        <v>-8.3592132505176081E-2</v>
      </c>
      <c r="JX136" s="322">
        <f t="shared" si="774"/>
        <v>-1.6339869281045752E-3</v>
      </c>
      <c r="JY136" s="322">
        <f t="shared" si="775"/>
        <v>1.9026909486273521E-3</v>
      </c>
      <c r="JZ136" s="322">
        <f t="shared" si="776"/>
        <v>-8.7583719732096527E-3</v>
      </c>
      <c r="KA136" s="322">
        <f t="shared" si="777"/>
        <v>-3.3026597756208302E-2</v>
      </c>
      <c r="KB136" s="322">
        <f t="shared" si="778"/>
        <v>-7.854150799695353E-2</v>
      </c>
      <c r="KC136" s="322">
        <f t="shared" si="779"/>
        <v>-0.12402745995423341</v>
      </c>
      <c r="KD136" s="322">
        <f t="shared" si="780"/>
        <v>8.0229280210486642E-2</v>
      </c>
      <c r="KE136" s="322">
        <f t="shared" si="781"/>
        <v>-6.5493853327681137E-2</v>
      </c>
      <c r="KF136" s="322">
        <f t="shared" si="782"/>
        <v>0.10277196652719664</v>
      </c>
      <c r="KG136" s="322">
        <f t="shared" si="783"/>
        <v>-9.5921028124417926E-2</v>
      </c>
      <c r="KH136" s="322">
        <f t="shared" si="784"/>
        <v>-6.2388591800356601E-2</v>
      </c>
      <c r="KI136" s="322">
        <f t="shared" si="785"/>
        <v>-8.6538461538461606E-2</v>
      </c>
      <c r="KJ136" s="322">
        <f t="shared" si="786"/>
        <v>-0.11616571892770103</v>
      </c>
      <c r="KK136" s="322">
        <f t="shared" si="787"/>
        <v>-8.6862106406080421E-3</v>
      </c>
      <c r="KL136" s="322">
        <f t="shared" si="788"/>
        <v>1.9221331588418079E-2</v>
      </c>
      <c r="KM136" s="322">
        <f t="shared" si="789"/>
        <v>2.8084460391940531E-2</v>
      </c>
      <c r="KN136" s="322">
        <f t="shared" si="790"/>
        <v>1.0830324909747223E-2</v>
      </c>
      <c r="KO136" s="322">
        <f t="shared" si="791"/>
        <v>-5.3965863453815266E-2</v>
      </c>
      <c r="KP136" s="322">
        <f t="shared" si="792"/>
        <v>-2.830188679245282E-2</v>
      </c>
      <c r="KQ136" s="322">
        <f t="shared" si="793"/>
        <v>-4.8720320690718417E-2</v>
      </c>
      <c r="KR136" s="322">
        <f t="shared" si="794"/>
        <v>-7.3544433094994782E-2</v>
      </c>
      <c r="KS136" s="322">
        <f t="shared" si="795"/>
        <v>-2.3577235772357655E-2</v>
      </c>
      <c r="KT136" s="322">
        <f t="shared" si="796"/>
        <v>3.6565547128926761E-3</v>
      </c>
      <c r="KU136" s="322">
        <f t="shared" si="797"/>
        <v>-6.3021228203183483E-3</v>
      </c>
      <c r="KV136" s="322">
        <f t="shared" si="798"/>
        <v>2.0332717190388063E-2</v>
      </c>
      <c r="KW136" s="322">
        <f t="shared" si="799"/>
        <v>-1.4543409874929667E-2</v>
      </c>
      <c r="KX136" s="322">
        <f t="shared" si="800"/>
        <v>-2.263856362217025E-2</v>
      </c>
      <c r="KY136" s="322">
        <f t="shared" si="801"/>
        <v>-3.9034895850860616E-3</v>
      </c>
      <c r="KZ136" s="322">
        <f t="shared" si="802"/>
        <v>-4.5315828870846876E-2</v>
      </c>
      <c r="LA136" s="322">
        <f t="shared" si="803"/>
        <v>-5.7269991676803848E-2</v>
      </c>
      <c r="LB136" s="322">
        <f t="shared" si="804"/>
        <v>-4.2780961688611785E-2</v>
      </c>
      <c r="LC136" s="322">
        <f t="shared" si="805"/>
        <v>-1.7010866473232116E-2</v>
      </c>
      <c r="LD136" s="322">
        <f t="shared" si="806"/>
        <v>-1.1292417141894998E-4</v>
      </c>
      <c r="LE136" s="322">
        <f t="shared" si="807"/>
        <v>-7.8426736029006086E-2</v>
      </c>
      <c r="LF136" s="322">
        <f t="shared" si="808"/>
        <v>1.5256998963116591E-2</v>
      </c>
      <c r="LG136" s="322">
        <f t="shared" si="809"/>
        <v>-6.0277275467149746E-3</v>
      </c>
      <c r="LH136" s="322">
        <f t="shared" si="810"/>
        <v>3.8295468302328432E-2</v>
      </c>
      <c r="LI136" s="322">
        <f t="shared" si="811"/>
        <v>5.2027027027026995E-2</v>
      </c>
      <c r="LJ136" s="322">
        <f t="shared" si="812"/>
        <v>4.9487611882215558E-2</v>
      </c>
      <c r="LK136" s="322">
        <f t="shared" si="813"/>
        <v>-5.0451427907156905E-2</v>
      </c>
      <c r="LL136" s="322">
        <f t="shared" si="814"/>
        <v>4.1157556270096499E-2</v>
      </c>
      <c r="LM136" s="322">
        <f t="shared" si="815"/>
        <v>-6.3516260162598014E-4</v>
      </c>
      <c r="LN136" s="322">
        <f t="shared" si="816"/>
        <v>1.7951425554382314E-2</v>
      </c>
      <c r="LO136" s="322">
        <f t="shared" si="817"/>
        <v>-2.0183486238532135E-2</v>
      </c>
      <c r="LP136" s="322">
        <f t="shared" si="818"/>
        <v>-3.7698412698412773E-2</v>
      </c>
      <c r="LQ136" s="322">
        <f t="shared" si="819"/>
        <v>-4.8622366288492702E-2</v>
      </c>
      <c r="LR136" s="322">
        <f t="shared" si="820"/>
        <v>-1.8554032026081142E-2</v>
      </c>
      <c r="LS136" s="322">
        <f t="shared" si="821"/>
        <v>-3.1047619047619095E-2</v>
      </c>
      <c r="LT136" s="322">
        <f t="shared" si="822"/>
        <v>-6.2627375951420386E-2</v>
      </c>
      <c r="LU136" s="322">
        <f t="shared" si="823"/>
        <v>-3.8079715513409294E-2</v>
      </c>
      <c r="LV136" s="327">
        <f t="shared" si="824"/>
        <v>-7.3910372852606073E-3</v>
      </c>
    </row>
    <row r="137" spans="1:334">
      <c r="A137" s="265">
        <v>45733</v>
      </c>
      <c r="B137" s="230">
        <v>3689.85</v>
      </c>
      <c r="C137" s="231">
        <v>177.06</v>
      </c>
      <c r="D137" s="231">
        <v>65.31</v>
      </c>
      <c r="E137" s="231">
        <v>38.68</v>
      </c>
      <c r="F137" s="231">
        <v>2751.87</v>
      </c>
      <c r="G137" s="231">
        <v>90.96</v>
      </c>
      <c r="H137" s="231">
        <v>232.91</v>
      </c>
      <c r="I137" s="231">
        <v>199944.92</v>
      </c>
      <c r="J137" s="231">
        <v>44.36</v>
      </c>
      <c r="K137" s="231">
        <v>389.9</v>
      </c>
      <c r="L137" s="231">
        <v>75.11</v>
      </c>
      <c r="M137" s="232">
        <v>7.0000000000000007E-2</v>
      </c>
      <c r="N137" s="231">
        <v>32.409999999999997</v>
      </c>
      <c r="O137" s="231">
        <v>4601.38</v>
      </c>
      <c r="P137" s="231">
        <v>4.66</v>
      </c>
      <c r="Q137" s="231">
        <v>2095.27</v>
      </c>
      <c r="R137" s="231">
        <v>54.7</v>
      </c>
      <c r="S137" s="231">
        <v>217.74</v>
      </c>
      <c r="T137" s="231">
        <v>95.18</v>
      </c>
      <c r="U137" s="231">
        <v>60961.66</v>
      </c>
      <c r="V137" s="231">
        <v>16.940000000000001</v>
      </c>
      <c r="W137" s="231">
        <v>117.69</v>
      </c>
      <c r="X137" s="231">
        <v>13.6</v>
      </c>
      <c r="Y137" s="231">
        <v>509.99</v>
      </c>
      <c r="Z137" s="231">
        <v>132.88999999999999</v>
      </c>
      <c r="AA137" s="231">
        <v>248.71</v>
      </c>
      <c r="AB137" s="231">
        <v>2.14</v>
      </c>
      <c r="AC137" s="231">
        <v>9.33</v>
      </c>
      <c r="AD137" s="231">
        <v>25.16</v>
      </c>
      <c r="AE137" s="231">
        <v>196.21</v>
      </c>
      <c r="AF137" s="231">
        <v>593.47</v>
      </c>
      <c r="AG137" s="231">
        <v>67.67</v>
      </c>
      <c r="AH137" s="231">
        <v>7.72</v>
      </c>
      <c r="AI137" s="231">
        <v>187.02</v>
      </c>
      <c r="AJ137" s="231">
        <v>25.35</v>
      </c>
      <c r="AK137" s="231">
        <v>327.9</v>
      </c>
      <c r="AL137" s="231">
        <v>432.87</v>
      </c>
      <c r="AM137" s="231">
        <v>24.26</v>
      </c>
      <c r="AN137" s="231">
        <v>18.03</v>
      </c>
      <c r="AO137" s="231">
        <v>162.97999999999999</v>
      </c>
      <c r="AP137" s="231">
        <v>237.84</v>
      </c>
      <c r="AQ137" s="231">
        <v>16.16</v>
      </c>
      <c r="AR137" s="231">
        <v>11.16</v>
      </c>
      <c r="AS137" s="231">
        <v>88.5</v>
      </c>
      <c r="AT137" s="231">
        <v>85.88</v>
      </c>
      <c r="AU137" s="231">
        <v>147.15</v>
      </c>
      <c r="AV137" s="231">
        <v>29.29</v>
      </c>
      <c r="AW137" s="231">
        <v>53.71</v>
      </c>
      <c r="AX137" s="231">
        <v>5.2</v>
      </c>
      <c r="AY137" s="231">
        <v>28.07</v>
      </c>
      <c r="AZ137" s="231">
        <v>32.42</v>
      </c>
      <c r="BA137" s="231">
        <v>7928.9</v>
      </c>
      <c r="BB137" s="231">
        <v>656.9</v>
      </c>
      <c r="BC137" s="231">
        <v>1.3</v>
      </c>
      <c r="BD137" s="231">
        <v>15.96</v>
      </c>
      <c r="BE137" s="231">
        <v>387.26</v>
      </c>
      <c r="BF137" s="231">
        <v>960.29</v>
      </c>
      <c r="BG137" s="231">
        <v>228.85</v>
      </c>
      <c r="BH137" s="231">
        <v>69.56</v>
      </c>
      <c r="BI137" s="231">
        <v>332.95</v>
      </c>
      <c r="BJ137" s="231">
        <v>6.33</v>
      </c>
      <c r="BK137" s="231">
        <v>1824.26</v>
      </c>
      <c r="BL137" s="231">
        <v>143.94999999999999</v>
      </c>
      <c r="BM137" s="231">
        <v>203.58</v>
      </c>
      <c r="BN137" s="231">
        <v>299.12</v>
      </c>
      <c r="BO137" s="231">
        <v>3521.45</v>
      </c>
      <c r="BP137" s="231">
        <v>121.57</v>
      </c>
      <c r="BQ137" s="231">
        <v>942.27</v>
      </c>
      <c r="BR137" s="231">
        <v>99.04</v>
      </c>
      <c r="BS137" s="231">
        <v>346.47</v>
      </c>
      <c r="BT137" s="231">
        <v>129.11000000000001</v>
      </c>
      <c r="BU137" s="231">
        <v>55.79</v>
      </c>
      <c r="BV137" s="231">
        <v>9.73</v>
      </c>
      <c r="BW137" s="231">
        <v>85.34</v>
      </c>
      <c r="BX137" s="231">
        <v>595.39</v>
      </c>
      <c r="BY137" s="231">
        <v>161.06</v>
      </c>
      <c r="BZ137" s="231">
        <v>104.21</v>
      </c>
      <c r="CA137" s="231">
        <v>142.47999999999999</v>
      </c>
      <c r="CB137" s="231">
        <v>72.44</v>
      </c>
      <c r="CC137" s="231">
        <v>89403.95</v>
      </c>
      <c r="CD137" s="231">
        <v>222.05</v>
      </c>
      <c r="CE137" s="231">
        <v>75.97</v>
      </c>
      <c r="CF137" s="231">
        <v>8436.5</v>
      </c>
      <c r="CG137" s="231">
        <v>20.29</v>
      </c>
      <c r="CH137" s="231">
        <v>1.01</v>
      </c>
      <c r="CI137" s="231">
        <v>162.72999999999999</v>
      </c>
      <c r="CJ137" s="231">
        <v>106.44</v>
      </c>
      <c r="CK137" s="231">
        <v>75.64</v>
      </c>
      <c r="CL137" s="231">
        <v>18.55</v>
      </c>
      <c r="CM137" s="231">
        <v>6.47</v>
      </c>
      <c r="CN137" s="231">
        <v>10.97</v>
      </c>
      <c r="CO137" s="231">
        <v>7.39</v>
      </c>
      <c r="CP137" s="231">
        <v>1595.31</v>
      </c>
      <c r="CQ137" s="231">
        <v>204.01</v>
      </c>
      <c r="CR137" s="231">
        <v>361.08</v>
      </c>
      <c r="CS137" s="231">
        <v>270.08999999999997</v>
      </c>
      <c r="CT137" s="231">
        <v>334.51</v>
      </c>
      <c r="CU137" s="231">
        <v>696.96</v>
      </c>
      <c r="CV137" s="231">
        <v>151.1</v>
      </c>
      <c r="CW137" s="231">
        <v>533.41</v>
      </c>
      <c r="CX137" s="231">
        <v>12.17</v>
      </c>
      <c r="CY137" s="231">
        <v>507.07</v>
      </c>
      <c r="CZ137" s="231">
        <v>45.21</v>
      </c>
      <c r="DA137" s="231">
        <v>10602.44</v>
      </c>
      <c r="DB137" s="231">
        <v>237.84</v>
      </c>
      <c r="DC137" s="231">
        <v>10.58</v>
      </c>
      <c r="DD137" s="231">
        <v>36.81</v>
      </c>
      <c r="DE137" s="231">
        <v>1843.55</v>
      </c>
      <c r="DF137" s="231">
        <v>247.61</v>
      </c>
      <c r="DG137" s="231">
        <v>161.06</v>
      </c>
      <c r="DH137" s="231">
        <v>14.05</v>
      </c>
      <c r="DI137" s="231">
        <v>9.36</v>
      </c>
      <c r="DJ137" s="231">
        <v>28.47</v>
      </c>
      <c r="DK137" s="231">
        <v>67.14</v>
      </c>
      <c r="DL137" s="231">
        <v>12450</v>
      </c>
      <c r="DM137" s="231">
        <v>37.5</v>
      </c>
      <c r="DN137" s="231">
        <v>57.66</v>
      </c>
      <c r="DO137" s="231">
        <v>75.64</v>
      </c>
      <c r="DP137" s="231">
        <v>95.76</v>
      </c>
      <c r="DQ137" s="231">
        <v>200500</v>
      </c>
      <c r="DR137" s="231">
        <v>599.94000000000005</v>
      </c>
      <c r="DS137" s="231">
        <v>41.23</v>
      </c>
      <c r="DT137" s="231">
        <v>42.15</v>
      </c>
      <c r="DU137" s="231">
        <v>51.96</v>
      </c>
      <c r="DV137" s="231">
        <v>10.07</v>
      </c>
      <c r="DW137" s="231">
        <v>0.99</v>
      </c>
      <c r="DX137" s="231">
        <v>10.81</v>
      </c>
      <c r="DY137" s="231">
        <v>9.74</v>
      </c>
      <c r="DZ137" s="231">
        <v>262.55</v>
      </c>
      <c r="EA137" s="231">
        <v>148.94</v>
      </c>
      <c r="EB137" s="231">
        <v>23.32</v>
      </c>
      <c r="EC137" s="231">
        <v>1535.6</v>
      </c>
      <c r="ED137" s="231">
        <v>31.3</v>
      </c>
      <c r="EE137" s="231">
        <v>28.35</v>
      </c>
      <c r="EF137" s="231">
        <v>18.059999999999999</v>
      </c>
      <c r="EG137" s="231">
        <v>35.4</v>
      </c>
      <c r="EH137" s="231">
        <v>1259.51</v>
      </c>
      <c r="EI137" s="231">
        <v>210.33</v>
      </c>
      <c r="EJ137" s="231">
        <v>5.65</v>
      </c>
      <c r="EK137" s="231">
        <v>4555.22</v>
      </c>
      <c r="EL137" s="231">
        <v>24.8</v>
      </c>
      <c r="EM137" s="231">
        <v>299.3</v>
      </c>
      <c r="EN137" s="231">
        <v>164.53</v>
      </c>
      <c r="EO137" s="231">
        <v>289.33999999999997</v>
      </c>
      <c r="EP137" s="231">
        <v>3722.96</v>
      </c>
      <c r="EQ137" s="231">
        <v>175.4</v>
      </c>
      <c r="ER137" s="231">
        <v>174.38</v>
      </c>
      <c r="ES137" s="231">
        <v>223.35</v>
      </c>
      <c r="ET137" s="231">
        <v>71.790000000000006</v>
      </c>
      <c r="EU137" s="231">
        <v>32.159999999999997</v>
      </c>
      <c r="EV137" s="231">
        <v>521.91</v>
      </c>
      <c r="EW137" s="231">
        <v>15.35</v>
      </c>
      <c r="EX137" s="231">
        <v>178.11</v>
      </c>
      <c r="EY137" s="231">
        <v>240.63</v>
      </c>
      <c r="EZ137" s="231">
        <v>33.51</v>
      </c>
      <c r="FA137" s="231">
        <v>78.72</v>
      </c>
      <c r="FB137" s="231">
        <v>30.07</v>
      </c>
      <c r="FC137" s="231">
        <v>107</v>
      </c>
      <c r="FD137" s="231">
        <v>9.56</v>
      </c>
      <c r="FE137" s="231">
        <v>28.66</v>
      </c>
      <c r="FF137" s="231">
        <v>422</v>
      </c>
      <c r="FG137" s="231">
        <v>101.37</v>
      </c>
      <c r="FH137" s="231">
        <v>906.82</v>
      </c>
      <c r="FI137" s="231">
        <v>63.48</v>
      </c>
      <c r="FJ137" s="233">
        <v>45090.93</v>
      </c>
      <c r="FN137" s="326">
        <f t="shared" si="660"/>
        <v>6.5853545425033277E-3</v>
      </c>
      <c r="FO137" s="322">
        <f t="shared" si="661"/>
        <v>-6.118439517260754E-3</v>
      </c>
      <c r="FP137" s="322">
        <f t="shared" si="662"/>
        <v>1.2244265344079453E-2</v>
      </c>
      <c r="FQ137" s="322">
        <f t="shared" si="663"/>
        <v>2.3009785770959995E-2</v>
      </c>
      <c r="FR137" s="322">
        <f t="shared" si="664"/>
        <v>3.5682295469428596E-2</v>
      </c>
      <c r="FS137" s="322">
        <f t="shared" si="665"/>
        <v>5.4730983302411863E-2</v>
      </c>
      <c r="FT137" s="322">
        <f t="shared" si="666"/>
        <v>2.4275473855490615E-2</v>
      </c>
      <c r="FU137" s="322">
        <f t="shared" si="667"/>
        <v>3.2745608072510451E-2</v>
      </c>
      <c r="FV137" s="322">
        <f t="shared" si="668"/>
        <v>0.1304791029561671</v>
      </c>
      <c r="FW137" s="322">
        <f t="shared" si="669"/>
        <v>6.9471346297874485E-3</v>
      </c>
      <c r="FX137" s="322">
        <f t="shared" si="670"/>
        <v>-3.581514762516054E-2</v>
      </c>
      <c r="FY137" s="322">
        <f t="shared" si="671"/>
        <v>0</v>
      </c>
      <c r="FZ137" s="322">
        <f t="shared" si="672"/>
        <v>-3.6889025514910711E-3</v>
      </c>
      <c r="GA137" s="322">
        <f t="shared" si="673"/>
        <v>3.3990094649133107E-2</v>
      </c>
      <c r="GB137" s="322">
        <f t="shared" si="674"/>
        <v>4.3103448275863066E-3</v>
      </c>
      <c r="GC137" s="322">
        <f t="shared" si="675"/>
        <v>3.6559363204163559E-2</v>
      </c>
      <c r="GD137" s="322">
        <f t="shared" si="676"/>
        <v>1.578458681522751E-2</v>
      </c>
      <c r="GE137" s="322">
        <f t="shared" si="677"/>
        <v>2.2397520777574353E-2</v>
      </c>
      <c r="GF137" s="322">
        <f t="shared" si="678"/>
        <v>-5.7530448559263175E-2</v>
      </c>
      <c r="GG137" s="322">
        <f t="shared" si="679"/>
        <v>0.1279706720808772</v>
      </c>
      <c r="GH137" s="322">
        <f t="shared" si="680"/>
        <v>3.4819792302993292E-2</v>
      </c>
      <c r="GI137" s="322">
        <f t="shared" si="681"/>
        <v>-3.2472870766195351E-2</v>
      </c>
      <c r="GJ137" s="322">
        <f t="shared" si="682"/>
        <v>-1.3778100072516281E-2</v>
      </c>
      <c r="GK137" s="322">
        <f t="shared" si="683"/>
        <v>6.2235737643456697E-2</v>
      </c>
      <c r="GL137" s="322">
        <f t="shared" si="684"/>
        <v>-4.2234234234234336E-2</v>
      </c>
      <c r="GM137" s="322">
        <f t="shared" si="685"/>
        <v>-5.0804064325145285E-3</v>
      </c>
      <c r="GN137" s="322">
        <f t="shared" si="686"/>
        <v>3.8834951456310711E-2</v>
      </c>
      <c r="GO137" s="322">
        <f t="shared" si="687"/>
        <v>7.9861111111111049E-2</v>
      </c>
      <c r="GP137" s="322">
        <f t="shared" si="688"/>
        <v>4.7024552642530124E-2</v>
      </c>
      <c r="GQ137" s="322">
        <f t="shared" si="689"/>
        <v>-8.7900985097245816E-3</v>
      </c>
      <c r="GR137" s="322">
        <f t="shared" si="690"/>
        <v>-4.2950858178278702E-3</v>
      </c>
      <c r="GS137" s="322">
        <f t="shared" si="691"/>
        <v>2.9563932002950511E-4</v>
      </c>
      <c r="GT137" s="322">
        <f t="shared" si="692"/>
        <v>-3.9800995024875552E-2</v>
      </c>
      <c r="GU137" s="322">
        <f t="shared" si="693"/>
        <v>2.1576446168132504E-2</v>
      </c>
      <c r="GV137" s="322">
        <f t="shared" si="694"/>
        <v>2.1765417170495877E-2</v>
      </c>
      <c r="GW137" s="322">
        <f t="shared" si="695"/>
        <v>2.4687499999999928E-2</v>
      </c>
      <c r="GX137" s="322">
        <f t="shared" si="696"/>
        <v>-2.8742595584275717E-2</v>
      </c>
      <c r="GY137" s="322">
        <f t="shared" si="697"/>
        <v>8.731808731808767E-3</v>
      </c>
      <c r="GZ137" s="322">
        <f t="shared" si="698"/>
        <v>3.6802760207015554E-2</v>
      </c>
      <c r="HA137" s="322">
        <f t="shared" si="699"/>
        <v>-1.5107565868987189E-2</v>
      </c>
      <c r="HB137" s="322">
        <f t="shared" si="700"/>
        <v>3.9510489510489473E-2</v>
      </c>
      <c r="HC137" s="322">
        <f t="shared" si="701"/>
        <v>1.8273471959672397E-2</v>
      </c>
      <c r="HD137" s="322">
        <f t="shared" si="702"/>
        <v>-1.1514614703277149E-2</v>
      </c>
      <c r="HE137" s="322">
        <f t="shared" si="703"/>
        <v>2.7993959809501645E-2</v>
      </c>
      <c r="HF137" s="322">
        <f t="shared" si="704"/>
        <v>-9.3066542577941249E-4</v>
      </c>
      <c r="HG137" s="322">
        <f t="shared" si="705"/>
        <v>9.0516354659534604E-3</v>
      </c>
      <c r="HH137" s="322">
        <f t="shared" si="706"/>
        <v>2.0913210177762213E-2</v>
      </c>
      <c r="HI137" s="322">
        <f t="shared" si="707"/>
        <v>-2.6816452255843393E-2</v>
      </c>
      <c r="HJ137" s="322">
        <f t="shared" si="708"/>
        <v>-3.8314176245209915E-3</v>
      </c>
      <c r="HK137" s="322">
        <f t="shared" si="709"/>
        <v>1.9614965492190307E-2</v>
      </c>
      <c r="HL137" s="322">
        <f t="shared" si="710"/>
        <v>1.471048513302042E-2</v>
      </c>
      <c r="HM137" s="322">
        <f t="shared" si="711"/>
        <v>1.5823680815436423E-2</v>
      </c>
      <c r="HN137" s="322">
        <f t="shared" si="712"/>
        <v>7.6235178623472273E-3</v>
      </c>
      <c r="HO137" s="322">
        <f t="shared" si="713"/>
        <v>-0.12162162162162159</v>
      </c>
      <c r="HP137" s="322">
        <f t="shared" si="714"/>
        <v>6.9400630914827266E-3</v>
      </c>
      <c r="HQ137" s="322">
        <f t="shared" si="715"/>
        <v>-1.8949181739879459E-2</v>
      </c>
      <c r="HR137" s="322">
        <f t="shared" si="716"/>
        <v>4.6067538126361614E-2</v>
      </c>
      <c r="HS137" s="322">
        <f t="shared" si="717"/>
        <v>-1.2513484358144577E-2</v>
      </c>
      <c r="HT137" s="322">
        <f t="shared" si="718"/>
        <v>3.2507050616001149E-2</v>
      </c>
      <c r="HU137" s="322">
        <f t="shared" si="719"/>
        <v>-1.1372409287962421E-2</v>
      </c>
      <c r="HV137" s="322">
        <f t="shared" si="720"/>
        <v>3.6006546644844477E-2</v>
      </c>
      <c r="HW137" s="322">
        <f t="shared" si="721"/>
        <v>4.5439176604755362E-2</v>
      </c>
      <c r="HX137" s="322">
        <f t="shared" si="722"/>
        <v>4.0251481427951971E-2</v>
      </c>
      <c r="HY137" s="322">
        <f t="shared" si="723"/>
        <v>3.7508918560799173E-2</v>
      </c>
      <c r="HZ137" s="322">
        <f t="shared" si="724"/>
        <v>-6.7173953720451623E-2</v>
      </c>
      <c r="IA137" s="322">
        <f t="shared" si="725"/>
        <v>1.909731265880658E-2</v>
      </c>
      <c r="IB137" s="322">
        <f t="shared" si="726"/>
        <v>-2.0781312927909888E-2</v>
      </c>
      <c r="IC137" s="322">
        <f t="shared" si="727"/>
        <v>2.4796893862768718E-2</v>
      </c>
      <c r="ID137" s="322">
        <f t="shared" si="728"/>
        <v>8.3486051720627914E-3</v>
      </c>
      <c r="IE137" s="322">
        <f t="shared" si="729"/>
        <v>-3.8571468213225234E-2</v>
      </c>
      <c r="IF137" s="322">
        <f t="shared" si="730"/>
        <v>1.5095526377860021E-2</v>
      </c>
      <c r="IG137" s="322">
        <f t="shared" si="731"/>
        <v>1.5841223597960623E-2</v>
      </c>
      <c r="IH137" s="322">
        <f t="shared" si="732"/>
        <v>2.8541226215644772E-2</v>
      </c>
      <c r="II137" s="322">
        <f t="shared" si="733"/>
        <v>7.4371384724354825E-3</v>
      </c>
      <c r="IJ137" s="322">
        <f t="shared" si="734"/>
        <v>-1.7799993401299886E-2</v>
      </c>
      <c r="IK137" s="322">
        <f t="shared" si="735"/>
        <v>5.0546021840873773E-3</v>
      </c>
      <c r="IL137" s="322">
        <f t="shared" si="736"/>
        <v>9.8682129678439645E-2</v>
      </c>
      <c r="IM137" s="322">
        <f t="shared" si="737"/>
        <v>-2.109240810717981E-2</v>
      </c>
      <c r="IN137" s="322">
        <f t="shared" si="738"/>
        <v>5.2906976744186054E-2</v>
      </c>
      <c r="IO137" s="322">
        <f t="shared" si="739"/>
        <v>-3.8190953692661796E-2</v>
      </c>
      <c r="IP137" s="322">
        <f t="shared" si="740"/>
        <v>4.9330195510499794E-3</v>
      </c>
      <c r="IQ137" s="322">
        <f t="shared" si="741"/>
        <v>2.3854447439353044E-2</v>
      </c>
      <c r="IR137" s="322">
        <f t="shared" si="742"/>
        <v>9.4888240080408821E-3</v>
      </c>
      <c r="IS137" s="322">
        <f t="shared" si="743"/>
        <v>5.8424621804903355E-2</v>
      </c>
      <c r="IT137" s="322">
        <f t="shared" si="744"/>
        <v>-1.9417475728155355E-2</v>
      </c>
      <c r="IU137" s="322">
        <f t="shared" si="745"/>
        <v>5.7306217919563335E-2</v>
      </c>
      <c r="IV137" s="322">
        <f t="shared" si="746"/>
        <v>5.4174507279389904E-2</v>
      </c>
      <c r="IW137" s="322">
        <f t="shared" si="747"/>
        <v>-3.8193072566838696E-3</v>
      </c>
      <c r="IX137" s="322">
        <f t="shared" si="748"/>
        <v>4.7430830039525682E-2</v>
      </c>
      <c r="IY137" s="322">
        <f t="shared" si="749"/>
        <v>4.6925566343042076E-2</v>
      </c>
      <c r="IZ137" s="322">
        <f t="shared" si="750"/>
        <v>-2.5754884547069198E-2</v>
      </c>
      <c r="JA137" s="322">
        <f t="shared" si="751"/>
        <v>4.2313117066290526E-2</v>
      </c>
      <c r="JB137" s="322">
        <f t="shared" si="752"/>
        <v>-3.7113713182037669E-2</v>
      </c>
      <c r="JC137" s="322">
        <f t="shared" si="753"/>
        <v>-2.4715555980495341E-2</v>
      </c>
      <c r="JD137" s="322">
        <f t="shared" si="754"/>
        <v>-4.0820829655781616E-3</v>
      </c>
      <c r="JE137" s="322">
        <f t="shared" si="755"/>
        <v>3.2769960232486975E-2</v>
      </c>
      <c r="JF137" s="322">
        <f t="shared" si="756"/>
        <v>1.1612786161429748E-2</v>
      </c>
      <c r="JG137" s="322">
        <f t="shared" si="757"/>
        <v>7.239463925774349E-2</v>
      </c>
      <c r="JH137" s="322">
        <f t="shared" si="758"/>
        <v>1.9843412526997825E-2</v>
      </c>
      <c r="JI137" s="322">
        <f t="shared" si="759"/>
        <v>1.5245527217358187E-2</v>
      </c>
      <c r="JJ137" s="322">
        <f t="shared" si="760"/>
        <v>2.4410774410774338E-2</v>
      </c>
      <c r="JK137" s="322">
        <f t="shared" si="761"/>
        <v>-1.9187992030793664E-2</v>
      </c>
      <c r="JL137" s="322">
        <f t="shared" si="762"/>
        <v>-2.85775676837129E-2</v>
      </c>
      <c r="JM137" s="322">
        <f t="shared" si="763"/>
        <v>-3.1600906797510465E-2</v>
      </c>
      <c r="JN137" s="322">
        <f t="shared" si="764"/>
        <v>3.9510489510489473E-2</v>
      </c>
      <c r="JO137" s="322">
        <f t="shared" si="765"/>
        <v>5.800000000000001E-2</v>
      </c>
      <c r="JP137" s="322">
        <f t="shared" si="766"/>
        <v>1.8539014941892688E-2</v>
      </c>
      <c r="JQ137" s="322">
        <f t="shared" si="767"/>
        <v>6.2056768231912127E-2</v>
      </c>
      <c r="JR137" s="322">
        <f t="shared" si="768"/>
        <v>-1.1698265429608392E-3</v>
      </c>
      <c r="JS137" s="322">
        <f t="shared" si="769"/>
        <v>5.0546021840873773E-3</v>
      </c>
      <c r="JT137" s="322">
        <f t="shared" si="770"/>
        <v>3.460972017673053E-2</v>
      </c>
      <c r="JU137" s="322">
        <f t="shared" si="771"/>
        <v>4.2918454935621398E-3</v>
      </c>
      <c r="JV137" s="322">
        <f t="shared" si="772"/>
        <v>3.56493270280102E-2</v>
      </c>
      <c r="JW137" s="322">
        <f t="shared" si="773"/>
        <v>-5.196272239480363E-2</v>
      </c>
      <c r="JX137" s="322">
        <f t="shared" si="774"/>
        <v>1.8821603927986905E-2</v>
      </c>
      <c r="JY137" s="322">
        <f t="shared" si="775"/>
        <v>1.7362995116657638E-2</v>
      </c>
      <c r="JZ137" s="322">
        <f t="shared" si="776"/>
        <v>-1.0395010395010788E-3</v>
      </c>
      <c r="KA137" s="322">
        <f t="shared" si="777"/>
        <v>-1.3948637726502323E-2</v>
      </c>
      <c r="KB137" s="322">
        <f t="shared" si="778"/>
        <v>-1.0641595206116345E-2</v>
      </c>
      <c r="KC137" s="322">
        <f t="shared" si="779"/>
        <v>4.7544409613375131E-2</v>
      </c>
      <c r="KD137" s="322">
        <f t="shared" si="780"/>
        <v>4.3755110562118497E-2</v>
      </c>
      <c r="KE137" s="322">
        <f t="shared" si="781"/>
        <v>-6.4867316851893994E-2</v>
      </c>
      <c r="KF137" s="322">
        <f t="shared" si="782"/>
        <v>-4.7427080863180285E-4</v>
      </c>
      <c r="KG137" s="322">
        <f t="shared" si="783"/>
        <v>7.0457354758961713E-2</v>
      </c>
      <c r="KH137" s="322">
        <f t="shared" si="784"/>
        <v>-4.2775665399239479E-2</v>
      </c>
      <c r="KI137" s="322">
        <f t="shared" si="785"/>
        <v>4.2105263157894778E-2</v>
      </c>
      <c r="KJ137" s="322">
        <f t="shared" si="786"/>
        <v>-6.4338235294117904E-3</v>
      </c>
      <c r="KK137" s="322">
        <f t="shared" si="787"/>
        <v>6.6812705366922173E-2</v>
      </c>
      <c r="KL137" s="322">
        <f t="shared" si="788"/>
        <v>5.3486879062675595E-2</v>
      </c>
      <c r="KM137" s="322">
        <f t="shared" si="789"/>
        <v>-3.3559299281838621E-4</v>
      </c>
      <c r="KN137" s="322">
        <f t="shared" si="790"/>
        <v>4.1071428571428648E-2</v>
      </c>
      <c r="KO137" s="322">
        <f t="shared" si="791"/>
        <v>1.8572565667285754E-2</v>
      </c>
      <c r="KP137" s="322">
        <f t="shared" si="792"/>
        <v>-1.973066082054491E-2</v>
      </c>
      <c r="KQ137" s="322">
        <f t="shared" si="793"/>
        <v>-8.1037277147487846E-2</v>
      </c>
      <c r="KR137" s="322">
        <f t="shared" si="794"/>
        <v>-4.4101433296583155E-3</v>
      </c>
      <c r="KS137" s="322">
        <f t="shared" si="795"/>
        <v>-1.7485428809325632E-2</v>
      </c>
      <c r="KT137" s="322">
        <f t="shared" si="796"/>
        <v>-2.8574376721399826E-4</v>
      </c>
      <c r="KU137" s="322">
        <f t="shared" si="797"/>
        <v>2.9564636879500479E-3</v>
      </c>
      <c r="KV137" s="322">
        <f t="shared" si="798"/>
        <v>2.3550724637681302E-2</v>
      </c>
      <c r="KW137" s="322">
        <f t="shared" si="799"/>
        <v>3.5248346632240778E-3</v>
      </c>
      <c r="KX137" s="322">
        <f t="shared" si="800"/>
        <v>-9.5846645367411512E-3</v>
      </c>
      <c r="KY137" s="322">
        <f t="shared" si="801"/>
        <v>1.1114489375359009E-2</v>
      </c>
      <c r="KZ137" s="322">
        <f t="shared" si="802"/>
        <v>-7.6598311218335959E-3</v>
      </c>
      <c r="LA137" s="322">
        <f t="shared" si="803"/>
        <v>-1.7487860368773249E-2</v>
      </c>
      <c r="LB137" s="322">
        <f t="shared" si="804"/>
        <v>3.2901727625077377E-2</v>
      </c>
      <c r="LC137" s="322">
        <f t="shared" si="805"/>
        <v>1.51637921055678E-2</v>
      </c>
      <c r="LD137" s="322">
        <f t="shared" si="806"/>
        <v>-1.530295330058167E-2</v>
      </c>
      <c r="LE137" s="322">
        <f t="shared" si="807"/>
        <v>-4.4859733150872431E-2</v>
      </c>
      <c r="LF137" s="322">
        <f t="shared" si="808"/>
        <v>4.7417566384592935E-2</v>
      </c>
      <c r="LG137" s="322">
        <f t="shared" si="809"/>
        <v>-2.4863553668890249E-2</v>
      </c>
      <c r="LH137" s="322">
        <f t="shared" si="810"/>
        <v>1.4205207928488039E-2</v>
      </c>
      <c r="LI137" s="322">
        <f t="shared" si="811"/>
        <v>-1.4129736673089316E-2</v>
      </c>
      <c r="LJ137" s="322">
        <f t="shared" si="812"/>
        <v>0.10073543044311237</v>
      </c>
      <c r="LK137" s="322">
        <f t="shared" si="813"/>
        <v>-1.8037135278514652E-2</v>
      </c>
      <c r="LL137" s="322">
        <f t="shared" si="814"/>
        <v>3.4898085237800969E-2</v>
      </c>
      <c r="LM137" s="322">
        <f t="shared" si="815"/>
        <v>6.3556628956396542E-4</v>
      </c>
      <c r="LN137" s="322">
        <f t="shared" si="816"/>
        <v>3.9764868603042826E-2</v>
      </c>
      <c r="LO137" s="322">
        <f t="shared" si="817"/>
        <v>1.8726591760299892E-3</v>
      </c>
      <c r="LP137" s="322">
        <f t="shared" si="818"/>
        <v>-1.4432989690721525E-2</v>
      </c>
      <c r="LQ137" s="322">
        <f t="shared" si="819"/>
        <v>-2.3509369676320314E-2</v>
      </c>
      <c r="LR137" s="322">
        <f t="shared" si="820"/>
        <v>3.0726393434614779E-2</v>
      </c>
      <c r="LS137" s="322">
        <f t="shared" si="821"/>
        <v>-3.6367210536661131E-3</v>
      </c>
      <c r="LT137" s="322">
        <f t="shared" si="822"/>
        <v>5.9124338594993189E-3</v>
      </c>
      <c r="LU137" s="322">
        <f t="shared" si="823"/>
        <v>-2.2181146025878076E-2</v>
      </c>
      <c r="LV137" s="327">
        <f t="shared" si="824"/>
        <v>-7.0084947581083822E-3</v>
      </c>
    </row>
    <row r="138" spans="1:334">
      <c r="A138" s="265">
        <v>45740</v>
      </c>
      <c r="B138" s="230">
        <v>3634.71</v>
      </c>
      <c r="C138" s="231">
        <v>162.80000000000001</v>
      </c>
      <c r="D138" s="231">
        <v>66.680000000000007</v>
      </c>
      <c r="E138" s="231">
        <v>38.83</v>
      </c>
      <c r="F138" s="231">
        <v>2612.56</v>
      </c>
      <c r="G138" s="231">
        <v>85.85</v>
      </c>
      <c r="H138" s="231">
        <v>239.22</v>
      </c>
      <c r="I138" s="231">
        <v>199944.92</v>
      </c>
      <c r="J138" s="231">
        <v>41.92</v>
      </c>
      <c r="K138" s="231">
        <v>377.49</v>
      </c>
      <c r="L138" s="231">
        <v>72.05</v>
      </c>
      <c r="M138" s="232">
        <v>7.0000000000000007E-2</v>
      </c>
      <c r="N138" s="231">
        <v>33.369999999999997</v>
      </c>
      <c r="O138" s="231">
        <v>4618.3</v>
      </c>
      <c r="P138" s="231">
        <v>4.66</v>
      </c>
      <c r="Q138" s="231">
        <v>2048.0700000000002</v>
      </c>
      <c r="R138" s="231">
        <v>51.05</v>
      </c>
      <c r="S138" s="231">
        <v>217.37</v>
      </c>
      <c r="T138" s="231">
        <v>90.96</v>
      </c>
      <c r="U138" s="231">
        <v>59479.62</v>
      </c>
      <c r="V138" s="231">
        <v>16.59</v>
      </c>
      <c r="W138" s="231">
        <v>109.66</v>
      </c>
      <c r="X138" s="231">
        <v>13.2</v>
      </c>
      <c r="Y138" s="231">
        <v>509.19</v>
      </c>
      <c r="Z138" s="231">
        <v>130.22999999999999</v>
      </c>
      <c r="AA138" s="231">
        <v>263.55</v>
      </c>
      <c r="AB138" s="231">
        <v>2.1800000000000002</v>
      </c>
      <c r="AC138" s="231">
        <v>8.89</v>
      </c>
      <c r="AD138" s="231">
        <v>25.02</v>
      </c>
      <c r="AE138" s="231">
        <v>192.72</v>
      </c>
      <c r="AF138" s="231">
        <v>578.29999999999995</v>
      </c>
      <c r="AG138" s="231">
        <v>69.34</v>
      </c>
      <c r="AH138" s="231">
        <v>7.92</v>
      </c>
      <c r="AI138" s="231">
        <v>175.61</v>
      </c>
      <c r="AJ138" s="231">
        <v>24.32</v>
      </c>
      <c r="AK138" s="231">
        <v>310.8</v>
      </c>
      <c r="AL138" s="231">
        <v>426.31</v>
      </c>
      <c r="AM138" s="231">
        <v>22.71</v>
      </c>
      <c r="AN138" s="231">
        <v>17.79</v>
      </c>
      <c r="AO138" s="231">
        <v>162.6</v>
      </c>
      <c r="AP138" s="231">
        <v>239.04</v>
      </c>
      <c r="AQ138" s="231">
        <v>16.63</v>
      </c>
      <c r="AR138" s="231">
        <v>10.57</v>
      </c>
      <c r="AS138" s="231">
        <v>87.11</v>
      </c>
      <c r="AT138" s="231">
        <v>88.93</v>
      </c>
      <c r="AU138" s="231">
        <v>139.19999999999999</v>
      </c>
      <c r="AV138" s="231">
        <v>26.59</v>
      </c>
      <c r="AW138" s="231">
        <v>51.31</v>
      </c>
      <c r="AX138" s="231">
        <v>5.1100000000000003</v>
      </c>
      <c r="AY138" s="231">
        <v>27.31</v>
      </c>
      <c r="AZ138" s="231">
        <v>31.47</v>
      </c>
      <c r="BA138" s="231">
        <v>7889.06</v>
      </c>
      <c r="BB138" s="231">
        <v>622</v>
      </c>
      <c r="BC138" s="231">
        <v>1.1499999999999999</v>
      </c>
      <c r="BD138" s="231">
        <v>15.69</v>
      </c>
      <c r="BE138" s="231">
        <v>385.71</v>
      </c>
      <c r="BF138" s="231">
        <v>933.85</v>
      </c>
      <c r="BG138" s="231">
        <v>216</v>
      </c>
      <c r="BH138" s="231">
        <v>71.25</v>
      </c>
      <c r="BI138" s="231">
        <v>326.91000000000003</v>
      </c>
      <c r="BJ138" s="231">
        <v>6.21</v>
      </c>
      <c r="BK138" s="231">
        <v>1790.21</v>
      </c>
      <c r="BL138" s="231">
        <v>143.9</v>
      </c>
      <c r="BM138" s="231">
        <v>199.34</v>
      </c>
      <c r="BN138" s="231">
        <v>292.47000000000003</v>
      </c>
      <c r="BO138" s="231">
        <v>3549.05</v>
      </c>
      <c r="BP138" s="231">
        <v>123.06</v>
      </c>
      <c r="BQ138" s="231">
        <v>937.29</v>
      </c>
      <c r="BR138" s="231">
        <v>97.65</v>
      </c>
      <c r="BS138" s="231">
        <v>338.96</v>
      </c>
      <c r="BT138" s="231">
        <v>134.12</v>
      </c>
      <c r="BU138" s="231">
        <v>56.57</v>
      </c>
      <c r="BV138" s="231">
        <v>9.4499999999999993</v>
      </c>
      <c r="BW138" s="231">
        <v>84.75</v>
      </c>
      <c r="BX138" s="231">
        <v>575.91</v>
      </c>
      <c r="BY138" s="231">
        <v>161.13999999999999</v>
      </c>
      <c r="BZ138" s="231">
        <v>96.68</v>
      </c>
      <c r="CA138" s="231">
        <v>146.22</v>
      </c>
      <c r="CB138" s="231">
        <v>71.37</v>
      </c>
      <c r="CC138" s="231">
        <v>95300</v>
      </c>
      <c r="CD138" s="231">
        <v>219.87</v>
      </c>
      <c r="CE138" s="231">
        <v>74.84</v>
      </c>
      <c r="CF138" s="231">
        <v>8258.06</v>
      </c>
      <c r="CG138" s="231">
        <v>19.28</v>
      </c>
      <c r="CH138" s="231">
        <v>1.04</v>
      </c>
      <c r="CI138" s="231">
        <v>161.44999999999999</v>
      </c>
      <c r="CJ138" s="231">
        <v>103.22</v>
      </c>
      <c r="CK138" s="231">
        <v>68.2</v>
      </c>
      <c r="CL138" s="231">
        <v>19</v>
      </c>
      <c r="CM138" s="231">
        <v>6.56</v>
      </c>
      <c r="CN138" s="231">
        <v>10.55</v>
      </c>
      <c r="CO138" s="231">
        <v>8.4499999999999993</v>
      </c>
      <c r="CP138" s="231">
        <v>1564.31</v>
      </c>
      <c r="CQ138" s="231">
        <v>204.35</v>
      </c>
      <c r="CR138" s="231">
        <v>359.67</v>
      </c>
      <c r="CS138" s="231">
        <v>265.60000000000002</v>
      </c>
      <c r="CT138" s="231">
        <v>341.68</v>
      </c>
      <c r="CU138" s="231">
        <v>668.7</v>
      </c>
      <c r="CV138" s="231">
        <v>139.83000000000001</v>
      </c>
      <c r="CW138" s="231">
        <v>538.30999999999995</v>
      </c>
      <c r="CX138" s="231">
        <v>12.18</v>
      </c>
      <c r="CY138" s="231">
        <v>505.09</v>
      </c>
      <c r="CZ138" s="231">
        <v>44.45</v>
      </c>
      <c r="DA138" s="231">
        <v>12240</v>
      </c>
      <c r="DB138" s="231">
        <v>239.04</v>
      </c>
      <c r="DC138" s="231">
        <v>10.6</v>
      </c>
      <c r="DD138" s="231">
        <v>36.369999999999997</v>
      </c>
      <c r="DE138" s="231">
        <v>1837.19</v>
      </c>
      <c r="DF138" s="231">
        <v>242.96</v>
      </c>
      <c r="DG138" s="231">
        <v>161.13999999999999</v>
      </c>
      <c r="DH138" s="231">
        <v>14.64</v>
      </c>
      <c r="DI138" s="231">
        <v>8.75</v>
      </c>
      <c r="DJ138" s="231">
        <v>28.8</v>
      </c>
      <c r="DK138" s="231">
        <v>62.55</v>
      </c>
      <c r="DL138" s="231">
        <v>12660</v>
      </c>
      <c r="DM138" s="231">
        <v>37.96</v>
      </c>
      <c r="DN138" s="231">
        <v>58.18</v>
      </c>
      <c r="DO138" s="231">
        <v>73.92</v>
      </c>
      <c r="DP138" s="231">
        <v>96.41</v>
      </c>
      <c r="DQ138" s="231">
        <v>199400</v>
      </c>
      <c r="DR138" s="231">
        <v>561.16</v>
      </c>
      <c r="DS138" s="231">
        <v>43.04</v>
      </c>
      <c r="DT138" s="231">
        <v>34.26</v>
      </c>
      <c r="DU138" s="231">
        <v>47.29</v>
      </c>
      <c r="DV138" s="231">
        <v>9.11</v>
      </c>
      <c r="DW138" s="231">
        <v>0.94</v>
      </c>
      <c r="DX138" s="231">
        <v>10.69</v>
      </c>
      <c r="DY138" s="231">
        <v>9.7100000000000009</v>
      </c>
      <c r="DZ138" s="231">
        <v>265.20999999999998</v>
      </c>
      <c r="EA138" s="231">
        <v>143.47</v>
      </c>
      <c r="EB138" s="231">
        <v>21.9</v>
      </c>
      <c r="EC138" s="231">
        <v>1449</v>
      </c>
      <c r="ED138" s="231">
        <v>28.52</v>
      </c>
      <c r="EE138" s="231">
        <v>25.94</v>
      </c>
      <c r="EF138" s="231">
        <v>17.920000000000002</v>
      </c>
      <c r="EG138" s="231">
        <v>33.869999999999997</v>
      </c>
      <c r="EH138" s="231">
        <v>1288.5899999999999</v>
      </c>
      <c r="EI138" s="231">
        <v>204.85</v>
      </c>
      <c r="EJ138" s="231">
        <v>5.75</v>
      </c>
      <c r="EK138" s="231">
        <v>4586.22</v>
      </c>
      <c r="EL138" s="231">
        <v>26.05</v>
      </c>
      <c r="EM138" s="231">
        <v>287.2</v>
      </c>
      <c r="EN138" s="231">
        <v>165.85</v>
      </c>
      <c r="EO138" s="231">
        <v>282.39999999999998</v>
      </c>
      <c r="EP138" s="231">
        <v>3640.93</v>
      </c>
      <c r="EQ138" s="231">
        <v>164.65</v>
      </c>
      <c r="ER138" s="231">
        <v>173.2</v>
      </c>
      <c r="ES138" s="231">
        <v>201.59</v>
      </c>
      <c r="ET138" s="231">
        <v>73.31</v>
      </c>
      <c r="EU138" s="231">
        <v>31.77</v>
      </c>
      <c r="EV138" s="231">
        <v>526.30999999999995</v>
      </c>
      <c r="EW138" s="231">
        <v>14.47</v>
      </c>
      <c r="EX138" s="231">
        <v>173.31</v>
      </c>
      <c r="EY138" s="231">
        <v>240.76</v>
      </c>
      <c r="EZ138" s="231">
        <v>32.840000000000003</v>
      </c>
      <c r="FA138" s="231">
        <v>77.97</v>
      </c>
      <c r="FB138" s="231">
        <v>29.86</v>
      </c>
      <c r="FC138" s="231">
        <v>114.8</v>
      </c>
      <c r="FD138" s="231">
        <v>9.4700000000000006</v>
      </c>
      <c r="FE138" s="231">
        <v>29.36</v>
      </c>
      <c r="FF138" s="231">
        <v>410.39</v>
      </c>
      <c r="FG138" s="231">
        <v>99.04</v>
      </c>
      <c r="FH138" s="231">
        <v>927.17</v>
      </c>
      <c r="FI138" s="231">
        <v>59.23</v>
      </c>
      <c r="FJ138" s="233">
        <v>45488.73</v>
      </c>
      <c r="FN138" s="326">
        <f t="shared" si="660"/>
        <v>-1.4943696898247863E-2</v>
      </c>
      <c r="FO138" s="322">
        <f t="shared" si="661"/>
        <v>-8.053767084604084E-2</v>
      </c>
      <c r="FP138" s="322">
        <f t="shared" si="662"/>
        <v>2.0976879497779887E-2</v>
      </c>
      <c r="FQ138" s="322">
        <f t="shared" si="663"/>
        <v>3.8779731127197149E-3</v>
      </c>
      <c r="FR138" s="322">
        <f t="shared" si="664"/>
        <v>-5.0623757662970982E-2</v>
      </c>
      <c r="FS138" s="322">
        <f t="shared" si="665"/>
        <v>-5.6178540017590151E-2</v>
      </c>
      <c r="FT138" s="322">
        <f t="shared" si="666"/>
        <v>2.7092009789188968E-2</v>
      </c>
      <c r="FU138" s="322">
        <f t="shared" si="667"/>
        <v>0</v>
      </c>
      <c r="FV138" s="322">
        <f t="shared" si="668"/>
        <v>-5.5004508566275874E-2</v>
      </c>
      <c r="FW138" s="322">
        <f t="shared" si="669"/>
        <v>-3.1828674018979146E-2</v>
      </c>
      <c r="FX138" s="322">
        <f t="shared" si="670"/>
        <v>-4.0740247636799391E-2</v>
      </c>
      <c r="FY138" s="322">
        <f t="shared" si="671"/>
        <v>0</v>
      </c>
      <c r="FZ138" s="322">
        <f t="shared" si="672"/>
        <v>2.9620487503856863E-2</v>
      </c>
      <c r="GA138" s="322">
        <f t="shared" si="673"/>
        <v>3.6771577222485586E-3</v>
      </c>
      <c r="GB138" s="322">
        <f t="shared" si="674"/>
        <v>0</v>
      </c>
      <c r="GC138" s="322">
        <f t="shared" si="675"/>
        <v>-2.2526929703570335E-2</v>
      </c>
      <c r="GD138" s="322">
        <f t="shared" si="676"/>
        <v>-6.672760511883008E-2</v>
      </c>
      <c r="GE138" s="322">
        <f t="shared" si="677"/>
        <v>-1.6992743639202927E-3</v>
      </c>
      <c r="GF138" s="322">
        <f t="shared" si="678"/>
        <v>-4.4337045597814803E-2</v>
      </c>
      <c r="GG138" s="322">
        <f t="shared" si="679"/>
        <v>-2.4311017777403056E-2</v>
      </c>
      <c r="GH138" s="322">
        <f t="shared" si="680"/>
        <v>-2.0661157024793472E-2</v>
      </c>
      <c r="GI138" s="322">
        <f t="shared" si="681"/>
        <v>-6.8230096014954555E-2</v>
      </c>
      <c r="GJ138" s="322">
        <f t="shared" si="682"/>
        <v>-2.941176470588238E-2</v>
      </c>
      <c r="GK138" s="322">
        <f t="shared" si="683"/>
        <v>-1.5686582089845121E-3</v>
      </c>
      <c r="GL138" s="322">
        <f t="shared" si="684"/>
        <v>-2.0016555045526352E-2</v>
      </c>
      <c r="GM138" s="322">
        <f t="shared" si="685"/>
        <v>5.9667886293273305E-2</v>
      </c>
      <c r="GN138" s="322">
        <f t="shared" si="686"/>
        <v>1.8691588785046745E-2</v>
      </c>
      <c r="GO138" s="322">
        <f t="shared" si="687"/>
        <v>-4.7159699892818811E-2</v>
      </c>
      <c r="GP138" s="322">
        <f t="shared" si="688"/>
        <v>-5.5643879173291159E-3</v>
      </c>
      <c r="GQ138" s="322">
        <f t="shared" si="689"/>
        <v>-1.7787064879465925E-2</v>
      </c>
      <c r="GR138" s="322">
        <f t="shared" si="690"/>
        <v>-2.5561527962660407E-2</v>
      </c>
      <c r="GS138" s="322">
        <f t="shared" si="691"/>
        <v>2.4678587261711269E-2</v>
      </c>
      <c r="GT138" s="322">
        <f t="shared" si="692"/>
        <v>2.5906735751295359E-2</v>
      </c>
      <c r="GU138" s="322">
        <f t="shared" si="693"/>
        <v>-6.1009517698641838E-2</v>
      </c>
      <c r="GV138" s="322">
        <f t="shared" si="694"/>
        <v>-4.063116370808683E-2</v>
      </c>
      <c r="GW138" s="322">
        <f t="shared" si="695"/>
        <v>-5.2150045745654065E-2</v>
      </c>
      <c r="GX138" s="322">
        <f t="shared" si="696"/>
        <v>-1.5154665372975726E-2</v>
      </c>
      <c r="GY138" s="322">
        <f t="shared" si="697"/>
        <v>-6.3891178895300937E-2</v>
      </c>
      <c r="GZ138" s="322">
        <f t="shared" si="698"/>
        <v>-1.3311148086522572E-2</v>
      </c>
      <c r="HA138" s="322">
        <f t="shared" si="699"/>
        <v>-2.331574426309949E-3</v>
      </c>
      <c r="HB138" s="322">
        <f t="shared" si="700"/>
        <v>5.0454086781028789E-3</v>
      </c>
      <c r="HC138" s="322">
        <f t="shared" si="701"/>
        <v>2.9084158415841513E-2</v>
      </c>
      <c r="HD138" s="322">
        <f t="shared" si="702"/>
        <v>-5.2867383512544788E-2</v>
      </c>
      <c r="HE138" s="322">
        <f t="shared" si="703"/>
        <v>-1.5706214689265544E-2</v>
      </c>
      <c r="HF138" s="322">
        <f t="shared" si="704"/>
        <v>3.5514671634839443E-2</v>
      </c>
      <c r="HG138" s="322">
        <f t="shared" si="705"/>
        <v>-5.4026503567788084E-2</v>
      </c>
      <c r="HH138" s="322">
        <f t="shared" si="706"/>
        <v>-9.2181631956299054E-2</v>
      </c>
      <c r="HI138" s="322">
        <f t="shared" si="707"/>
        <v>-4.4684416309811924E-2</v>
      </c>
      <c r="HJ138" s="322">
        <f t="shared" si="708"/>
        <v>-1.7307692307692281E-2</v>
      </c>
      <c r="HK138" s="322">
        <f t="shared" si="709"/>
        <v>-2.7075169219807679E-2</v>
      </c>
      <c r="HL138" s="322">
        <f t="shared" si="710"/>
        <v>-2.9302899444787256E-2</v>
      </c>
      <c r="HM138" s="322">
        <f t="shared" si="711"/>
        <v>-5.0246566358510304E-3</v>
      </c>
      <c r="HN138" s="322">
        <f t="shared" si="712"/>
        <v>-5.3128330035012904E-2</v>
      </c>
      <c r="HO138" s="322">
        <f t="shared" si="713"/>
        <v>-0.11538461538461549</v>
      </c>
      <c r="HP138" s="322">
        <f t="shared" si="714"/>
        <v>-1.6917293233082789E-2</v>
      </c>
      <c r="HQ138" s="322">
        <f t="shared" si="715"/>
        <v>-4.0024789547074609E-3</v>
      </c>
      <c r="HR138" s="322">
        <f t="shared" si="716"/>
        <v>-2.7533349300732011E-2</v>
      </c>
      <c r="HS138" s="322">
        <f t="shared" si="717"/>
        <v>-5.6150316801398273E-2</v>
      </c>
      <c r="HT138" s="322">
        <f t="shared" si="718"/>
        <v>2.429557216791256E-2</v>
      </c>
      <c r="HU138" s="322">
        <f t="shared" si="719"/>
        <v>-1.8140861991289874E-2</v>
      </c>
      <c r="HV138" s="322">
        <f t="shared" si="720"/>
        <v>-1.8957345971563996E-2</v>
      </c>
      <c r="HW138" s="322">
        <f t="shared" si="721"/>
        <v>-1.8665102562134758E-2</v>
      </c>
      <c r="HX138" s="322">
        <f t="shared" si="722"/>
        <v>-3.4734282737049638E-4</v>
      </c>
      <c r="HY138" s="322">
        <f t="shared" si="723"/>
        <v>-2.0827193240986388E-2</v>
      </c>
      <c r="HZ138" s="322">
        <f t="shared" si="724"/>
        <v>-2.2231880181866732E-2</v>
      </c>
      <c r="IA138" s="322">
        <f t="shared" si="725"/>
        <v>7.8376805009301182E-3</v>
      </c>
      <c r="IB138" s="322">
        <f t="shared" si="726"/>
        <v>1.2256313235173226E-2</v>
      </c>
      <c r="IC138" s="322">
        <f t="shared" si="727"/>
        <v>-5.2851093635582352E-3</v>
      </c>
      <c r="ID138" s="322">
        <f t="shared" si="728"/>
        <v>-1.403473344103393E-2</v>
      </c>
      <c r="IE138" s="322">
        <f t="shared" si="729"/>
        <v>-2.167575836291756E-2</v>
      </c>
      <c r="IF138" s="322">
        <f t="shared" si="730"/>
        <v>3.8804120517388199E-2</v>
      </c>
      <c r="IG138" s="322">
        <f t="shared" si="731"/>
        <v>1.3981000179243613E-2</v>
      </c>
      <c r="IH138" s="322">
        <f t="shared" si="732"/>
        <v>-2.8776978417266303E-2</v>
      </c>
      <c r="II138" s="322">
        <f t="shared" si="733"/>
        <v>-6.913522381064019E-3</v>
      </c>
      <c r="IJ138" s="322">
        <f t="shared" si="734"/>
        <v>-3.2718050353549806E-2</v>
      </c>
      <c r="IK138" s="322">
        <f t="shared" si="735"/>
        <v>4.9670930088156014E-4</v>
      </c>
      <c r="IL138" s="322">
        <f t="shared" si="736"/>
        <v>-7.2257940696670062E-2</v>
      </c>
      <c r="IM138" s="322">
        <f t="shared" si="737"/>
        <v>2.624929814710843E-2</v>
      </c>
      <c r="IN138" s="322">
        <f t="shared" si="738"/>
        <v>-1.4770844837106478E-2</v>
      </c>
      <c r="IO138" s="322">
        <f t="shared" si="739"/>
        <v>6.5948428453105293E-2</v>
      </c>
      <c r="IP138" s="322">
        <f t="shared" si="740"/>
        <v>-9.8176086467012241E-3</v>
      </c>
      <c r="IQ138" s="322">
        <f t="shared" si="741"/>
        <v>-1.4874292483875154E-2</v>
      </c>
      <c r="IR138" s="322">
        <f t="shared" si="742"/>
        <v>-2.1150951223848812E-2</v>
      </c>
      <c r="IS138" s="322">
        <f t="shared" si="743"/>
        <v>-4.9778215869886545E-2</v>
      </c>
      <c r="IT138" s="322">
        <f t="shared" si="744"/>
        <v>2.9702970297029729E-2</v>
      </c>
      <c r="IU138" s="322">
        <f t="shared" si="745"/>
        <v>-7.8657899588275137E-3</v>
      </c>
      <c r="IV138" s="322">
        <f t="shared" si="746"/>
        <v>-3.0251785043216826E-2</v>
      </c>
      <c r="IW138" s="322">
        <f t="shared" si="747"/>
        <v>-9.8360655737704888E-2</v>
      </c>
      <c r="IX138" s="322">
        <f t="shared" si="748"/>
        <v>2.4258760107816673E-2</v>
      </c>
      <c r="IY138" s="322">
        <f t="shared" si="749"/>
        <v>1.3910355486862421E-2</v>
      </c>
      <c r="IZ138" s="322">
        <f t="shared" si="750"/>
        <v>-3.8286235186873283E-2</v>
      </c>
      <c r="JA138" s="322">
        <f t="shared" si="751"/>
        <v>0.14343707713125842</v>
      </c>
      <c r="JB138" s="322">
        <f t="shared" si="752"/>
        <v>-1.9431959932552294E-2</v>
      </c>
      <c r="JC138" s="322">
        <f t="shared" si="753"/>
        <v>1.6665849713249519E-3</v>
      </c>
      <c r="JD138" s="322">
        <f t="shared" si="754"/>
        <v>-3.9049518112328797E-3</v>
      </c>
      <c r="JE138" s="322">
        <f t="shared" si="755"/>
        <v>-1.6624088266873831E-2</v>
      </c>
      <c r="JF138" s="322">
        <f t="shared" si="756"/>
        <v>2.143433679112737E-2</v>
      </c>
      <c r="JG138" s="322">
        <f t="shared" si="757"/>
        <v>-4.0547520661157008E-2</v>
      </c>
      <c r="JH138" s="322">
        <f t="shared" si="758"/>
        <v>-7.4586366644606106E-2</v>
      </c>
      <c r="JI138" s="322">
        <f t="shared" si="759"/>
        <v>9.1861794866987447E-3</v>
      </c>
      <c r="JJ138" s="322">
        <f t="shared" si="760"/>
        <v>8.2169268693506878E-4</v>
      </c>
      <c r="JK138" s="322">
        <f t="shared" si="761"/>
        <v>-3.9047863214152251E-3</v>
      </c>
      <c r="JL138" s="322">
        <f t="shared" si="762"/>
        <v>-1.6810440168104356E-2</v>
      </c>
      <c r="JM138" s="322">
        <f t="shared" si="763"/>
        <v>0.15445123952599585</v>
      </c>
      <c r="JN138" s="322">
        <f t="shared" si="764"/>
        <v>5.0454086781028789E-3</v>
      </c>
      <c r="JO138" s="322">
        <f t="shared" si="765"/>
        <v>1.8903591682419257E-3</v>
      </c>
      <c r="JP138" s="322">
        <f t="shared" si="766"/>
        <v>-1.1953273566965629E-2</v>
      </c>
      <c r="JQ138" s="322">
        <f t="shared" si="767"/>
        <v>-3.4498657481488977E-3</v>
      </c>
      <c r="JR138" s="322">
        <f t="shared" si="768"/>
        <v>-1.8779532329065891E-2</v>
      </c>
      <c r="JS138" s="322">
        <f t="shared" si="769"/>
        <v>4.9670930088156014E-4</v>
      </c>
      <c r="JT138" s="322">
        <f t="shared" si="770"/>
        <v>4.1992882562277567E-2</v>
      </c>
      <c r="JU138" s="322">
        <f t="shared" si="771"/>
        <v>-6.517094017094012E-2</v>
      </c>
      <c r="JV138" s="322">
        <f t="shared" si="772"/>
        <v>1.1591148577450012E-2</v>
      </c>
      <c r="JW138" s="322">
        <f t="shared" si="773"/>
        <v>-6.8364611260053665E-2</v>
      </c>
      <c r="JX138" s="322">
        <f t="shared" si="774"/>
        <v>1.6867469879518072E-2</v>
      </c>
      <c r="JY138" s="322">
        <f t="shared" si="775"/>
        <v>1.226666666666669E-2</v>
      </c>
      <c r="JZ138" s="322">
        <f t="shared" si="776"/>
        <v>9.0183836281651601E-3</v>
      </c>
      <c r="KA138" s="322">
        <f t="shared" si="777"/>
        <v>-2.2739291380222088E-2</v>
      </c>
      <c r="KB138" s="322">
        <f t="shared" si="778"/>
        <v>6.7878028404343297E-3</v>
      </c>
      <c r="KC138" s="322">
        <f t="shared" si="779"/>
        <v>-5.4862842892768084E-3</v>
      </c>
      <c r="KD138" s="322">
        <f t="shared" si="780"/>
        <v>-6.4639797313064781E-2</v>
      </c>
      <c r="KE138" s="322">
        <f t="shared" si="781"/>
        <v>4.3900072762551597E-2</v>
      </c>
      <c r="KF138" s="322">
        <f t="shared" si="782"/>
        <v>-0.18718861209964416</v>
      </c>
      <c r="KG138" s="322">
        <f t="shared" si="783"/>
        <v>-8.9876828329484251E-2</v>
      </c>
      <c r="KH138" s="322">
        <f t="shared" si="784"/>
        <v>-9.5332671300893831E-2</v>
      </c>
      <c r="KI138" s="322">
        <f t="shared" si="785"/>
        <v>-5.0505050505050553E-2</v>
      </c>
      <c r="KJ138" s="322">
        <f t="shared" si="786"/>
        <v>-1.1100832562442275E-2</v>
      </c>
      <c r="KK138" s="322">
        <f t="shared" si="787"/>
        <v>-3.0800821355235482E-3</v>
      </c>
      <c r="KL138" s="322">
        <f t="shared" si="788"/>
        <v>1.0131403542182321E-2</v>
      </c>
      <c r="KM138" s="322">
        <f t="shared" si="789"/>
        <v>-3.6726198469182215E-2</v>
      </c>
      <c r="KN138" s="322">
        <f t="shared" si="790"/>
        <v>-6.0891938250428886E-2</v>
      </c>
      <c r="KO138" s="322">
        <f t="shared" si="791"/>
        <v>-5.6394894503776972E-2</v>
      </c>
      <c r="KP138" s="322">
        <f t="shared" si="792"/>
        <v>-8.8817891373801958E-2</v>
      </c>
      <c r="KQ138" s="322">
        <f t="shared" si="793"/>
        <v>-8.5008818342151682E-2</v>
      </c>
      <c r="KR138" s="322">
        <f t="shared" si="794"/>
        <v>-7.7519379844959591E-3</v>
      </c>
      <c r="KS138" s="322">
        <f t="shared" si="795"/>
        <v>-4.3220338983050881E-2</v>
      </c>
      <c r="KT138" s="322">
        <f t="shared" si="796"/>
        <v>2.3088343879762708E-2</v>
      </c>
      <c r="KU138" s="322">
        <f t="shared" si="797"/>
        <v>-2.605429563067569E-2</v>
      </c>
      <c r="KV138" s="322">
        <f t="shared" si="798"/>
        <v>1.7699115044247725E-2</v>
      </c>
      <c r="KW138" s="322">
        <f t="shared" si="799"/>
        <v>6.8053793230623324E-3</v>
      </c>
      <c r="KX138" s="322">
        <f t="shared" si="800"/>
        <v>5.040322580645161E-2</v>
      </c>
      <c r="KY138" s="322">
        <f t="shared" si="801"/>
        <v>-4.0427664550618185E-2</v>
      </c>
      <c r="KZ138" s="322">
        <f t="shared" si="802"/>
        <v>8.0228529751412703E-3</v>
      </c>
      <c r="LA138" s="322">
        <f t="shared" si="803"/>
        <v>-2.398562245109559E-2</v>
      </c>
      <c r="LB138" s="322">
        <f t="shared" si="804"/>
        <v>-2.2033543202183262E-2</v>
      </c>
      <c r="LC138" s="322">
        <f t="shared" si="805"/>
        <v>-6.1288483466362599E-2</v>
      </c>
      <c r="LD138" s="322">
        <f t="shared" si="806"/>
        <v>-6.7668310586076778E-3</v>
      </c>
      <c r="LE138" s="322">
        <f t="shared" si="807"/>
        <v>-9.742556525632412E-2</v>
      </c>
      <c r="LF138" s="322">
        <f t="shared" si="808"/>
        <v>2.1172865301573977E-2</v>
      </c>
      <c r="LG138" s="322">
        <f t="shared" si="809"/>
        <v>-1.2126865671641699E-2</v>
      </c>
      <c r="LH138" s="322">
        <f t="shared" si="810"/>
        <v>8.4305723208981959E-3</v>
      </c>
      <c r="LI138" s="322">
        <f t="shared" si="811"/>
        <v>-5.7328990228012966E-2</v>
      </c>
      <c r="LJ138" s="322">
        <f t="shared" si="812"/>
        <v>-2.694963786424126E-2</v>
      </c>
      <c r="LK138" s="322">
        <f t="shared" si="813"/>
        <v>5.4024851431656677E-4</v>
      </c>
      <c r="LL138" s="322">
        <f t="shared" si="814"/>
        <v>-1.9994031632348391E-2</v>
      </c>
      <c r="LM138" s="322">
        <f t="shared" si="815"/>
        <v>-9.5274390243902437E-3</v>
      </c>
      <c r="LN138" s="322">
        <f t="shared" si="816"/>
        <v>-6.983704689058891E-3</v>
      </c>
      <c r="LO138" s="322">
        <f t="shared" si="817"/>
        <v>7.2897196261682215E-2</v>
      </c>
      <c r="LP138" s="322">
        <f t="shared" si="818"/>
        <v>-9.4142259414225788E-3</v>
      </c>
      <c r="LQ138" s="322">
        <f t="shared" si="819"/>
        <v>2.4424284717376107E-2</v>
      </c>
      <c r="LR138" s="322">
        <f t="shared" si="820"/>
        <v>-2.751184834123226E-2</v>
      </c>
      <c r="LS138" s="322">
        <f t="shared" si="821"/>
        <v>-2.2985104074183665E-2</v>
      </c>
      <c r="LT138" s="322">
        <f t="shared" si="822"/>
        <v>2.2441057762290099E-2</v>
      </c>
      <c r="LU138" s="322">
        <f t="shared" si="823"/>
        <v>-6.6950220541902972E-2</v>
      </c>
      <c r="LV138" s="327">
        <f t="shared" si="824"/>
        <v>8.8221733284277546E-3</v>
      </c>
    </row>
    <row r="139" spans="1:334">
      <c r="A139" s="265">
        <v>45747</v>
      </c>
      <c r="B139" s="230">
        <v>3326.28</v>
      </c>
      <c r="C139" s="231">
        <v>149.22999999999999</v>
      </c>
      <c r="D139" s="231">
        <v>61.96</v>
      </c>
      <c r="E139" s="231">
        <v>36.020000000000003</v>
      </c>
      <c r="F139" s="231">
        <v>2371.02</v>
      </c>
      <c r="G139" s="231">
        <v>74.010000000000005</v>
      </c>
      <c r="H139" s="231">
        <v>210.23</v>
      </c>
      <c r="I139" s="231">
        <v>187070.42</v>
      </c>
      <c r="J139" s="231">
        <v>34.51</v>
      </c>
      <c r="K139" s="231">
        <v>358.59</v>
      </c>
      <c r="L139" s="231">
        <v>64.52</v>
      </c>
      <c r="M139" s="232">
        <v>7.0000000000000007E-2</v>
      </c>
      <c r="N139" s="231">
        <v>32.92</v>
      </c>
      <c r="O139" s="231">
        <v>4269.29</v>
      </c>
      <c r="P139" s="231">
        <v>3.99</v>
      </c>
      <c r="Q139" s="231">
        <v>1841.29</v>
      </c>
      <c r="R139" s="231">
        <v>45.9</v>
      </c>
      <c r="S139" s="231">
        <v>187.92</v>
      </c>
      <c r="T139" s="231">
        <v>82.09</v>
      </c>
      <c r="U139" s="231">
        <v>55757.99</v>
      </c>
      <c r="V139" s="231">
        <v>16.43</v>
      </c>
      <c r="W139" s="231">
        <v>94.3</v>
      </c>
      <c r="X139" s="231">
        <v>11.75</v>
      </c>
      <c r="Y139" s="231">
        <v>518.08000000000004</v>
      </c>
      <c r="Z139" s="231">
        <v>114.6</v>
      </c>
      <c r="AA139" s="231">
        <v>239.43</v>
      </c>
      <c r="AB139" s="231">
        <v>2.1</v>
      </c>
      <c r="AC139" s="231">
        <v>8.0500000000000007</v>
      </c>
      <c r="AD139" s="231">
        <v>21.76</v>
      </c>
      <c r="AE139" s="231">
        <v>171</v>
      </c>
      <c r="AF139" s="231">
        <v>522.04999999999995</v>
      </c>
      <c r="AG139" s="231">
        <v>68.91</v>
      </c>
      <c r="AH139" s="231">
        <v>7.44</v>
      </c>
      <c r="AI139" s="231">
        <v>155.57</v>
      </c>
      <c r="AJ139" s="231">
        <v>22.16</v>
      </c>
      <c r="AK139" s="231">
        <v>281.7</v>
      </c>
      <c r="AL139" s="231">
        <v>411.57</v>
      </c>
      <c r="AM139" s="231">
        <v>19.850000000000001</v>
      </c>
      <c r="AN139" s="231">
        <v>15.76</v>
      </c>
      <c r="AO139" s="231">
        <v>143.66999999999999</v>
      </c>
      <c r="AP139" s="231">
        <v>206.98</v>
      </c>
      <c r="AQ139" s="231">
        <v>16.989999999999998</v>
      </c>
      <c r="AR139" s="231">
        <v>10.53</v>
      </c>
      <c r="AS139" s="231">
        <v>84.33</v>
      </c>
      <c r="AT139" s="231">
        <v>80.5</v>
      </c>
      <c r="AU139" s="231">
        <v>139.66999999999999</v>
      </c>
      <c r="AV139" s="231">
        <v>25</v>
      </c>
      <c r="AW139" s="231">
        <v>45.16</v>
      </c>
      <c r="AX139" s="231">
        <v>4.68</v>
      </c>
      <c r="AY139" s="231">
        <v>22.13</v>
      </c>
      <c r="AZ139" s="231">
        <v>25.78</v>
      </c>
      <c r="BA139" s="231">
        <v>6648.23</v>
      </c>
      <c r="BB139" s="231">
        <v>560.86</v>
      </c>
      <c r="BC139" s="231">
        <v>1.79</v>
      </c>
      <c r="BD139" s="231">
        <v>15.98</v>
      </c>
      <c r="BE139" s="231">
        <v>349.07</v>
      </c>
      <c r="BF139" s="231">
        <v>855.86</v>
      </c>
      <c r="BG139" s="231">
        <v>185.62</v>
      </c>
      <c r="BH139" s="231">
        <v>62.82</v>
      </c>
      <c r="BI139" s="231">
        <v>285.64999999999998</v>
      </c>
      <c r="BJ139" s="231">
        <v>5.4</v>
      </c>
      <c r="BK139" s="231">
        <v>1523.98</v>
      </c>
      <c r="BL139" s="231">
        <v>135.02000000000001</v>
      </c>
      <c r="BM139" s="231">
        <v>166.36</v>
      </c>
      <c r="BN139" s="231">
        <v>236.83</v>
      </c>
      <c r="BO139" s="231">
        <v>3247.16</v>
      </c>
      <c r="BP139" s="231">
        <v>96.91</v>
      </c>
      <c r="BQ139" s="231">
        <v>814.44</v>
      </c>
      <c r="BR139" s="231">
        <v>83.18</v>
      </c>
      <c r="BS139" s="231">
        <v>343.48</v>
      </c>
      <c r="BT139" s="231">
        <v>123.57</v>
      </c>
      <c r="BU139" s="231">
        <v>51.39</v>
      </c>
      <c r="BV139" s="231">
        <v>9.32</v>
      </c>
      <c r="BW139" s="231">
        <v>82.8</v>
      </c>
      <c r="BX139" s="231">
        <v>504</v>
      </c>
      <c r="BY139" s="231">
        <v>150.83000000000001</v>
      </c>
      <c r="BZ139" s="231">
        <v>76.89</v>
      </c>
      <c r="CA139" s="231">
        <v>143.61000000000001</v>
      </c>
      <c r="CB139" s="231">
        <v>62.4</v>
      </c>
      <c r="CC139" s="231">
        <v>89700</v>
      </c>
      <c r="CD139" s="231">
        <v>194.36</v>
      </c>
      <c r="CE139" s="231">
        <v>67.75</v>
      </c>
      <c r="CF139" s="231">
        <v>7911.08</v>
      </c>
      <c r="CG139" s="231">
        <v>16.88</v>
      </c>
      <c r="CH139" s="231">
        <v>1.02</v>
      </c>
      <c r="CI139" s="231">
        <v>151.34</v>
      </c>
      <c r="CJ139" s="231">
        <v>85.76</v>
      </c>
      <c r="CK139" s="231">
        <v>61.56</v>
      </c>
      <c r="CL139" s="231">
        <v>18.079999999999998</v>
      </c>
      <c r="CM139" s="231">
        <v>5.22</v>
      </c>
      <c r="CN139" s="231">
        <v>9.5500000000000007</v>
      </c>
      <c r="CO139" s="231">
        <v>6.51</v>
      </c>
      <c r="CP139" s="231">
        <v>1517.32</v>
      </c>
      <c r="CQ139" s="231">
        <v>181.95</v>
      </c>
      <c r="CR139" s="231">
        <v>361.82</v>
      </c>
      <c r="CS139" s="231">
        <v>246.27</v>
      </c>
      <c r="CT139" s="231">
        <v>312.06</v>
      </c>
      <c r="CU139" s="231">
        <v>608.62</v>
      </c>
      <c r="CV139" s="231">
        <v>127.32</v>
      </c>
      <c r="CW139" s="231">
        <v>487.69</v>
      </c>
      <c r="CX139" s="231">
        <v>12.17</v>
      </c>
      <c r="CY139" s="231">
        <v>493.49</v>
      </c>
      <c r="CZ139" s="231">
        <v>44.41</v>
      </c>
      <c r="DA139" s="231">
        <v>9602</v>
      </c>
      <c r="DB139" s="231">
        <v>206.98</v>
      </c>
      <c r="DC139" s="231">
        <v>9.32</v>
      </c>
      <c r="DD139" s="231">
        <v>39.19</v>
      </c>
      <c r="DE139" s="231">
        <v>1686.66</v>
      </c>
      <c r="DF139" s="231">
        <v>215.87</v>
      </c>
      <c r="DG139" s="231">
        <v>150.83000000000001</v>
      </c>
      <c r="DH139" s="231">
        <v>14.74</v>
      </c>
      <c r="DI139" s="231">
        <v>7.6</v>
      </c>
      <c r="DJ139" s="231">
        <v>27.38</v>
      </c>
      <c r="DK139" s="231">
        <v>56.58</v>
      </c>
      <c r="DL139" s="231">
        <v>12310</v>
      </c>
      <c r="DM139" s="231">
        <v>35.659999999999997</v>
      </c>
      <c r="DN139" s="231">
        <v>58.91</v>
      </c>
      <c r="DO139" s="231">
        <v>71.53</v>
      </c>
      <c r="DP139" s="231">
        <v>80.989999999999995</v>
      </c>
      <c r="DQ139" s="231">
        <v>187289.25</v>
      </c>
      <c r="DR139" s="231">
        <v>503.3</v>
      </c>
      <c r="DS139" s="231">
        <v>41.8</v>
      </c>
      <c r="DT139" s="231">
        <v>29.82</v>
      </c>
      <c r="DU139" s="231">
        <v>34.799999999999997</v>
      </c>
      <c r="DV139" s="231">
        <v>6.76</v>
      </c>
      <c r="DW139" s="231">
        <v>0.83</v>
      </c>
      <c r="DX139" s="231">
        <v>10.039999999999999</v>
      </c>
      <c r="DY139" s="231">
        <v>8.7799999999999994</v>
      </c>
      <c r="DZ139" s="231">
        <v>244.91</v>
      </c>
      <c r="EA139" s="231">
        <v>125.71</v>
      </c>
      <c r="EB139" s="231">
        <v>20.239999999999998</v>
      </c>
      <c r="EC139" s="231">
        <v>1259.5999999999999</v>
      </c>
      <c r="ED139" s="231">
        <v>24.52</v>
      </c>
      <c r="EE139" s="231">
        <v>21.28</v>
      </c>
      <c r="EF139" s="231">
        <v>16.350000000000001</v>
      </c>
      <c r="EG139" s="231">
        <v>31</v>
      </c>
      <c r="EH139" s="231">
        <v>1158.21</v>
      </c>
      <c r="EI139" s="231">
        <v>181.16</v>
      </c>
      <c r="EJ139" s="231">
        <v>5.88</v>
      </c>
      <c r="EK139" s="231">
        <v>4693.2</v>
      </c>
      <c r="EL139" s="231">
        <v>24.26</v>
      </c>
      <c r="EM139" s="231">
        <v>261.8</v>
      </c>
      <c r="EN139" s="231">
        <v>161.63</v>
      </c>
      <c r="EO139" s="231">
        <v>229.58</v>
      </c>
      <c r="EP139" s="231">
        <v>3036.17</v>
      </c>
      <c r="EQ139" s="231">
        <v>146.27000000000001</v>
      </c>
      <c r="ER139" s="231">
        <v>170.14</v>
      </c>
      <c r="ES139" s="231">
        <v>189.58</v>
      </c>
      <c r="ET139" s="231">
        <v>69.959999999999994</v>
      </c>
      <c r="EU139" s="231">
        <v>28.84</v>
      </c>
      <c r="EV139" s="231">
        <v>493.54</v>
      </c>
      <c r="EW139" s="231">
        <v>13.87</v>
      </c>
      <c r="EX139" s="231">
        <v>136.59</v>
      </c>
      <c r="EY139" s="231">
        <v>224.46</v>
      </c>
      <c r="EZ139" s="231">
        <v>27.53</v>
      </c>
      <c r="FA139" s="231">
        <v>78.77</v>
      </c>
      <c r="FB139" s="231">
        <v>27.61</v>
      </c>
      <c r="FC139" s="231">
        <v>103.8</v>
      </c>
      <c r="FD139" s="231">
        <v>9.3000000000000007</v>
      </c>
      <c r="FE139" s="231">
        <v>28.82</v>
      </c>
      <c r="FF139" s="231">
        <v>403</v>
      </c>
      <c r="FG139" s="231">
        <v>91.95</v>
      </c>
      <c r="FH139" s="231">
        <v>914.02</v>
      </c>
      <c r="FI139" s="231">
        <v>51.76</v>
      </c>
      <c r="FJ139" s="233">
        <v>44653.35</v>
      </c>
      <c r="FN139" s="326">
        <f t="shared" si="660"/>
        <v>-8.4856838647374852E-2</v>
      </c>
      <c r="FO139" s="322">
        <f t="shared" si="661"/>
        <v>-8.3353808353808484E-2</v>
      </c>
      <c r="FP139" s="322">
        <f t="shared" si="662"/>
        <v>-7.0785842831433798E-2</v>
      </c>
      <c r="FQ139" s="322">
        <f t="shared" si="663"/>
        <v>-7.2366726757661481E-2</v>
      </c>
      <c r="FR139" s="322">
        <f t="shared" si="664"/>
        <v>-9.2453379061150739E-2</v>
      </c>
      <c r="FS139" s="322">
        <f t="shared" si="665"/>
        <v>-0.13791496796738487</v>
      </c>
      <c r="FT139" s="322">
        <f t="shared" si="666"/>
        <v>-0.12118551960538421</v>
      </c>
      <c r="FU139" s="322">
        <f t="shared" si="667"/>
        <v>-6.4390233070187528E-2</v>
      </c>
      <c r="FV139" s="322">
        <f t="shared" si="668"/>
        <v>-0.17676526717557259</v>
      </c>
      <c r="FW139" s="322">
        <f t="shared" si="669"/>
        <v>-5.0067551458316865E-2</v>
      </c>
      <c r="FX139" s="322">
        <f t="shared" si="670"/>
        <v>-0.10451075641915339</v>
      </c>
      <c r="FY139" s="322">
        <f t="shared" si="671"/>
        <v>0</v>
      </c>
      <c r="FZ139" s="322">
        <f t="shared" si="672"/>
        <v>-1.3485166317051116E-2</v>
      </c>
      <c r="GA139" s="322">
        <f t="shared" si="673"/>
        <v>-7.557109759002234E-2</v>
      </c>
      <c r="GB139" s="322">
        <f t="shared" si="674"/>
        <v>-0.14377682403433475</v>
      </c>
      <c r="GC139" s="322">
        <f t="shared" si="675"/>
        <v>-0.10096334597938555</v>
      </c>
      <c r="GD139" s="322">
        <f t="shared" si="676"/>
        <v>-0.10088148873653278</v>
      </c>
      <c r="GE139" s="322">
        <f t="shared" si="677"/>
        <v>-0.13548327736118146</v>
      </c>
      <c r="GF139" s="322">
        <f t="shared" si="678"/>
        <v>-9.7515391380826641E-2</v>
      </c>
      <c r="GG139" s="322">
        <f t="shared" si="679"/>
        <v>-6.2569834844271102E-2</v>
      </c>
      <c r="GH139" s="322">
        <f t="shared" si="680"/>
        <v>-9.6443640747438299E-3</v>
      </c>
      <c r="GI139" s="322">
        <f t="shared" si="681"/>
        <v>-0.1400693051249316</v>
      </c>
      <c r="GJ139" s="322">
        <f t="shared" si="682"/>
        <v>-0.10984848484848481</v>
      </c>
      <c r="GK139" s="322">
        <f t="shared" si="683"/>
        <v>1.7459101710559994E-2</v>
      </c>
      <c r="GL139" s="322">
        <f t="shared" si="684"/>
        <v>-0.12001842893342546</v>
      </c>
      <c r="GM139" s="322">
        <f t="shared" si="685"/>
        <v>-9.1519635742743327E-2</v>
      </c>
      <c r="GN139" s="322">
        <f t="shared" si="686"/>
        <v>-3.6697247706422048E-2</v>
      </c>
      <c r="GO139" s="322">
        <f t="shared" si="687"/>
        <v>-9.4488188976377938E-2</v>
      </c>
      <c r="GP139" s="322">
        <f t="shared" si="688"/>
        <v>-0.1302957633892885</v>
      </c>
      <c r="GQ139" s="322">
        <f t="shared" si="689"/>
        <v>-0.11270236612702365</v>
      </c>
      <c r="GR139" s="322">
        <f t="shared" si="690"/>
        <v>-9.7267854054988764E-2</v>
      </c>
      <c r="GS139" s="322">
        <f t="shared" si="691"/>
        <v>-6.201326795500531E-3</v>
      </c>
      <c r="GT139" s="322">
        <f t="shared" si="692"/>
        <v>-6.0606060606060545E-2</v>
      </c>
      <c r="GU139" s="322">
        <f t="shared" si="693"/>
        <v>-0.11411650817151654</v>
      </c>
      <c r="GV139" s="322">
        <f t="shared" si="694"/>
        <v>-8.8815789473684209E-2</v>
      </c>
      <c r="GW139" s="322">
        <f t="shared" si="695"/>
        <v>-9.3629343629343706E-2</v>
      </c>
      <c r="GX139" s="322">
        <f t="shared" si="696"/>
        <v>-3.4575778189580374E-2</v>
      </c>
      <c r="GY139" s="322">
        <f t="shared" si="697"/>
        <v>-0.12593571114046673</v>
      </c>
      <c r="GZ139" s="322">
        <f t="shared" si="698"/>
        <v>-0.11410905002810565</v>
      </c>
      <c r="HA139" s="322">
        <f t="shared" si="699"/>
        <v>-0.11642066420664211</v>
      </c>
      <c r="HB139" s="322">
        <f t="shared" si="700"/>
        <v>-0.13411981258366801</v>
      </c>
      <c r="HC139" s="322">
        <f t="shared" si="701"/>
        <v>2.1647624774503875E-2</v>
      </c>
      <c r="HD139" s="322">
        <f t="shared" si="702"/>
        <v>-3.784295175023739E-3</v>
      </c>
      <c r="HE139" s="322">
        <f t="shared" si="703"/>
        <v>-3.1913672368270016E-2</v>
      </c>
      <c r="HF139" s="322">
        <f t="shared" si="704"/>
        <v>-9.479365793320596E-2</v>
      </c>
      <c r="HG139" s="322">
        <f t="shared" si="705"/>
        <v>3.3764367816091875E-3</v>
      </c>
      <c r="HH139" s="322">
        <f t="shared" si="706"/>
        <v>-5.9796916133884916E-2</v>
      </c>
      <c r="HI139" s="322">
        <f t="shared" si="707"/>
        <v>-0.11985967647632051</v>
      </c>
      <c r="HJ139" s="322">
        <f t="shared" si="708"/>
        <v>-8.4148727984344529E-2</v>
      </c>
      <c r="HK139" s="322">
        <f t="shared" si="709"/>
        <v>-0.18967411204686926</v>
      </c>
      <c r="HL139" s="322">
        <f t="shared" si="710"/>
        <v>-0.18080711789005396</v>
      </c>
      <c r="HM139" s="322">
        <f t="shared" si="711"/>
        <v>-0.15728489832755749</v>
      </c>
      <c r="HN139" s="322">
        <f t="shared" si="712"/>
        <v>-9.8295819935691295E-2</v>
      </c>
      <c r="HO139" s="322">
        <f t="shared" si="713"/>
        <v>0.5565217391304349</v>
      </c>
      <c r="HP139" s="322">
        <f t="shared" si="714"/>
        <v>1.8483110261312996E-2</v>
      </c>
      <c r="HQ139" s="322">
        <f t="shared" si="715"/>
        <v>-9.4993648077571199E-2</v>
      </c>
      <c r="HR139" s="322">
        <f t="shared" si="716"/>
        <v>-8.3514483054023675E-2</v>
      </c>
      <c r="HS139" s="322">
        <f t="shared" si="717"/>
        <v>-0.14064814814814813</v>
      </c>
      <c r="HT139" s="322">
        <f t="shared" si="718"/>
        <v>-0.11831578947368421</v>
      </c>
      <c r="HU139" s="322">
        <f t="shared" si="719"/>
        <v>-0.12621210730782187</v>
      </c>
      <c r="HV139" s="322">
        <f t="shared" si="720"/>
        <v>-0.13043478260869559</v>
      </c>
      <c r="HW139" s="322">
        <f t="shared" si="721"/>
        <v>-0.14871439663503166</v>
      </c>
      <c r="HX139" s="322">
        <f t="shared" si="722"/>
        <v>-6.1709520500347427E-2</v>
      </c>
      <c r="HY139" s="322">
        <f t="shared" si="723"/>
        <v>-0.16544597170663183</v>
      </c>
      <c r="HZ139" s="322">
        <f t="shared" si="724"/>
        <v>-0.19024173419496021</v>
      </c>
      <c r="IA139" s="322">
        <f t="shared" si="725"/>
        <v>-8.5062199743593442E-2</v>
      </c>
      <c r="IB139" s="322">
        <f t="shared" si="726"/>
        <v>-0.21249796847066477</v>
      </c>
      <c r="IC139" s="322">
        <f t="shared" si="727"/>
        <v>-0.13106935953653609</v>
      </c>
      <c r="ID139" s="322">
        <f t="shared" si="728"/>
        <v>-0.1481822836661546</v>
      </c>
      <c r="IE139" s="322">
        <f t="shared" si="729"/>
        <v>1.3334906773660725E-2</v>
      </c>
      <c r="IF139" s="322">
        <f t="shared" si="730"/>
        <v>-7.8660900685952967E-2</v>
      </c>
      <c r="IG139" s="322">
        <f t="shared" si="731"/>
        <v>-9.1567968888103229E-2</v>
      </c>
      <c r="IH139" s="322">
        <f t="shared" si="732"/>
        <v>-1.3756613756613653E-2</v>
      </c>
      <c r="II139" s="322">
        <f t="shared" si="733"/>
        <v>-2.3008849557522158E-2</v>
      </c>
      <c r="IJ139" s="322">
        <f t="shared" si="734"/>
        <v>-0.12486325988435688</v>
      </c>
      <c r="IK139" s="322">
        <f t="shared" si="735"/>
        <v>-6.3981630879979989E-2</v>
      </c>
      <c r="IL139" s="322">
        <f t="shared" si="736"/>
        <v>-0.20469590401323962</v>
      </c>
      <c r="IM139" s="322">
        <f t="shared" si="737"/>
        <v>-1.7849815346737692E-2</v>
      </c>
      <c r="IN139" s="322">
        <f t="shared" si="738"/>
        <v>-0.1256830601092897</v>
      </c>
      <c r="IO139" s="322">
        <f t="shared" si="739"/>
        <v>-5.8761804826862538E-2</v>
      </c>
      <c r="IP139" s="322">
        <f t="shared" si="740"/>
        <v>-0.11602310456178647</v>
      </c>
      <c r="IQ139" s="322">
        <f t="shared" si="741"/>
        <v>-9.4735435595938042E-2</v>
      </c>
      <c r="IR139" s="322">
        <f t="shared" si="742"/>
        <v>-4.2017132353119206E-2</v>
      </c>
      <c r="IS139" s="322">
        <f t="shared" si="743"/>
        <v>-0.12448132780082997</v>
      </c>
      <c r="IT139" s="322">
        <f t="shared" si="744"/>
        <v>-1.9230769230769246E-2</v>
      </c>
      <c r="IU139" s="322">
        <f t="shared" si="745"/>
        <v>-6.2620006193867983E-2</v>
      </c>
      <c r="IV139" s="322">
        <f t="shared" si="746"/>
        <v>-0.16915326487114896</v>
      </c>
      <c r="IW139" s="322">
        <f t="shared" si="747"/>
        <v>-9.7360703812316721E-2</v>
      </c>
      <c r="IX139" s="322">
        <f t="shared" si="748"/>
        <v>-4.8421052631579038E-2</v>
      </c>
      <c r="IY139" s="322">
        <f t="shared" si="749"/>
        <v>-0.20426829268292682</v>
      </c>
      <c r="IZ139" s="322">
        <f t="shared" si="750"/>
        <v>-9.4786729857819899E-2</v>
      </c>
      <c r="JA139" s="322">
        <f t="shared" si="751"/>
        <v>-0.22958579881656802</v>
      </c>
      <c r="JB139" s="322">
        <f t="shared" si="752"/>
        <v>-3.0038803050546254E-2</v>
      </c>
      <c r="JC139" s="322">
        <f t="shared" si="753"/>
        <v>-0.10961585515047716</v>
      </c>
      <c r="JD139" s="322">
        <f t="shared" si="754"/>
        <v>5.9777017821891652E-3</v>
      </c>
      <c r="JE139" s="322">
        <f t="shared" si="755"/>
        <v>-7.2778614457831362E-2</v>
      </c>
      <c r="JF139" s="322">
        <f t="shared" si="756"/>
        <v>-8.6689299929758851E-2</v>
      </c>
      <c r="JG139" s="322">
        <f t="shared" si="757"/>
        <v>-8.9845969792134051E-2</v>
      </c>
      <c r="JH139" s="322">
        <f t="shared" si="758"/>
        <v>-8.9465779875563312E-2</v>
      </c>
      <c r="JI139" s="322">
        <f t="shared" si="759"/>
        <v>-9.4035035574297252E-2</v>
      </c>
      <c r="JJ139" s="322">
        <f t="shared" si="760"/>
        <v>-8.2101806239735526E-4</v>
      </c>
      <c r="JK139" s="322">
        <f t="shared" si="761"/>
        <v>-2.2966204042843785E-2</v>
      </c>
      <c r="JL139" s="322">
        <f t="shared" si="762"/>
        <v>-8.9988751406088298E-4</v>
      </c>
      <c r="JM139" s="322">
        <f t="shared" si="763"/>
        <v>-0.21552287581699348</v>
      </c>
      <c r="JN139" s="322">
        <f t="shared" si="764"/>
        <v>-0.13411981258366801</v>
      </c>
      <c r="JO139" s="322">
        <f t="shared" si="765"/>
        <v>-0.12075471698113202</v>
      </c>
      <c r="JP139" s="322">
        <f t="shared" si="766"/>
        <v>7.7536431124553218E-2</v>
      </c>
      <c r="JQ139" s="322">
        <f t="shared" si="767"/>
        <v>-8.1934911468057176E-2</v>
      </c>
      <c r="JR139" s="322">
        <f t="shared" si="768"/>
        <v>-0.11149983536384592</v>
      </c>
      <c r="JS139" s="322">
        <f t="shared" si="769"/>
        <v>-6.3981630879979989E-2</v>
      </c>
      <c r="JT139" s="322">
        <f t="shared" si="770"/>
        <v>6.8306010928961504E-3</v>
      </c>
      <c r="JU139" s="322">
        <f t="shared" si="771"/>
        <v>-0.13142857142857148</v>
      </c>
      <c r="JV139" s="322">
        <f t="shared" si="772"/>
        <v>-4.9305555555555616E-2</v>
      </c>
      <c r="JW139" s="322">
        <f t="shared" si="773"/>
        <v>-9.544364508393284E-2</v>
      </c>
      <c r="JX139" s="322">
        <f t="shared" si="774"/>
        <v>-2.7646129541864139E-2</v>
      </c>
      <c r="JY139" s="322">
        <f t="shared" si="775"/>
        <v>-6.0590094836670293E-2</v>
      </c>
      <c r="JZ139" s="322">
        <f t="shared" si="776"/>
        <v>1.2547267102096887E-2</v>
      </c>
      <c r="KA139" s="322">
        <f t="shared" si="777"/>
        <v>-3.2332251082251087E-2</v>
      </c>
      <c r="KB139" s="322">
        <f t="shared" si="778"/>
        <v>-0.15994191473913497</v>
      </c>
      <c r="KC139" s="322">
        <f t="shared" si="779"/>
        <v>-6.0735957873620863E-2</v>
      </c>
      <c r="KD139" s="322">
        <f t="shared" si="780"/>
        <v>-0.10310784802908254</v>
      </c>
      <c r="KE139" s="322">
        <f t="shared" si="781"/>
        <v>-2.8810408921933133E-2</v>
      </c>
      <c r="KF139" s="322">
        <f t="shared" si="782"/>
        <v>-0.12959719789842375</v>
      </c>
      <c r="KG139" s="322">
        <f t="shared" si="783"/>
        <v>-0.26411503489109756</v>
      </c>
      <c r="KH139" s="322">
        <f t="shared" si="784"/>
        <v>-0.25795828759604827</v>
      </c>
      <c r="KI139" s="322">
        <f t="shared" si="785"/>
        <v>-0.11702127659574467</v>
      </c>
      <c r="KJ139" s="322">
        <f t="shared" si="786"/>
        <v>-6.0804490177736238E-2</v>
      </c>
      <c r="KK139" s="322">
        <f t="shared" si="787"/>
        <v>-9.5777548918640723E-2</v>
      </c>
      <c r="KL139" s="322">
        <f t="shared" si="788"/>
        <v>-7.6543116775385486E-2</v>
      </c>
      <c r="KM139" s="322">
        <f t="shared" si="789"/>
        <v>-0.12378894542413052</v>
      </c>
      <c r="KN139" s="322">
        <f t="shared" si="790"/>
        <v>-7.579908675799088E-2</v>
      </c>
      <c r="KO139" s="322">
        <f t="shared" si="791"/>
        <v>-0.13071083505866121</v>
      </c>
      <c r="KP139" s="322">
        <f t="shared" si="792"/>
        <v>-0.14025245441795231</v>
      </c>
      <c r="KQ139" s="322">
        <f t="shared" si="793"/>
        <v>-0.17964533538936006</v>
      </c>
      <c r="KR139" s="322">
        <f t="shared" si="794"/>
        <v>-8.7611607142857151E-2</v>
      </c>
      <c r="KS139" s="322">
        <f t="shared" si="795"/>
        <v>-8.4735754354886256E-2</v>
      </c>
      <c r="KT139" s="322">
        <f t="shared" si="796"/>
        <v>-0.10118035992829363</v>
      </c>
      <c r="KU139" s="322">
        <f t="shared" si="797"/>
        <v>-0.11564559433731998</v>
      </c>
      <c r="KV139" s="322">
        <f t="shared" si="798"/>
        <v>2.2608695652173893E-2</v>
      </c>
      <c r="KW139" s="322">
        <f t="shared" si="799"/>
        <v>2.332639951855767E-2</v>
      </c>
      <c r="KX139" s="322">
        <f t="shared" si="800"/>
        <v>-6.8714011516314746E-2</v>
      </c>
      <c r="KY139" s="322">
        <f t="shared" si="801"/>
        <v>-8.8440111420612741E-2</v>
      </c>
      <c r="KZ139" s="322">
        <f t="shared" si="802"/>
        <v>-2.5444678926741026E-2</v>
      </c>
      <c r="LA139" s="322">
        <f t="shared" si="803"/>
        <v>-0.18703966005665712</v>
      </c>
      <c r="LB139" s="322">
        <f t="shared" si="804"/>
        <v>-0.16610041939834047</v>
      </c>
      <c r="LC139" s="322">
        <f t="shared" si="805"/>
        <v>-0.11163073185545093</v>
      </c>
      <c r="LD139" s="322">
        <f t="shared" si="806"/>
        <v>-1.7667436489607405E-2</v>
      </c>
      <c r="LE139" s="322">
        <f t="shared" si="807"/>
        <v>-5.9576367875390598E-2</v>
      </c>
      <c r="LF139" s="322">
        <f t="shared" si="808"/>
        <v>-4.5696357932069408E-2</v>
      </c>
      <c r="LG139" s="322">
        <f t="shared" si="809"/>
        <v>-9.2225369845766444E-2</v>
      </c>
      <c r="LH139" s="322">
        <f t="shared" si="810"/>
        <v>-6.2263684900533772E-2</v>
      </c>
      <c r="LI139" s="322">
        <f t="shared" si="811"/>
        <v>-4.1465100207325599E-2</v>
      </c>
      <c r="LJ139" s="322">
        <f t="shared" si="812"/>
        <v>-0.21187467543707805</v>
      </c>
      <c r="LK139" s="322">
        <f t="shared" si="813"/>
        <v>-6.7702276125602187E-2</v>
      </c>
      <c r="LL139" s="322">
        <f t="shared" si="814"/>
        <v>-0.16169305724725949</v>
      </c>
      <c r="LM139" s="322">
        <f t="shared" si="815"/>
        <v>1.0260356547389986E-2</v>
      </c>
      <c r="LN139" s="322">
        <f t="shared" si="816"/>
        <v>-7.5351640991292698E-2</v>
      </c>
      <c r="LO139" s="322">
        <f t="shared" si="817"/>
        <v>-9.5818815331010457E-2</v>
      </c>
      <c r="LP139" s="322">
        <f t="shared" si="818"/>
        <v>-1.7951425554382252E-2</v>
      </c>
      <c r="LQ139" s="322">
        <f t="shared" si="819"/>
        <v>-1.8392370572207054E-2</v>
      </c>
      <c r="LR139" s="322">
        <f t="shared" si="820"/>
        <v>-1.800726138551131E-2</v>
      </c>
      <c r="LS139" s="322">
        <f t="shared" si="821"/>
        <v>-7.1587237479806165E-2</v>
      </c>
      <c r="LT139" s="322">
        <f t="shared" si="822"/>
        <v>-1.418294379671471E-2</v>
      </c>
      <c r="LU139" s="322">
        <f t="shared" si="823"/>
        <v>-0.12611852101975349</v>
      </c>
      <c r="LV139" s="327">
        <f t="shared" si="824"/>
        <v>-1.8364548757461564E-2</v>
      </c>
    </row>
    <row r="140" spans="1:334">
      <c r="A140" s="265">
        <v>45754</v>
      </c>
      <c r="B140" s="230">
        <v>3471.27</v>
      </c>
      <c r="C140" s="231">
        <v>132.24</v>
      </c>
      <c r="D140" s="231">
        <v>64.12</v>
      </c>
      <c r="E140" s="231">
        <v>34.65</v>
      </c>
      <c r="F140" s="231">
        <v>2383.33</v>
      </c>
      <c r="G140" s="231">
        <v>88.55</v>
      </c>
      <c r="H140" s="231">
        <v>224.83</v>
      </c>
      <c r="I140" s="231">
        <v>173123.03</v>
      </c>
      <c r="J140" s="231">
        <v>43.68</v>
      </c>
      <c r="K140" s="231">
        <v>387.1</v>
      </c>
      <c r="L140" s="231">
        <v>62.96</v>
      </c>
      <c r="M140" s="232">
        <v>7.0000000000000007E-2</v>
      </c>
      <c r="N140" s="231">
        <v>32.47</v>
      </c>
      <c r="O140" s="231">
        <v>4570.76</v>
      </c>
      <c r="P140" s="231">
        <v>3.98</v>
      </c>
      <c r="Q140" s="231">
        <v>1996.95</v>
      </c>
      <c r="R140" s="231">
        <v>44.25</v>
      </c>
      <c r="S140" s="231">
        <v>197.67</v>
      </c>
      <c r="T140" s="231">
        <v>80.08</v>
      </c>
      <c r="U140" s="231">
        <v>54863.48</v>
      </c>
      <c r="V140" s="231">
        <v>15.9</v>
      </c>
      <c r="W140" s="231">
        <v>110.92</v>
      </c>
      <c r="X140" s="231">
        <v>12.53</v>
      </c>
      <c r="Y140" s="231">
        <v>591.51</v>
      </c>
      <c r="Z140" s="231">
        <v>105.94</v>
      </c>
      <c r="AA140" s="231">
        <v>252.31</v>
      </c>
      <c r="AB140" s="231">
        <v>2.14</v>
      </c>
      <c r="AC140" s="231">
        <v>7.96</v>
      </c>
      <c r="AD140" s="231">
        <v>22.94</v>
      </c>
      <c r="AE140" s="231">
        <v>184.87</v>
      </c>
      <c r="AF140" s="231">
        <v>516.54</v>
      </c>
      <c r="AG140" s="231">
        <v>70.39</v>
      </c>
      <c r="AH140" s="231">
        <v>7.28</v>
      </c>
      <c r="AI140" s="231">
        <v>169.42</v>
      </c>
      <c r="AJ140" s="231">
        <v>21.14</v>
      </c>
      <c r="AK140" s="231">
        <v>275.60000000000002</v>
      </c>
      <c r="AL140" s="231">
        <v>425.19</v>
      </c>
      <c r="AM140" s="231">
        <v>19.739999999999998</v>
      </c>
      <c r="AN140" s="231">
        <v>17.45</v>
      </c>
      <c r="AO140" s="231">
        <v>131.9</v>
      </c>
      <c r="AP140" s="231">
        <v>233.93</v>
      </c>
      <c r="AQ140" s="231">
        <v>16.63</v>
      </c>
      <c r="AR140" s="231">
        <v>10.19</v>
      </c>
      <c r="AS140" s="231">
        <v>82.03</v>
      </c>
      <c r="AT140" s="231">
        <v>77.19</v>
      </c>
      <c r="AU140" s="231">
        <v>149.37</v>
      </c>
      <c r="AV140" s="231">
        <v>27.62</v>
      </c>
      <c r="AW140" s="231">
        <v>44.36</v>
      </c>
      <c r="AX140" s="231">
        <v>4.8600000000000003</v>
      </c>
      <c r="AY140" s="231">
        <v>22.94</v>
      </c>
      <c r="AZ140" s="231">
        <v>26.37</v>
      </c>
      <c r="BA140" s="231">
        <v>6703.17</v>
      </c>
      <c r="BB140" s="231">
        <v>573.98</v>
      </c>
      <c r="BC140" s="231">
        <v>1.73</v>
      </c>
      <c r="BD140" s="231">
        <v>14.56</v>
      </c>
      <c r="BE140" s="231">
        <v>352.47</v>
      </c>
      <c r="BF140" s="231">
        <v>918.29</v>
      </c>
      <c r="BG140" s="231">
        <v>180.68</v>
      </c>
      <c r="BH140" s="231">
        <v>60.82</v>
      </c>
      <c r="BI140" s="231">
        <v>290.98</v>
      </c>
      <c r="BJ140" s="231">
        <v>5.49</v>
      </c>
      <c r="BK140" s="231">
        <v>1470.63</v>
      </c>
      <c r="BL140" s="231">
        <v>142.59</v>
      </c>
      <c r="BM140" s="231">
        <v>181.18</v>
      </c>
      <c r="BN140" s="231">
        <v>253.58</v>
      </c>
      <c r="BO140" s="231">
        <v>3180.34</v>
      </c>
      <c r="BP140" s="231">
        <v>110.49</v>
      </c>
      <c r="BQ140" s="231">
        <v>870.04</v>
      </c>
      <c r="BR140" s="231">
        <v>84.53</v>
      </c>
      <c r="BS140" s="231">
        <v>341.41</v>
      </c>
      <c r="BT140" s="231">
        <v>121.59</v>
      </c>
      <c r="BU140" s="231">
        <v>47.12</v>
      </c>
      <c r="BV140" s="231">
        <v>9.07</v>
      </c>
      <c r="BW140" s="231">
        <v>92.36</v>
      </c>
      <c r="BX140" s="231">
        <v>542.79</v>
      </c>
      <c r="BY140" s="231">
        <v>149.34</v>
      </c>
      <c r="BZ140" s="231">
        <v>83.71</v>
      </c>
      <c r="CA140" s="231">
        <v>141.47999999999999</v>
      </c>
      <c r="CB140" s="231">
        <v>59.62</v>
      </c>
      <c r="CC140" s="231">
        <v>82000</v>
      </c>
      <c r="CD140" s="231">
        <v>194.06</v>
      </c>
      <c r="CE140" s="231">
        <v>71.34</v>
      </c>
      <c r="CF140" s="231">
        <v>8039.96</v>
      </c>
      <c r="CG140" s="231">
        <v>17.059999999999999</v>
      </c>
      <c r="CH140" s="231">
        <v>0.97</v>
      </c>
      <c r="CI140" s="231">
        <v>157.28</v>
      </c>
      <c r="CJ140" s="231">
        <v>93.4</v>
      </c>
      <c r="CK140" s="231">
        <v>64.73</v>
      </c>
      <c r="CL140" s="231">
        <v>16.84</v>
      </c>
      <c r="CM140" s="231">
        <v>5.61</v>
      </c>
      <c r="CN140" s="231">
        <v>7.8</v>
      </c>
      <c r="CO140" s="231">
        <v>6.84</v>
      </c>
      <c r="CP140" s="231">
        <v>1657.3</v>
      </c>
      <c r="CQ140" s="231">
        <v>174.68</v>
      </c>
      <c r="CR140" s="231">
        <v>350.07</v>
      </c>
      <c r="CS140" s="231">
        <v>256.83</v>
      </c>
      <c r="CT140" s="231">
        <v>332.26</v>
      </c>
      <c r="CU140" s="231">
        <v>589.98</v>
      </c>
      <c r="CV140" s="231">
        <v>131.37</v>
      </c>
      <c r="CW140" s="231">
        <v>507.58</v>
      </c>
      <c r="CX140" s="231">
        <v>12.04</v>
      </c>
      <c r="CY140" s="231">
        <v>439.56</v>
      </c>
      <c r="CZ140" s="231">
        <v>40.380000000000003</v>
      </c>
      <c r="DA140" s="231">
        <v>10170</v>
      </c>
      <c r="DB140" s="231">
        <v>233.93</v>
      </c>
      <c r="DC140" s="231">
        <v>9.33</v>
      </c>
      <c r="DD140" s="231">
        <v>38.65</v>
      </c>
      <c r="DE140" s="231">
        <v>1554.48</v>
      </c>
      <c r="DF140" s="231">
        <v>202.42</v>
      </c>
      <c r="DG140" s="231">
        <v>149.34</v>
      </c>
      <c r="DH140" s="231">
        <v>14.34</v>
      </c>
      <c r="DI140" s="231">
        <v>8.3800000000000008</v>
      </c>
      <c r="DJ140" s="231">
        <v>26.19</v>
      </c>
      <c r="DK140" s="231">
        <v>53.75</v>
      </c>
      <c r="DL140" s="231">
        <v>13670</v>
      </c>
      <c r="DM140" s="231">
        <v>35.24</v>
      </c>
      <c r="DN140" s="231">
        <v>60.87</v>
      </c>
      <c r="DO140" s="231">
        <v>72.150000000000006</v>
      </c>
      <c r="DP140" s="231">
        <v>84.28</v>
      </c>
      <c r="DQ140" s="231">
        <v>175600</v>
      </c>
      <c r="DR140" s="231">
        <v>543.66</v>
      </c>
      <c r="DS140" s="231">
        <v>37.94</v>
      </c>
      <c r="DT140" s="231">
        <v>33.15</v>
      </c>
      <c r="DU140" s="231">
        <v>38.99</v>
      </c>
      <c r="DV140" s="231">
        <v>6.19</v>
      </c>
      <c r="DW140" s="231">
        <v>0.75</v>
      </c>
      <c r="DX140" s="231">
        <v>10.87</v>
      </c>
      <c r="DY140" s="231">
        <v>8.92</v>
      </c>
      <c r="DZ140" s="231">
        <v>237.3</v>
      </c>
      <c r="EA140" s="231">
        <v>134.66999999999999</v>
      </c>
      <c r="EB140" s="231">
        <v>21.02</v>
      </c>
      <c r="EC140" s="231">
        <v>1330.6</v>
      </c>
      <c r="ED140" s="231">
        <v>26.62</v>
      </c>
      <c r="EE140" s="231">
        <v>23.11</v>
      </c>
      <c r="EF140" s="231">
        <v>16.64</v>
      </c>
      <c r="EG140" s="231">
        <v>30.69</v>
      </c>
      <c r="EH140" s="231">
        <v>1228.6099999999999</v>
      </c>
      <c r="EI140" s="231">
        <v>188.1</v>
      </c>
      <c r="EJ140" s="231">
        <v>4.93</v>
      </c>
      <c r="EK140" s="231">
        <v>4670.2</v>
      </c>
      <c r="EL140" s="231">
        <v>25.22</v>
      </c>
      <c r="EM140" s="231">
        <v>243.8</v>
      </c>
      <c r="EN140" s="231">
        <v>164.75</v>
      </c>
      <c r="EO140" s="231">
        <v>241.7</v>
      </c>
      <c r="EP140" s="231">
        <v>3174.36</v>
      </c>
      <c r="EQ140" s="231">
        <v>156.51</v>
      </c>
      <c r="ER140" s="231">
        <v>165.36</v>
      </c>
      <c r="ES140" s="231">
        <v>202.39</v>
      </c>
      <c r="ET140" s="231">
        <v>67.22</v>
      </c>
      <c r="EU140" s="231">
        <v>28.62</v>
      </c>
      <c r="EV140" s="231">
        <v>524.11</v>
      </c>
      <c r="EW140" s="231">
        <v>14.02</v>
      </c>
      <c r="EX140" s="231">
        <v>156.84</v>
      </c>
      <c r="EY140" s="231">
        <v>232.35</v>
      </c>
      <c r="EZ140" s="231">
        <v>25.79</v>
      </c>
      <c r="FA140" s="231">
        <v>76.319999999999993</v>
      </c>
      <c r="FB140" s="231">
        <v>25.94</v>
      </c>
      <c r="FC140" s="231">
        <v>106.8</v>
      </c>
      <c r="FD140" s="231">
        <v>9.01</v>
      </c>
      <c r="FE140" s="231">
        <v>28.48</v>
      </c>
      <c r="FF140" s="231">
        <v>428</v>
      </c>
      <c r="FG140" s="231">
        <v>85.84</v>
      </c>
      <c r="FH140" s="231">
        <v>960.83</v>
      </c>
      <c r="FI140" s="231">
        <v>51.12</v>
      </c>
      <c r="FJ140" s="233">
        <v>45279.89</v>
      </c>
      <c r="FN140" s="326">
        <f t="shared" si="660"/>
        <v>4.3589234820880916E-2</v>
      </c>
      <c r="FO140" s="322">
        <f t="shared" si="661"/>
        <v>-0.1138511023252696</v>
      </c>
      <c r="FP140" s="322">
        <f t="shared" si="662"/>
        <v>3.4861200774693409E-2</v>
      </c>
      <c r="FQ140" s="322">
        <f t="shared" si="663"/>
        <v>-3.80344253192672E-2</v>
      </c>
      <c r="FR140" s="322">
        <f t="shared" si="664"/>
        <v>5.1918583563191987E-3</v>
      </c>
      <c r="FS140" s="322">
        <f t="shared" si="665"/>
        <v>0.19645993784623689</v>
      </c>
      <c r="FT140" s="322">
        <f t="shared" si="666"/>
        <v>6.9447747704894744E-2</v>
      </c>
      <c r="FU140" s="322">
        <f t="shared" si="667"/>
        <v>-7.4556896809233719E-2</v>
      </c>
      <c r="FV140" s="322">
        <f t="shared" si="668"/>
        <v>0.26572008113590267</v>
      </c>
      <c r="FW140" s="322">
        <f t="shared" si="669"/>
        <v>7.9505842326891576E-2</v>
      </c>
      <c r="FX140" s="322">
        <f t="shared" si="670"/>
        <v>-2.4178549287042703E-2</v>
      </c>
      <c r="FY140" s="322">
        <f t="shared" si="671"/>
        <v>0</v>
      </c>
      <c r="FZ140" s="322">
        <f t="shared" si="672"/>
        <v>-1.3669501822600329E-2</v>
      </c>
      <c r="GA140" s="322">
        <f t="shared" si="673"/>
        <v>7.0613614910207609E-2</v>
      </c>
      <c r="GB140" s="322">
        <f t="shared" si="674"/>
        <v>-2.5062656641604585E-3</v>
      </c>
      <c r="GC140" s="322">
        <f t="shared" si="675"/>
        <v>8.4538557207175444E-2</v>
      </c>
      <c r="GD140" s="322">
        <f t="shared" si="676"/>
        <v>-3.5947712418300623E-2</v>
      </c>
      <c r="GE140" s="322">
        <f t="shared" si="677"/>
        <v>5.1883780332056199E-2</v>
      </c>
      <c r="GF140" s="322">
        <f t="shared" si="678"/>
        <v>-2.4485320989158302E-2</v>
      </c>
      <c r="GG140" s="322">
        <f t="shared" si="679"/>
        <v>-1.6042723204333493E-2</v>
      </c>
      <c r="GH140" s="322">
        <f t="shared" si="680"/>
        <v>-3.2258064516128997E-2</v>
      </c>
      <c r="GI140" s="322">
        <f t="shared" si="681"/>
        <v>0.17624602332979858</v>
      </c>
      <c r="GJ140" s="322">
        <f t="shared" si="682"/>
        <v>6.6382978723404207E-2</v>
      </c>
      <c r="GK140" s="322">
        <f t="shared" si="683"/>
        <v>0.14173486720197642</v>
      </c>
      <c r="GL140" s="322">
        <f t="shared" si="684"/>
        <v>-7.5567190226876066E-2</v>
      </c>
      <c r="GM140" s="322">
        <f t="shared" si="685"/>
        <v>5.3794428434197863E-2</v>
      </c>
      <c r="GN140" s="322">
        <f t="shared" si="686"/>
        <v>1.9047619047619063E-2</v>
      </c>
      <c r="GO140" s="322">
        <f t="shared" si="687"/>
        <v>-1.1180124223602575E-2</v>
      </c>
      <c r="GP140" s="322">
        <f t="shared" si="688"/>
        <v>5.4227941176470569E-2</v>
      </c>
      <c r="GQ140" s="322">
        <f t="shared" si="689"/>
        <v>8.1111111111111134E-2</v>
      </c>
      <c r="GR140" s="322">
        <f t="shared" si="690"/>
        <v>-1.0554544583852105E-2</v>
      </c>
      <c r="GS140" s="322">
        <f t="shared" si="691"/>
        <v>2.1477289217820404E-2</v>
      </c>
      <c r="GT140" s="322">
        <f t="shared" si="692"/>
        <v>-2.1505376344086041E-2</v>
      </c>
      <c r="GU140" s="322">
        <f t="shared" si="693"/>
        <v>8.9027447451308056E-2</v>
      </c>
      <c r="GV140" s="322">
        <f t="shared" si="694"/>
        <v>-4.6028880866425974E-2</v>
      </c>
      <c r="GW140" s="322">
        <f t="shared" si="695"/>
        <v>-2.1654242101526326E-2</v>
      </c>
      <c r="GX140" s="322">
        <f t="shared" si="696"/>
        <v>3.309279101975364E-2</v>
      </c>
      <c r="GY140" s="322">
        <f t="shared" si="697"/>
        <v>-5.5415617128464975E-3</v>
      </c>
      <c r="GZ140" s="322">
        <f t="shared" si="698"/>
        <v>0.10723350253807104</v>
      </c>
      <c r="HA140" s="322">
        <f t="shared" si="699"/>
        <v>-8.1923853274865899E-2</v>
      </c>
      <c r="HB140" s="322">
        <f t="shared" si="700"/>
        <v>0.13020581698714861</v>
      </c>
      <c r="HC140" s="322">
        <f t="shared" si="701"/>
        <v>-2.118893466745141E-2</v>
      </c>
      <c r="HD140" s="322">
        <f t="shared" si="702"/>
        <v>-3.2288698955365611E-2</v>
      </c>
      <c r="HE140" s="322">
        <f t="shared" si="703"/>
        <v>-2.7273805288746556E-2</v>
      </c>
      <c r="HF140" s="322">
        <f t="shared" si="704"/>
        <v>-4.1118012422360274E-2</v>
      </c>
      <c r="HG140" s="322">
        <f t="shared" si="705"/>
        <v>6.9449416481707008E-2</v>
      </c>
      <c r="HH140" s="322">
        <f t="shared" si="706"/>
        <v>0.10480000000000005</v>
      </c>
      <c r="HI140" s="322">
        <f t="shared" si="707"/>
        <v>-1.7714791851195687E-2</v>
      </c>
      <c r="HJ140" s="322">
        <f t="shared" si="708"/>
        <v>3.8461538461538596E-2</v>
      </c>
      <c r="HK140" s="322">
        <f t="shared" si="709"/>
        <v>3.6601897876186278E-2</v>
      </c>
      <c r="HL140" s="322">
        <f t="shared" si="710"/>
        <v>2.2885958107059731E-2</v>
      </c>
      <c r="HM140" s="322">
        <f t="shared" si="711"/>
        <v>8.263853687372506E-3</v>
      </c>
      <c r="HN140" s="322">
        <f t="shared" si="712"/>
        <v>2.3392647006383063E-2</v>
      </c>
      <c r="HO140" s="322">
        <f t="shared" si="713"/>
        <v>-3.3519553072625725E-2</v>
      </c>
      <c r="HP140" s="322">
        <f t="shared" si="714"/>
        <v>-8.8861076345431778E-2</v>
      </c>
      <c r="HQ140" s="322">
        <f t="shared" si="715"/>
        <v>9.7401667287364546E-3</v>
      </c>
      <c r="HR140" s="322">
        <f t="shared" si="716"/>
        <v>7.2944173112424876E-2</v>
      </c>
      <c r="HS140" s="322">
        <f t="shared" si="717"/>
        <v>-2.6613511475056556E-2</v>
      </c>
      <c r="HT140" s="322">
        <f t="shared" si="718"/>
        <v>-3.1836994587710922E-2</v>
      </c>
      <c r="HU140" s="322">
        <f t="shared" si="719"/>
        <v>1.865919831962206E-2</v>
      </c>
      <c r="HV140" s="322">
        <f t="shared" si="720"/>
        <v>1.6666666666666639E-2</v>
      </c>
      <c r="HW140" s="322">
        <f t="shared" si="721"/>
        <v>-3.5007021089515547E-2</v>
      </c>
      <c r="HX140" s="322">
        <f t="shared" si="722"/>
        <v>5.6065768034365228E-2</v>
      </c>
      <c r="HY140" s="322">
        <f t="shared" si="723"/>
        <v>8.9083914402500547E-2</v>
      </c>
      <c r="HZ140" s="322">
        <f t="shared" si="724"/>
        <v>7.0725837098340572E-2</v>
      </c>
      <c r="IA140" s="322">
        <f t="shared" si="725"/>
        <v>-2.0577981990416151E-2</v>
      </c>
      <c r="IB140" s="322">
        <f t="shared" si="726"/>
        <v>0.14013001754204932</v>
      </c>
      <c r="IC140" s="322">
        <f t="shared" si="727"/>
        <v>6.8267766809095701E-2</v>
      </c>
      <c r="ID140" s="322">
        <f t="shared" si="728"/>
        <v>1.6229862947823928E-2</v>
      </c>
      <c r="IE140" s="322">
        <f t="shared" si="729"/>
        <v>-6.0265517642948442E-3</v>
      </c>
      <c r="IF140" s="322">
        <f t="shared" si="730"/>
        <v>-1.6023306627822205E-2</v>
      </c>
      <c r="IG140" s="322">
        <f t="shared" si="731"/>
        <v>-8.3090095349289808E-2</v>
      </c>
      <c r="IH140" s="322">
        <f t="shared" si="732"/>
        <v>-2.6824034334763949E-2</v>
      </c>
      <c r="II140" s="322">
        <f t="shared" si="733"/>
        <v>0.11545893719806767</v>
      </c>
      <c r="IJ140" s="322">
        <f t="shared" si="734"/>
        <v>7.6964285714285638E-2</v>
      </c>
      <c r="IK140" s="322">
        <f t="shared" si="735"/>
        <v>-9.878671351853139E-3</v>
      </c>
      <c r="IL140" s="322">
        <f t="shared" si="736"/>
        <v>8.8698140200286033E-2</v>
      </c>
      <c r="IM140" s="322">
        <f t="shared" si="737"/>
        <v>-1.4831836223104406E-2</v>
      </c>
      <c r="IN140" s="322">
        <f t="shared" si="738"/>
        <v>-4.4551282051282073E-2</v>
      </c>
      <c r="IO140" s="322">
        <f t="shared" si="739"/>
        <v>-8.5841694537346705E-2</v>
      </c>
      <c r="IP140" s="322">
        <f t="shared" si="740"/>
        <v>-1.5435274747891096E-3</v>
      </c>
      <c r="IQ140" s="322">
        <f t="shared" si="741"/>
        <v>5.2988929889298944E-2</v>
      </c>
      <c r="IR140" s="322">
        <f t="shared" si="742"/>
        <v>1.6291075301981539E-2</v>
      </c>
      <c r="IS140" s="322">
        <f t="shared" si="743"/>
        <v>1.0663507109004723E-2</v>
      </c>
      <c r="IT140" s="322">
        <f t="shared" si="744"/>
        <v>-4.9019607843137296E-2</v>
      </c>
      <c r="IU140" s="322">
        <f t="shared" si="745"/>
        <v>3.9249372274349131E-2</v>
      </c>
      <c r="IV140" s="322">
        <f t="shared" si="746"/>
        <v>8.9085820895522388E-2</v>
      </c>
      <c r="IW140" s="322">
        <f t="shared" si="747"/>
        <v>5.1494476933073449E-2</v>
      </c>
      <c r="IX140" s="322">
        <f t="shared" si="748"/>
        <v>-6.8584070796460103E-2</v>
      </c>
      <c r="IY140" s="322">
        <f t="shared" si="749"/>
        <v>7.4712643678161036E-2</v>
      </c>
      <c r="IZ140" s="322">
        <f t="shared" si="750"/>
        <v>-0.1832460732984294</v>
      </c>
      <c r="JA140" s="322">
        <f t="shared" si="751"/>
        <v>5.0691244239631346E-2</v>
      </c>
      <c r="JB140" s="322">
        <f t="shared" si="752"/>
        <v>9.2254764980360129E-2</v>
      </c>
      <c r="JC140" s="322">
        <f t="shared" si="753"/>
        <v>-3.9956031876889155E-2</v>
      </c>
      <c r="JD140" s="322">
        <f t="shared" si="754"/>
        <v>-3.247471118235587E-2</v>
      </c>
      <c r="JE140" s="322">
        <f t="shared" si="755"/>
        <v>4.2879766110366563E-2</v>
      </c>
      <c r="JF140" s="322">
        <f t="shared" si="756"/>
        <v>6.4731141447157567E-2</v>
      </c>
      <c r="JG140" s="322">
        <f t="shared" si="757"/>
        <v>-3.0626663599618787E-2</v>
      </c>
      <c r="JH140" s="322">
        <f t="shared" si="758"/>
        <v>3.180961357210188E-2</v>
      </c>
      <c r="JI140" s="322">
        <f t="shared" si="759"/>
        <v>4.0784104656646614E-2</v>
      </c>
      <c r="JJ140" s="322">
        <f t="shared" si="760"/>
        <v>-1.0682004930156187E-2</v>
      </c>
      <c r="JK140" s="322">
        <f t="shared" si="761"/>
        <v>-0.10928286287462767</v>
      </c>
      <c r="JL140" s="322">
        <f t="shared" si="762"/>
        <v>-9.0745327628912284E-2</v>
      </c>
      <c r="JM140" s="322">
        <f t="shared" si="763"/>
        <v>5.9154342845240578E-2</v>
      </c>
      <c r="JN140" s="322">
        <f t="shared" si="764"/>
        <v>0.13020581698714861</v>
      </c>
      <c r="JO140" s="322">
        <f t="shared" si="765"/>
        <v>1.072961373390535E-3</v>
      </c>
      <c r="JP140" s="322">
        <f t="shared" si="766"/>
        <v>-1.3779025261546292E-2</v>
      </c>
      <c r="JQ140" s="322">
        <f t="shared" si="767"/>
        <v>-7.8367898687346629E-2</v>
      </c>
      <c r="JR140" s="322">
        <f t="shared" si="768"/>
        <v>-6.2306017510538825E-2</v>
      </c>
      <c r="JS140" s="322">
        <f t="shared" si="769"/>
        <v>-9.878671351853139E-3</v>
      </c>
      <c r="JT140" s="322">
        <f t="shared" si="770"/>
        <v>-2.7137042062415219E-2</v>
      </c>
      <c r="JU140" s="322">
        <f t="shared" si="771"/>
        <v>0.10263157894736857</v>
      </c>
      <c r="JV140" s="322">
        <f t="shared" si="772"/>
        <v>-4.3462381300219059E-2</v>
      </c>
      <c r="JW140" s="322">
        <f t="shared" si="773"/>
        <v>-5.0017674089784345E-2</v>
      </c>
      <c r="JX140" s="322">
        <f t="shared" si="774"/>
        <v>0.11047928513403736</v>
      </c>
      <c r="JY140" s="322">
        <f t="shared" si="775"/>
        <v>-1.1777902411665582E-2</v>
      </c>
      <c r="JZ140" s="322">
        <f t="shared" si="776"/>
        <v>3.3271091495501628E-2</v>
      </c>
      <c r="KA140" s="322">
        <f t="shared" si="777"/>
        <v>8.6676918775339656E-3</v>
      </c>
      <c r="KB140" s="322">
        <f t="shared" si="778"/>
        <v>4.0622299049265419E-2</v>
      </c>
      <c r="KC140" s="322">
        <f t="shared" si="779"/>
        <v>-6.2412818674857207E-2</v>
      </c>
      <c r="KD140" s="322">
        <f t="shared" si="780"/>
        <v>8.0190741108682601E-2</v>
      </c>
      <c r="KE140" s="322">
        <f t="shared" si="781"/>
        <v>-9.2344497607655493E-2</v>
      </c>
      <c r="KF140" s="322">
        <f t="shared" si="782"/>
        <v>0.11167002012072429</v>
      </c>
      <c r="KG140" s="322">
        <f t="shared" si="783"/>
        <v>0.12040229885057487</v>
      </c>
      <c r="KH140" s="322">
        <f t="shared" si="784"/>
        <v>-8.4319526627218852E-2</v>
      </c>
      <c r="KI140" s="322">
        <f t="shared" si="785"/>
        <v>-9.6385542168674662E-2</v>
      </c>
      <c r="KJ140" s="322">
        <f t="shared" si="786"/>
        <v>8.2669322709163356E-2</v>
      </c>
      <c r="KK140" s="322">
        <f t="shared" si="787"/>
        <v>1.594533029612763E-2</v>
      </c>
      <c r="KL140" s="322">
        <f t="shared" si="788"/>
        <v>-3.1072638928585951E-2</v>
      </c>
      <c r="KM140" s="322">
        <f t="shared" si="789"/>
        <v>7.127515710762862E-2</v>
      </c>
      <c r="KN140" s="322">
        <f t="shared" si="790"/>
        <v>3.8537549407114687E-2</v>
      </c>
      <c r="KO140" s="322">
        <f t="shared" si="791"/>
        <v>5.6367100666878375E-2</v>
      </c>
      <c r="KP140" s="322">
        <f t="shared" si="792"/>
        <v>8.5644371941272487E-2</v>
      </c>
      <c r="KQ140" s="322">
        <f t="shared" si="793"/>
        <v>8.5996240601503668E-2</v>
      </c>
      <c r="KR140" s="322">
        <f t="shared" si="794"/>
        <v>1.7737003058103922E-2</v>
      </c>
      <c r="KS140" s="322">
        <f t="shared" si="795"/>
        <v>-9.9999999999999586E-3</v>
      </c>
      <c r="KT140" s="322">
        <f t="shared" si="796"/>
        <v>6.078345032420706E-2</v>
      </c>
      <c r="KU140" s="322">
        <f t="shared" si="797"/>
        <v>3.8308677412232268E-2</v>
      </c>
      <c r="KV140" s="322">
        <f t="shared" si="798"/>
        <v>-0.16156462585034018</v>
      </c>
      <c r="KW140" s="322">
        <f t="shared" si="799"/>
        <v>-4.9007074064604111E-3</v>
      </c>
      <c r="KX140" s="322">
        <f t="shared" si="800"/>
        <v>3.9571310799670127E-2</v>
      </c>
      <c r="KY140" s="322">
        <f t="shared" si="801"/>
        <v>-6.8754774637127578E-2</v>
      </c>
      <c r="KZ140" s="322">
        <f t="shared" si="802"/>
        <v>1.9303347150900232E-2</v>
      </c>
      <c r="LA140" s="322">
        <f t="shared" si="803"/>
        <v>5.2792055057060611E-2</v>
      </c>
      <c r="LB140" s="322">
        <f t="shared" si="804"/>
        <v>4.5514579223166048E-2</v>
      </c>
      <c r="LC140" s="322">
        <f t="shared" si="805"/>
        <v>7.0007520339098794E-2</v>
      </c>
      <c r="LD140" s="322">
        <f t="shared" si="806"/>
        <v>-2.8094510403197208E-2</v>
      </c>
      <c r="LE140" s="322">
        <f t="shared" si="807"/>
        <v>6.7570418820550551E-2</v>
      </c>
      <c r="LF140" s="322">
        <f t="shared" si="808"/>
        <v>-3.9165237278444759E-2</v>
      </c>
      <c r="LG140" s="322">
        <f t="shared" si="809"/>
        <v>-7.6282940360609874E-3</v>
      </c>
      <c r="LH140" s="322">
        <f t="shared" si="810"/>
        <v>6.1940268265996662E-2</v>
      </c>
      <c r="LI140" s="322">
        <f t="shared" si="811"/>
        <v>1.0814708002883948E-2</v>
      </c>
      <c r="LJ140" s="322">
        <f t="shared" si="812"/>
        <v>0.14825389852844278</v>
      </c>
      <c r="LK140" s="322">
        <f t="shared" si="813"/>
        <v>3.5151029136594431E-2</v>
      </c>
      <c r="LL140" s="322">
        <f t="shared" si="814"/>
        <v>-6.3203777697057831E-2</v>
      </c>
      <c r="LM140" s="322">
        <f t="shared" si="815"/>
        <v>-3.1103211882696494E-2</v>
      </c>
      <c r="LN140" s="322">
        <f t="shared" si="816"/>
        <v>-6.0485331401665995E-2</v>
      </c>
      <c r="LO140" s="322">
        <f t="shared" si="817"/>
        <v>2.8901734104046242E-2</v>
      </c>
      <c r="LP140" s="322">
        <f t="shared" si="818"/>
        <v>-3.1182795698924827E-2</v>
      </c>
      <c r="LQ140" s="322">
        <f t="shared" si="819"/>
        <v>-1.1797362942401106E-2</v>
      </c>
      <c r="LR140" s="322">
        <f t="shared" si="820"/>
        <v>6.2034739454094295E-2</v>
      </c>
      <c r="LS140" s="322">
        <f t="shared" si="821"/>
        <v>-6.6449157150625326E-2</v>
      </c>
      <c r="LT140" s="322">
        <f t="shared" si="822"/>
        <v>5.1213321371523665E-2</v>
      </c>
      <c r="LU140" s="322">
        <f t="shared" si="823"/>
        <v>-1.2364760432766627E-2</v>
      </c>
      <c r="LV140" s="327">
        <f t="shared" si="824"/>
        <v>1.4031198107196904E-2</v>
      </c>
    </row>
    <row r="141" spans="1:334">
      <c r="A141" s="265">
        <v>45761</v>
      </c>
      <c r="B141" s="230">
        <v>3476.06</v>
      </c>
      <c r="C141" s="231">
        <v>135.01</v>
      </c>
      <c r="D141" s="231">
        <v>65.790000000000006</v>
      </c>
      <c r="E141" s="231">
        <v>35.69</v>
      </c>
      <c r="F141" s="231">
        <v>2505.4499999999998</v>
      </c>
      <c r="G141" s="231">
        <v>93.78</v>
      </c>
      <c r="H141" s="231">
        <v>229.95</v>
      </c>
      <c r="I141" s="231">
        <v>182583.86</v>
      </c>
      <c r="J141" s="231">
        <v>41.18</v>
      </c>
      <c r="K141" s="231">
        <v>366.5</v>
      </c>
      <c r="L141" s="231">
        <v>66.66</v>
      </c>
      <c r="M141" s="232">
        <v>7.0000000000000007E-2</v>
      </c>
      <c r="N141" s="231">
        <v>33.200000000000003</v>
      </c>
      <c r="O141" s="231">
        <v>4557.58</v>
      </c>
      <c r="P141" s="231">
        <v>4.21</v>
      </c>
      <c r="Q141" s="231">
        <v>2099.37</v>
      </c>
      <c r="R141" s="231">
        <v>41.95</v>
      </c>
      <c r="S141" s="231">
        <v>196.5</v>
      </c>
      <c r="T141" s="231">
        <v>84</v>
      </c>
      <c r="U141" s="231">
        <v>54962.87</v>
      </c>
      <c r="V141" s="231">
        <v>16.61</v>
      </c>
      <c r="W141" s="231">
        <v>101.48</v>
      </c>
      <c r="X141" s="231">
        <v>13.48</v>
      </c>
      <c r="Y141" s="231">
        <v>448.08</v>
      </c>
      <c r="Z141" s="231">
        <v>107.06</v>
      </c>
      <c r="AA141" s="231">
        <v>241.37</v>
      </c>
      <c r="AB141" s="231">
        <v>2.17</v>
      </c>
      <c r="AC141" s="231">
        <v>7.88</v>
      </c>
      <c r="AD141" s="231">
        <v>24.01</v>
      </c>
      <c r="AE141" s="231">
        <v>172.61</v>
      </c>
      <c r="AF141" s="231">
        <v>478.32</v>
      </c>
      <c r="AG141" s="231">
        <v>71.930000000000007</v>
      </c>
      <c r="AH141" s="231">
        <v>8.09</v>
      </c>
      <c r="AI141" s="231">
        <v>176.38</v>
      </c>
      <c r="AJ141" s="231">
        <v>21.36</v>
      </c>
      <c r="AK141" s="231">
        <v>286.60000000000002</v>
      </c>
      <c r="AL141" s="231">
        <v>436.49</v>
      </c>
      <c r="AM141" s="231">
        <v>18.93</v>
      </c>
      <c r="AN141" s="231">
        <v>18.059999999999999</v>
      </c>
      <c r="AO141" s="231">
        <v>133.46</v>
      </c>
      <c r="AP141" s="231">
        <v>229.73</v>
      </c>
      <c r="AQ141" s="231">
        <v>17.190000000000001</v>
      </c>
      <c r="AR141" s="231">
        <v>10.3</v>
      </c>
      <c r="AS141" s="231">
        <v>84.93</v>
      </c>
      <c r="AT141" s="231">
        <v>82.79</v>
      </c>
      <c r="AU141" s="231">
        <v>149.54</v>
      </c>
      <c r="AV141" s="231">
        <v>29.12</v>
      </c>
      <c r="AW141" s="231">
        <v>46.23</v>
      </c>
      <c r="AX141" s="231">
        <v>5.01</v>
      </c>
      <c r="AY141" s="231">
        <v>23.33</v>
      </c>
      <c r="AZ141" s="231">
        <v>25.26</v>
      </c>
      <c r="BA141" s="231">
        <v>6802.05</v>
      </c>
      <c r="BB141" s="231">
        <v>560.96</v>
      </c>
      <c r="BC141" s="231">
        <v>1.83</v>
      </c>
      <c r="BD141" s="231">
        <v>14.87</v>
      </c>
      <c r="BE141" s="231">
        <v>348.8</v>
      </c>
      <c r="BF141" s="231">
        <v>973.03</v>
      </c>
      <c r="BG141" s="231">
        <v>187.02</v>
      </c>
      <c r="BH141" s="231">
        <v>63.71</v>
      </c>
      <c r="BI141" s="231">
        <v>291.77</v>
      </c>
      <c r="BJ141" s="231">
        <v>5.84</v>
      </c>
      <c r="BK141" s="231">
        <v>1531.88</v>
      </c>
      <c r="BL141" s="231">
        <v>145.26</v>
      </c>
      <c r="BM141" s="231">
        <v>181.3</v>
      </c>
      <c r="BN141" s="231">
        <v>255.68</v>
      </c>
      <c r="BO141" s="231">
        <v>3246.67</v>
      </c>
      <c r="BP141" s="231">
        <v>111.72</v>
      </c>
      <c r="BQ141" s="231">
        <v>867.07</v>
      </c>
      <c r="BR141" s="231">
        <v>84.45</v>
      </c>
      <c r="BS141" s="231">
        <v>335.77</v>
      </c>
      <c r="BT141" s="231">
        <v>120.67</v>
      </c>
      <c r="BU141" s="231">
        <v>50.01</v>
      </c>
      <c r="BV141" s="231">
        <v>9.3699999999999992</v>
      </c>
      <c r="BW141" s="231">
        <v>92.78</v>
      </c>
      <c r="BX141" s="231">
        <v>500.76</v>
      </c>
      <c r="BY141" s="231">
        <v>154.99</v>
      </c>
      <c r="BZ141" s="231">
        <v>83.65</v>
      </c>
      <c r="CA141" s="231">
        <v>139.91999999999999</v>
      </c>
      <c r="CB141" s="231">
        <v>64.28</v>
      </c>
      <c r="CC141" s="231">
        <v>87300</v>
      </c>
      <c r="CD141" s="231">
        <v>196.84</v>
      </c>
      <c r="CE141" s="231">
        <v>71.489999999999995</v>
      </c>
      <c r="CF141" s="231">
        <v>8198.58</v>
      </c>
      <c r="CG141" s="231">
        <v>16.86</v>
      </c>
      <c r="CH141" s="231">
        <v>1</v>
      </c>
      <c r="CI141" s="231">
        <v>163.03</v>
      </c>
      <c r="CJ141" s="231">
        <v>87.5</v>
      </c>
      <c r="CK141" s="231">
        <v>58.08</v>
      </c>
      <c r="CL141" s="231">
        <v>19.059999999999999</v>
      </c>
      <c r="CM141" s="231">
        <v>5.88</v>
      </c>
      <c r="CN141" s="231">
        <v>7.85</v>
      </c>
      <c r="CO141" s="231">
        <v>6.41</v>
      </c>
      <c r="CP141" s="231">
        <v>1715.3</v>
      </c>
      <c r="CQ141" s="231">
        <v>165.96</v>
      </c>
      <c r="CR141" s="231">
        <v>378.12</v>
      </c>
      <c r="CS141" s="231">
        <v>255.09</v>
      </c>
      <c r="CT141" s="231">
        <v>328.49</v>
      </c>
      <c r="CU141" s="231">
        <v>616.25</v>
      </c>
      <c r="CV141" s="231">
        <v>128.12</v>
      </c>
      <c r="CW141" s="231">
        <v>515.95000000000005</v>
      </c>
      <c r="CX141" s="231">
        <v>12.14</v>
      </c>
      <c r="CY141" s="231">
        <v>454.04</v>
      </c>
      <c r="CZ141" s="231">
        <v>41.47</v>
      </c>
      <c r="DA141" s="231">
        <v>10770</v>
      </c>
      <c r="DB141" s="231">
        <v>229.73</v>
      </c>
      <c r="DC141" s="231">
        <v>9.32</v>
      </c>
      <c r="DD141" s="231">
        <v>40.07</v>
      </c>
      <c r="DE141" s="231">
        <v>1655.97</v>
      </c>
      <c r="DF141" s="231">
        <v>209.83</v>
      </c>
      <c r="DG141" s="231">
        <v>154.99</v>
      </c>
      <c r="DH141" s="231">
        <v>15.07</v>
      </c>
      <c r="DI141" s="231">
        <v>8.67</v>
      </c>
      <c r="DJ141" s="231">
        <v>27.24</v>
      </c>
      <c r="DK141" s="231">
        <v>55.11</v>
      </c>
      <c r="DL141" s="231">
        <v>13650</v>
      </c>
      <c r="DM141" s="231">
        <v>37.5</v>
      </c>
      <c r="DN141" s="231">
        <v>62.77</v>
      </c>
      <c r="DO141" s="231">
        <v>76.95</v>
      </c>
      <c r="DP141" s="231">
        <v>80.400000000000006</v>
      </c>
      <c r="DQ141" s="231">
        <v>180000</v>
      </c>
      <c r="DR141" s="231">
        <v>574.25</v>
      </c>
      <c r="DS141" s="231">
        <v>40.18</v>
      </c>
      <c r="DT141" s="231">
        <v>31.51</v>
      </c>
      <c r="DU141" s="231">
        <v>40.92</v>
      </c>
      <c r="DV141" s="231">
        <v>6.03</v>
      </c>
      <c r="DW141" s="231">
        <v>0.69</v>
      </c>
      <c r="DX141" s="231">
        <v>10.45</v>
      </c>
      <c r="DY141" s="231">
        <v>8.81</v>
      </c>
      <c r="DZ141" s="231">
        <v>239.43</v>
      </c>
      <c r="EA141" s="231">
        <v>128.97999999999999</v>
      </c>
      <c r="EB141" s="231">
        <v>21.23</v>
      </c>
      <c r="EC141" s="231">
        <v>1400.4</v>
      </c>
      <c r="ED141" s="231">
        <v>26.99</v>
      </c>
      <c r="EE141" s="231">
        <v>22.97</v>
      </c>
      <c r="EF141" s="231">
        <v>15.92</v>
      </c>
      <c r="EG141" s="231">
        <v>31.98</v>
      </c>
      <c r="EH141" s="231">
        <v>1251.5999999999999</v>
      </c>
      <c r="EI141" s="231">
        <v>186.2</v>
      </c>
      <c r="EJ141" s="231">
        <v>5.29</v>
      </c>
      <c r="EK141" s="231">
        <v>4805.18</v>
      </c>
      <c r="EL141" s="231">
        <v>25.02</v>
      </c>
      <c r="EM141" s="231">
        <v>255.6</v>
      </c>
      <c r="EN141" s="231">
        <v>168.42</v>
      </c>
      <c r="EO141" s="231">
        <v>251.4</v>
      </c>
      <c r="EP141" s="231">
        <v>3380.15</v>
      </c>
      <c r="EQ141" s="231">
        <v>151.19</v>
      </c>
      <c r="ER141" s="231">
        <v>170.12</v>
      </c>
      <c r="ES141" s="231">
        <v>206.96</v>
      </c>
      <c r="ET141" s="231">
        <v>67.63</v>
      </c>
      <c r="EU141" s="231">
        <v>29.85</v>
      </c>
      <c r="EV141" s="231">
        <v>518.21</v>
      </c>
      <c r="EW141" s="231">
        <v>14.11</v>
      </c>
      <c r="EX141" s="231">
        <v>161.9</v>
      </c>
      <c r="EY141" s="231">
        <v>235.64</v>
      </c>
      <c r="EZ141" s="231">
        <v>27.47</v>
      </c>
      <c r="FA141" s="231">
        <v>78.72</v>
      </c>
      <c r="FB141" s="231">
        <v>27.34</v>
      </c>
      <c r="FC141" s="231">
        <v>107</v>
      </c>
      <c r="FD141" s="231">
        <v>9.23</v>
      </c>
      <c r="FE141" s="231">
        <v>28.6</v>
      </c>
      <c r="FF141" s="231">
        <v>455</v>
      </c>
      <c r="FG141" s="231">
        <v>86.88</v>
      </c>
      <c r="FH141" s="231">
        <v>991.83</v>
      </c>
      <c r="FI141" s="231">
        <v>50.76</v>
      </c>
      <c r="FJ141" s="233">
        <v>46811.43</v>
      </c>
      <c r="FN141" s="326">
        <f t="shared" si="660"/>
        <v>1.3798984233436072E-3</v>
      </c>
      <c r="FO141" s="322">
        <f t="shared" si="661"/>
        <v>2.0946763460374936E-2</v>
      </c>
      <c r="FP141" s="322">
        <f t="shared" si="662"/>
        <v>2.6044915782907074E-2</v>
      </c>
      <c r="FQ141" s="322">
        <f t="shared" si="663"/>
        <v>3.001443001442999E-2</v>
      </c>
      <c r="FR141" s="322">
        <f t="shared" si="664"/>
        <v>5.1239232502423036E-2</v>
      </c>
      <c r="FS141" s="322">
        <f t="shared" si="665"/>
        <v>5.9062676453980847E-2</v>
      </c>
      <c r="FT141" s="322">
        <f t="shared" si="666"/>
        <v>2.2772761642129501E-2</v>
      </c>
      <c r="FU141" s="322">
        <f t="shared" si="667"/>
        <v>5.4648015344925437E-2</v>
      </c>
      <c r="FV141" s="322">
        <f t="shared" si="668"/>
        <v>-5.7234432234432232E-2</v>
      </c>
      <c r="FW141" s="322">
        <f t="shared" si="669"/>
        <v>-5.3216223198140074E-2</v>
      </c>
      <c r="FX141" s="322">
        <f t="shared" si="670"/>
        <v>5.8767471410419242E-2</v>
      </c>
      <c r="FY141" s="322">
        <f t="shared" si="671"/>
        <v>0</v>
      </c>
      <c r="FZ141" s="322">
        <f t="shared" si="672"/>
        <v>2.2482291345857837E-2</v>
      </c>
      <c r="GA141" s="322">
        <f t="shared" si="673"/>
        <v>-2.8835467187076744E-3</v>
      </c>
      <c r="GB141" s="322">
        <f t="shared" si="674"/>
        <v>5.7788944723618084E-2</v>
      </c>
      <c r="GC141" s="322">
        <f t="shared" si="675"/>
        <v>5.1288214527153833E-2</v>
      </c>
      <c r="GD141" s="322">
        <f t="shared" si="676"/>
        <v>-5.1977401129943437E-2</v>
      </c>
      <c r="GE141" s="322">
        <f t="shared" si="677"/>
        <v>-5.9189558354833189E-3</v>
      </c>
      <c r="GF141" s="322">
        <f t="shared" si="678"/>
        <v>4.8951048951048973E-2</v>
      </c>
      <c r="GG141" s="322">
        <f t="shared" si="679"/>
        <v>1.811587598890909E-3</v>
      </c>
      <c r="GH141" s="322">
        <f t="shared" si="680"/>
        <v>4.4654088050314407E-2</v>
      </c>
      <c r="GI141" s="322">
        <f t="shared" si="681"/>
        <v>-8.5106382978723388E-2</v>
      </c>
      <c r="GJ141" s="322">
        <f t="shared" si="682"/>
        <v>7.5818036711891551E-2</v>
      </c>
      <c r="GK141" s="322">
        <f t="shared" si="683"/>
        <v>-0.24248110767358119</v>
      </c>
      <c r="GL141" s="322">
        <f t="shared" si="684"/>
        <v>1.0572021899188263E-2</v>
      </c>
      <c r="GM141" s="322">
        <f t="shared" si="685"/>
        <v>-4.3359359518053177E-2</v>
      </c>
      <c r="GN141" s="322">
        <f t="shared" si="686"/>
        <v>1.4018691588784955E-2</v>
      </c>
      <c r="GO141" s="322">
        <f t="shared" si="687"/>
        <v>-1.0050251256281416E-2</v>
      </c>
      <c r="GP141" s="322">
        <f t="shared" si="688"/>
        <v>4.6643417611159553E-2</v>
      </c>
      <c r="GQ141" s="322">
        <f t="shared" si="689"/>
        <v>-6.6316871314978043E-2</v>
      </c>
      <c r="GR141" s="322">
        <f t="shared" si="690"/>
        <v>-7.3992333604367466E-2</v>
      </c>
      <c r="GS141" s="322">
        <f t="shared" si="691"/>
        <v>2.1878107685750905E-2</v>
      </c>
      <c r="GT141" s="322">
        <f t="shared" si="692"/>
        <v>0.1112637362637362</v>
      </c>
      <c r="GU141" s="322">
        <f t="shared" si="693"/>
        <v>4.1081336323928748E-2</v>
      </c>
      <c r="GV141" s="322">
        <f t="shared" si="694"/>
        <v>1.0406811731314988E-2</v>
      </c>
      <c r="GW141" s="322">
        <f t="shared" si="695"/>
        <v>3.9912917271407833E-2</v>
      </c>
      <c r="GX141" s="322">
        <f t="shared" si="696"/>
        <v>2.6576354100519794E-2</v>
      </c>
      <c r="GY141" s="322">
        <f t="shared" si="697"/>
        <v>-4.1033434650455863E-2</v>
      </c>
      <c r="GZ141" s="322">
        <f t="shared" si="698"/>
        <v>3.4957020057306561E-2</v>
      </c>
      <c r="HA141" s="322">
        <f t="shared" si="699"/>
        <v>1.1827141774071282E-2</v>
      </c>
      <c r="HB141" s="322">
        <f t="shared" si="700"/>
        <v>-1.795408882999195E-2</v>
      </c>
      <c r="HC141" s="322">
        <f t="shared" si="701"/>
        <v>3.3674082982561776E-2</v>
      </c>
      <c r="HD141" s="322">
        <f t="shared" si="702"/>
        <v>1.0794896957801885E-2</v>
      </c>
      <c r="HE141" s="322">
        <f t="shared" si="703"/>
        <v>3.5352919663537798E-2</v>
      </c>
      <c r="HF141" s="322">
        <f t="shared" si="704"/>
        <v>7.2548257546314401E-2</v>
      </c>
      <c r="HG141" s="322">
        <f t="shared" si="705"/>
        <v>1.138113409653796E-3</v>
      </c>
      <c r="HH141" s="322">
        <f t="shared" si="706"/>
        <v>5.4308472121650977E-2</v>
      </c>
      <c r="HI141" s="322">
        <f t="shared" si="707"/>
        <v>4.2155094679891737E-2</v>
      </c>
      <c r="HJ141" s="322">
        <f t="shared" si="708"/>
        <v>3.0864197530864085E-2</v>
      </c>
      <c r="HK141" s="322">
        <f t="shared" si="709"/>
        <v>1.7000871839581384E-2</v>
      </c>
      <c r="HL141" s="322">
        <f t="shared" si="710"/>
        <v>-4.2093287827076199E-2</v>
      </c>
      <c r="HM141" s="322">
        <f t="shared" si="711"/>
        <v>1.4751229642094726E-2</v>
      </c>
      <c r="HN141" s="322">
        <f t="shared" si="712"/>
        <v>-2.2683717202689958E-2</v>
      </c>
      <c r="HO141" s="322">
        <f t="shared" si="713"/>
        <v>5.780346820809254E-2</v>
      </c>
      <c r="HP141" s="322">
        <f t="shared" si="714"/>
        <v>2.1291208791208702E-2</v>
      </c>
      <c r="HQ141" s="322">
        <f t="shared" si="715"/>
        <v>-1.0412233665276521E-2</v>
      </c>
      <c r="HR141" s="322">
        <f t="shared" si="716"/>
        <v>5.9610798331681723E-2</v>
      </c>
      <c r="HS141" s="322">
        <f t="shared" si="717"/>
        <v>3.5089661279610378E-2</v>
      </c>
      <c r="HT141" s="322">
        <f t="shared" si="718"/>
        <v>4.7517264057875708E-2</v>
      </c>
      <c r="HU141" s="322">
        <f t="shared" si="719"/>
        <v>2.7149632277131196E-3</v>
      </c>
      <c r="HV141" s="322">
        <f t="shared" si="720"/>
        <v>6.3752276867030902E-2</v>
      </c>
      <c r="HW141" s="322">
        <f t="shared" si="721"/>
        <v>4.164881717359227E-2</v>
      </c>
      <c r="HX141" s="322">
        <f t="shared" si="722"/>
        <v>1.8725015779507592E-2</v>
      </c>
      <c r="HY141" s="322">
        <f t="shared" si="723"/>
        <v>6.6232475990729957E-4</v>
      </c>
      <c r="HZ141" s="322">
        <f t="shared" si="724"/>
        <v>8.2814102058521733E-3</v>
      </c>
      <c r="IA141" s="322">
        <f t="shared" si="725"/>
        <v>2.0856260651376874E-2</v>
      </c>
      <c r="IB141" s="322">
        <f t="shared" si="726"/>
        <v>1.1132229161010082E-2</v>
      </c>
      <c r="IC141" s="322">
        <f t="shared" si="727"/>
        <v>-3.4136361546594565E-3</v>
      </c>
      <c r="ID141" s="322">
        <f t="shared" si="728"/>
        <v>-9.4640955873652303E-4</v>
      </c>
      <c r="IE141" s="322">
        <f t="shared" si="729"/>
        <v>-1.6519727014440242E-2</v>
      </c>
      <c r="IF141" s="322">
        <f t="shared" si="730"/>
        <v>-7.5664117114894458E-3</v>
      </c>
      <c r="IG141" s="322">
        <f t="shared" si="731"/>
        <v>6.1332767402376927E-2</v>
      </c>
      <c r="IH141" s="322">
        <f t="shared" si="732"/>
        <v>3.3076074972436482E-2</v>
      </c>
      <c r="II141" s="322">
        <f t="shared" si="733"/>
        <v>4.5474231268947778E-3</v>
      </c>
      <c r="IJ141" s="322">
        <f t="shared" si="734"/>
        <v>-7.7433261482341198E-2</v>
      </c>
      <c r="IK141" s="322">
        <f t="shared" si="735"/>
        <v>3.7833132449444258E-2</v>
      </c>
      <c r="IL141" s="322">
        <f t="shared" si="736"/>
        <v>-7.1676024369834036E-4</v>
      </c>
      <c r="IM141" s="322">
        <f t="shared" si="737"/>
        <v>-1.1026293469041578E-2</v>
      </c>
      <c r="IN141" s="322">
        <f t="shared" si="738"/>
        <v>7.8161690707816228E-2</v>
      </c>
      <c r="IO141" s="322">
        <f t="shared" si="739"/>
        <v>6.4634146341463417E-2</v>
      </c>
      <c r="IP141" s="322">
        <f t="shared" si="740"/>
        <v>1.4325466350613218E-2</v>
      </c>
      <c r="IQ141" s="322">
        <f t="shared" si="741"/>
        <v>2.1026072329687617E-3</v>
      </c>
      <c r="IR141" s="322">
        <f t="shared" si="742"/>
        <v>1.9728953875392401E-2</v>
      </c>
      <c r="IS141" s="322">
        <f t="shared" si="743"/>
        <v>-1.1723329425556817E-2</v>
      </c>
      <c r="IT141" s="322">
        <f t="shared" si="744"/>
        <v>3.0927835051546421E-2</v>
      </c>
      <c r="IU141" s="322">
        <f t="shared" si="745"/>
        <v>3.6559003051881991E-2</v>
      </c>
      <c r="IV141" s="322">
        <f t="shared" si="746"/>
        <v>-6.3169164882227041E-2</v>
      </c>
      <c r="IW141" s="322">
        <f t="shared" si="747"/>
        <v>-0.10273443534682536</v>
      </c>
      <c r="IX141" s="322">
        <f t="shared" si="748"/>
        <v>0.13182897862232773</v>
      </c>
      <c r="IY141" s="322">
        <f t="shared" si="749"/>
        <v>4.8128342245989227E-2</v>
      </c>
      <c r="IZ141" s="322">
        <f t="shared" si="750"/>
        <v>6.4102564102563875E-3</v>
      </c>
      <c r="JA141" s="322">
        <f t="shared" si="751"/>
        <v>-6.2865497076023347E-2</v>
      </c>
      <c r="JB141" s="322">
        <f t="shared" si="752"/>
        <v>3.4996681349182407E-2</v>
      </c>
      <c r="JC141" s="322">
        <f t="shared" si="753"/>
        <v>-4.9919853446301801E-2</v>
      </c>
      <c r="JD141" s="322">
        <f t="shared" si="754"/>
        <v>8.0126831776501872E-2</v>
      </c>
      <c r="JE141" s="322">
        <f t="shared" si="755"/>
        <v>-6.7749094731923091E-3</v>
      </c>
      <c r="JF141" s="322">
        <f t="shared" si="756"/>
        <v>-1.1346535845422206E-2</v>
      </c>
      <c r="JG141" s="322">
        <f t="shared" si="757"/>
        <v>4.4526933116376795E-2</v>
      </c>
      <c r="JH141" s="322">
        <f t="shared" si="758"/>
        <v>-2.4739285986145998E-2</v>
      </c>
      <c r="JI141" s="322">
        <f t="shared" si="759"/>
        <v>1.6490011426770285E-2</v>
      </c>
      <c r="JJ141" s="322">
        <f t="shared" si="760"/>
        <v>8.3056478405316801E-3</v>
      </c>
      <c r="JK141" s="322">
        <f t="shared" si="761"/>
        <v>3.2942032942032982E-2</v>
      </c>
      <c r="JL141" s="322">
        <f t="shared" si="762"/>
        <v>2.69935611688954E-2</v>
      </c>
      <c r="JM141" s="322">
        <f t="shared" si="763"/>
        <v>5.8997050147492625E-2</v>
      </c>
      <c r="JN141" s="322">
        <f t="shared" si="764"/>
        <v>-1.795408882999195E-2</v>
      </c>
      <c r="JO141" s="322">
        <f t="shared" si="765"/>
        <v>-1.0718113612004059E-3</v>
      </c>
      <c r="JP141" s="322">
        <f t="shared" si="766"/>
        <v>3.6739974126778832E-2</v>
      </c>
      <c r="JQ141" s="322">
        <f t="shared" si="767"/>
        <v>6.5288713910761159E-2</v>
      </c>
      <c r="JR141" s="322">
        <f t="shared" si="768"/>
        <v>3.6607054638869804E-2</v>
      </c>
      <c r="JS141" s="322">
        <f t="shared" si="769"/>
        <v>3.7833132449444258E-2</v>
      </c>
      <c r="JT141" s="322">
        <f t="shared" si="770"/>
        <v>5.0906555090655538E-2</v>
      </c>
      <c r="JU141" s="322">
        <f t="shared" si="771"/>
        <v>3.4606205250596551E-2</v>
      </c>
      <c r="JV141" s="322">
        <f t="shared" si="772"/>
        <v>4.0091638029782252E-2</v>
      </c>
      <c r="JW141" s="322">
        <f t="shared" si="773"/>
        <v>2.5302325581395339E-2</v>
      </c>
      <c r="JX141" s="322">
        <f t="shared" si="774"/>
        <v>-1.463057790782736E-3</v>
      </c>
      <c r="JY141" s="322">
        <f t="shared" si="775"/>
        <v>6.4131668558456242E-2</v>
      </c>
      <c r="JZ141" s="322">
        <f t="shared" si="776"/>
        <v>3.121406275669469E-2</v>
      </c>
      <c r="KA141" s="322">
        <f t="shared" si="777"/>
        <v>6.652806652806649E-2</v>
      </c>
      <c r="KB141" s="322">
        <f t="shared" si="778"/>
        <v>-4.6037019458946317E-2</v>
      </c>
      <c r="KC141" s="322">
        <f t="shared" si="779"/>
        <v>2.5056947608200455E-2</v>
      </c>
      <c r="KD141" s="322">
        <f t="shared" si="780"/>
        <v>5.6266784387300949E-2</v>
      </c>
      <c r="KE141" s="322">
        <f t="shared" si="781"/>
        <v>5.9040590405904113E-2</v>
      </c>
      <c r="KF141" s="322">
        <f t="shared" si="782"/>
        <v>-4.9472096530919975E-2</v>
      </c>
      <c r="KG141" s="322">
        <f t="shared" si="783"/>
        <v>4.9499871761990243E-2</v>
      </c>
      <c r="KH141" s="322">
        <f t="shared" si="784"/>
        <v>-2.5848142164781929E-2</v>
      </c>
      <c r="KI141" s="322">
        <f t="shared" si="785"/>
        <v>-8.0000000000000071E-2</v>
      </c>
      <c r="KJ141" s="322">
        <f t="shared" si="786"/>
        <v>-3.8638454461821521E-2</v>
      </c>
      <c r="KK141" s="322">
        <f t="shared" si="787"/>
        <v>-1.2331838565022358E-2</v>
      </c>
      <c r="KL141" s="322">
        <f t="shared" si="788"/>
        <v>8.97597977243993E-3</v>
      </c>
      <c r="KM141" s="322">
        <f t="shared" si="789"/>
        <v>-4.2251429420063845E-2</v>
      </c>
      <c r="KN141" s="322">
        <f t="shared" si="790"/>
        <v>9.9904852521408589E-3</v>
      </c>
      <c r="KO141" s="322">
        <f t="shared" si="791"/>
        <v>5.245753795280339E-2</v>
      </c>
      <c r="KP141" s="322">
        <f t="shared" si="792"/>
        <v>1.3899323816679092E-2</v>
      </c>
      <c r="KQ141" s="322">
        <f t="shared" si="793"/>
        <v>-6.0579835569017993E-3</v>
      </c>
      <c r="KR141" s="322">
        <f t="shared" si="794"/>
        <v>-4.3269230769230803E-2</v>
      </c>
      <c r="KS141" s="322">
        <f t="shared" si="795"/>
        <v>4.2033235581622648E-2</v>
      </c>
      <c r="KT141" s="322">
        <f t="shared" si="796"/>
        <v>1.8712203221526776E-2</v>
      </c>
      <c r="KU141" s="322">
        <f t="shared" si="797"/>
        <v>-1.0101010101010131E-2</v>
      </c>
      <c r="KV141" s="322">
        <f t="shared" si="798"/>
        <v>7.3022312373225221E-2</v>
      </c>
      <c r="KW141" s="322">
        <f t="shared" si="799"/>
        <v>2.8902402466703885E-2</v>
      </c>
      <c r="KX141" s="322">
        <f t="shared" si="800"/>
        <v>-7.9302141157810979E-3</v>
      </c>
      <c r="KY141" s="322">
        <f t="shared" si="801"/>
        <v>4.8400328137817812E-2</v>
      </c>
      <c r="KZ141" s="322">
        <f t="shared" si="802"/>
        <v>2.2276176024279136E-2</v>
      </c>
      <c r="LA141" s="322">
        <f t="shared" si="803"/>
        <v>4.0132395531650877E-2</v>
      </c>
      <c r="LB141" s="322">
        <f t="shared" si="804"/>
        <v>6.4828815887296956E-2</v>
      </c>
      <c r="LC141" s="322">
        <f t="shared" si="805"/>
        <v>-3.3991438246757356E-2</v>
      </c>
      <c r="LD141" s="322">
        <f t="shared" si="806"/>
        <v>2.8785679729075898E-2</v>
      </c>
      <c r="LE141" s="322">
        <f t="shared" si="807"/>
        <v>2.258016700429874E-2</v>
      </c>
      <c r="LF141" s="322">
        <f t="shared" si="808"/>
        <v>6.0993751859565095E-3</v>
      </c>
      <c r="LG141" s="322">
        <f t="shared" si="809"/>
        <v>4.2976939203354311E-2</v>
      </c>
      <c r="LH141" s="322">
        <f t="shared" si="810"/>
        <v>-1.1257178836503744E-2</v>
      </c>
      <c r="LI141" s="322">
        <f t="shared" si="811"/>
        <v>6.4194008559201043E-3</v>
      </c>
      <c r="LJ141" s="322">
        <f t="shared" si="812"/>
        <v>3.2262178015812305E-2</v>
      </c>
      <c r="LK141" s="322">
        <f t="shared" si="813"/>
        <v>1.4159672907251957E-2</v>
      </c>
      <c r="LL141" s="322">
        <f t="shared" si="814"/>
        <v>6.5141527723923995E-2</v>
      </c>
      <c r="LM141" s="322">
        <f t="shared" si="815"/>
        <v>3.1446540880503221E-2</v>
      </c>
      <c r="LN141" s="322">
        <f t="shared" si="816"/>
        <v>5.3970701619120993E-2</v>
      </c>
      <c r="LO141" s="322">
        <f t="shared" si="817"/>
        <v>1.8726591760299892E-3</v>
      </c>
      <c r="LP141" s="322">
        <f t="shared" si="818"/>
        <v>2.4417314095449571E-2</v>
      </c>
      <c r="LQ141" s="322">
        <f t="shared" si="819"/>
        <v>4.2134831460674503E-3</v>
      </c>
      <c r="LR141" s="322">
        <f t="shared" si="820"/>
        <v>6.3084112149532703E-2</v>
      </c>
      <c r="LS141" s="322">
        <f t="shared" si="821"/>
        <v>1.2115563839701677E-2</v>
      </c>
      <c r="LT141" s="322">
        <f t="shared" si="822"/>
        <v>3.2263771947170672E-2</v>
      </c>
      <c r="LU141" s="322">
        <f t="shared" si="823"/>
        <v>-7.0422535211267494E-3</v>
      </c>
      <c r="LV141" s="327">
        <f t="shared" si="824"/>
        <v>3.3823845420119195E-2</v>
      </c>
    </row>
    <row r="142" spans="1:334">
      <c r="A142" s="265">
        <v>45768</v>
      </c>
      <c r="B142" s="230">
        <v>3618.48</v>
      </c>
      <c r="C142" s="231">
        <v>148.29</v>
      </c>
      <c r="D142" s="231">
        <v>67.349999999999994</v>
      </c>
      <c r="E142" s="231">
        <v>37.229999999999997</v>
      </c>
      <c r="F142" s="231">
        <v>2649.24</v>
      </c>
      <c r="G142" s="231">
        <v>112.78</v>
      </c>
      <c r="H142" s="231">
        <v>239.82</v>
      </c>
      <c r="I142" s="231">
        <v>184144.41</v>
      </c>
      <c r="J142" s="231">
        <v>49.45</v>
      </c>
      <c r="K142" s="231">
        <v>390.49</v>
      </c>
      <c r="L142" s="231">
        <v>72.41</v>
      </c>
      <c r="M142" s="232">
        <v>7.0000000000000007E-2</v>
      </c>
      <c r="N142" s="231">
        <v>34.29</v>
      </c>
      <c r="O142" s="231">
        <v>4821.8</v>
      </c>
      <c r="P142" s="231">
        <v>4.5</v>
      </c>
      <c r="Q142" s="231">
        <v>2225.85</v>
      </c>
      <c r="R142" s="231">
        <v>47.7</v>
      </c>
      <c r="S142" s="231">
        <v>208.77</v>
      </c>
      <c r="T142" s="231">
        <v>91.71</v>
      </c>
      <c r="U142" s="231">
        <v>55360.43</v>
      </c>
      <c r="V142" s="231">
        <v>16.61</v>
      </c>
      <c r="W142" s="231">
        <v>111</v>
      </c>
      <c r="X142" s="231">
        <v>14.23</v>
      </c>
      <c r="Y142" s="231">
        <v>413.08</v>
      </c>
      <c r="Z142" s="231">
        <v>118.28</v>
      </c>
      <c r="AA142" s="231">
        <v>284.95</v>
      </c>
      <c r="AB142" s="231">
        <v>2.33</v>
      </c>
      <c r="AC142" s="231">
        <v>8.5399999999999991</v>
      </c>
      <c r="AD142" s="231">
        <v>24.97</v>
      </c>
      <c r="AE142" s="231">
        <v>188.99</v>
      </c>
      <c r="AF142" s="231">
        <v>491.32</v>
      </c>
      <c r="AG142" s="231">
        <v>70.86</v>
      </c>
      <c r="AH142" s="231">
        <v>8.49</v>
      </c>
      <c r="AI142" s="231">
        <v>188.21</v>
      </c>
      <c r="AJ142" s="231">
        <v>22.11</v>
      </c>
      <c r="AK142" s="231">
        <v>258.10000000000002</v>
      </c>
      <c r="AL142" s="231">
        <v>457.16</v>
      </c>
      <c r="AM142" s="231">
        <v>20.05</v>
      </c>
      <c r="AN142" s="231">
        <v>19.88</v>
      </c>
      <c r="AO142" s="231">
        <v>137.51</v>
      </c>
      <c r="AP142" s="231">
        <v>241.21</v>
      </c>
      <c r="AQ142" s="231">
        <v>16.05</v>
      </c>
      <c r="AR142" s="231">
        <v>10.99</v>
      </c>
      <c r="AS142" s="231">
        <v>82.77</v>
      </c>
      <c r="AT142" s="231">
        <v>87.63</v>
      </c>
      <c r="AU142" s="231">
        <v>154.94999999999999</v>
      </c>
      <c r="AV142" s="231">
        <v>30.21</v>
      </c>
      <c r="AW142" s="231">
        <v>50.24</v>
      </c>
      <c r="AX142" s="231">
        <v>4.8899999999999997</v>
      </c>
      <c r="AY142" s="231">
        <v>24.75</v>
      </c>
      <c r="AZ142" s="231">
        <v>26.06</v>
      </c>
      <c r="BA142" s="231">
        <v>7214.57</v>
      </c>
      <c r="BB142" s="231">
        <v>585.52</v>
      </c>
      <c r="BC142" s="231">
        <v>2.06</v>
      </c>
      <c r="BD142" s="231">
        <v>16.09</v>
      </c>
      <c r="BE142" s="231">
        <v>367.72</v>
      </c>
      <c r="BF142" s="231">
        <v>1101.53</v>
      </c>
      <c r="BG142" s="231">
        <v>200.65</v>
      </c>
      <c r="BH142" s="231">
        <v>64.52</v>
      </c>
      <c r="BI142" s="231">
        <v>303.87</v>
      </c>
      <c r="BJ142" s="231">
        <v>6.31</v>
      </c>
      <c r="BK142" s="231">
        <v>1564.48</v>
      </c>
      <c r="BL142" s="231">
        <v>146.25</v>
      </c>
      <c r="BM142" s="231">
        <v>197.9</v>
      </c>
      <c r="BN142" s="231">
        <v>268.37</v>
      </c>
      <c r="BO142" s="231">
        <v>3393.41</v>
      </c>
      <c r="BP142" s="231">
        <v>123.33</v>
      </c>
      <c r="BQ142" s="231">
        <v>898.67</v>
      </c>
      <c r="BR142" s="231">
        <v>89.9</v>
      </c>
      <c r="BS142" s="231">
        <v>367.54</v>
      </c>
      <c r="BT142" s="231">
        <v>130.88999999999999</v>
      </c>
      <c r="BU142" s="231">
        <v>51.09</v>
      </c>
      <c r="BV142" s="231">
        <v>9.76</v>
      </c>
      <c r="BW142" s="231">
        <v>94.64</v>
      </c>
      <c r="BX142" s="231">
        <v>546.48</v>
      </c>
      <c r="BY142" s="231">
        <v>152.15</v>
      </c>
      <c r="BZ142" s="231">
        <v>97.12</v>
      </c>
      <c r="CA142" s="231">
        <v>130.65</v>
      </c>
      <c r="CB142" s="231">
        <v>66.16</v>
      </c>
      <c r="CC142" s="231">
        <v>88200</v>
      </c>
      <c r="CD142" s="231">
        <v>215.02</v>
      </c>
      <c r="CE142" s="231">
        <v>76.03</v>
      </c>
      <c r="CF142" s="231">
        <v>8119.27</v>
      </c>
      <c r="CG142" s="231">
        <v>18.059999999999999</v>
      </c>
      <c r="CH142" s="231">
        <v>1.01</v>
      </c>
      <c r="CI142" s="231">
        <v>167.59</v>
      </c>
      <c r="CJ142" s="231">
        <v>96.65</v>
      </c>
      <c r="CK142" s="231">
        <v>62.08</v>
      </c>
      <c r="CL142" s="231">
        <v>19.41</v>
      </c>
      <c r="CM142" s="231">
        <v>6</v>
      </c>
      <c r="CN142" s="231">
        <v>8.58</v>
      </c>
      <c r="CO142" s="231">
        <v>7.13</v>
      </c>
      <c r="CP142" s="231">
        <v>1682.5</v>
      </c>
      <c r="CQ142" s="231">
        <v>189.33</v>
      </c>
      <c r="CR142" s="231">
        <v>394.29</v>
      </c>
      <c r="CS142" s="231">
        <v>275.45999999999998</v>
      </c>
      <c r="CT142" s="231">
        <v>334.03</v>
      </c>
      <c r="CU142" s="231">
        <v>649.66</v>
      </c>
      <c r="CV142" s="231">
        <v>137.96</v>
      </c>
      <c r="CW142" s="231">
        <v>532.05999999999995</v>
      </c>
      <c r="CX142" s="231">
        <v>12.64</v>
      </c>
      <c r="CY142" s="231">
        <v>474.06</v>
      </c>
      <c r="CZ142" s="231">
        <v>43.51</v>
      </c>
      <c r="DA142" s="231">
        <v>10995</v>
      </c>
      <c r="DB142" s="231">
        <v>241.21</v>
      </c>
      <c r="DC142" s="231">
        <v>9.19</v>
      </c>
      <c r="DD142" s="231">
        <v>39.86</v>
      </c>
      <c r="DE142" s="231">
        <v>1681.71</v>
      </c>
      <c r="DF142" s="231">
        <v>227.53</v>
      </c>
      <c r="DG142" s="231">
        <v>152.15</v>
      </c>
      <c r="DH142" s="231">
        <v>15.06</v>
      </c>
      <c r="DI142" s="231">
        <v>9.16</v>
      </c>
      <c r="DJ142" s="231">
        <v>28.02</v>
      </c>
      <c r="DK142" s="231">
        <v>56.94</v>
      </c>
      <c r="DL142" s="231">
        <v>13270</v>
      </c>
      <c r="DM142" s="231">
        <v>38.51</v>
      </c>
      <c r="DN142" s="231">
        <v>61.57</v>
      </c>
      <c r="DO142" s="231">
        <v>74.86</v>
      </c>
      <c r="DP142" s="231">
        <v>82.68</v>
      </c>
      <c r="DQ142" s="231">
        <v>185100</v>
      </c>
      <c r="DR142" s="231">
        <v>620.72</v>
      </c>
      <c r="DS142" s="231">
        <v>41.23</v>
      </c>
      <c r="DT142" s="231">
        <v>36.47</v>
      </c>
      <c r="DU142" s="231">
        <v>48.68</v>
      </c>
      <c r="DV142" s="231">
        <v>7.44</v>
      </c>
      <c r="DW142" s="231">
        <v>0.79</v>
      </c>
      <c r="DX142" s="231">
        <v>11.59</v>
      </c>
      <c r="DY142" s="231">
        <v>9.19</v>
      </c>
      <c r="DZ142" s="231">
        <v>230.22</v>
      </c>
      <c r="EA142" s="231">
        <v>136.02000000000001</v>
      </c>
      <c r="EB142" s="231">
        <v>22.22</v>
      </c>
      <c r="EC142" s="231">
        <v>1466.4</v>
      </c>
      <c r="ED142" s="231">
        <v>29.32</v>
      </c>
      <c r="EE142" s="231">
        <v>26.71</v>
      </c>
      <c r="EF142" s="231">
        <v>17.16</v>
      </c>
      <c r="EG142" s="231">
        <v>34.590000000000003</v>
      </c>
      <c r="EH142" s="231">
        <v>1289.46</v>
      </c>
      <c r="EI142" s="231">
        <v>196.48</v>
      </c>
      <c r="EJ142" s="231">
        <v>5.39</v>
      </c>
      <c r="EK142" s="231">
        <v>4684.2</v>
      </c>
      <c r="EL142" s="231">
        <v>25.12</v>
      </c>
      <c r="EM142" s="231">
        <v>261.89999999999998</v>
      </c>
      <c r="EN142" s="231">
        <v>158.94</v>
      </c>
      <c r="EO142" s="231">
        <v>263.60000000000002</v>
      </c>
      <c r="EP142" s="231">
        <v>3722.14</v>
      </c>
      <c r="EQ142" s="231">
        <v>164.5</v>
      </c>
      <c r="ER142" s="231">
        <v>175.28</v>
      </c>
      <c r="ES142" s="231">
        <v>210.57</v>
      </c>
      <c r="ET142" s="231">
        <v>69.38</v>
      </c>
      <c r="EU142" s="231">
        <v>31.32</v>
      </c>
      <c r="EV142" s="231">
        <v>530.96</v>
      </c>
      <c r="EW142" s="231">
        <v>14.82</v>
      </c>
      <c r="EX142" s="231">
        <v>177.95</v>
      </c>
      <c r="EY142" s="231">
        <v>229.32</v>
      </c>
      <c r="EZ142" s="231">
        <v>28.31</v>
      </c>
      <c r="FA142" s="231">
        <v>76.180000000000007</v>
      </c>
      <c r="FB142" s="231">
        <v>28.52</v>
      </c>
      <c r="FC142" s="231">
        <v>101</v>
      </c>
      <c r="FD142" s="231">
        <v>9.32</v>
      </c>
      <c r="FE142" s="231">
        <v>28.63</v>
      </c>
      <c r="FF142" s="231">
        <v>506</v>
      </c>
      <c r="FG142" s="231">
        <v>88.46</v>
      </c>
      <c r="FH142" s="231">
        <v>974.54</v>
      </c>
      <c r="FI142" s="231">
        <v>54.27</v>
      </c>
      <c r="FJ142" s="233">
        <v>46493.19</v>
      </c>
      <c r="FN142" s="326">
        <f t="shared" si="660"/>
        <v>4.0971674827246965E-2</v>
      </c>
      <c r="FO142" s="322">
        <f t="shared" si="661"/>
        <v>9.8363084215984012E-2</v>
      </c>
      <c r="FP142" s="322">
        <f t="shared" si="662"/>
        <v>2.3711810305517372E-2</v>
      </c>
      <c r="FQ142" s="322">
        <f t="shared" si="663"/>
        <v>4.3149341552255513E-2</v>
      </c>
      <c r="FR142" s="322">
        <f t="shared" si="664"/>
        <v>5.7390887864455474E-2</v>
      </c>
      <c r="FS142" s="322">
        <f t="shared" si="665"/>
        <v>0.20260183407976115</v>
      </c>
      <c r="FT142" s="322">
        <f t="shared" si="666"/>
        <v>4.2922374429223767E-2</v>
      </c>
      <c r="FU142" s="322">
        <f t="shared" si="667"/>
        <v>8.5470314846011995E-3</v>
      </c>
      <c r="FV142" s="322">
        <f t="shared" si="668"/>
        <v>0.20082564351627011</v>
      </c>
      <c r="FW142" s="322">
        <f t="shared" si="669"/>
        <v>6.5457025920873144E-2</v>
      </c>
      <c r="FX142" s="322">
        <f t="shared" si="670"/>
        <v>8.6258625862586258E-2</v>
      </c>
      <c r="FY142" s="322">
        <f t="shared" si="671"/>
        <v>0</v>
      </c>
      <c r="FZ142" s="322">
        <f t="shared" si="672"/>
        <v>3.2831325301204708E-2</v>
      </c>
      <c r="GA142" s="322">
        <f t="shared" si="673"/>
        <v>5.797374922656328E-2</v>
      </c>
      <c r="GB142" s="322">
        <f t="shared" si="674"/>
        <v>6.8883610451306421E-2</v>
      </c>
      <c r="GC142" s="322">
        <f t="shared" si="675"/>
        <v>6.0246645422198097E-2</v>
      </c>
      <c r="GD142" s="322">
        <f t="shared" si="676"/>
        <v>0.13706793802145412</v>
      </c>
      <c r="GE142" s="322">
        <f t="shared" si="677"/>
        <v>6.2442748091603106E-2</v>
      </c>
      <c r="GF142" s="322">
        <f t="shared" si="678"/>
        <v>9.1785714285714207E-2</v>
      </c>
      <c r="GG142" s="322">
        <f t="shared" si="679"/>
        <v>7.2332467354779264E-3</v>
      </c>
      <c r="GH142" s="322">
        <f t="shared" si="680"/>
        <v>0</v>
      </c>
      <c r="GI142" s="322">
        <f t="shared" si="681"/>
        <v>9.3811588490342879E-2</v>
      </c>
      <c r="GJ142" s="322">
        <f t="shared" si="682"/>
        <v>5.5637982195845696E-2</v>
      </c>
      <c r="GK142" s="322">
        <f t="shared" si="683"/>
        <v>-7.8111051597928943E-2</v>
      </c>
      <c r="GL142" s="322">
        <f t="shared" si="684"/>
        <v>0.10480104614235007</v>
      </c>
      <c r="GM142" s="322">
        <f t="shared" si="685"/>
        <v>0.18055267846045484</v>
      </c>
      <c r="GN142" s="322">
        <f t="shared" si="686"/>
        <v>7.3732718894009286E-2</v>
      </c>
      <c r="GO142" s="322">
        <f t="shared" si="687"/>
        <v>8.3756345177664879E-2</v>
      </c>
      <c r="GP142" s="322">
        <f t="shared" si="688"/>
        <v>3.998334027488535E-2</v>
      </c>
      <c r="GQ142" s="322">
        <f t="shared" si="689"/>
        <v>9.4896008342506194E-2</v>
      </c>
      <c r="GR142" s="322">
        <f t="shared" si="690"/>
        <v>2.7178457936109717E-2</v>
      </c>
      <c r="GS142" s="322">
        <f t="shared" si="691"/>
        <v>-1.487557347421114E-2</v>
      </c>
      <c r="GT142" s="322">
        <f t="shared" si="692"/>
        <v>4.9443757725587192E-2</v>
      </c>
      <c r="GU142" s="322">
        <f t="shared" si="693"/>
        <v>6.7071096496201452E-2</v>
      </c>
      <c r="GV142" s="322">
        <f t="shared" si="694"/>
        <v>3.51123595505618E-2</v>
      </c>
      <c r="GW142" s="322">
        <f t="shared" si="695"/>
        <v>-9.9441730635031395E-2</v>
      </c>
      <c r="GX142" s="322">
        <f t="shared" si="696"/>
        <v>4.7355036770601884E-2</v>
      </c>
      <c r="GY142" s="322">
        <f t="shared" si="697"/>
        <v>5.9165346011621815E-2</v>
      </c>
      <c r="GZ142" s="322">
        <f t="shared" si="698"/>
        <v>0.10077519379844964</v>
      </c>
      <c r="HA142" s="322">
        <f t="shared" si="699"/>
        <v>3.0346171137419321E-2</v>
      </c>
      <c r="HB142" s="322">
        <f t="shared" si="700"/>
        <v>4.997170591564018E-2</v>
      </c>
      <c r="HC142" s="322">
        <f t="shared" si="701"/>
        <v>-6.6317626527050644E-2</v>
      </c>
      <c r="HD142" s="322">
        <f t="shared" si="702"/>
        <v>6.6990291262135876E-2</v>
      </c>
      <c r="HE142" s="322">
        <f t="shared" si="703"/>
        <v>-2.5432709290003658E-2</v>
      </c>
      <c r="HF142" s="322">
        <f t="shared" si="704"/>
        <v>5.846116680758532E-2</v>
      </c>
      <c r="HG142" s="322">
        <f t="shared" si="705"/>
        <v>3.6177611341447084E-2</v>
      </c>
      <c r="HH142" s="322">
        <f t="shared" si="706"/>
        <v>3.7431318681318673E-2</v>
      </c>
      <c r="HI142" s="322">
        <f t="shared" si="707"/>
        <v>8.6740211983560578E-2</v>
      </c>
      <c r="HJ142" s="322">
        <f t="shared" si="708"/>
        <v>-2.3952095808383256E-2</v>
      </c>
      <c r="HK142" s="322">
        <f t="shared" si="709"/>
        <v>6.0865837976853916E-2</v>
      </c>
      <c r="HL142" s="322">
        <f t="shared" si="710"/>
        <v>3.1670625494853409E-2</v>
      </c>
      <c r="HM142" s="322">
        <f t="shared" si="711"/>
        <v>6.0646422769606148E-2</v>
      </c>
      <c r="HN142" s="322">
        <f t="shared" si="712"/>
        <v>4.3782087849400929E-2</v>
      </c>
      <c r="HO142" s="322">
        <f t="shared" si="713"/>
        <v>0.12568306010928959</v>
      </c>
      <c r="HP142" s="322">
        <f t="shared" si="714"/>
        <v>8.2044384667115042E-2</v>
      </c>
      <c r="HQ142" s="322">
        <f t="shared" si="715"/>
        <v>5.4243119266055087E-2</v>
      </c>
      <c r="HR142" s="322">
        <f t="shared" si="716"/>
        <v>0.13206170416122834</v>
      </c>
      <c r="HS142" s="322">
        <f t="shared" si="717"/>
        <v>7.2879905892417898E-2</v>
      </c>
      <c r="HT142" s="322">
        <f t="shared" si="718"/>
        <v>1.2713859676659788E-2</v>
      </c>
      <c r="HU142" s="322">
        <f t="shared" si="719"/>
        <v>4.1471021695170932E-2</v>
      </c>
      <c r="HV142" s="322">
        <f t="shared" si="720"/>
        <v>8.0479452054794481E-2</v>
      </c>
      <c r="HW142" s="322">
        <f t="shared" si="721"/>
        <v>2.1281040290362107E-2</v>
      </c>
      <c r="HX142" s="322">
        <f t="shared" si="722"/>
        <v>6.8153655514250943E-3</v>
      </c>
      <c r="HY142" s="322">
        <f t="shared" si="723"/>
        <v>9.1560948703805808E-2</v>
      </c>
      <c r="HZ142" s="322">
        <f t="shared" si="724"/>
        <v>4.9632352941176461E-2</v>
      </c>
      <c r="IA142" s="322">
        <f t="shared" si="725"/>
        <v>4.5197078853101723E-2</v>
      </c>
      <c r="IB142" s="322">
        <f t="shared" si="726"/>
        <v>0.10392051557465092</v>
      </c>
      <c r="IC142" s="322">
        <f t="shared" si="727"/>
        <v>3.6444577715755253E-2</v>
      </c>
      <c r="ID142" s="322">
        <f t="shared" si="728"/>
        <v>6.4535227945529933E-2</v>
      </c>
      <c r="IE142" s="322">
        <f t="shared" si="729"/>
        <v>9.4618339935074722E-2</v>
      </c>
      <c r="IF142" s="322">
        <f t="shared" si="730"/>
        <v>8.4693792989143812E-2</v>
      </c>
      <c r="IG142" s="322">
        <f t="shared" si="731"/>
        <v>2.1595680863827342E-2</v>
      </c>
      <c r="IH142" s="322">
        <f t="shared" si="732"/>
        <v>4.1622198505869859E-2</v>
      </c>
      <c r="II142" s="322">
        <f t="shared" si="733"/>
        <v>2.004742401379607E-2</v>
      </c>
      <c r="IJ142" s="322">
        <f t="shared" si="734"/>
        <v>9.1301222142343694E-2</v>
      </c>
      <c r="IK142" s="322">
        <f t="shared" si="735"/>
        <v>-1.8323762823407981E-2</v>
      </c>
      <c r="IL142" s="322">
        <f t="shared" si="736"/>
        <v>0.16102809324566644</v>
      </c>
      <c r="IM142" s="322">
        <f t="shared" si="737"/>
        <v>-6.625214408233264E-2</v>
      </c>
      <c r="IN142" s="322">
        <f t="shared" si="738"/>
        <v>2.924704418170497E-2</v>
      </c>
      <c r="IO142" s="322">
        <f t="shared" si="739"/>
        <v>1.0309278350515464E-2</v>
      </c>
      <c r="IP142" s="322">
        <f t="shared" si="740"/>
        <v>9.2359276569802917E-2</v>
      </c>
      <c r="IQ142" s="322">
        <f t="shared" si="741"/>
        <v>6.3505385368583106E-2</v>
      </c>
      <c r="IR142" s="322">
        <f t="shared" si="742"/>
        <v>-9.6736264084755514E-3</v>
      </c>
      <c r="IS142" s="322">
        <f t="shared" si="743"/>
        <v>7.1174377224199253E-2</v>
      </c>
      <c r="IT142" s="322">
        <f t="shared" si="744"/>
        <v>1.0000000000000009E-2</v>
      </c>
      <c r="IU142" s="322">
        <f t="shared" si="745"/>
        <v>2.7970312212476246E-2</v>
      </c>
      <c r="IV142" s="322">
        <f t="shared" si="746"/>
        <v>0.10457142857142863</v>
      </c>
      <c r="IW142" s="322">
        <f t="shared" si="747"/>
        <v>6.8870523415977963E-2</v>
      </c>
      <c r="IX142" s="322">
        <f t="shared" si="748"/>
        <v>1.836306400839462E-2</v>
      </c>
      <c r="IY142" s="322">
        <f t="shared" si="749"/>
        <v>2.0408163265306142E-2</v>
      </c>
      <c r="IZ142" s="322">
        <f t="shared" si="750"/>
        <v>9.299363057324847E-2</v>
      </c>
      <c r="JA142" s="322">
        <f t="shared" si="751"/>
        <v>0.11232449297971915</v>
      </c>
      <c r="JB142" s="322">
        <f t="shared" si="752"/>
        <v>-1.9122019471812485E-2</v>
      </c>
      <c r="JC142" s="322">
        <f t="shared" si="753"/>
        <v>0.14081706435285612</v>
      </c>
      <c r="JD142" s="322">
        <f t="shared" si="754"/>
        <v>4.2764201840685537E-2</v>
      </c>
      <c r="JE142" s="322">
        <f t="shared" si="755"/>
        <v>7.9854169116782212E-2</v>
      </c>
      <c r="JF142" s="322">
        <f t="shared" si="756"/>
        <v>1.6865049164358013E-2</v>
      </c>
      <c r="JG142" s="322">
        <f t="shared" si="757"/>
        <v>5.4215010141987777E-2</v>
      </c>
      <c r="JH142" s="322">
        <f t="shared" si="758"/>
        <v>7.6802997190134267E-2</v>
      </c>
      <c r="JI142" s="322">
        <f t="shared" si="759"/>
        <v>3.1223955809671283E-2</v>
      </c>
      <c r="JJ142" s="322">
        <f t="shared" si="760"/>
        <v>4.118616144975288E-2</v>
      </c>
      <c r="JK142" s="322">
        <f t="shared" si="761"/>
        <v>4.4093031450973444E-2</v>
      </c>
      <c r="JL142" s="322">
        <f t="shared" si="762"/>
        <v>4.9192187123221584E-2</v>
      </c>
      <c r="JM142" s="322">
        <f t="shared" si="763"/>
        <v>2.0891364902506964E-2</v>
      </c>
      <c r="JN142" s="322">
        <f t="shared" si="764"/>
        <v>4.997170591564018E-2</v>
      </c>
      <c r="JO142" s="322">
        <f t="shared" si="765"/>
        <v>-1.3948497854077337E-2</v>
      </c>
      <c r="JP142" s="322">
        <f t="shared" si="766"/>
        <v>-5.240828550037456E-3</v>
      </c>
      <c r="JQ142" s="322">
        <f t="shared" si="767"/>
        <v>1.5543759850721938E-2</v>
      </c>
      <c r="JR142" s="322">
        <f t="shared" si="768"/>
        <v>8.4354000857837244E-2</v>
      </c>
      <c r="JS142" s="322">
        <f t="shared" si="769"/>
        <v>-1.8323762823407981E-2</v>
      </c>
      <c r="JT142" s="322">
        <f t="shared" si="770"/>
        <v>-6.6357000663568586E-4</v>
      </c>
      <c r="JU142" s="322">
        <f t="shared" si="771"/>
        <v>5.6516724336793563E-2</v>
      </c>
      <c r="JV142" s="322">
        <f t="shared" si="772"/>
        <v>2.8634361233480218E-2</v>
      </c>
      <c r="JW142" s="322">
        <f t="shared" si="773"/>
        <v>3.3206314643440364E-2</v>
      </c>
      <c r="JX142" s="322">
        <f t="shared" si="774"/>
        <v>-2.7838827838827841E-2</v>
      </c>
      <c r="JY142" s="322">
        <f t="shared" si="775"/>
        <v>2.6933333333333281E-2</v>
      </c>
      <c r="JZ142" s="322">
        <f t="shared" si="776"/>
        <v>-1.911741277680425E-2</v>
      </c>
      <c r="KA142" s="322">
        <f t="shared" si="777"/>
        <v>-2.7160493827160539E-2</v>
      </c>
      <c r="KB142" s="322">
        <f t="shared" si="778"/>
        <v>2.8358208955223892E-2</v>
      </c>
      <c r="KC142" s="322">
        <f t="shared" si="779"/>
        <v>2.8333333333333332E-2</v>
      </c>
      <c r="KD142" s="322">
        <f t="shared" si="780"/>
        <v>8.0922942969090167E-2</v>
      </c>
      <c r="KE142" s="322">
        <f t="shared" si="781"/>
        <v>2.61324041811846E-2</v>
      </c>
      <c r="KF142" s="322">
        <f t="shared" si="782"/>
        <v>0.15741034592192946</v>
      </c>
      <c r="KG142" s="322">
        <f t="shared" si="783"/>
        <v>0.18963831867057668</v>
      </c>
      <c r="KH142" s="322">
        <f t="shared" si="784"/>
        <v>0.2338308457711443</v>
      </c>
      <c r="KI142" s="322">
        <f t="shared" si="785"/>
        <v>0.1449275362318842</v>
      </c>
      <c r="KJ142" s="322">
        <f t="shared" si="786"/>
        <v>0.10909090909090915</v>
      </c>
      <c r="KK142" s="322">
        <f t="shared" si="787"/>
        <v>4.3132803632235983E-2</v>
      </c>
      <c r="KL142" s="322">
        <f t="shared" si="788"/>
        <v>-3.8466357599298368E-2</v>
      </c>
      <c r="KM142" s="322">
        <f t="shared" si="789"/>
        <v>5.4582105752830061E-2</v>
      </c>
      <c r="KN142" s="322">
        <f t="shared" si="790"/>
        <v>4.6632124352331529E-2</v>
      </c>
      <c r="KO142" s="322">
        <f t="shared" si="791"/>
        <v>4.7129391602399311E-2</v>
      </c>
      <c r="KP142" s="322">
        <f t="shared" si="792"/>
        <v>8.6328269729529533E-2</v>
      </c>
      <c r="KQ142" s="322">
        <f t="shared" si="793"/>
        <v>0.16282107096212461</v>
      </c>
      <c r="KR142" s="322">
        <f t="shared" si="794"/>
        <v>7.7889447236180923E-2</v>
      </c>
      <c r="KS142" s="322">
        <f t="shared" si="795"/>
        <v>8.161350844277683E-2</v>
      </c>
      <c r="KT142" s="322">
        <f t="shared" si="796"/>
        <v>3.0249280920421964E-2</v>
      </c>
      <c r="KU142" s="322">
        <f t="shared" si="797"/>
        <v>5.5209452201933414E-2</v>
      </c>
      <c r="KV142" s="322">
        <f t="shared" si="798"/>
        <v>1.8903591682419594E-2</v>
      </c>
      <c r="KW142" s="322">
        <f t="shared" si="799"/>
        <v>-2.5176996491286584E-2</v>
      </c>
      <c r="KX142" s="322">
        <f t="shared" si="800"/>
        <v>3.9968025579536944E-3</v>
      </c>
      <c r="KY142" s="322">
        <f t="shared" si="801"/>
        <v>2.4647887323943594E-2</v>
      </c>
      <c r="KZ142" s="322">
        <f t="shared" si="802"/>
        <v>-5.6287851799073689E-2</v>
      </c>
      <c r="LA142" s="322">
        <f t="shared" si="803"/>
        <v>4.8528241845664344E-2</v>
      </c>
      <c r="LB142" s="322">
        <f t="shared" si="804"/>
        <v>0.10117598331434989</v>
      </c>
      <c r="LC142" s="322">
        <f t="shared" si="805"/>
        <v>8.8034922944639216E-2</v>
      </c>
      <c r="LD142" s="322">
        <f t="shared" si="806"/>
        <v>3.0331530684222882E-2</v>
      </c>
      <c r="LE142" s="322">
        <f t="shared" si="807"/>
        <v>1.7442984151526793E-2</v>
      </c>
      <c r="LF142" s="322">
        <f t="shared" si="808"/>
        <v>2.5876090492385036E-2</v>
      </c>
      <c r="LG142" s="322">
        <f t="shared" si="809"/>
        <v>4.9246231155778857E-2</v>
      </c>
      <c r="LH142" s="322">
        <f t="shared" si="810"/>
        <v>2.4603925049690278E-2</v>
      </c>
      <c r="LI142" s="322">
        <f t="shared" si="811"/>
        <v>5.0318922749822886E-2</v>
      </c>
      <c r="LJ142" s="322">
        <f t="shared" si="812"/>
        <v>9.913526868437296E-2</v>
      </c>
      <c r="LK142" s="322">
        <f t="shared" si="813"/>
        <v>-2.6820573756577804E-2</v>
      </c>
      <c r="LL142" s="322">
        <f t="shared" si="814"/>
        <v>3.057881325081907E-2</v>
      </c>
      <c r="LM142" s="322">
        <f t="shared" si="815"/>
        <v>-3.2266260162601527E-2</v>
      </c>
      <c r="LN142" s="322">
        <f t="shared" si="816"/>
        <v>4.3160204828090701E-2</v>
      </c>
      <c r="LO142" s="322">
        <f t="shared" si="817"/>
        <v>-5.6074766355140186E-2</v>
      </c>
      <c r="LP142" s="322">
        <f t="shared" si="818"/>
        <v>9.7508125677139602E-3</v>
      </c>
      <c r="LQ142" s="322">
        <f t="shared" si="819"/>
        <v>1.0489510489509644E-3</v>
      </c>
      <c r="LR142" s="322">
        <f t="shared" si="820"/>
        <v>0.11208791208791209</v>
      </c>
      <c r="LS142" s="322">
        <f t="shared" si="821"/>
        <v>1.8186003683241234E-2</v>
      </c>
      <c r="LT142" s="322">
        <f t="shared" si="822"/>
        <v>-1.7432422895052656E-2</v>
      </c>
      <c r="LU142" s="322">
        <f t="shared" si="823"/>
        <v>6.9148936170212866E-2</v>
      </c>
      <c r="LV142" s="327">
        <f t="shared" si="824"/>
        <v>-6.7983396362810951E-3</v>
      </c>
    </row>
    <row r="143" spans="1:334">
      <c r="A143" s="265">
        <v>45775</v>
      </c>
      <c r="B143" s="230">
        <v>3724.62</v>
      </c>
      <c r="C143" s="231">
        <v>169.2</v>
      </c>
      <c r="D143" s="231">
        <v>68.11</v>
      </c>
      <c r="E143" s="231">
        <v>37.25</v>
      </c>
      <c r="F143" s="231">
        <v>2737.87</v>
      </c>
      <c r="G143" s="231">
        <v>124.28</v>
      </c>
      <c r="H143" s="231">
        <v>244.15</v>
      </c>
      <c r="I143" s="231">
        <v>184729.59</v>
      </c>
      <c r="J143" s="231">
        <v>48.59</v>
      </c>
      <c r="K143" s="231">
        <v>433.77</v>
      </c>
      <c r="L143" s="231">
        <v>70.989999999999995</v>
      </c>
      <c r="M143" s="232">
        <v>7.0000000000000007E-2</v>
      </c>
      <c r="N143" s="231">
        <v>35.64</v>
      </c>
      <c r="O143" s="231">
        <v>5184.91</v>
      </c>
      <c r="P143" s="231">
        <v>4.59</v>
      </c>
      <c r="Q143" s="231">
        <v>2280.69</v>
      </c>
      <c r="R143" s="231">
        <v>53.1</v>
      </c>
      <c r="S143" s="231">
        <v>204.85</v>
      </c>
      <c r="T143" s="231">
        <v>90.55</v>
      </c>
      <c r="U143" s="231">
        <v>53968.97</v>
      </c>
      <c r="V143" s="231">
        <v>17.18</v>
      </c>
      <c r="W143" s="231">
        <v>114.49</v>
      </c>
      <c r="X143" s="231">
        <v>13.87</v>
      </c>
      <c r="Y143" s="231">
        <v>394.61</v>
      </c>
      <c r="Z143" s="231">
        <v>123.67</v>
      </c>
      <c r="AA143" s="231">
        <v>287.20999999999998</v>
      </c>
      <c r="AB143" s="231">
        <v>2.35</v>
      </c>
      <c r="AC143" s="231">
        <v>8.4499999999999993</v>
      </c>
      <c r="AD143" s="231">
        <v>25.33</v>
      </c>
      <c r="AE143" s="231">
        <v>189.98</v>
      </c>
      <c r="AF143" s="231">
        <v>495.85</v>
      </c>
      <c r="AG143" s="231">
        <v>70.599999999999994</v>
      </c>
      <c r="AH143" s="231">
        <v>9.42</v>
      </c>
      <c r="AI143" s="231">
        <v>192.24</v>
      </c>
      <c r="AJ143" s="231">
        <v>23.34</v>
      </c>
      <c r="AK143" s="231">
        <v>267.60000000000002</v>
      </c>
      <c r="AL143" s="231">
        <v>462.84</v>
      </c>
      <c r="AM143" s="231">
        <v>20.62</v>
      </c>
      <c r="AN143" s="231">
        <v>21.69</v>
      </c>
      <c r="AO143" s="231">
        <v>154.96</v>
      </c>
      <c r="AP143" s="231">
        <v>250.08</v>
      </c>
      <c r="AQ143" s="231">
        <v>18.11</v>
      </c>
      <c r="AR143" s="231">
        <v>10.1</v>
      </c>
      <c r="AS143" s="231">
        <v>87.6</v>
      </c>
      <c r="AT143" s="231">
        <v>91.4</v>
      </c>
      <c r="AU143" s="231">
        <v>155</v>
      </c>
      <c r="AV143" s="231">
        <v>30.68</v>
      </c>
      <c r="AW143" s="231">
        <v>49.05</v>
      </c>
      <c r="AX143" s="231">
        <v>4.96</v>
      </c>
      <c r="AY143" s="231">
        <v>25.4</v>
      </c>
      <c r="AZ143" s="231">
        <v>26.87</v>
      </c>
      <c r="BA143" s="231">
        <v>7396.36</v>
      </c>
      <c r="BB143" s="231">
        <v>607.29</v>
      </c>
      <c r="BC143" s="231">
        <v>2.0499999999999998</v>
      </c>
      <c r="BD143" s="231">
        <v>15.82</v>
      </c>
      <c r="BE143" s="231">
        <v>380.87</v>
      </c>
      <c r="BF143" s="231">
        <v>1156.49</v>
      </c>
      <c r="BG143" s="231">
        <v>209.8</v>
      </c>
      <c r="BH143" s="231">
        <v>65.28</v>
      </c>
      <c r="BI143" s="231">
        <v>322.5</v>
      </c>
      <c r="BJ143" s="231">
        <v>6.23</v>
      </c>
      <c r="BK143" s="231">
        <v>1666.74</v>
      </c>
      <c r="BL143" s="231">
        <v>150.74</v>
      </c>
      <c r="BM143" s="231">
        <v>207.14</v>
      </c>
      <c r="BN143" s="231">
        <v>246.83</v>
      </c>
      <c r="BO143" s="231">
        <v>3376.68</v>
      </c>
      <c r="BP143" s="231">
        <v>125.15</v>
      </c>
      <c r="BQ143" s="231">
        <v>919.96</v>
      </c>
      <c r="BR143" s="231">
        <v>92.1</v>
      </c>
      <c r="BS143" s="231">
        <v>386.3</v>
      </c>
      <c r="BT143" s="231">
        <v>126.07</v>
      </c>
      <c r="BU143" s="231">
        <v>49.25</v>
      </c>
      <c r="BV143" s="231">
        <v>10</v>
      </c>
      <c r="BW143" s="231">
        <v>98.28</v>
      </c>
      <c r="BX143" s="231">
        <v>596.16</v>
      </c>
      <c r="BY143" s="231">
        <v>153.66999999999999</v>
      </c>
      <c r="BZ143" s="231">
        <v>99.25</v>
      </c>
      <c r="CA143" s="231">
        <v>131.02000000000001</v>
      </c>
      <c r="CB143" s="231">
        <v>69.38</v>
      </c>
      <c r="CC143" s="231">
        <v>89400</v>
      </c>
      <c r="CD143" s="231">
        <v>204.81</v>
      </c>
      <c r="CE143" s="231">
        <v>78.23</v>
      </c>
      <c r="CF143" s="231">
        <v>8714.09</v>
      </c>
      <c r="CG143" s="231">
        <v>21.48</v>
      </c>
      <c r="CH143" s="231">
        <v>1</v>
      </c>
      <c r="CI143" s="231">
        <v>177.7</v>
      </c>
      <c r="CJ143" s="231">
        <v>98.8</v>
      </c>
      <c r="CK143" s="231">
        <v>69.23</v>
      </c>
      <c r="CL143" s="231">
        <v>19.78</v>
      </c>
      <c r="CM143" s="231">
        <v>6.03</v>
      </c>
      <c r="CN143" s="231">
        <v>8.98</v>
      </c>
      <c r="CO143" s="231">
        <v>8.01</v>
      </c>
      <c r="CP143" s="231">
        <v>1779</v>
      </c>
      <c r="CQ143" s="231">
        <v>193</v>
      </c>
      <c r="CR143" s="231">
        <v>396.55</v>
      </c>
      <c r="CS143" s="231">
        <v>299.02</v>
      </c>
      <c r="CT143" s="231">
        <v>346.41</v>
      </c>
      <c r="CU143" s="231">
        <v>643.57000000000005</v>
      </c>
      <c r="CV143" s="231">
        <v>150.15</v>
      </c>
      <c r="CW143" s="231">
        <v>557.9</v>
      </c>
      <c r="CX143" s="231">
        <v>12.56</v>
      </c>
      <c r="CY143" s="231">
        <v>483.58</v>
      </c>
      <c r="CZ143" s="231">
        <v>44.17</v>
      </c>
      <c r="DA143" s="231">
        <v>11835</v>
      </c>
      <c r="DB143" s="231">
        <v>250.08</v>
      </c>
      <c r="DC143" s="231">
        <v>9.39</v>
      </c>
      <c r="DD143" s="231">
        <v>33.31</v>
      </c>
      <c r="DE143" s="231">
        <v>1763.4</v>
      </c>
      <c r="DF143" s="231">
        <v>240.59</v>
      </c>
      <c r="DG143" s="231">
        <v>153.66999999999999</v>
      </c>
      <c r="DH143" s="231">
        <v>15.39</v>
      </c>
      <c r="DI143" s="231">
        <v>9.14</v>
      </c>
      <c r="DJ143" s="231">
        <v>29.5</v>
      </c>
      <c r="DK143" s="231">
        <v>57.9</v>
      </c>
      <c r="DL143" s="231">
        <v>13210</v>
      </c>
      <c r="DM143" s="231">
        <v>40.18</v>
      </c>
      <c r="DN143" s="231">
        <v>62.43</v>
      </c>
      <c r="DO143" s="231">
        <v>78.239999999999995</v>
      </c>
      <c r="DP143" s="231">
        <v>83.55</v>
      </c>
      <c r="DQ143" s="231">
        <v>173600</v>
      </c>
      <c r="DR143" s="231">
        <v>644</v>
      </c>
      <c r="DS143" s="231">
        <v>41.75</v>
      </c>
      <c r="DT143" s="231">
        <v>33.71</v>
      </c>
      <c r="DU143" s="231">
        <v>50.08</v>
      </c>
      <c r="DV143" s="231">
        <v>7.24</v>
      </c>
      <c r="DW143" s="231">
        <v>0.75</v>
      </c>
      <c r="DX143" s="231">
        <v>11.97</v>
      </c>
      <c r="DY143" s="231">
        <v>9.06</v>
      </c>
      <c r="DZ143" s="231">
        <v>232.35</v>
      </c>
      <c r="EA143" s="231">
        <v>140.74</v>
      </c>
      <c r="EB143" s="231">
        <v>22.48</v>
      </c>
      <c r="EC143" s="231">
        <v>1468</v>
      </c>
      <c r="ED143" s="231">
        <v>30.37</v>
      </c>
      <c r="EE143" s="231">
        <v>27.09</v>
      </c>
      <c r="EF143" s="231">
        <v>17.63</v>
      </c>
      <c r="EG143" s="231">
        <v>34.840000000000003</v>
      </c>
      <c r="EH143" s="231">
        <v>1356.97</v>
      </c>
      <c r="EI143" s="231">
        <v>198.38</v>
      </c>
      <c r="EJ143" s="231">
        <v>5.54</v>
      </c>
      <c r="EK143" s="231">
        <v>4765.1899999999996</v>
      </c>
      <c r="EL143" s="231">
        <v>24.28</v>
      </c>
      <c r="EM143" s="231">
        <v>272.39999999999998</v>
      </c>
      <c r="EN143" s="231">
        <v>159.43</v>
      </c>
      <c r="EO143" s="231">
        <v>266.8</v>
      </c>
      <c r="EP143" s="231">
        <v>3651.55</v>
      </c>
      <c r="EQ143" s="231">
        <v>178.63</v>
      </c>
      <c r="ER143" s="231">
        <v>181.96</v>
      </c>
      <c r="ES143" s="231">
        <v>238.29</v>
      </c>
      <c r="ET143" s="231">
        <v>70.209999999999994</v>
      </c>
      <c r="EU143" s="231">
        <v>32.270000000000003</v>
      </c>
      <c r="EV143" s="231">
        <v>539.79999999999995</v>
      </c>
      <c r="EW143" s="231">
        <v>14.93</v>
      </c>
      <c r="EX143" s="231">
        <v>185.46</v>
      </c>
      <c r="EY143" s="231">
        <v>242.29</v>
      </c>
      <c r="EZ143" s="231">
        <v>27.27</v>
      </c>
      <c r="FA143" s="231">
        <v>77.02</v>
      </c>
      <c r="FB143" s="231">
        <v>28.25</v>
      </c>
      <c r="FC143" s="231">
        <v>104.2</v>
      </c>
      <c r="FD143" s="231">
        <v>9.58</v>
      </c>
      <c r="FE143" s="231">
        <v>27.81</v>
      </c>
      <c r="FF143" s="231">
        <v>502</v>
      </c>
      <c r="FG143" s="231">
        <v>93.79</v>
      </c>
      <c r="FH143" s="231">
        <v>1005.59</v>
      </c>
      <c r="FI143" s="231">
        <v>53.64</v>
      </c>
      <c r="FJ143" s="233">
        <v>47726.38</v>
      </c>
      <c r="FN143" s="326">
        <f t="shared" si="660"/>
        <v>2.9332758506334117E-2</v>
      </c>
      <c r="FO143" s="322">
        <f t="shared" si="661"/>
        <v>0.14100748533279384</v>
      </c>
      <c r="FP143" s="322">
        <f t="shared" si="662"/>
        <v>1.1284335560504902E-2</v>
      </c>
      <c r="FQ143" s="322">
        <f t="shared" si="663"/>
        <v>5.3720118184268409E-4</v>
      </c>
      <c r="FR143" s="322">
        <f t="shared" si="664"/>
        <v>3.3454877625281258E-2</v>
      </c>
      <c r="FS143" s="322">
        <f t="shared" si="665"/>
        <v>0.10196843411952473</v>
      </c>
      <c r="FT143" s="322">
        <f t="shared" si="666"/>
        <v>1.8055208072721259E-2</v>
      </c>
      <c r="FU143" s="322">
        <f t="shared" si="667"/>
        <v>3.1778320069558073E-3</v>
      </c>
      <c r="FV143" s="322">
        <f t="shared" si="668"/>
        <v>-1.7391304347826073E-2</v>
      </c>
      <c r="FW143" s="322">
        <f t="shared" si="669"/>
        <v>0.11083510461215389</v>
      </c>
      <c r="FX143" s="322">
        <f t="shared" si="670"/>
        <v>-1.961055102886344E-2</v>
      </c>
      <c r="FY143" s="322">
        <f t="shared" si="671"/>
        <v>0</v>
      </c>
      <c r="FZ143" s="322">
        <f t="shared" si="672"/>
        <v>3.9370078740157521E-2</v>
      </c>
      <c r="GA143" s="322">
        <f t="shared" si="673"/>
        <v>7.5305902360114405E-2</v>
      </c>
      <c r="GB143" s="322">
        <f t="shared" si="674"/>
        <v>1.9999999999999969E-2</v>
      </c>
      <c r="GC143" s="322">
        <f t="shared" si="675"/>
        <v>2.4637778826066513E-2</v>
      </c>
      <c r="GD143" s="322">
        <f t="shared" si="676"/>
        <v>0.11320754716981128</v>
      </c>
      <c r="GE143" s="322">
        <f t="shared" si="677"/>
        <v>-1.8776644153853599E-2</v>
      </c>
      <c r="GF143" s="322">
        <f t="shared" si="678"/>
        <v>-1.2648566132373751E-2</v>
      </c>
      <c r="GG143" s="322">
        <f t="shared" si="679"/>
        <v>-2.5134559106567617E-2</v>
      </c>
      <c r="GH143" s="322">
        <f t="shared" si="680"/>
        <v>3.4316676700782679E-2</v>
      </c>
      <c r="GI143" s="322">
        <f t="shared" si="681"/>
        <v>3.1441441441441398E-2</v>
      </c>
      <c r="GJ143" s="322">
        <f t="shared" si="682"/>
        <v>-2.5298664792691581E-2</v>
      </c>
      <c r="GK143" s="322">
        <f t="shared" si="683"/>
        <v>-4.4712888544591774E-2</v>
      </c>
      <c r="GL143" s="322">
        <f t="shared" si="684"/>
        <v>4.5569834291511672E-2</v>
      </c>
      <c r="GM143" s="322">
        <f t="shared" si="685"/>
        <v>7.9312160028074778E-3</v>
      </c>
      <c r="GN143" s="322">
        <f t="shared" si="686"/>
        <v>8.5836909871244704E-3</v>
      </c>
      <c r="GO143" s="322">
        <f t="shared" si="687"/>
        <v>-1.0538641686182654E-2</v>
      </c>
      <c r="GP143" s="322">
        <f t="shared" si="688"/>
        <v>1.4417300760913073E-2</v>
      </c>
      <c r="GQ143" s="322">
        <f t="shared" si="689"/>
        <v>5.2383724006560169E-3</v>
      </c>
      <c r="GR143" s="322">
        <f t="shared" si="690"/>
        <v>9.220060245868333E-3</v>
      </c>
      <c r="GS143" s="322">
        <f t="shared" si="691"/>
        <v>-3.6692068868191519E-3</v>
      </c>
      <c r="GT143" s="322">
        <f t="shared" si="692"/>
        <v>0.10954063604240279</v>
      </c>
      <c r="GU143" s="322">
        <f t="shared" si="693"/>
        <v>2.1412252271398976E-2</v>
      </c>
      <c r="GV143" s="322">
        <f t="shared" si="694"/>
        <v>5.5630936227951171E-2</v>
      </c>
      <c r="GW143" s="322">
        <f t="shared" si="695"/>
        <v>3.6807438977140637E-2</v>
      </c>
      <c r="GX143" s="322">
        <f t="shared" si="696"/>
        <v>1.2424534079971891E-2</v>
      </c>
      <c r="GY143" s="322">
        <f t="shared" si="697"/>
        <v>2.8428927680798018E-2</v>
      </c>
      <c r="GZ143" s="322">
        <f t="shared" si="698"/>
        <v>9.10462776659961E-2</v>
      </c>
      <c r="HA143" s="322">
        <f t="shared" si="699"/>
        <v>0.12689986182823082</v>
      </c>
      <c r="HB143" s="322">
        <f t="shared" si="700"/>
        <v>3.6772936445421019E-2</v>
      </c>
      <c r="HC143" s="322">
        <f t="shared" si="701"/>
        <v>0.12834890965732079</v>
      </c>
      <c r="HD143" s="322">
        <f t="shared" si="702"/>
        <v>-8.0982711555960013E-2</v>
      </c>
      <c r="HE143" s="322">
        <f t="shared" si="703"/>
        <v>5.8354476259514301E-2</v>
      </c>
      <c r="HF143" s="322">
        <f t="shared" si="704"/>
        <v>4.3021796188520034E-2</v>
      </c>
      <c r="HG143" s="322">
        <f t="shared" si="705"/>
        <v>3.2268473701201273E-4</v>
      </c>
      <c r="HH143" s="322">
        <f t="shared" si="706"/>
        <v>1.555776233035415E-2</v>
      </c>
      <c r="HI143" s="322">
        <f t="shared" si="707"/>
        <v>-2.3686305732484172E-2</v>
      </c>
      <c r="HJ143" s="322">
        <f t="shared" si="708"/>
        <v>1.4314928425357932E-2</v>
      </c>
      <c r="HK143" s="322">
        <f t="shared" si="709"/>
        <v>2.6262626262626206E-2</v>
      </c>
      <c r="HL143" s="322">
        <f t="shared" si="710"/>
        <v>3.1082118188795176E-2</v>
      </c>
      <c r="HM143" s="322">
        <f t="shared" si="711"/>
        <v>2.5197620925432835E-2</v>
      </c>
      <c r="HN143" s="322">
        <f t="shared" si="712"/>
        <v>3.7180625768547589E-2</v>
      </c>
      <c r="HO143" s="322">
        <f t="shared" si="713"/>
        <v>-4.8543689320389473E-3</v>
      </c>
      <c r="HP143" s="322">
        <f t="shared" si="714"/>
        <v>-1.6780609073958955E-2</v>
      </c>
      <c r="HQ143" s="322">
        <f t="shared" si="715"/>
        <v>3.5760905036440707E-2</v>
      </c>
      <c r="HR143" s="322">
        <f t="shared" si="716"/>
        <v>4.9894238014398191E-2</v>
      </c>
      <c r="HS143" s="322">
        <f t="shared" si="717"/>
        <v>4.5601794168950938E-2</v>
      </c>
      <c r="HT143" s="322">
        <f t="shared" si="718"/>
        <v>1.1779293242405536E-2</v>
      </c>
      <c r="HU143" s="322">
        <f t="shared" si="719"/>
        <v>6.1309112449402688E-2</v>
      </c>
      <c r="HV143" s="322">
        <f t="shared" si="720"/>
        <v>-1.2678288431061679E-2</v>
      </c>
      <c r="HW143" s="322">
        <f t="shared" si="721"/>
        <v>6.5363571282470848E-2</v>
      </c>
      <c r="HX143" s="322">
        <f t="shared" si="722"/>
        <v>3.0700854700854763E-2</v>
      </c>
      <c r="HY143" s="322">
        <f t="shared" si="723"/>
        <v>4.6690247599797778E-2</v>
      </c>
      <c r="HZ143" s="322">
        <f t="shared" si="724"/>
        <v>-8.0262324402876589E-2</v>
      </c>
      <c r="IA143" s="322">
        <f t="shared" si="725"/>
        <v>-4.9301440144279701E-3</v>
      </c>
      <c r="IB143" s="322">
        <f t="shared" si="726"/>
        <v>1.4757155598800028E-2</v>
      </c>
      <c r="IC143" s="322">
        <f t="shared" si="727"/>
        <v>2.3690564945975805E-2</v>
      </c>
      <c r="ID143" s="322">
        <f t="shared" si="728"/>
        <v>2.4471635150166725E-2</v>
      </c>
      <c r="IE143" s="322">
        <f t="shared" si="729"/>
        <v>5.1042063448876282E-2</v>
      </c>
      <c r="IF143" s="322">
        <f t="shared" si="730"/>
        <v>-3.6824814729925846E-2</v>
      </c>
      <c r="IG143" s="322">
        <f t="shared" si="731"/>
        <v>-3.6014875709532261E-2</v>
      </c>
      <c r="IH143" s="322">
        <f t="shared" si="732"/>
        <v>2.4590163934426253E-2</v>
      </c>
      <c r="II143" s="322">
        <f t="shared" si="733"/>
        <v>3.8461538461538471E-2</v>
      </c>
      <c r="IJ143" s="322">
        <f t="shared" si="734"/>
        <v>9.0909090909090814E-2</v>
      </c>
      <c r="IK143" s="322">
        <f t="shared" si="735"/>
        <v>9.9901413079196959E-3</v>
      </c>
      <c r="IL143" s="322">
        <f t="shared" si="736"/>
        <v>2.1931630971993361E-2</v>
      </c>
      <c r="IM143" s="322">
        <f t="shared" si="737"/>
        <v>2.8319938767700308E-3</v>
      </c>
      <c r="IN143" s="322">
        <f t="shared" si="738"/>
        <v>4.8669891172914134E-2</v>
      </c>
      <c r="IO143" s="322">
        <f t="shared" si="739"/>
        <v>1.3605442176870748E-2</v>
      </c>
      <c r="IP143" s="322">
        <f t="shared" si="740"/>
        <v>-4.7483954980932039E-2</v>
      </c>
      <c r="IQ143" s="322">
        <f t="shared" si="741"/>
        <v>2.8935946336972284E-2</v>
      </c>
      <c r="IR143" s="322">
        <f t="shared" si="742"/>
        <v>7.3260280788790086E-2</v>
      </c>
      <c r="IS143" s="322">
        <f t="shared" si="743"/>
        <v>0.1893687707641197</v>
      </c>
      <c r="IT143" s="322">
        <f t="shared" si="744"/>
        <v>-9.9009900990099098E-3</v>
      </c>
      <c r="IU143" s="322">
        <f t="shared" si="745"/>
        <v>6.0325795095172656E-2</v>
      </c>
      <c r="IV143" s="322">
        <f t="shared" si="746"/>
        <v>2.2245214692188219E-2</v>
      </c>
      <c r="IW143" s="322">
        <f t="shared" si="747"/>
        <v>0.11517396907216504</v>
      </c>
      <c r="IX143" s="322">
        <f t="shared" si="748"/>
        <v>1.9062339000515249E-2</v>
      </c>
      <c r="IY143" s="322">
        <f t="shared" si="749"/>
        <v>5.0000000000000417E-3</v>
      </c>
      <c r="IZ143" s="322">
        <f t="shared" si="750"/>
        <v>4.6620046620046658E-2</v>
      </c>
      <c r="JA143" s="322">
        <f t="shared" si="751"/>
        <v>0.12342215988779802</v>
      </c>
      <c r="JB143" s="322">
        <f t="shared" si="752"/>
        <v>5.7355126300148586E-2</v>
      </c>
      <c r="JC143" s="322">
        <f t="shared" si="753"/>
        <v>1.9384144087043718E-2</v>
      </c>
      <c r="JD143" s="322">
        <f t="shared" si="754"/>
        <v>5.7318217555606043E-3</v>
      </c>
      <c r="JE143" s="322">
        <f t="shared" si="755"/>
        <v>8.5529659478690206E-2</v>
      </c>
      <c r="JF143" s="322">
        <f t="shared" si="756"/>
        <v>3.7062539292878047E-2</v>
      </c>
      <c r="JG143" s="322">
        <f t="shared" si="757"/>
        <v>-9.3741341624848668E-3</v>
      </c>
      <c r="JH143" s="322">
        <f t="shared" si="758"/>
        <v>8.8358944621629437E-2</v>
      </c>
      <c r="JI143" s="322">
        <f t="shared" si="759"/>
        <v>4.8565951208510386E-2</v>
      </c>
      <c r="JJ143" s="322">
        <f t="shared" si="760"/>
        <v>-6.329113924050638E-3</v>
      </c>
      <c r="JK143" s="322">
        <f t="shared" si="761"/>
        <v>2.0081846179808426E-2</v>
      </c>
      <c r="JL143" s="322">
        <f t="shared" si="762"/>
        <v>1.5168926683521116E-2</v>
      </c>
      <c r="JM143" s="322">
        <f t="shared" si="763"/>
        <v>7.6398362892223737E-2</v>
      </c>
      <c r="JN143" s="322">
        <f t="shared" si="764"/>
        <v>3.6772936445421019E-2</v>
      </c>
      <c r="JO143" s="322">
        <f t="shared" si="765"/>
        <v>2.1762785636561598E-2</v>
      </c>
      <c r="JP143" s="322">
        <f t="shared" si="766"/>
        <v>-0.16432513798294021</v>
      </c>
      <c r="JQ143" s="322">
        <f t="shared" si="767"/>
        <v>4.8575557022316605E-2</v>
      </c>
      <c r="JR143" s="322">
        <f t="shared" si="768"/>
        <v>5.7399024304487331E-2</v>
      </c>
      <c r="JS143" s="322">
        <f t="shared" si="769"/>
        <v>9.9901413079196959E-3</v>
      </c>
      <c r="JT143" s="322">
        <f t="shared" si="770"/>
        <v>2.1912350597609567E-2</v>
      </c>
      <c r="JU143" s="322">
        <f t="shared" si="771"/>
        <v>-2.1834061135370714E-3</v>
      </c>
      <c r="JV143" s="322">
        <f t="shared" si="772"/>
        <v>5.2819414703783027E-2</v>
      </c>
      <c r="JW143" s="322">
        <f t="shared" si="773"/>
        <v>1.6859852476290849E-2</v>
      </c>
      <c r="JX143" s="322">
        <f t="shared" si="774"/>
        <v>-4.5214770158251696E-3</v>
      </c>
      <c r="JY143" s="322">
        <f t="shared" si="775"/>
        <v>4.3365359646845021E-2</v>
      </c>
      <c r="JZ143" s="322">
        <f t="shared" si="776"/>
        <v>1.3967841481240854E-2</v>
      </c>
      <c r="KA143" s="322">
        <f t="shared" si="777"/>
        <v>4.5150948437082492E-2</v>
      </c>
      <c r="KB143" s="322">
        <f t="shared" si="778"/>
        <v>1.0522496371552857E-2</v>
      </c>
      <c r="KC143" s="322">
        <f t="shared" si="779"/>
        <v>-6.2128579146407348E-2</v>
      </c>
      <c r="KD143" s="322">
        <f t="shared" si="780"/>
        <v>3.7504833097048544E-2</v>
      </c>
      <c r="KE143" s="322">
        <f t="shared" si="781"/>
        <v>1.2612175600291127E-2</v>
      </c>
      <c r="KF143" s="322">
        <f t="shared" si="782"/>
        <v>-7.5678639978064108E-2</v>
      </c>
      <c r="KG143" s="322">
        <f t="shared" si="783"/>
        <v>2.8759244042727991E-2</v>
      </c>
      <c r="KH143" s="322">
        <f t="shared" si="784"/>
        <v>-2.6881720430107548E-2</v>
      </c>
      <c r="KI143" s="322">
        <f t="shared" si="785"/>
        <v>-5.0632911392405104E-2</v>
      </c>
      <c r="KJ143" s="322">
        <f t="shared" si="786"/>
        <v>3.278688524590171E-2</v>
      </c>
      <c r="KK143" s="322">
        <f t="shared" si="787"/>
        <v>-1.4145810663764854E-2</v>
      </c>
      <c r="KL143" s="322">
        <f t="shared" si="788"/>
        <v>9.2520198071409758E-3</v>
      </c>
      <c r="KM143" s="322">
        <f t="shared" si="789"/>
        <v>3.4700779297162171E-2</v>
      </c>
      <c r="KN143" s="322">
        <f t="shared" si="790"/>
        <v>1.1701170117011772E-2</v>
      </c>
      <c r="KO143" s="322">
        <f t="shared" si="791"/>
        <v>1.0911074740861354E-3</v>
      </c>
      <c r="KP143" s="322">
        <f t="shared" si="792"/>
        <v>3.5811732605729903E-2</v>
      </c>
      <c r="KQ143" s="322">
        <f t="shared" si="793"/>
        <v>1.4226881317858443E-2</v>
      </c>
      <c r="KR143" s="322">
        <f t="shared" si="794"/>
        <v>2.7389277389277322E-2</v>
      </c>
      <c r="KS143" s="322">
        <f t="shared" si="795"/>
        <v>7.2275224053194561E-3</v>
      </c>
      <c r="KT143" s="322">
        <f t="shared" si="796"/>
        <v>5.2355249484280234E-2</v>
      </c>
      <c r="KU143" s="322">
        <f t="shared" si="797"/>
        <v>9.6701954397394423E-3</v>
      </c>
      <c r="KV143" s="322">
        <f t="shared" si="798"/>
        <v>2.7829313543599327E-2</v>
      </c>
      <c r="KW143" s="322">
        <f t="shared" si="799"/>
        <v>1.7290038854019852E-2</v>
      </c>
      <c r="KX143" s="322">
        <f t="shared" si="800"/>
        <v>-3.3439490445859865E-2</v>
      </c>
      <c r="KY143" s="322">
        <f t="shared" si="801"/>
        <v>4.0091638029782363E-2</v>
      </c>
      <c r="KZ143" s="322">
        <f t="shared" si="802"/>
        <v>3.0829243739776591E-3</v>
      </c>
      <c r="LA143" s="322">
        <f t="shared" si="803"/>
        <v>1.2139605462822414E-2</v>
      </c>
      <c r="LB143" s="322">
        <f t="shared" si="804"/>
        <v>-1.8964896538012997E-2</v>
      </c>
      <c r="LC143" s="322">
        <f t="shared" si="805"/>
        <v>8.5896656534954374E-2</v>
      </c>
      <c r="LD143" s="322">
        <f t="shared" si="806"/>
        <v>3.8110451848471054E-2</v>
      </c>
      <c r="LE143" s="322">
        <f t="shared" si="807"/>
        <v>0.13164268414304031</v>
      </c>
      <c r="LF143" s="322">
        <f t="shared" si="808"/>
        <v>1.19631017584318E-2</v>
      </c>
      <c r="LG143" s="322">
        <f t="shared" si="809"/>
        <v>3.033205619412525E-2</v>
      </c>
      <c r="LH143" s="322">
        <f t="shared" si="810"/>
        <v>1.664908844357375E-2</v>
      </c>
      <c r="LI143" s="322">
        <f t="shared" si="811"/>
        <v>7.4224021592442261E-3</v>
      </c>
      <c r="LJ143" s="322">
        <f t="shared" si="812"/>
        <v>4.2202865973588195E-2</v>
      </c>
      <c r="LK143" s="322">
        <f t="shared" si="813"/>
        <v>5.6558520844235127E-2</v>
      </c>
      <c r="LL143" s="322">
        <f t="shared" si="814"/>
        <v>-3.6736135641116184E-2</v>
      </c>
      <c r="LM143" s="322">
        <f t="shared" si="815"/>
        <v>1.1026516145969929E-2</v>
      </c>
      <c r="LN143" s="322">
        <f t="shared" si="816"/>
        <v>-9.4670406732117671E-3</v>
      </c>
      <c r="LO143" s="322">
        <f t="shared" si="817"/>
        <v>3.1683168316831711E-2</v>
      </c>
      <c r="LP143" s="322">
        <f t="shared" si="818"/>
        <v>2.7896995708154484E-2</v>
      </c>
      <c r="LQ143" s="322">
        <f t="shared" si="819"/>
        <v>-2.8641285365001757E-2</v>
      </c>
      <c r="LR143" s="322">
        <f t="shared" si="820"/>
        <v>-7.9051383399209481E-3</v>
      </c>
      <c r="LS143" s="322">
        <f t="shared" si="821"/>
        <v>6.02532217951618E-2</v>
      </c>
      <c r="LT143" s="322">
        <f t="shared" si="822"/>
        <v>3.1861185790219043E-2</v>
      </c>
      <c r="LU143" s="322">
        <f t="shared" si="823"/>
        <v>-1.1608623548922102E-2</v>
      </c>
      <c r="LV143" s="327">
        <f t="shared" si="824"/>
        <v>2.6524099550923372E-2</v>
      </c>
    </row>
    <row r="144" spans="1:334">
      <c r="A144" s="265">
        <v>45782</v>
      </c>
      <c r="B144" s="230">
        <v>3711.68</v>
      </c>
      <c r="C144" s="231">
        <v>154.35</v>
      </c>
      <c r="D144" s="231">
        <v>69.02</v>
      </c>
      <c r="E144" s="231">
        <v>36.72</v>
      </c>
      <c r="F144" s="231">
        <v>2678.29</v>
      </c>
      <c r="G144" s="231">
        <v>117.3</v>
      </c>
      <c r="H144" s="231">
        <v>244.75</v>
      </c>
      <c r="I144" s="231">
        <v>185217.27</v>
      </c>
      <c r="J144" s="231">
        <v>54.65</v>
      </c>
      <c r="K144" s="231">
        <v>437.21</v>
      </c>
      <c r="L144" s="231">
        <v>75.599999999999994</v>
      </c>
      <c r="M144" s="232">
        <v>7.0000000000000007E-2</v>
      </c>
      <c r="N144" s="231">
        <v>35.68</v>
      </c>
      <c r="O144" s="231">
        <v>5055.1000000000004</v>
      </c>
      <c r="P144" s="231">
        <v>4.6900000000000004</v>
      </c>
      <c r="Q144" s="231">
        <v>2450</v>
      </c>
      <c r="R144" s="231">
        <v>51.35</v>
      </c>
      <c r="S144" s="231">
        <v>198.05</v>
      </c>
      <c r="T144" s="231">
        <v>93.65</v>
      </c>
      <c r="U144" s="231">
        <v>54465.919999999998</v>
      </c>
      <c r="V144" s="231">
        <v>17</v>
      </c>
      <c r="W144" s="231">
        <v>116.64</v>
      </c>
      <c r="X144" s="231">
        <v>14.47</v>
      </c>
      <c r="Y144" s="231">
        <v>375.59</v>
      </c>
      <c r="Z144" s="231">
        <v>123.25</v>
      </c>
      <c r="AA144" s="231">
        <v>298.26</v>
      </c>
      <c r="AB144" s="231">
        <v>2.66</v>
      </c>
      <c r="AC144" s="231">
        <v>8.25</v>
      </c>
      <c r="AD144" s="231">
        <v>24.7</v>
      </c>
      <c r="AE144" s="231">
        <v>193.06</v>
      </c>
      <c r="AF144" s="231">
        <v>495.75</v>
      </c>
      <c r="AG144" s="231">
        <v>69.489999999999995</v>
      </c>
      <c r="AH144" s="231">
        <v>9.84</v>
      </c>
      <c r="AI144" s="231">
        <v>187.53</v>
      </c>
      <c r="AJ144" s="231">
        <v>21.49</v>
      </c>
      <c r="AK144" s="231">
        <v>252.5</v>
      </c>
      <c r="AL144" s="231">
        <v>488.28</v>
      </c>
      <c r="AM144" s="231">
        <v>21.42</v>
      </c>
      <c r="AN144" s="231">
        <v>20.12</v>
      </c>
      <c r="AO144" s="231">
        <v>158.44</v>
      </c>
      <c r="AP144" s="231">
        <v>250.65</v>
      </c>
      <c r="AQ144" s="231">
        <v>18</v>
      </c>
      <c r="AR144" s="231">
        <v>10.59</v>
      </c>
      <c r="AS144" s="231">
        <v>87.65</v>
      </c>
      <c r="AT144" s="231">
        <v>95.34</v>
      </c>
      <c r="AU144" s="231">
        <v>156.9</v>
      </c>
      <c r="AV144" s="231">
        <v>30.47</v>
      </c>
      <c r="AW144" s="231">
        <v>47</v>
      </c>
      <c r="AX144" s="231">
        <v>4.99</v>
      </c>
      <c r="AY144" s="231">
        <v>25.9</v>
      </c>
      <c r="AZ144" s="231">
        <v>29.22</v>
      </c>
      <c r="BA144" s="231">
        <v>7410.34</v>
      </c>
      <c r="BB144" s="231">
        <v>625.14</v>
      </c>
      <c r="BC144" s="231">
        <v>2.2000000000000002</v>
      </c>
      <c r="BD144" s="231">
        <v>16.64</v>
      </c>
      <c r="BE144" s="231">
        <v>383.28</v>
      </c>
      <c r="BF144" s="231">
        <v>1140.22</v>
      </c>
      <c r="BG144" s="231">
        <v>214.05</v>
      </c>
      <c r="BH144" s="231">
        <v>64.8</v>
      </c>
      <c r="BI144" s="231">
        <v>324.43</v>
      </c>
      <c r="BJ144" s="231">
        <v>6.65</v>
      </c>
      <c r="BK144" s="231">
        <v>1714.66</v>
      </c>
      <c r="BL144" s="231">
        <v>152.93</v>
      </c>
      <c r="BM144" s="231">
        <v>214.38</v>
      </c>
      <c r="BN144" s="231">
        <v>252.27</v>
      </c>
      <c r="BO144" s="231">
        <v>3385.83</v>
      </c>
      <c r="BP144" s="231">
        <v>129.93</v>
      </c>
      <c r="BQ144" s="231">
        <v>914.26</v>
      </c>
      <c r="BR144" s="231">
        <v>105.49</v>
      </c>
      <c r="BS144" s="231">
        <v>376.38</v>
      </c>
      <c r="BT144" s="231">
        <v>127.59</v>
      </c>
      <c r="BU144" s="231">
        <v>50.24</v>
      </c>
      <c r="BV144" s="231">
        <v>10.14</v>
      </c>
      <c r="BW144" s="231">
        <v>96.26</v>
      </c>
      <c r="BX144" s="231">
        <v>591.64</v>
      </c>
      <c r="BY144" s="231">
        <v>151.79</v>
      </c>
      <c r="BZ144" s="231">
        <v>91.77</v>
      </c>
      <c r="CA144" s="231">
        <v>127.77</v>
      </c>
      <c r="CB144" s="231">
        <v>70.42</v>
      </c>
      <c r="CC144" s="231">
        <v>89300</v>
      </c>
      <c r="CD144" s="231">
        <v>207.09</v>
      </c>
      <c r="CE144" s="231">
        <v>81.31</v>
      </c>
      <c r="CF144" s="231">
        <v>8644.69</v>
      </c>
      <c r="CG144" s="231">
        <v>22.98</v>
      </c>
      <c r="CH144" s="231">
        <v>1</v>
      </c>
      <c r="CI144" s="231">
        <v>177.8</v>
      </c>
      <c r="CJ144" s="231">
        <v>102.84</v>
      </c>
      <c r="CK144" s="231">
        <v>65.77</v>
      </c>
      <c r="CL144" s="231">
        <v>20.14</v>
      </c>
      <c r="CM144" s="231">
        <v>6.04</v>
      </c>
      <c r="CN144" s="231">
        <v>9.02</v>
      </c>
      <c r="CO144" s="231">
        <v>8.59</v>
      </c>
      <c r="CP144" s="231">
        <v>1688</v>
      </c>
      <c r="CQ144" s="231">
        <v>187.09</v>
      </c>
      <c r="CR144" s="231">
        <v>393.93</v>
      </c>
      <c r="CS144" s="231">
        <v>291.33999999999997</v>
      </c>
      <c r="CT144" s="231">
        <v>351.34</v>
      </c>
      <c r="CU144" s="231">
        <v>702.46</v>
      </c>
      <c r="CV144" s="231">
        <v>149.76</v>
      </c>
      <c r="CW144" s="231">
        <v>567.12</v>
      </c>
      <c r="CX144" s="231">
        <v>12.68</v>
      </c>
      <c r="CY144" s="231">
        <v>490.32</v>
      </c>
      <c r="CZ144" s="231">
        <v>44.03</v>
      </c>
      <c r="DA144" s="231">
        <v>11360</v>
      </c>
      <c r="DB144" s="231">
        <v>250.65</v>
      </c>
      <c r="DC144" s="231">
        <v>7.82</v>
      </c>
      <c r="DD144" s="231">
        <v>37.020000000000003</v>
      </c>
      <c r="DE144" s="231">
        <v>1776.27</v>
      </c>
      <c r="DF144" s="231">
        <v>245.43</v>
      </c>
      <c r="DG144" s="231">
        <v>151.79</v>
      </c>
      <c r="DH144" s="231">
        <v>15.1</v>
      </c>
      <c r="DI144" s="231">
        <v>9.1199999999999992</v>
      </c>
      <c r="DJ144" s="231">
        <v>28.16</v>
      </c>
      <c r="DK144" s="231">
        <v>57.62</v>
      </c>
      <c r="DL144" s="231">
        <v>13280</v>
      </c>
      <c r="DM144" s="231">
        <v>39.549999999999997</v>
      </c>
      <c r="DN144" s="231">
        <v>61.45</v>
      </c>
      <c r="DO144" s="231">
        <v>78.48</v>
      </c>
      <c r="DP144" s="231">
        <v>79.22</v>
      </c>
      <c r="DQ144" s="231">
        <v>170400</v>
      </c>
      <c r="DR144" s="231">
        <v>648.25</v>
      </c>
      <c r="DS144" s="231">
        <v>42.51</v>
      </c>
      <c r="DT144" s="231">
        <v>31.99</v>
      </c>
      <c r="DU144" s="231">
        <v>47.17</v>
      </c>
      <c r="DV144" s="231">
        <v>7.55</v>
      </c>
      <c r="DW144" s="231">
        <v>0.84</v>
      </c>
      <c r="DX144" s="231">
        <v>12.5</v>
      </c>
      <c r="DY144" s="231">
        <v>9.0500000000000007</v>
      </c>
      <c r="DZ144" s="231">
        <v>230.9</v>
      </c>
      <c r="EA144" s="231">
        <v>141.25</v>
      </c>
      <c r="EB144" s="231">
        <v>22.88</v>
      </c>
      <c r="EC144" s="231">
        <v>1583.6</v>
      </c>
      <c r="ED144" s="231">
        <v>30</v>
      </c>
      <c r="EE144" s="231">
        <v>20.079999999999998</v>
      </c>
      <c r="EF144" s="231">
        <v>17.25</v>
      </c>
      <c r="EG144" s="231">
        <v>35.409999999999997</v>
      </c>
      <c r="EH144" s="231">
        <v>1285.1199999999999</v>
      </c>
      <c r="EI144" s="231">
        <v>189.09</v>
      </c>
      <c r="EJ144" s="231">
        <v>5.7</v>
      </c>
      <c r="EK144" s="231">
        <v>4718.1899999999996</v>
      </c>
      <c r="EL144" s="231">
        <v>24.34</v>
      </c>
      <c r="EM144" s="231">
        <v>257.60000000000002</v>
      </c>
      <c r="EN144" s="231">
        <v>156.59</v>
      </c>
      <c r="EO144" s="231">
        <v>264.60000000000002</v>
      </c>
      <c r="EP144" s="231">
        <v>3867.29</v>
      </c>
      <c r="EQ144" s="231">
        <v>175.88</v>
      </c>
      <c r="ER144" s="231">
        <v>180.65</v>
      </c>
      <c r="ES144" s="231">
        <v>251.4</v>
      </c>
      <c r="ET144" s="231">
        <v>72.290000000000006</v>
      </c>
      <c r="EU144" s="231">
        <v>28.5</v>
      </c>
      <c r="EV144" s="231">
        <v>513.74</v>
      </c>
      <c r="EW144" s="231">
        <v>15.03</v>
      </c>
      <c r="EX144" s="231">
        <v>194.85</v>
      </c>
      <c r="EY144" s="231">
        <v>245.89</v>
      </c>
      <c r="EZ144" s="231">
        <v>28.87</v>
      </c>
      <c r="FA144" s="231">
        <v>78.72</v>
      </c>
      <c r="FB144" s="231">
        <v>28.88</v>
      </c>
      <c r="FC144" s="231">
        <v>101.4</v>
      </c>
      <c r="FD144" s="231">
        <v>10.62</v>
      </c>
      <c r="FE144" s="231">
        <v>27.25</v>
      </c>
      <c r="FF144" s="231">
        <v>548</v>
      </c>
      <c r="FG144" s="231">
        <v>89</v>
      </c>
      <c r="FH144" s="231">
        <v>1006.7</v>
      </c>
      <c r="FI144" s="231">
        <v>54.83</v>
      </c>
      <c r="FJ144" s="233">
        <v>48462.31</v>
      </c>
      <c r="FN144" s="326">
        <f t="shared" si="660"/>
        <v>-3.4741799163404735E-3</v>
      </c>
      <c r="FO144" s="322">
        <f t="shared" si="661"/>
        <v>-8.7765957446808485E-2</v>
      </c>
      <c r="FP144" s="322">
        <f t="shared" si="662"/>
        <v>1.3360739979444966E-2</v>
      </c>
      <c r="FQ144" s="322">
        <f t="shared" si="663"/>
        <v>-1.4228187919463118E-2</v>
      </c>
      <c r="FR144" s="322">
        <f t="shared" si="664"/>
        <v>-2.1761442289078711E-2</v>
      </c>
      <c r="FS144" s="322">
        <f t="shared" si="665"/>
        <v>-5.6163501770196363E-2</v>
      </c>
      <c r="FT144" s="322">
        <f t="shared" si="666"/>
        <v>2.4575056317837161E-3</v>
      </c>
      <c r="FU144" s="322">
        <f t="shared" si="667"/>
        <v>2.6399668834862517E-3</v>
      </c>
      <c r="FV144" s="322">
        <f t="shared" si="668"/>
        <v>0.12471701996295523</v>
      </c>
      <c r="FW144" s="322">
        <f t="shared" si="669"/>
        <v>7.9304700647808701E-3</v>
      </c>
      <c r="FX144" s="322">
        <f t="shared" si="670"/>
        <v>6.4938723763910411E-2</v>
      </c>
      <c r="FY144" s="322">
        <f t="shared" si="671"/>
        <v>0</v>
      </c>
      <c r="FZ144" s="322">
        <f t="shared" si="672"/>
        <v>1.122334455667765E-3</v>
      </c>
      <c r="GA144" s="322">
        <f t="shared" si="673"/>
        <v>-2.5036114416643586E-2</v>
      </c>
      <c r="GB144" s="322">
        <f t="shared" si="674"/>
        <v>2.1786492374727785E-2</v>
      </c>
      <c r="GC144" s="322">
        <f t="shared" si="675"/>
        <v>7.4236305679421549E-2</v>
      </c>
      <c r="GD144" s="322">
        <f t="shared" si="676"/>
        <v>-3.2956685499058377E-2</v>
      </c>
      <c r="GE144" s="322">
        <f t="shared" si="677"/>
        <v>-3.3195020746887884E-2</v>
      </c>
      <c r="GF144" s="322">
        <f t="shared" si="678"/>
        <v>3.4235229155162986E-2</v>
      </c>
      <c r="GG144" s="322">
        <f t="shared" si="679"/>
        <v>9.2080690070608547E-3</v>
      </c>
      <c r="GH144" s="322">
        <f t="shared" si="680"/>
        <v>-1.0477299185098935E-2</v>
      </c>
      <c r="GI144" s="322">
        <f t="shared" si="681"/>
        <v>1.8778932657874101E-2</v>
      </c>
      <c r="GJ144" s="322">
        <f t="shared" si="682"/>
        <v>4.325883201153579E-2</v>
      </c>
      <c r="GK144" s="322">
        <f t="shared" si="683"/>
        <v>-4.8199488102176932E-2</v>
      </c>
      <c r="GL144" s="322">
        <f t="shared" si="684"/>
        <v>-3.3961348750707666E-3</v>
      </c>
      <c r="GM144" s="322">
        <f t="shared" si="685"/>
        <v>3.847359075241117E-2</v>
      </c>
      <c r="GN144" s="322">
        <f t="shared" si="686"/>
        <v>0.1319148936170213</v>
      </c>
      <c r="GO144" s="322">
        <f t="shared" si="687"/>
        <v>-2.3668639053254354E-2</v>
      </c>
      <c r="GP144" s="322">
        <f t="shared" si="688"/>
        <v>-2.4871693643900475E-2</v>
      </c>
      <c r="GQ144" s="322">
        <f t="shared" si="689"/>
        <v>1.6212232866617604E-2</v>
      </c>
      <c r="GR144" s="322">
        <f t="shared" si="690"/>
        <v>-2.0167389331455628E-4</v>
      </c>
      <c r="GS144" s="322">
        <f t="shared" si="691"/>
        <v>-1.5722379603399426E-2</v>
      </c>
      <c r="GT144" s="322">
        <f t="shared" si="692"/>
        <v>4.4585987261146487E-2</v>
      </c>
      <c r="GU144" s="322">
        <f t="shared" si="693"/>
        <v>-2.4500624219725382E-2</v>
      </c>
      <c r="GV144" s="322">
        <f t="shared" si="694"/>
        <v>-7.9263067694944359E-2</v>
      </c>
      <c r="GW144" s="322">
        <f t="shared" si="695"/>
        <v>-5.6427503736920855E-2</v>
      </c>
      <c r="GX144" s="322">
        <f t="shared" si="696"/>
        <v>5.496499870365569E-2</v>
      </c>
      <c r="GY144" s="322">
        <f t="shared" si="697"/>
        <v>3.8797284190106723E-2</v>
      </c>
      <c r="GZ144" s="322">
        <f t="shared" si="698"/>
        <v>-7.238358690640849E-2</v>
      </c>
      <c r="HA144" s="322">
        <f t="shared" si="699"/>
        <v>2.2457408363448565E-2</v>
      </c>
      <c r="HB144" s="322">
        <f t="shared" si="700"/>
        <v>2.2792706333972855E-3</v>
      </c>
      <c r="HC144" s="322">
        <f t="shared" si="701"/>
        <v>-6.073992269464353E-3</v>
      </c>
      <c r="HD144" s="322">
        <f t="shared" si="702"/>
        <v>4.8514851485148537E-2</v>
      </c>
      <c r="HE144" s="322">
        <f t="shared" si="703"/>
        <v>5.7077625570789241E-4</v>
      </c>
      <c r="HF144" s="322">
        <f t="shared" si="704"/>
        <v>4.3107221006564521E-2</v>
      </c>
      <c r="HG144" s="322">
        <f t="shared" si="705"/>
        <v>1.2258064516129069E-2</v>
      </c>
      <c r="HH144" s="322">
        <f t="shared" si="706"/>
        <v>-6.8448500651890759E-3</v>
      </c>
      <c r="HI144" s="322">
        <f t="shared" si="707"/>
        <v>-4.1794087665647246E-2</v>
      </c>
      <c r="HJ144" s="322">
        <f t="shared" si="708"/>
        <v>6.0483870967742437E-3</v>
      </c>
      <c r="HK144" s="322">
        <f t="shared" si="709"/>
        <v>1.968503937007874E-2</v>
      </c>
      <c r="HL144" s="322">
        <f t="shared" si="710"/>
        <v>8.7458131745440926E-2</v>
      </c>
      <c r="HM144" s="322">
        <f t="shared" si="711"/>
        <v>1.8901189233623665E-3</v>
      </c>
      <c r="HN144" s="322">
        <f t="shared" si="712"/>
        <v>2.9392876549918529E-2</v>
      </c>
      <c r="HO144" s="322">
        <f t="shared" si="713"/>
        <v>7.3170731707317249E-2</v>
      </c>
      <c r="HP144" s="322">
        <f t="shared" si="714"/>
        <v>5.1833122629582826E-2</v>
      </c>
      <c r="HQ144" s="322">
        <f t="shared" si="715"/>
        <v>6.3276183474675566E-3</v>
      </c>
      <c r="HR144" s="322">
        <f t="shared" si="716"/>
        <v>-1.4068431201307388E-2</v>
      </c>
      <c r="HS144" s="322">
        <f t="shared" si="717"/>
        <v>2.0257387988560534E-2</v>
      </c>
      <c r="HT144" s="322">
        <f t="shared" si="718"/>
        <v>-7.3529411764706488E-3</v>
      </c>
      <c r="HU144" s="322">
        <f t="shared" si="719"/>
        <v>5.9844961240310291E-3</v>
      </c>
      <c r="HV144" s="322">
        <f t="shared" si="720"/>
        <v>6.7415730337078636E-2</v>
      </c>
      <c r="HW144" s="322">
        <f t="shared" si="721"/>
        <v>2.8750734967661465E-2</v>
      </c>
      <c r="HX144" s="322">
        <f t="shared" si="722"/>
        <v>1.4528326920525391E-2</v>
      </c>
      <c r="HY144" s="322">
        <f t="shared" si="723"/>
        <v>3.4952206237327456E-2</v>
      </c>
      <c r="HZ144" s="322">
        <f t="shared" si="724"/>
        <v>2.2039460357330946E-2</v>
      </c>
      <c r="IA144" s="322">
        <f t="shared" si="725"/>
        <v>2.7097622516791911E-3</v>
      </c>
      <c r="IB144" s="322">
        <f t="shared" si="726"/>
        <v>3.8194166999600487E-2</v>
      </c>
      <c r="IC144" s="322">
        <f t="shared" si="727"/>
        <v>-6.1959215618070844E-3</v>
      </c>
      <c r="ID144" s="322">
        <f t="shared" si="728"/>
        <v>0.145385450597177</v>
      </c>
      <c r="IE144" s="322">
        <f t="shared" si="729"/>
        <v>-2.5679523686254247E-2</v>
      </c>
      <c r="IF144" s="322">
        <f t="shared" si="730"/>
        <v>1.205679384468954E-2</v>
      </c>
      <c r="IG144" s="322">
        <f t="shared" si="731"/>
        <v>2.0101522842639635E-2</v>
      </c>
      <c r="IH144" s="322">
        <f t="shared" si="732"/>
        <v>1.4000000000000058E-2</v>
      </c>
      <c r="II144" s="322">
        <f t="shared" si="733"/>
        <v>-2.0553520553520513E-2</v>
      </c>
      <c r="IJ144" s="322">
        <f t="shared" si="734"/>
        <v>-7.5818572195383484E-3</v>
      </c>
      <c r="IK144" s="322">
        <f t="shared" si="735"/>
        <v>-1.2234007939090229E-2</v>
      </c>
      <c r="IL144" s="322">
        <f t="shared" si="736"/>
        <v>-7.5365239294710368E-2</v>
      </c>
      <c r="IM144" s="322">
        <f t="shared" si="737"/>
        <v>-2.4805373225461867E-2</v>
      </c>
      <c r="IN144" s="322">
        <f t="shared" si="738"/>
        <v>1.4989910637071294E-2</v>
      </c>
      <c r="IO144" s="322">
        <f t="shared" si="739"/>
        <v>-1.1185682326621924E-3</v>
      </c>
      <c r="IP144" s="322">
        <f t="shared" si="740"/>
        <v>1.1132268932181052E-2</v>
      </c>
      <c r="IQ144" s="322">
        <f t="shared" si="741"/>
        <v>3.9371085261408645E-2</v>
      </c>
      <c r="IR144" s="322">
        <f t="shared" si="742"/>
        <v>-7.9641132923804585E-3</v>
      </c>
      <c r="IS144" s="322">
        <f t="shared" si="743"/>
        <v>6.9832402234636867E-2</v>
      </c>
      <c r="IT144" s="322">
        <f t="shared" si="744"/>
        <v>0</v>
      </c>
      <c r="IU144" s="322">
        <f t="shared" si="745"/>
        <v>5.6274620146326809E-4</v>
      </c>
      <c r="IV144" s="322">
        <f t="shared" si="746"/>
        <v>4.0890688259109374E-2</v>
      </c>
      <c r="IW144" s="322">
        <f t="shared" si="747"/>
        <v>-4.9978333092590033E-2</v>
      </c>
      <c r="IX144" s="322">
        <f t="shared" si="748"/>
        <v>1.8200202224469129E-2</v>
      </c>
      <c r="IY144" s="322">
        <f t="shared" si="749"/>
        <v>1.6583747927031154E-3</v>
      </c>
      <c r="IZ144" s="322">
        <f t="shared" si="750"/>
        <v>4.4543429844097048E-3</v>
      </c>
      <c r="JA144" s="322">
        <f t="shared" si="751"/>
        <v>7.2409488139825229E-2</v>
      </c>
      <c r="JB144" s="322">
        <f t="shared" si="752"/>
        <v>-5.1152332771219784E-2</v>
      </c>
      <c r="JC144" s="322">
        <f t="shared" si="753"/>
        <v>-3.0621761658031071E-2</v>
      </c>
      <c r="JD144" s="322">
        <f t="shared" si="754"/>
        <v>-6.6069852477619578E-3</v>
      </c>
      <c r="JE144" s="322">
        <f t="shared" si="755"/>
        <v>-2.568390074242528E-2</v>
      </c>
      <c r="JF144" s="322">
        <f t="shared" si="756"/>
        <v>1.4231690771051499E-2</v>
      </c>
      <c r="JG144" s="322">
        <f t="shared" si="757"/>
        <v>9.1505197569805893E-2</v>
      </c>
      <c r="JH144" s="322">
        <f t="shared" si="758"/>
        <v>-2.5974025974026958E-3</v>
      </c>
      <c r="JI144" s="322">
        <f t="shared" si="759"/>
        <v>1.6526259186234141E-2</v>
      </c>
      <c r="JJ144" s="322">
        <f t="shared" si="760"/>
        <v>9.5541401273884722E-3</v>
      </c>
      <c r="JK144" s="322">
        <f t="shared" si="761"/>
        <v>1.3937714545680154E-2</v>
      </c>
      <c r="JL144" s="322">
        <f t="shared" si="762"/>
        <v>-3.1695721077654644E-3</v>
      </c>
      <c r="JM144" s="322">
        <f t="shared" si="763"/>
        <v>-4.0135192226446979E-2</v>
      </c>
      <c r="JN144" s="322">
        <f t="shared" si="764"/>
        <v>2.2792706333972855E-3</v>
      </c>
      <c r="JO144" s="322">
        <f t="shared" si="765"/>
        <v>-0.16719914802981897</v>
      </c>
      <c r="JP144" s="322">
        <f t="shared" si="766"/>
        <v>0.11137796457520266</v>
      </c>
      <c r="JQ144" s="322">
        <f t="shared" si="767"/>
        <v>7.2984008166042252E-3</v>
      </c>
      <c r="JR144" s="322">
        <f t="shared" si="768"/>
        <v>2.0117211854191793E-2</v>
      </c>
      <c r="JS144" s="322">
        <f t="shared" si="769"/>
        <v>-1.2234007939090229E-2</v>
      </c>
      <c r="JT144" s="322">
        <f t="shared" si="770"/>
        <v>-1.8843404808317147E-2</v>
      </c>
      <c r="JU144" s="322">
        <f t="shared" si="771"/>
        <v>-2.1881838074399723E-3</v>
      </c>
      <c r="JV144" s="322">
        <f t="shared" si="772"/>
        <v>-4.5423728813559321E-2</v>
      </c>
      <c r="JW144" s="322">
        <f t="shared" si="773"/>
        <v>-4.8359240069084826E-3</v>
      </c>
      <c r="JX144" s="322">
        <f t="shared" si="774"/>
        <v>5.2990158970476911E-3</v>
      </c>
      <c r="JY144" s="322">
        <f t="shared" si="775"/>
        <v>-1.5679442508710867E-2</v>
      </c>
      <c r="JZ144" s="322">
        <f t="shared" si="776"/>
        <v>-1.5697581291045922E-2</v>
      </c>
      <c r="KA144" s="322">
        <f t="shared" si="777"/>
        <v>3.0674846625768034E-3</v>
      </c>
      <c r="KB144" s="322">
        <f t="shared" si="778"/>
        <v>-5.1825254338719311E-2</v>
      </c>
      <c r="KC144" s="322">
        <f t="shared" si="779"/>
        <v>-1.8433179723502304E-2</v>
      </c>
      <c r="KD144" s="322">
        <f t="shared" si="780"/>
        <v>6.599378881987578E-3</v>
      </c>
      <c r="KE144" s="322">
        <f t="shared" si="781"/>
        <v>1.820359281437121E-2</v>
      </c>
      <c r="KF144" s="322">
        <f t="shared" si="782"/>
        <v>-5.1023435182438515E-2</v>
      </c>
      <c r="KG144" s="322">
        <f t="shared" si="783"/>
        <v>-5.8107028753993546E-2</v>
      </c>
      <c r="KH144" s="322">
        <f t="shared" si="784"/>
        <v>4.2817679558010996E-2</v>
      </c>
      <c r="KI144" s="322">
        <f t="shared" si="785"/>
        <v>0.11999999999999995</v>
      </c>
      <c r="KJ144" s="322">
        <f t="shared" si="786"/>
        <v>4.4277360066833693E-2</v>
      </c>
      <c r="KK144" s="322">
        <f t="shared" si="787"/>
        <v>-1.1037527593818748E-3</v>
      </c>
      <c r="KL144" s="322">
        <f t="shared" si="788"/>
        <v>-6.2405853238648099E-3</v>
      </c>
      <c r="KM144" s="322">
        <f t="shared" si="789"/>
        <v>3.6237032826487913E-3</v>
      </c>
      <c r="KN144" s="322">
        <f t="shared" si="790"/>
        <v>1.7793594306049758E-2</v>
      </c>
      <c r="KO144" s="322">
        <f t="shared" si="791"/>
        <v>7.8746594005449533E-2</v>
      </c>
      <c r="KP144" s="322">
        <f t="shared" si="792"/>
        <v>-1.218307540335861E-2</v>
      </c>
      <c r="KQ144" s="322">
        <f t="shared" si="793"/>
        <v>-0.25876707272056115</v>
      </c>
      <c r="KR144" s="322">
        <f t="shared" si="794"/>
        <v>-2.155416903006234E-2</v>
      </c>
      <c r="KS144" s="322">
        <f t="shared" si="795"/>
        <v>1.6360505166475119E-2</v>
      </c>
      <c r="KT144" s="322">
        <f t="shared" si="796"/>
        <v>-5.2948849274486641E-2</v>
      </c>
      <c r="KU144" s="322">
        <f t="shared" si="797"/>
        <v>-4.682931747151927E-2</v>
      </c>
      <c r="KV144" s="322">
        <f t="shared" si="798"/>
        <v>2.8880866425992805E-2</v>
      </c>
      <c r="KW144" s="322">
        <f t="shared" si="799"/>
        <v>-9.8631953815063005E-3</v>
      </c>
      <c r="KX144" s="322">
        <f t="shared" si="800"/>
        <v>2.4711696869851203E-3</v>
      </c>
      <c r="KY144" s="322">
        <f t="shared" si="801"/>
        <v>-5.4331864904551969E-2</v>
      </c>
      <c r="KZ144" s="322">
        <f t="shared" si="802"/>
        <v>-1.7813460452863347E-2</v>
      </c>
      <c r="LA144" s="322">
        <f t="shared" si="803"/>
        <v>-8.2458770614692225E-3</v>
      </c>
      <c r="LB144" s="322">
        <f t="shared" si="804"/>
        <v>5.9081759800632544E-2</v>
      </c>
      <c r="LC144" s="322">
        <f t="shared" si="805"/>
        <v>-1.5394950456250351E-2</v>
      </c>
      <c r="LD144" s="322">
        <f t="shared" si="806"/>
        <v>-7.1993844801055296E-3</v>
      </c>
      <c r="LE144" s="322">
        <f t="shared" si="807"/>
        <v>5.5016996097192558E-2</v>
      </c>
      <c r="LF144" s="322">
        <f t="shared" si="808"/>
        <v>2.9625409485828411E-2</v>
      </c>
      <c r="LG144" s="322">
        <f t="shared" si="809"/>
        <v>-0.11682677409358545</v>
      </c>
      <c r="LH144" s="322">
        <f t="shared" si="810"/>
        <v>-4.8277139681363372E-2</v>
      </c>
      <c r="LI144" s="322">
        <f t="shared" si="811"/>
        <v>6.6979236436704387E-3</v>
      </c>
      <c r="LJ144" s="322">
        <f t="shared" si="812"/>
        <v>5.063086379812351E-2</v>
      </c>
      <c r="LK144" s="322">
        <f t="shared" si="813"/>
        <v>1.4858227743613003E-2</v>
      </c>
      <c r="LL144" s="322">
        <f t="shared" si="814"/>
        <v>5.8672533920058723E-2</v>
      </c>
      <c r="LM144" s="322">
        <f t="shared" si="815"/>
        <v>2.2072189041807362E-2</v>
      </c>
      <c r="LN144" s="322">
        <f t="shared" si="816"/>
        <v>2.2300884955752179E-2</v>
      </c>
      <c r="LO144" s="322">
        <f t="shared" si="817"/>
        <v>-2.687140115163145E-2</v>
      </c>
      <c r="LP144" s="322">
        <f t="shared" si="818"/>
        <v>0.10855949895615857</v>
      </c>
      <c r="LQ144" s="322">
        <f t="shared" si="819"/>
        <v>-2.0136641495864752E-2</v>
      </c>
      <c r="LR144" s="322">
        <f t="shared" si="820"/>
        <v>9.1633466135458169E-2</v>
      </c>
      <c r="LS144" s="322">
        <f t="shared" si="821"/>
        <v>-5.1071542808401815E-2</v>
      </c>
      <c r="LT144" s="322">
        <f t="shared" si="822"/>
        <v>1.1038295925775053E-3</v>
      </c>
      <c r="LU144" s="322">
        <f t="shared" si="823"/>
        <v>2.2184936614466771E-2</v>
      </c>
      <c r="LV144" s="327">
        <f t="shared" si="824"/>
        <v>1.5419774137489588E-2</v>
      </c>
    </row>
    <row r="145" spans="1:334">
      <c r="A145" s="265">
        <v>45789</v>
      </c>
      <c r="B145" s="230">
        <v>3863.29</v>
      </c>
      <c r="C145" s="231">
        <v>158.55000000000001</v>
      </c>
      <c r="D145" s="231">
        <v>71.33</v>
      </c>
      <c r="E145" s="231">
        <v>38.86</v>
      </c>
      <c r="F145" s="231">
        <v>2602.46</v>
      </c>
      <c r="G145" s="231">
        <v>129.52000000000001</v>
      </c>
      <c r="H145" s="231">
        <v>255</v>
      </c>
      <c r="I145" s="231">
        <v>189021.09</v>
      </c>
      <c r="J145" s="231">
        <v>61.76</v>
      </c>
      <c r="K145" s="231">
        <v>452.69</v>
      </c>
      <c r="L145" s="231">
        <v>72.98</v>
      </c>
      <c r="M145" s="232">
        <v>7.0000000000000007E-2</v>
      </c>
      <c r="N145" s="231">
        <v>36.15</v>
      </c>
      <c r="O145" s="231">
        <v>5298.78</v>
      </c>
      <c r="P145" s="231">
        <v>4.8099999999999996</v>
      </c>
      <c r="Q145" s="231">
        <v>2584.92</v>
      </c>
      <c r="R145" s="231">
        <v>51</v>
      </c>
      <c r="S145" s="231">
        <v>210.74</v>
      </c>
      <c r="T145" s="231">
        <v>96.49</v>
      </c>
      <c r="U145" s="231">
        <v>56453.73</v>
      </c>
      <c r="V145" s="231">
        <v>17.37</v>
      </c>
      <c r="W145" s="231">
        <v>135.38</v>
      </c>
      <c r="X145" s="231">
        <v>15.02</v>
      </c>
      <c r="Y145" s="231">
        <v>288.04000000000002</v>
      </c>
      <c r="Z145" s="231">
        <v>121.41</v>
      </c>
      <c r="AA145" s="231">
        <v>349.98</v>
      </c>
      <c r="AB145" s="231">
        <v>2.68</v>
      </c>
      <c r="AC145" s="231">
        <v>8.75</v>
      </c>
      <c r="AD145" s="231">
        <v>24.68</v>
      </c>
      <c r="AE145" s="231">
        <v>205.59</v>
      </c>
      <c r="AF145" s="231">
        <v>503.9</v>
      </c>
      <c r="AG145" s="231">
        <v>70.95</v>
      </c>
      <c r="AH145" s="231">
        <v>10.48</v>
      </c>
      <c r="AI145" s="231">
        <v>183.19</v>
      </c>
      <c r="AJ145" s="231">
        <v>22.44</v>
      </c>
      <c r="AK145" s="231">
        <v>246.7</v>
      </c>
      <c r="AL145" s="231">
        <v>498.74</v>
      </c>
      <c r="AM145" s="231">
        <v>21.66</v>
      </c>
      <c r="AN145" s="231">
        <v>20.07</v>
      </c>
      <c r="AO145" s="231">
        <v>160.24</v>
      </c>
      <c r="AP145" s="231">
        <v>264.99</v>
      </c>
      <c r="AQ145" s="231">
        <v>18.37</v>
      </c>
      <c r="AR145" s="231">
        <v>10.77</v>
      </c>
      <c r="AS145" s="231">
        <v>86.48</v>
      </c>
      <c r="AT145" s="231">
        <v>96.71</v>
      </c>
      <c r="AU145" s="231">
        <v>164.05</v>
      </c>
      <c r="AV145" s="231">
        <v>29.18</v>
      </c>
      <c r="AW145" s="231">
        <v>52.5</v>
      </c>
      <c r="AX145" s="231">
        <v>5.13</v>
      </c>
      <c r="AY145" s="231">
        <v>28.7</v>
      </c>
      <c r="AZ145" s="231">
        <v>32.57</v>
      </c>
      <c r="BA145" s="231">
        <v>7719.98</v>
      </c>
      <c r="BB145" s="231">
        <v>666.63</v>
      </c>
      <c r="BC145" s="231">
        <v>3.38</v>
      </c>
      <c r="BD145" s="231">
        <v>16.75</v>
      </c>
      <c r="BE145" s="231">
        <v>417.13</v>
      </c>
      <c r="BF145" s="231">
        <v>1191.53</v>
      </c>
      <c r="BG145" s="231">
        <v>219.95</v>
      </c>
      <c r="BH145" s="231">
        <v>65.260000000000005</v>
      </c>
      <c r="BI145" s="231">
        <v>352.29</v>
      </c>
      <c r="BJ145" s="231">
        <v>6.91</v>
      </c>
      <c r="BK145" s="231">
        <v>1600.05</v>
      </c>
      <c r="BL145" s="231">
        <v>151.18</v>
      </c>
      <c r="BM145" s="231">
        <v>231.16</v>
      </c>
      <c r="BN145" s="231">
        <v>265.97000000000003</v>
      </c>
      <c r="BO145" s="231">
        <v>3504.91</v>
      </c>
      <c r="BP145" s="231">
        <v>133.30000000000001</v>
      </c>
      <c r="BQ145" s="231">
        <v>979.87</v>
      </c>
      <c r="BR145" s="231">
        <v>112.94</v>
      </c>
      <c r="BS145" s="231">
        <v>373.85</v>
      </c>
      <c r="BT145" s="231">
        <v>143.15</v>
      </c>
      <c r="BU145" s="231">
        <v>51.54</v>
      </c>
      <c r="BV145" s="231">
        <v>10.5</v>
      </c>
      <c r="BW145" s="231">
        <v>98.01</v>
      </c>
      <c r="BX145" s="231">
        <v>639.41999999999996</v>
      </c>
      <c r="BY145" s="231">
        <v>148.94999999999999</v>
      </c>
      <c r="BZ145" s="231">
        <v>110.75</v>
      </c>
      <c r="CA145" s="231">
        <v>129.28</v>
      </c>
      <c r="CB145" s="231">
        <v>72.14</v>
      </c>
      <c r="CC145" s="231">
        <v>92000</v>
      </c>
      <c r="CD145" s="231">
        <v>217.1</v>
      </c>
      <c r="CE145" s="231">
        <v>84.62</v>
      </c>
      <c r="CF145" s="231">
        <v>8694.26</v>
      </c>
      <c r="CG145" s="231">
        <v>23.08</v>
      </c>
      <c r="CH145" s="231">
        <v>1.01</v>
      </c>
      <c r="CI145" s="231">
        <v>180.57</v>
      </c>
      <c r="CJ145" s="231">
        <v>117.17</v>
      </c>
      <c r="CK145" s="231">
        <v>64.37</v>
      </c>
      <c r="CL145" s="231">
        <v>21.98</v>
      </c>
      <c r="CM145" s="231">
        <v>5.96</v>
      </c>
      <c r="CN145" s="231">
        <v>9.49</v>
      </c>
      <c r="CO145" s="231">
        <v>12.87</v>
      </c>
      <c r="CP145" s="231">
        <v>1762.5</v>
      </c>
      <c r="CQ145" s="231">
        <v>182.8</v>
      </c>
      <c r="CR145" s="231">
        <v>388.5</v>
      </c>
      <c r="CS145" s="231">
        <v>293.75</v>
      </c>
      <c r="CT145" s="231">
        <v>363.87</v>
      </c>
      <c r="CU145" s="231">
        <v>724.47</v>
      </c>
      <c r="CV145" s="231">
        <v>159.87</v>
      </c>
      <c r="CW145" s="231">
        <v>581.72</v>
      </c>
      <c r="CX145" s="231">
        <v>13.02</v>
      </c>
      <c r="CY145" s="231">
        <v>503.6</v>
      </c>
      <c r="CZ145" s="231">
        <v>43.65</v>
      </c>
      <c r="DA145" s="231">
        <v>12845</v>
      </c>
      <c r="DB145" s="231">
        <v>264.99</v>
      </c>
      <c r="DC145" s="231">
        <v>7.95</v>
      </c>
      <c r="DD145" s="231">
        <v>37.229999999999997</v>
      </c>
      <c r="DE145" s="231">
        <v>1752.01</v>
      </c>
      <c r="DF145" s="231">
        <v>253.24</v>
      </c>
      <c r="DG145" s="231">
        <v>148.94999999999999</v>
      </c>
      <c r="DH145" s="231">
        <v>15.37</v>
      </c>
      <c r="DI145" s="231">
        <v>8.99</v>
      </c>
      <c r="DJ145" s="231">
        <v>28.08</v>
      </c>
      <c r="DK145" s="231">
        <v>62.37</v>
      </c>
      <c r="DL145" s="231">
        <v>12840</v>
      </c>
      <c r="DM145" s="231">
        <v>41.25</v>
      </c>
      <c r="DN145" s="231">
        <v>60.71</v>
      </c>
      <c r="DO145" s="231">
        <v>77.97</v>
      </c>
      <c r="DP145" s="231">
        <v>84.41</v>
      </c>
      <c r="DQ145" s="231">
        <v>164700</v>
      </c>
      <c r="DR145" s="231">
        <v>656.3</v>
      </c>
      <c r="DS145" s="231">
        <v>43.13</v>
      </c>
      <c r="DT145" s="231">
        <v>46.15</v>
      </c>
      <c r="DU145" s="231">
        <v>48.08</v>
      </c>
      <c r="DV145" s="231">
        <v>8.4600000000000009</v>
      </c>
      <c r="DW145" s="231">
        <v>0.75</v>
      </c>
      <c r="DX145" s="231">
        <v>12.92</v>
      </c>
      <c r="DY145" s="231">
        <v>9.48</v>
      </c>
      <c r="DZ145" s="231">
        <v>237.39</v>
      </c>
      <c r="EA145" s="231">
        <v>151.66</v>
      </c>
      <c r="EB145" s="231">
        <v>24.11</v>
      </c>
      <c r="EC145" s="231">
        <v>1637</v>
      </c>
      <c r="ED145" s="231">
        <v>30.44</v>
      </c>
      <c r="EE145" s="231">
        <v>21.23</v>
      </c>
      <c r="EF145" s="231">
        <v>18.059999999999999</v>
      </c>
      <c r="EG145" s="231">
        <v>35.99</v>
      </c>
      <c r="EH145" s="231">
        <v>1331.61</v>
      </c>
      <c r="EI145" s="231">
        <v>195.45</v>
      </c>
      <c r="EJ145" s="231">
        <v>5.78</v>
      </c>
      <c r="EK145" s="231">
        <v>4624.21</v>
      </c>
      <c r="EL145" s="231">
        <v>25.46</v>
      </c>
      <c r="EM145" s="231">
        <v>259.7</v>
      </c>
      <c r="EN145" s="231">
        <v>162.16999999999999</v>
      </c>
      <c r="EO145" s="231">
        <v>275.8</v>
      </c>
      <c r="EP145" s="231">
        <v>3793.72</v>
      </c>
      <c r="EQ145" s="231">
        <v>193.51</v>
      </c>
      <c r="ER145" s="231">
        <v>183.34</v>
      </c>
      <c r="ES145" s="231">
        <v>273.66000000000003</v>
      </c>
      <c r="ET145" s="231">
        <v>73.05</v>
      </c>
      <c r="EU145" s="231">
        <v>28.54</v>
      </c>
      <c r="EV145" s="231">
        <v>514.30999999999995</v>
      </c>
      <c r="EW145" s="231">
        <v>15.72</v>
      </c>
      <c r="EX145" s="231">
        <v>205.82</v>
      </c>
      <c r="EY145" s="231">
        <v>264.97000000000003</v>
      </c>
      <c r="EZ145" s="231">
        <v>28.86</v>
      </c>
      <c r="FA145" s="231">
        <v>80.84</v>
      </c>
      <c r="FB145" s="231">
        <v>29.6</v>
      </c>
      <c r="FC145" s="231">
        <v>101.6</v>
      </c>
      <c r="FD145" s="231">
        <v>11.98</v>
      </c>
      <c r="FE145" s="231">
        <v>26.93</v>
      </c>
      <c r="FF145" s="231">
        <v>595</v>
      </c>
      <c r="FG145" s="231">
        <v>87.92</v>
      </c>
      <c r="FH145" s="231">
        <v>1024.4100000000001</v>
      </c>
      <c r="FI145" s="231">
        <v>55.29</v>
      </c>
      <c r="FJ145" s="233">
        <v>48730.83</v>
      </c>
      <c r="FN145" s="326">
        <f t="shared" si="660"/>
        <v>4.0846732476937701E-2</v>
      </c>
      <c r="FO145" s="322">
        <f t="shared" si="661"/>
        <v>2.7210884353741607E-2</v>
      </c>
      <c r="FP145" s="322">
        <f t="shared" si="662"/>
        <v>3.3468559837728229E-2</v>
      </c>
      <c r="FQ145" s="322">
        <f t="shared" si="663"/>
        <v>5.8278867102396534E-2</v>
      </c>
      <c r="FR145" s="322">
        <f t="shared" si="664"/>
        <v>-2.8312841402536666E-2</v>
      </c>
      <c r="FS145" s="322">
        <f t="shared" si="665"/>
        <v>0.10417732310315442</v>
      </c>
      <c r="FT145" s="322">
        <f t="shared" si="666"/>
        <v>4.1879468845760978E-2</v>
      </c>
      <c r="FU145" s="322">
        <f t="shared" si="667"/>
        <v>2.0537069788362648E-2</v>
      </c>
      <c r="FV145" s="322">
        <f t="shared" si="668"/>
        <v>0.13010064043915828</v>
      </c>
      <c r="FW145" s="322">
        <f t="shared" si="669"/>
        <v>3.5406326479266302E-2</v>
      </c>
      <c r="FX145" s="322">
        <f t="shared" si="670"/>
        <v>-3.4656084656084531E-2</v>
      </c>
      <c r="FY145" s="322">
        <f t="shared" si="671"/>
        <v>0</v>
      </c>
      <c r="FZ145" s="322">
        <f t="shared" si="672"/>
        <v>1.3172645739910283E-2</v>
      </c>
      <c r="GA145" s="322">
        <f t="shared" si="673"/>
        <v>4.8204783288164299E-2</v>
      </c>
      <c r="GB145" s="322">
        <f t="shared" si="674"/>
        <v>2.5586353944562729E-2</v>
      </c>
      <c r="GC145" s="322">
        <f t="shared" si="675"/>
        <v>5.5069387755102069E-2</v>
      </c>
      <c r="GD145" s="322">
        <f t="shared" si="676"/>
        <v>-6.8159688412853248E-3</v>
      </c>
      <c r="GE145" s="322">
        <f t="shared" si="677"/>
        <v>6.4074728603887895E-2</v>
      </c>
      <c r="GF145" s="322">
        <f t="shared" si="678"/>
        <v>3.032568072610773E-2</v>
      </c>
      <c r="GG145" s="322">
        <f t="shared" si="679"/>
        <v>3.6496399950648128E-2</v>
      </c>
      <c r="GH145" s="322">
        <f t="shared" si="680"/>
        <v>2.1764705882352998E-2</v>
      </c>
      <c r="GI145" s="322">
        <f t="shared" si="681"/>
        <v>0.16066529492455414</v>
      </c>
      <c r="GJ145" s="322">
        <f t="shared" si="682"/>
        <v>3.8009675190048303E-2</v>
      </c>
      <c r="GK145" s="322">
        <f t="shared" si="683"/>
        <v>-0.23309992278814654</v>
      </c>
      <c r="GL145" s="322">
        <f t="shared" si="684"/>
        <v>-1.4929006085192726E-2</v>
      </c>
      <c r="GM145" s="322">
        <f t="shared" si="685"/>
        <v>0.17340575336954345</v>
      </c>
      <c r="GN145" s="322">
        <f t="shared" si="686"/>
        <v>7.5187969924812095E-3</v>
      </c>
      <c r="GO145" s="322">
        <f t="shared" si="687"/>
        <v>6.0606060606060608E-2</v>
      </c>
      <c r="GP145" s="322">
        <f t="shared" si="688"/>
        <v>-8.0971659919026613E-4</v>
      </c>
      <c r="GQ145" s="322">
        <f t="shared" si="689"/>
        <v>6.4902102973168965E-2</v>
      </c>
      <c r="GR145" s="322">
        <f t="shared" si="690"/>
        <v>1.6439737771053911E-2</v>
      </c>
      <c r="GS145" s="322">
        <f t="shared" si="691"/>
        <v>2.1010217297452987E-2</v>
      </c>
      <c r="GT145" s="322">
        <f t="shared" si="692"/>
        <v>6.5040650406504127E-2</v>
      </c>
      <c r="GU145" s="322">
        <f t="shared" si="693"/>
        <v>-2.3142963792459892E-2</v>
      </c>
      <c r="GV145" s="322">
        <f t="shared" si="694"/>
        <v>4.4206607724523173E-2</v>
      </c>
      <c r="GW145" s="322">
        <f t="shared" si="695"/>
        <v>-2.2970297029703015E-2</v>
      </c>
      <c r="GX145" s="322">
        <f t="shared" si="696"/>
        <v>2.1422134840665269E-2</v>
      </c>
      <c r="GY145" s="322">
        <f t="shared" si="697"/>
        <v>1.1204481792717012E-2</v>
      </c>
      <c r="GZ145" s="322">
        <f t="shared" si="698"/>
        <v>-2.4850894632207111E-3</v>
      </c>
      <c r="HA145" s="322">
        <f t="shared" si="699"/>
        <v>1.136076748295892E-2</v>
      </c>
      <c r="HB145" s="322">
        <f t="shared" si="700"/>
        <v>5.7211250748055067E-2</v>
      </c>
      <c r="HC145" s="322">
        <f t="shared" si="701"/>
        <v>2.0555555555555612E-2</v>
      </c>
      <c r="HD145" s="322">
        <f t="shared" si="702"/>
        <v>1.6997167138810172E-2</v>
      </c>
      <c r="HE145" s="322">
        <f t="shared" si="703"/>
        <v>-1.3348545350827173E-2</v>
      </c>
      <c r="HF145" s="322">
        <f t="shared" si="704"/>
        <v>1.4369624501782989E-2</v>
      </c>
      <c r="HG145" s="322">
        <f t="shared" si="705"/>
        <v>4.5570427023581932E-2</v>
      </c>
      <c r="HH145" s="322">
        <f t="shared" si="706"/>
        <v>-4.2336724647193937E-2</v>
      </c>
      <c r="HI145" s="322">
        <f t="shared" si="707"/>
        <v>0.11702127659574468</v>
      </c>
      <c r="HJ145" s="322">
        <f t="shared" si="708"/>
        <v>2.8056112224448832E-2</v>
      </c>
      <c r="HK145" s="322">
        <f t="shared" si="709"/>
        <v>0.10810810810810814</v>
      </c>
      <c r="HL145" s="322">
        <f t="shared" si="710"/>
        <v>0.1146475017111568</v>
      </c>
      <c r="HM145" s="322">
        <f t="shared" si="711"/>
        <v>4.1784857374965172E-2</v>
      </c>
      <c r="HN145" s="322">
        <f t="shared" si="712"/>
        <v>6.6369133314137643E-2</v>
      </c>
      <c r="HO145" s="322">
        <f t="shared" si="713"/>
        <v>0.53636363636363615</v>
      </c>
      <c r="HP145" s="322">
        <f t="shared" si="714"/>
        <v>6.6105769230768883E-3</v>
      </c>
      <c r="HQ145" s="322">
        <f t="shared" si="715"/>
        <v>8.8316635357962914E-2</v>
      </c>
      <c r="HR145" s="322">
        <f t="shared" si="716"/>
        <v>4.5000087702373175E-2</v>
      </c>
      <c r="HS145" s="322">
        <f t="shared" si="717"/>
        <v>2.7563653352020448E-2</v>
      </c>
      <c r="HT145" s="322">
        <f t="shared" si="718"/>
        <v>7.0987654320988887E-3</v>
      </c>
      <c r="HU145" s="322">
        <f t="shared" si="719"/>
        <v>8.5873686157260459E-2</v>
      </c>
      <c r="HV145" s="322">
        <f t="shared" si="720"/>
        <v>3.9097744360902222E-2</v>
      </c>
      <c r="HW145" s="322">
        <f t="shared" si="721"/>
        <v>-6.6841239662673718E-2</v>
      </c>
      <c r="HX145" s="322">
        <f t="shared" si="722"/>
        <v>-1.1443143922055843E-2</v>
      </c>
      <c r="HY145" s="322">
        <f t="shared" si="723"/>
        <v>7.8272226886836466E-2</v>
      </c>
      <c r="HZ145" s="322">
        <f t="shared" si="724"/>
        <v>5.4306893407856729E-2</v>
      </c>
      <c r="IA145" s="322">
        <f t="shared" si="725"/>
        <v>3.5170106000596585E-2</v>
      </c>
      <c r="IB145" s="322">
        <f t="shared" si="726"/>
        <v>2.5937043023166354E-2</v>
      </c>
      <c r="IC145" s="322">
        <f t="shared" si="727"/>
        <v>7.1762955833132816E-2</v>
      </c>
      <c r="ID145" s="322">
        <f t="shared" si="728"/>
        <v>7.0622807849085256E-2</v>
      </c>
      <c r="IE145" s="322">
        <f t="shared" si="729"/>
        <v>-6.721929964397611E-3</v>
      </c>
      <c r="IF145" s="322">
        <f t="shared" si="730"/>
        <v>0.12195313112312879</v>
      </c>
      <c r="IG145" s="322">
        <f t="shared" si="731"/>
        <v>2.5875796178343891E-2</v>
      </c>
      <c r="IH145" s="322">
        <f t="shared" si="732"/>
        <v>3.5502958579881602E-2</v>
      </c>
      <c r="II145" s="322">
        <f t="shared" si="733"/>
        <v>1.8179929357988778E-2</v>
      </c>
      <c r="IJ145" s="322">
        <f t="shared" si="734"/>
        <v>8.0758569400310953E-2</v>
      </c>
      <c r="IK145" s="322">
        <f t="shared" si="735"/>
        <v>-1.871005995124846E-2</v>
      </c>
      <c r="IL145" s="322">
        <f t="shared" si="736"/>
        <v>0.20682140132941054</v>
      </c>
      <c r="IM145" s="322">
        <f t="shared" si="737"/>
        <v>1.1818110667605894E-2</v>
      </c>
      <c r="IN145" s="322">
        <f t="shared" si="738"/>
        <v>2.4424879295654626E-2</v>
      </c>
      <c r="IO145" s="322">
        <f t="shared" si="739"/>
        <v>3.0235162374020158E-2</v>
      </c>
      <c r="IP145" s="322">
        <f t="shared" si="740"/>
        <v>4.8336472065285581E-2</v>
      </c>
      <c r="IQ145" s="322">
        <f t="shared" si="741"/>
        <v>4.0708399950805586E-2</v>
      </c>
      <c r="IR145" s="322">
        <f t="shared" si="742"/>
        <v>5.7341558806619682E-3</v>
      </c>
      <c r="IS145" s="322">
        <f t="shared" si="743"/>
        <v>4.3516100957353291E-3</v>
      </c>
      <c r="IT145" s="322">
        <f t="shared" si="744"/>
        <v>1.0000000000000009E-2</v>
      </c>
      <c r="IU145" s="322">
        <f t="shared" si="745"/>
        <v>1.55793025871765E-2</v>
      </c>
      <c r="IV145" s="322">
        <f t="shared" si="746"/>
        <v>0.13934266822248151</v>
      </c>
      <c r="IW145" s="322">
        <f t="shared" si="747"/>
        <v>-2.1286300745020397E-2</v>
      </c>
      <c r="IX145" s="322">
        <f t="shared" si="748"/>
        <v>9.1360476663356491E-2</v>
      </c>
      <c r="IY145" s="322">
        <f t="shared" si="749"/>
        <v>-1.3245033112582794E-2</v>
      </c>
      <c r="IZ145" s="322">
        <f t="shared" si="750"/>
        <v>5.2106430155210715E-2</v>
      </c>
      <c r="JA145" s="322">
        <f t="shared" si="751"/>
        <v>0.49825378346915011</v>
      </c>
      <c r="JB145" s="322">
        <f t="shared" si="752"/>
        <v>4.4135071090047391E-2</v>
      </c>
      <c r="JC145" s="322">
        <f t="shared" si="753"/>
        <v>-2.2930140574055225E-2</v>
      </c>
      <c r="JD145" s="322">
        <f t="shared" si="754"/>
        <v>-1.3784174853400367E-2</v>
      </c>
      <c r="JE145" s="322">
        <f t="shared" si="755"/>
        <v>8.2721219194069658E-3</v>
      </c>
      <c r="JF145" s="322">
        <f t="shared" si="756"/>
        <v>3.5663459896396736E-2</v>
      </c>
      <c r="JG145" s="322">
        <f t="shared" si="757"/>
        <v>3.1332744924977923E-2</v>
      </c>
      <c r="JH145" s="322">
        <f t="shared" si="758"/>
        <v>6.7508012820512914E-2</v>
      </c>
      <c r="JI145" s="322">
        <f t="shared" si="759"/>
        <v>2.5744110593877878E-2</v>
      </c>
      <c r="JJ145" s="322">
        <f t="shared" si="760"/>
        <v>2.6813880126182955E-2</v>
      </c>
      <c r="JK145" s="322">
        <f t="shared" si="761"/>
        <v>2.7084353075542564E-2</v>
      </c>
      <c r="JL145" s="322">
        <f t="shared" si="762"/>
        <v>-8.6304792187145707E-3</v>
      </c>
      <c r="JM145" s="322">
        <f t="shared" si="763"/>
        <v>0.1307218309859155</v>
      </c>
      <c r="JN145" s="322">
        <f t="shared" si="764"/>
        <v>5.7211250748055067E-2</v>
      </c>
      <c r="JO145" s="322">
        <f t="shared" si="765"/>
        <v>1.6624040920716097E-2</v>
      </c>
      <c r="JP145" s="322">
        <f t="shared" si="766"/>
        <v>5.67260940032398E-3</v>
      </c>
      <c r="JQ145" s="322">
        <f t="shared" si="767"/>
        <v>-1.3657833550079657E-2</v>
      </c>
      <c r="JR145" s="322">
        <f t="shared" si="768"/>
        <v>3.1821700688587383E-2</v>
      </c>
      <c r="JS145" s="322">
        <f t="shared" si="769"/>
        <v>-1.871005995124846E-2</v>
      </c>
      <c r="JT145" s="322">
        <f t="shared" si="770"/>
        <v>1.7880794701986728E-2</v>
      </c>
      <c r="JU145" s="322">
        <f t="shared" si="771"/>
        <v>-1.4254385964912172E-2</v>
      </c>
      <c r="JV145" s="322">
        <f t="shared" si="772"/>
        <v>-2.8409090909091565E-3</v>
      </c>
      <c r="JW145" s="322">
        <f t="shared" si="773"/>
        <v>8.243665393960431E-2</v>
      </c>
      <c r="JX145" s="322">
        <f t="shared" si="774"/>
        <v>-3.313253012048193E-2</v>
      </c>
      <c r="JY145" s="322">
        <f t="shared" si="775"/>
        <v>4.2983565107458988E-2</v>
      </c>
      <c r="JZ145" s="322">
        <f t="shared" si="776"/>
        <v>-1.2042310821806379E-2</v>
      </c>
      <c r="KA145" s="322">
        <f t="shared" si="777"/>
        <v>-6.4984709480122973E-3</v>
      </c>
      <c r="KB145" s="322">
        <f t="shared" si="778"/>
        <v>6.5513759151729328E-2</v>
      </c>
      <c r="KC145" s="322">
        <f t="shared" si="779"/>
        <v>-3.345070422535211E-2</v>
      </c>
      <c r="KD145" s="322">
        <f t="shared" si="780"/>
        <v>1.2418048592363987E-2</v>
      </c>
      <c r="KE145" s="322">
        <f t="shared" si="781"/>
        <v>1.4584803575629371E-2</v>
      </c>
      <c r="KF145" s="322">
        <f t="shared" si="782"/>
        <v>0.44263832447639889</v>
      </c>
      <c r="KG145" s="322">
        <f t="shared" si="783"/>
        <v>1.9291922832308597E-2</v>
      </c>
      <c r="KH145" s="322">
        <f t="shared" si="784"/>
        <v>0.12052980132450344</v>
      </c>
      <c r="KI145" s="322">
        <f t="shared" si="785"/>
        <v>-0.10714285714285711</v>
      </c>
      <c r="KJ145" s="322">
        <f t="shared" si="786"/>
        <v>3.3599999999999991E-2</v>
      </c>
      <c r="KK145" s="322">
        <f t="shared" si="787"/>
        <v>4.7513812154696099E-2</v>
      </c>
      <c r="KL145" s="322">
        <f t="shared" si="788"/>
        <v>2.8107405803378002E-2</v>
      </c>
      <c r="KM145" s="322">
        <f t="shared" si="789"/>
        <v>7.3699115044247768E-2</v>
      </c>
      <c r="KN145" s="322">
        <f t="shared" si="790"/>
        <v>5.3758741258741277E-2</v>
      </c>
      <c r="KO145" s="322">
        <f t="shared" si="791"/>
        <v>3.3720636524374903E-2</v>
      </c>
      <c r="KP145" s="322">
        <f t="shared" si="792"/>
        <v>1.466666666666671E-2</v>
      </c>
      <c r="KQ145" s="322">
        <f t="shared" si="793"/>
        <v>5.7270916334661463E-2</v>
      </c>
      <c r="KR145" s="322">
        <f t="shared" si="794"/>
        <v>4.6956521739130362E-2</v>
      </c>
      <c r="KS145" s="322">
        <f t="shared" si="795"/>
        <v>1.6379553798362197E-2</v>
      </c>
      <c r="KT145" s="322">
        <f t="shared" si="796"/>
        <v>3.6175610059760964E-2</v>
      </c>
      <c r="KU145" s="322">
        <f t="shared" si="797"/>
        <v>3.3634777090274397E-2</v>
      </c>
      <c r="KV145" s="322">
        <f t="shared" si="798"/>
        <v>1.4035087719298258E-2</v>
      </c>
      <c r="KW145" s="322">
        <f t="shared" si="799"/>
        <v>-1.99186552470332E-2</v>
      </c>
      <c r="KX145" s="322">
        <f t="shared" si="800"/>
        <v>4.6014790468364875E-2</v>
      </c>
      <c r="KY145" s="322">
        <f t="shared" si="801"/>
        <v>8.1521739130433445E-3</v>
      </c>
      <c r="KZ145" s="322">
        <f t="shared" si="802"/>
        <v>3.5634459416310008E-2</v>
      </c>
      <c r="LA145" s="322">
        <f t="shared" si="803"/>
        <v>4.2328042328042284E-2</v>
      </c>
      <c r="LB145" s="322">
        <f t="shared" si="804"/>
        <v>-1.9023657393161662E-2</v>
      </c>
      <c r="LC145" s="322">
        <f t="shared" si="805"/>
        <v>0.10023879918125993</v>
      </c>
      <c r="LD145" s="322">
        <f t="shared" si="806"/>
        <v>1.48906725712704E-2</v>
      </c>
      <c r="LE145" s="322">
        <f t="shared" si="807"/>
        <v>8.854415274463015E-2</v>
      </c>
      <c r="LF145" s="322">
        <f t="shared" si="808"/>
        <v>1.0513210679208617E-2</v>
      </c>
      <c r="LG145" s="322">
        <f t="shared" si="809"/>
        <v>1.4035087719297948E-3</v>
      </c>
      <c r="LH145" s="322">
        <f t="shared" si="810"/>
        <v>1.1095106474090714E-3</v>
      </c>
      <c r="LI145" s="322">
        <f t="shared" si="811"/>
        <v>4.590818363273462E-2</v>
      </c>
      <c r="LJ145" s="322">
        <f t="shared" si="812"/>
        <v>5.62997177315884E-2</v>
      </c>
      <c r="LK145" s="322">
        <f t="shared" si="813"/>
        <v>7.7595672861848972E-2</v>
      </c>
      <c r="LL145" s="322">
        <f t="shared" si="814"/>
        <v>-3.4638032559756017E-4</v>
      </c>
      <c r="LM145" s="322">
        <f t="shared" si="815"/>
        <v>2.6930894308943149E-2</v>
      </c>
      <c r="LN145" s="322">
        <f t="shared" si="816"/>
        <v>2.4930747922437758E-2</v>
      </c>
      <c r="LO145" s="322">
        <f t="shared" si="817"/>
        <v>1.9723865877710909E-3</v>
      </c>
      <c r="LP145" s="322">
        <f t="shared" si="818"/>
        <v>0.12806026365348411</v>
      </c>
      <c r="LQ145" s="322">
        <f t="shared" si="819"/>
        <v>-1.1743119266055056E-2</v>
      </c>
      <c r="LR145" s="322">
        <f t="shared" si="820"/>
        <v>8.576642335766424E-2</v>
      </c>
      <c r="LS145" s="322">
        <f t="shared" si="821"/>
        <v>-1.2134831460674138E-2</v>
      </c>
      <c r="LT145" s="322">
        <f t="shared" si="822"/>
        <v>1.7592132710837424E-2</v>
      </c>
      <c r="LU145" s="322">
        <f t="shared" si="823"/>
        <v>8.3895677548787313E-3</v>
      </c>
      <c r="LV145" s="327">
        <f t="shared" si="824"/>
        <v>5.5408006758242458E-3</v>
      </c>
    </row>
    <row r="146" spans="1:334">
      <c r="A146" s="265">
        <v>45796</v>
      </c>
      <c r="B146" s="230">
        <v>3802.77</v>
      </c>
      <c r="C146" s="231">
        <v>154.85</v>
      </c>
      <c r="D146" s="231">
        <v>71.41</v>
      </c>
      <c r="E146" s="231">
        <v>37.520000000000003</v>
      </c>
      <c r="F146" s="231">
        <v>2583.7399999999998</v>
      </c>
      <c r="G146" s="231">
        <v>123.31</v>
      </c>
      <c r="H146" s="231">
        <v>245.73</v>
      </c>
      <c r="I146" s="231">
        <v>175463.86</v>
      </c>
      <c r="J146" s="231">
        <v>63.17</v>
      </c>
      <c r="K146" s="231">
        <v>449.44</v>
      </c>
      <c r="L146" s="231">
        <v>75.260000000000005</v>
      </c>
      <c r="M146" s="232">
        <v>7.0000000000000007E-2</v>
      </c>
      <c r="N146" s="231">
        <v>37.700000000000003</v>
      </c>
      <c r="O146" s="231">
        <v>5314.46</v>
      </c>
      <c r="P146" s="231">
        <v>4.59</v>
      </c>
      <c r="Q146" s="231">
        <v>2507.83</v>
      </c>
      <c r="R146" s="231">
        <v>53</v>
      </c>
      <c r="S146" s="231">
        <v>195.05</v>
      </c>
      <c r="T146" s="231">
        <v>87.72</v>
      </c>
      <c r="U146" s="231">
        <v>53869.58</v>
      </c>
      <c r="V146" s="231">
        <v>17.690000000000001</v>
      </c>
      <c r="W146" s="231">
        <v>131.27000000000001</v>
      </c>
      <c r="X146" s="231">
        <v>15.13</v>
      </c>
      <c r="Y146" s="231">
        <v>291.64999999999998</v>
      </c>
      <c r="Z146" s="231">
        <v>118.72</v>
      </c>
      <c r="AA146" s="231">
        <v>339.34</v>
      </c>
      <c r="AB146" s="231">
        <v>2.74</v>
      </c>
      <c r="AC146" s="231">
        <v>8.23</v>
      </c>
      <c r="AD146" s="231">
        <v>25.53</v>
      </c>
      <c r="AE146" s="231">
        <v>200.99</v>
      </c>
      <c r="AF146" s="231">
        <v>479</v>
      </c>
      <c r="AG146" s="231">
        <v>70.72</v>
      </c>
      <c r="AH146" s="231">
        <v>10.81</v>
      </c>
      <c r="AI146" s="231">
        <v>182.3</v>
      </c>
      <c r="AJ146" s="231">
        <v>22.92</v>
      </c>
      <c r="AK146" s="231">
        <v>266.39999999999998</v>
      </c>
      <c r="AL146" s="231">
        <v>476.22</v>
      </c>
      <c r="AM146" s="231">
        <v>20.05</v>
      </c>
      <c r="AN146" s="231">
        <v>20.5</v>
      </c>
      <c r="AO146" s="231">
        <v>157.30000000000001</v>
      </c>
      <c r="AP146" s="231">
        <v>258.2</v>
      </c>
      <c r="AQ146" s="231">
        <v>18.97</v>
      </c>
      <c r="AR146" s="231">
        <v>10.45</v>
      </c>
      <c r="AS146" s="231">
        <v>88.52</v>
      </c>
      <c r="AT146" s="231">
        <v>97.29</v>
      </c>
      <c r="AU146" s="231">
        <v>159.75</v>
      </c>
      <c r="AV146" s="231">
        <v>29.5</v>
      </c>
      <c r="AW146" s="231">
        <v>50.54</v>
      </c>
      <c r="AX146" s="231">
        <v>5.28</v>
      </c>
      <c r="AY146" s="231">
        <v>27.39</v>
      </c>
      <c r="AZ146" s="231">
        <v>30.9</v>
      </c>
      <c r="BA146" s="231">
        <v>7455.29</v>
      </c>
      <c r="BB146" s="231">
        <v>640.9</v>
      </c>
      <c r="BC146" s="231">
        <v>3.98</v>
      </c>
      <c r="BD146" s="231">
        <v>16.38</v>
      </c>
      <c r="BE146" s="231">
        <v>407.69</v>
      </c>
      <c r="BF146" s="231">
        <v>1185.3900000000001</v>
      </c>
      <c r="BG146" s="231">
        <v>212.3</v>
      </c>
      <c r="BH146" s="231">
        <v>65.650000000000006</v>
      </c>
      <c r="BI146" s="231">
        <v>342.14</v>
      </c>
      <c r="BJ146" s="231">
        <v>6.97</v>
      </c>
      <c r="BK146" s="231">
        <v>1604.99</v>
      </c>
      <c r="BL146" s="231">
        <v>146.54</v>
      </c>
      <c r="BM146" s="231">
        <v>232.17</v>
      </c>
      <c r="BN146" s="231">
        <v>269.12</v>
      </c>
      <c r="BO146" s="231">
        <v>3458.95</v>
      </c>
      <c r="BP146" s="231">
        <v>130.36000000000001</v>
      </c>
      <c r="BQ146" s="231">
        <v>953.6</v>
      </c>
      <c r="BR146" s="231">
        <v>109.25</v>
      </c>
      <c r="BS146" s="231">
        <v>372.95</v>
      </c>
      <c r="BT146" s="231">
        <v>153.37</v>
      </c>
      <c r="BU146" s="231">
        <v>49.35</v>
      </c>
      <c r="BV146" s="231">
        <v>10.220000000000001</v>
      </c>
      <c r="BW146" s="231">
        <v>96.12</v>
      </c>
      <c r="BX146" s="231">
        <v>626.16</v>
      </c>
      <c r="BY146" s="231">
        <v>150.54</v>
      </c>
      <c r="BZ146" s="231">
        <v>101.51</v>
      </c>
      <c r="CA146" s="231">
        <v>126.7</v>
      </c>
      <c r="CB146" s="231">
        <v>68.91</v>
      </c>
      <c r="CC146" s="231">
        <v>87100</v>
      </c>
      <c r="CD146" s="231">
        <v>214</v>
      </c>
      <c r="CE146" s="231">
        <v>79.28</v>
      </c>
      <c r="CF146" s="231">
        <v>8730</v>
      </c>
      <c r="CG146" s="231">
        <v>20.72</v>
      </c>
      <c r="CH146" s="231">
        <v>1.01</v>
      </c>
      <c r="CI146" s="231">
        <v>179.38</v>
      </c>
      <c r="CJ146" s="231">
        <v>110.31</v>
      </c>
      <c r="CK146" s="231">
        <v>67.349999999999994</v>
      </c>
      <c r="CL146" s="231">
        <v>22.1</v>
      </c>
      <c r="CM146" s="231">
        <v>5.84</v>
      </c>
      <c r="CN146" s="231">
        <v>9.2200000000000006</v>
      </c>
      <c r="CO146" s="231">
        <v>13.31</v>
      </c>
      <c r="CP146" s="231">
        <v>1843</v>
      </c>
      <c r="CQ146" s="231">
        <v>180.39</v>
      </c>
      <c r="CR146" s="231">
        <v>385</v>
      </c>
      <c r="CS146" s="231">
        <v>294.87</v>
      </c>
      <c r="CT146" s="231">
        <v>352.92</v>
      </c>
      <c r="CU146" s="231">
        <v>712.13</v>
      </c>
      <c r="CV146" s="231">
        <v>155.37</v>
      </c>
      <c r="CW146" s="231">
        <v>562.08000000000004</v>
      </c>
      <c r="CX146" s="231">
        <v>13.42</v>
      </c>
      <c r="CY146" s="231">
        <v>518</v>
      </c>
      <c r="CZ146" s="231">
        <v>45.02</v>
      </c>
      <c r="DA146" s="231">
        <v>12580</v>
      </c>
      <c r="DB146" s="231">
        <v>258.2</v>
      </c>
      <c r="DC146" s="231">
        <v>7.39</v>
      </c>
      <c r="DD146" s="231">
        <v>38.21</v>
      </c>
      <c r="DE146" s="231">
        <v>1760.43</v>
      </c>
      <c r="DF146" s="231">
        <v>251.96</v>
      </c>
      <c r="DG146" s="231">
        <v>150.54</v>
      </c>
      <c r="DH146" s="231">
        <v>15.8</v>
      </c>
      <c r="DI146" s="231">
        <v>9.0299999999999994</v>
      </c>
      <c r="DJ146" s="231">
        <v>29.07</v>
      </c>
      <c r="DK146" s="231">
        <v>59.32</v>
      </c>
      <c r="DL146" s="231">
        <v>13250</v>
      </c>
      <c r="DM146" s="231">
        <v>40.97</v>
      </c>
      <c r="DN146" s="231">
        <v>63.24</v>
      </c>
      <c r="DO146" s="231">
        <v>75.47</v>
      </c>
      <c r="DP146" s="231">
        <v>83.85</v>
      </c>
      <c r="DQ146" s="231">
        <v>160200</v>
      </c>
      <c r="DR146" s="231">
        <v>653.82000000000005</v>
      </c>
      <c r="DS146" s="231">
        <v>42.99</v>
      </c>
      <c r="DT146" s="231">
        <v>40.090000000000003</v>
      </c>
      <c r="DU146" s="231">
        <v>45.26</v>
      </c>
      <c r="DV146" s="231">
        <v>8.23</v>
      </c>
      <c r="DW146" s="231">
        <v>0.72</v>
      </c>
      <c r="DX146" s="231">
        <v>12.37</v>
      </c>
      <c r="DY146" s="231">
        <v>9.2799999999999994</v>
      </c>
      <c r="DZ146" s="231">
        <v>236.18</v>
      </c>
      <c r="EA146" s="231">
        <v>146.22</v>
      </c>
      <c r="EB146" s="231">
        <v>23.19</v>
      </c>
      <c r="EC146" s="231">
        <v>1586.2</v>
      </c>
      <c r="ED146" s="231">
        <v>30.36</v>
      </c>
      <c r="EE146" s="231">
        <v>19.13</v>
      </c>
      <c r="EF146" s="231">
        <v>17.86</v>
      </c>
      <c r="EG146" s="231">
        <v>34.57</v>
      </c>
      <c r="EH146" s="231">
        <v>1339.4</v>
      </c>
      <c r="EI146" s="231">
        <v>183.92</v>
      </c>
      <c r="EJ146" s="231">
        <v>6.05</v>
      </c>
      <c r="EK146" s="231">
        <v>4694.6000000000004</v>
      </c>
      <c r="EL146" s="231">
        <v>24.34</v>
      </c>
      <c r="EM146" s="231">
        <v>259.89999999999998</v>
      </c>
      <c r="EN146" s="231">
        <v>164.73</v>
      </c>
      <c r="EO146" s="231">
        <v>265</v>
      </c>
      <c r="EP146" s="231">
        <v>3777.81</v>
      </c>
      <c r="EQ146" s="231">
        <v>191.28</v>
      </c>
      <c r="ER146" s="231">
        <v>180.67</v>
      </c>
      <c r="ES146" s="231">
        <v>274.2</v>
      </c>
      <c r="ET146" s="231">
        <v>75.23</v>
      </c>
      <c r="EU146" s="231">
        <v>27.23</v>
      </c>
      <c r="EV146" s="231">
        <v>503.46</v>
      </c>
      <c r="EW146" s="231">
        <v>15.69</v>
      </c>
      <c r="EX146" s="231">
        <v>202.36</v>
      </c>
      <c r="EY146" s="231">
        <v>256.89</v>
      </c>
      <c r="EZ146" s="231">
        <v>28.67</v>
      </c>
      <c r="FA146" s="231">
        <v>81.69</v>
      </c>
      <c r="FB146" s="231">
        <v>28.55</v>
      </c>
      <c r="FC146" s="231">
        <v>94.8</v>
      </c>
      <c r="FD146" s="231">
        <v>11.38</v>
      </c>
      <c r="FE146" s="231">
        <v>25.54</v>
      </c>
      <c r="FF146" s="231">
        <v>596</v>
      </c>
      <c r="FG146" s="231">
        <v>92.14</v>
      </c>
      <c r="FH146" s="231">
        <v>1007.1</v>
      </c>
      <c r="FI146" s="231">
        <v>55.76</v>
      </c>
      <c r="FJ146" s="233">
        <v>46811.43</v>
      </c>
      <c r="FN146" s="326">
        <f t="shared" si="660"/>
        <v>-1.566540435742592E-2</v>
      </c>
      <c r="FO146" s="322">
        <f t="shared" si="661"/>
        <v>-2.3336486912645959E-2</v>
      </c>
      <c r="FP146" s="322">
        <f t="shared" si="662"/>
        <v>1.1215477358754843E-3</v>
      </c>
      <c r="FQ146" s="322">
        <f t="shared" si="663"/>
        <v>-3.4482758620689558E-2</v>
      </c>
      <c r="FR146" s="322">
        <f t="shared" si="664"/>
        <v>-7.1931941317062527E-3</v>
      </c>
      <c r="FS146" s="322">
        <f t="shared" si="665"/>
        <v>-4.79462631253861E-2</v>
      </c>
      <c r="FT146" s="322">
        <f t="shared" si="666"/>
        <v>-3.635294117647063E-2</v>
      </c>
      <c r="FU146" s="322">
        <f t="shared" si="667"/>
        <v>-7.1723372243806288E-2</v>
      </c>
      <c r="FV146" s="322">
        <f t="shared" si="668"/>
        <v>2.2830310880829076E-2</v>
      </c>
      <c r="FW146" s="322">
        <f t="shared" si="669"/>
        <v>-7.1793059267931695E-3</v>
      </c>
      <c r="FX146" s="322">
        <f t="shared" si="670"/>
        <v>3.1241436009865731E-2</v>
      </c>
      <c r="FY146" s="322">
        <f t="shared" si="671"/>
        <v>0</v>
      </c>
      <c r="FZ146" s="322">
        <f t="shared" si="672"/>
        <v>4.2876901798063742E-2</v>
      </c>
      <c r="GA146" s="322">
        <f t="shared" si="673"/>
        <v>2.9591717338708708E-3</v>
      </c>
      <c r="GB146" s="322">
        <f t="shared" si="674"/>
        <v>-4.5738045738045692E-2</v>
      </c>
      <c r="GC146" s="322">
        <f t="shared" si="675"/>
        <v>-2.9822973244820011E-2</v>
      </c>
      <c r="GD146" s="322">
        <f t="shared" si="676"/>
        <v>3.9215686274509803E-2</v>
      </c>
      <c r="GE146" s="322">
        <f t="shared" si="677"/>
        <v>-7.4451931289740897E-2</v>
      </c>
      <c r="GF146" s="322">
        <f t="shared" si="678"/>
        <v>-9.0890247694061524E-2</v>
      </c>
      <c r="GG146" s="322">
        <f t="shared" si="679"/>
        <v>-4.5774654748233667E-2</v>
      </c>
      <c r="GH146" s="322">
        <f t="shared" si="680"/>
        <v>1.8422567645365588E-2</v>
      </c>
      <c r="GI146" s="322">
        <f t="shared" si="681"/>
        <v>-3.0358989511005949E-2</v>
      </c>
      <c r="GJ146" s="322">
        <f t="shared" si="682"/>
        <v>7.3235685752331033E-3</v>
      </c>
      <c r="GK146" s="322">
        <f t="shared" si="683"/>
        <v>1.2532981530342857E-2</v>
      </c>
      <c r="GL146" s="322">
        <f t="shared" si="684"/>
        <v>-2.2156329791615172E-2</v>
      </c>
      <c r="GM146" s="322">
        <f t="shared" si="685"/>
        <v>-3.0401737242128243E-2</v>
      </c>
      <c r="GN146" s="322">
        <f t="shared" si="686"/>
        <v>2.2388059701492557E-2</v>
      </c>
      <c r="GO146" s="322">
        <f t="shared" si="687"/>
        <v>-5.9428571428571379E-2</v>
      </c>
      <c r="GP146" s="322">
        <f t="shared" si="688"/>
        <v>3.4440842787682391E-2</v>
      </c>
      <c r="GQ146" s="322">
        <f t="shared" si="689"/>
        <v>-2.2374629116202121E-2</v>
      </c>
      <c r="GR146" s="322">
        <f t="shared" si="690"/>
        <v>-4.9414566382218653E-2</v>
      </c>
      <c r="GS146" s="322">
        <f t="shared" si="691"/>
        <v>-3.2417195207893441E-3</v>
      </c>
      <c r="GT146" s="322">
        <f t="shared" si="692"/>
        <v>3.1488549618320615E-2</v>
      </c>
      <c r="GU146" s="322">
        <f t="shared" si="693"/>
        <v>-4.8583437960586628E-3</v>
      </c>
      <c r="GV146" s="322">
        <f t="shared" si="694"/>
        <v>2.1390374331550818E-2</v>
      </c>
      <c r="GW146" s="322">
        <f t="shared" si="695"/>
        <v>7.9854073773814302E-2</v>
      </c>
      <c r="GX146" s="322">
        <f t="shared" si="696"/>
        <v>-4.5153787544612384E-2</v>
      </c>
      <c r="GY146" s="322">
        <f t="shared" si="697"/>
        <v>-7.4330563250230811E-2</v>
      </c>
      <c r="GZ146" s="322">
        <f t="shared" si="698"/>
        <v>2.1425012456402576E-2</v>
      </c>
      <c r="HA146" s="322">
        <f t="shared" si="699"/>
        <v>-1.8347478781827242E-2</v>
      </c>
      <c r="HB146" s="322">
        <f t="shared" si="700"/>
        <v>-2.5623608438054342E-2</v>
      </c>
      <c r="HC146" s="322">
        <f t="shared" si="701"/>
        <v>3.2661948829613381E-2</v>
      </c>
      <c r="HD146" s="322">
        <f t="shared" si="702"/>
        <v>-2.9712163416898821E-2</v>
      </c>
      <c r="HE146" s="322">
        <f t="shared" si="703"/>
        <v>2.3589269195189545E-2</v>
      </c>
      <c r="HF146" s="322">
        <f t="shared" si="704"/>
        <v>5.9973115499949593E-3</v>
      </c>
      <c r="HG146" s="322">
        <f t="shared" si="705"/>
        <v>-2.6211520877781232E-2</v>
      </c>
      <c r="HH146" s="322">
        <f t="shared" si="706"/>
        <v>1.0966415352981504E-2</v>
      </c>
      <c r="HI146" s="322">
        <f t="shared" si="707"/>
        <v>-3.733333333333335E-2</v>
      </c>
      <c r="HJ146" s="322">
        <f t="shared" si="708"/>
        <v>2.9239766081871416E-2</v>
      </c>
      <c r="HK146" s="322">
        <f t="shared" si="709"/>
        <v>-4.5644599303135844E-2</v>
      </c>
      <c r="HL146" s="322">
        <f t="shared" si="710"/>
        <v>-5.127417869204795E-2</v>
      </c>
      <c r="HM146" s="322">
        <f t="shared" si="711"/>
        <v>-3.4286358254814082E-2</v>
      </c>
      <c r="HN146" s="322">
        <f t="shared" si="712"/>
        <v>-3.8597122841756322E-2</v>
      </c>
      <c r="HO146" s="322">
        <f t="shared" si="713"/>
        <v>0.1775147928994083</v>
      </c>
      <c r="HP146" s="322">
        <f t="shared" si="714"/>
        <v>-2.2089552238806029E-2</v>
      </c>
      <c r="HQ146" s="322">
        <f t="shared" si="715"/>
        <v>-2.2630834512022625E-2</v>
      </c>
      <c r="HR146" s="322">
        <f t="shared" si="716"/>
        <v>-5.1530385302928777E-3</v>
      </c>
      <c r="HS146" s="322">
        <f t="shared" si="717"/>
        <v>-3.4780631961809402E-2</v>
      </c>
      <c r="HT146" s="322">
        <f t="shared" si="718"/>
        <v>5.976095617529889E-3</v>
      </c>
      <c r="HU146" s="322">
        <f t="shared" si="719"/>
        <v>-2.8811490533367491E-2</v>
      </c>
      <c r="HV146" s="322">
        <f t="shared" si="720"/>
        <v>8.6830680173660794E-3</v>
      </c>
      <c r="HW146" s="322">
        <f t="shared" si="721"/>
        <v>3.0874035186400765E-3</v>
      </c>
      <c r="HX146" s="322">
        <f t="shared" si="722"/>
        <v>-3.0691890461701378E-2</v>
      </c>
      <c r="HY146" s="322">
        <f t="shared" si="723"/>
        <v>4.3692680394531534E-3</v>
      </c>
      <c r="HZ146" s="322">
        <f t="shared" si="724"/>
        <v>1.1843440989585206E-2</v>
      </c>
      <c r="IA146" s="322">
        <f t="shared" si="725"/>
        <v>-1.3113032859616949E-2</v>
      </c>
      <c r="IB146" s="322">
        <f t="shared" si="726"/>
        <v>-2.2055513878469598E-2</v>
      </c>
      <c r="IC146" s="322">
        <f t="shared" si="727"/>
        <v>-2.6809678834947476E-2</v>
      </c>
      <c r="ID146" s="322">
        <f t="shared" si="728"/>
        <v>-3.2672215335576391E-2</v>
      </c>
      <c r="IE146" s="322">
        <f t="shared" si="729"/>
        <v>-2.4073826400963865E-3</v>
      </c>
      <c r="IF146" s="322">
        <f t="shared" si="730"/>
        <v>7.1393643031784831E-2</v>
      </c>
      <c r="IG146" s="322">
        <f t="shared" si="731"/>
        <v>-4.2491268917345705E-2</v>
      </c>
      <c r="IH146" s="322">
        <f t="shared" si="732"/>
        <v>-2.6666666666666606E-2</v>
      </c>
      <c r="II146" s="322">
        <f t="shared" si="733"/>
        <v>-1.9283746556473833E-2</v>
      </c>
      <c r="IJ146" s="322">
        <f t="shared" si="734"/>
        <v>-2.0737543398705063E-2</v>
      </c>
      <c r="IK146" s="322">
        <f t="shared" si="735"/>
        <v>1.0674723061430033E-2</v>
      </c>
      <c r="IL146" s="322">
        <f t="shared" si="736"/>
        <v>-8.343115124153494E-2</v>
      </c>
      <c r="IM146" s="322">
        <f t="shared" si="737"/>
        <v>-1.9956683168316818E-2</v>
      </c>
      <c r="IN146" s="322">
        <f t="shared" si="738"/>
        <v>-4.4774050457443912E-2</v>
      </c>
      <c r="IO146" s="322">
        <f t="shared" si="739"/>
        <v>-5.3260869565217389E-2</v>
      </c>
      <c r="IP146" s="322">
        <f t="shared" si="740"/>
        <v>-1.4279134039613057E-2</v>
      </c>
      <c r="IQ146" s="322">
        <f t="shared" si="741"/>
        <v>-6.3105648782793705E-2</v>
      </c>
      <c r="IR146" s="322">
        <f t="shared" si="742"/>
        <v>4.1107581323769687E-3</v>
      </c>
      <c r="IS146" s="322">
        <f t="shared" si="743"/>
        <v>-0.10225303292894279</v>
      </c>
      <c r="IT146" s="322">
        <f t="shared" si="744"/>
        <v>0</v>
      </c>
      <c r="IU146" s="322">
        <f t="shared" si="745"/>
        <v>-6.5902420114083054E-3</v>
      </c>
      <c r="IV146" s="322">
        <f t="shared" si="746"/>
        <v>-5.8547409746522144E-2</v>
      </c>
      <c r="IW146" s="322">
        <f t="shared" si="747"/>
        <v>4.6294857853036969E-2</v>
      </c>
      <c r="IX146" s="322">
        <f t="shared" si="748"/>
        <v>5.4595086442220655E-3</v>
      </c>
      <c r="IY146" s="322">
        <f t="shared" si="749"/>
        <v>-2.0134228187919483E-2</v>
      </c>
      <c r="IZ146" s="322">
        <f t="shared" si="750"/>
        <v>-2.8451001053740734E-2</v>
      </c>
      <c r="JA146" s="322">
        <f t="shared" si="751"/>
        <v>3.4188034188034289E-2</v>
      </c>
      <c r="JB146" s="322">
        <f t="shared" si="752"/>
        <v>4.5673758865248229E-2</v>
      </c>
      <c r="JC146" s="322">
        <f t="shared" si="753"/>
        <v>-1.3183807439825081E-2</v>
      </c>
      <c r="JD146" s="322">
        <f t="shared" si="754"/>
        <v>-9.0090090090090089E-3</v>
      </c>
      <c r="JE146" s="322">
        <f t="shared" si="755"/>
        <v>3.8127659574468242E-3</v>
      </c>
      <c r="JF146" s="322">
        <f t="shared" si="756"/>
        <v>-3.0093165141396622E-2</v>
      </c>
      <c r="JG146" s="322">
        <f t="shared" si="757"/>
        <v>-1.7033141468935954E-2</v>
      </c>
      <c r="JH146" s="322">
        <f t="shared" si="758"/>
        <v>-2.8147870144492399E-2</v>
      </c>
      <c r="JI146" s="322">
        <f t="shared" si="759"/>
        <v>-3.376194732861168E-2</v>
      </c>
      <c r="JJ146" s="322">
        <f t="shared" si="760"/>
        <v>3.0721966205837201E-2</v>
      </c>
      <c r="JK146" s="322">
        <f t="shared" si="761"/>
        <v>2.8594122319300985E-2</v>
      </c>
      <c r="JL146" s="322">
        <f t="shared" si="762"/>
        <v>3.1386025200458294E-2</v>
      </c>
      <c r="JM146" s="322">
        <f t="shared" si="763"/>
        <v>-2.0630595562475672E-2</v>
      </c>
      <c r="JN146" s="322">
        <f t="shared" si="764"/>
        <v>-2.5623608438054342E-2</v>
      </c>
      <c r="JO146" s="322">
        <f t="shared" si="765"/>
        <v>-7.0440251572327112E-2</v>
      </c>
      <c r="JP146" s="322">
        <f t="shared" si="766"/>
        <v>2.632285791028751E-2</v>
      </c>
      <c r="JQ146" s="322">
        <f t="shared" si="767"/>
        <v>4.8059086420740027E-3</v>
      </c>
      <c r="JR146" s="322">
        <f t="shared" si="768"/>
        <v>-5.0544937608592681E-3</v>
      </c>
      <c r="JS146" s="322">
        <f t="shared" si="769"/>
        <v>1.0674723061430033E-2</v>
      </c>
      <c r="JT146" s="322">
        <f t="shared" si="770"/>
        <v>2.7976577748861517E-2</v>
      </c>
      <c r="JU146" s="322">
        <f t="shared" si="771"/>
        <v>4.4493882091211513E-3</v>
      </c>
      <c r="JV146" s="322">
        <f t="shared" si="772"/>
        <v>3.5256410256410332E-2</v>
      </c>
      <c r="JW146" s="322">
        <f t="shared" si="773"/>
        <v>-4.8901715568382194E-2</v>
      </c>
      <c r="JX146" s="322">
        <f t="shared" si="774"/>
        <v>3.1931464174454825E-2</v>
      </c>
      <c r="JY146" s="322">
        <f t="shared" si="775"/>
        <v>-6.7878787878788158E-3</v>
      </c>
      <c r="JZ146" s="322">
        <f t="shared" si="776"/>
        <v>4.1673529896227988E-2</v>
      </c>
      <c r="KA146" s="322">
        <f t="shared" si="777"/>
        <v>-3.2063614210593817E-2</v>
      </c>
      <c r="KB146" s="322">
        <f t="shared" si="778"/>
        <v>-6.6342850373178807E-3</v>
      </c>
      <c r="KC146" s="322">
        <f t="shared" si="779"/>
        <v>-2.7322404371584699E-2</v>
      </c>
      <c r="KD146" s="322">
        <f t="shared" si="780"/>
        <v>-3.7787597135454892E-3</v>
      </c>
      <c r="KE146" s="322">
        <f t="shared" si="781"/>
        <v>-3.2460004637143648E-3</v>
      </c>
      <c r="KF146" s="322">
        <f t="shared" si="782"/>
        <v>-0.13131094257854811</v>
      </c>
      <c r="KG146" s="322">
        <f t="shared" si="783"/>
        <v>-5.8652246256239611E-2</v>
      </c>
      <c r="KH146" s="322">
        <f t="shared" si="784"/>
        <v>-2.7186761229314467E-2</v>
      </c>
      <c r="KI146" s="322">
        <f t="shared" si="785"/>
        <v>-4.0000000000000036E-2</v>
      </c>
      <c r="KJ146" s="322">
        <f t="shared" si="786"/>
        <v>-4.2569659442724513E-2</v>
      </c>
      <c r="KK146" s="322">
        <f t="shared" si="787"/>
        <v>-2.109704641350222E-2</v>
      </c>
      <c r="KL146" s="322">
        <f t="shared" si="788"/>
        <v>-5.0970976031002972E-3</v>
      </c>
      <c r="KM146" s="322">
        <f t="shared" si="789"/>
        <v>-3.5869708558617944E-2</v>
      </c>
      <c r="KN146" s="322">
        <f t="shared" si="790"/>
        <v>-3.8158440481128084E-2</v>
      </c>
      <c r="KO146" s="322">
        <f t="shared" si="791"/>
        <v>-3.1032376298106266E-2</v>
      </c>
      <c r="KP146" s="322">
        <f t="shared" si="792"/>
        <v>-2.6281208935611646E-3</v>
      </c>
      <c r="KQ146" s="322">
        <f t="shared" si="793"/>
        <v>-9.8916627414036812E-2</v>
      </c>
      <c r="KR146" s="322">
        <f t="shared" si="794"/>
        <v>-1.107419712070871E-2</v>
      </c>
      <c r="KS146" s="322">
        <f t="shared" si="795"/>
        <v>-3.9455404278966426E-2</v>
      </c>
      <c r="KT146" s="322">
        <f t="shared" si="796"/>
        <v>5.8500612041064515E-3</v>
      </c>
      <c r="KU146" s="322">
        <f t="shared" si="797"/>
        <v>-5.8992069583013569E-2</v>
      </c>
      <c r="KV146" s="322">
        <f t="shared" si="798"/>
        <v>4.6712802768166015E-2</v>
      </c>
      <c r="KW146" s="322">
        <f t="shared" si="799"/>
        <v>1.5222059551793782E-2</v>
      </c>
      <c r="KX146" s="322">
        <f t="shared" si="800"/>
        <v>-4.3990573448546774E-2</v>
      </c>
      <c r="KY146" s="322">
        <f t="shared" si="801"/>
        <v>7.7011936850207411E-4</v>
      </c>
      <c r="KZ146" s="322">
        <f t="shared" si="802"/>
        <v>1.5785903681322086E-2</v>
      </c>
      <c r="LA146" s="322">
        <f t="shared" si="803"/>
        <v>-3.9158810732414832E-2</v>
      </c>
      <c r="LB146" s="322">
        <f t="shared" si="804"/>
        <v>-4.1937728667376228E-3</v>
      </c>
      <c r="LC146" s="322">
        <f t="shared" si="805"/>
        <v>-1.1523952250529636E-2</v>
      </c>
      <c r="LD146" s="322">
        <f t="shared" si="806"/>
        <v>-1.4563106796116592E-2</v>
      </c>
      <c r="LE146" s="322">
        <f t="shared" si="807"/>
        <v>1.9732514799384766E-3</v>
      </c>
      <c r="LF146" s="322">
        <f t="shared" si="808"/>
        <v>2.984257357974E-2</v>
      </c>
      <c r="LG146" s="322">
        <f t="shared" si="809"/>
        <v>-4.5900490539593511E-2</v>
      </c>
      <c r="LH146" s="322">
        <f t="shared" si="810"/>
        <v>-2.1096226011549389E-2</v>
      </c>
      <c r="LI146" s="322">
        <f t="shared" si="811"/>
        <v>-1.9083969465649578E-3</v>
      </c>
      <c r="LJ146" s="322">
        <f t="shared" si="812"/>
        <v>-1.6810805558254687E-2</v>
      </c>
      <c r="LK146" s="322">
        <f t="shared" si="813"/>
        <v>-3.0494018190738725E-2</v>
      </c>
      <c r="LL146" s="322">
        <f t="shared" si="814"/>
        <v>-6.5835065835065047E-3</v>
      </c>
      <c r="LM146" s="322">
        <f t="shared" si="815"/>
        <v>1.0514596734289885E-2</v>
      </c>
      <c r="LN146" s="322">
        <f t="shared" si="816"/>
        <v>-3.5472972972972992E-2</v>
      </c>
      <c r="LO146" s="322">
        <f t="shared" si="817"/>
        <v>-6.6929133858267695E-2</v>
      </c>
      <c r="LP146" s="322">
        <f t="shared" si="818"/>
        <v>-5.0083472454090117E-2</v>
      </c>
      <c r="LQ146" s="322">
        <f t="shared" si="819"/>
        <v>-5.1615298923134073E-2</v>
      </c>
      <c r="LR146" s="322">
        <f t="shared" si="820"/>
        <v>1.6806722689075631E-3</v>
      </c>
      <c r="LS146" s="322">
        <f t="shared" si="821"/>
        <v>4.7998180163785244E-2</v>
      </c>
      <c r="LT146" s="322">
        <f t="shared" si="822"/>
        <v>-1.6897531261897147E-2</v>
      </c>
      <c r="LU146" s="322">
        <f t="shared" si="823"/>
        <v>8.5006330258636069E-3</v>
      </c>
      <c r="LV146" s="327">
        <f t="shared" si="824"/>
        <v>-3.9387796185700132E-2</v>
      </c>
    </row>
    <row r="147" spans="1:334">
      <c r="A147" s="265">
        <v>45803</v>
      </c>
      <c r="B147" s="230">
        <v>3863.48</v>
      </c>
      <c r="C147" s="231">
        <v>159.9</v>
      </c>
      <c r="D147" s="231">
        <v>72.650000000000006</v>
      </c>
      <c r="E147" s="231">
        <v>37.42</v>
      </c>
      <c r="F147" s="231">
        <v>2727.04</v>
      </c>
      <c r="G147" s="231">
        <v>131.78</v>
      </c>
      <c r="H147" s="231">
        <v>254.8</v>
      </c>
      <c r="I147" s="231">
        <v>180730.7</v>
      </c>
      <c r="J147" s="231">
        <v>66.150000000000006</v>
      </c>
      <c r="K147" s="231">
        <v>459.6</v>
      </c>
      <c r="L147" s="231">
        <v>78.099999999999994</v>
      </c>
      <c r="M147" s="232">
        <v>7.0000000000000007E-2</v>
      </c>
      <c r="N147" s="231">
        <v>38</v>
      </c>
      <c r="O147" s="231">
        <v>5499.95</v>
      </c>
      <c r="P147" s="231">
        <v>4.91</v>
      </c>
      <c r="Q147" s="231">
        <v>2563.29</v>
      </c>
      <c r="R147" s="231">
        <v>50.95</v>
      </c>
      <c r="S147" s="231">
        <v>200.62</v>
      </c>
      <c r="T147" s="231">
        <v>95.36</v>
      </c>
      <c r="U147" s="231">
        <v>55857.38</v>
      </c>
      <c r="V147" s="231">
        <v>17.649999999999999</v>
      </c>
      <c r="W147" s="231">
        <v>135.11000000000001</v>
      </c>
      <c r="X147" s="231">
        <v>15.04</v>
      </c>
      <c r="Y147" s="231">
        <v>297.89999999999998</v>
      </c>
      <c r="Z147" s="231">
        <v>111.95</v>
      </c>
      <c r="AA147" s="231">
        <v>346.46</v>
      </c>
      <c r="AB147" s="231">
        <v>2.82</v>
      </c>
      <c r="AC147" s="231">
        <v>8.25</v>
      </c>
      <c r="AD147" s="231">
        <v>26.38</v>
      </c>
      <c r="AE147" s="231">
        <v>205.01</v>
      </c>
      <c r="AF147" s="231">
        <v>478.25</v>
      </c>
      <c r="AG147" s="231">
        <v>71.05</v>
      </c>
      <c r="AH147" s="231">
        <v>10.45</v>
      </c>
      <c r="AI147" s="231">
        <v>190.57</v>
      </c>
      <c r="AJ147" s="231">
        <v>23.09</v>
      </c>
      <c r="AK147" s="231">
        <v>268.3</v>
      </c>
      <c r="AL147" s="231">
        <v>478.76</v>
      </c>
      <c r="AM147" s="231">
        <v>19.55</v>
      </c>
      <c r="AN147" s="231">
        <v>20.440000000000001</v>
      </c>
      <c r="AO147" s="231">
        <v>162.08000000000001</v>
      </c>
      <c r="AP147" s="231">
        <v>261.45999999999998</v>
      </c>
      <c r="AQ147" s="231">
        <v>18.989999999999998</v>
      </c>
      <c r="AR147" s="231">
        <v>10.24</v>
      </c>
      <c r="AS147" s="231">
        <v>87.7</v>
      </c>
      <c r="AT147" s="231">
        <v>96.53</v>
      </c>
      <c r="AU147" s="231">
        <v>161.72999999999999</v>
      </c>
      <c r="AV147" s="231">
        <v>30.52</v>
      </c>
      <c r="AW147" s="231">
        <v>52.59</v>
      </c>
      <c r="AX147" s="231">
        <v>5.16</v>
      </c>
      <c r="AY147" s="231">
        <v>24.37</v>
      </c>
      <c r="AZ147" s="231">
        <v>31.11</v>
      </c>
      <c r="BA147" s="231">
        <v>7605.11</v>
      </c>
      <c r="BB147" s="231">
        <v>652.16999999999996</v>
      </c>
      <c r="BC147" s="231">
        <v>3.59</v>
      </c>
      <c r="BD147" s="231">
        <v>15.97</v>
      </c>
      <c r="BE147" s="231">
        <v>415.09</v>
      </c>
      <c r="BF147" s="231">
        <v>1207.23</v>
      </c>
      <c r="BG147" s="231">
        <v>211.8</v>
      </c>
      <c r="BH147" s="231">
        <v>65.569999999999993</v>
      </c>
      <c r="BI147" s="231">
        <v>346.76</v>
      </c>
      <c r="BJ147" s="231">
        <v>7.03</v>
      </c>
      <c r="BK147" s="231">
        <v>1647.97</v>
      </c>
      <c r="BL147" s="231">
        <v>143.44</v>
      </c>
      <c r="BM147" s="231">
        <v>245.25</v>
      </c>
      <c r="BN147" s="231">
        <v>283.36</v>
      </c>
      <c r="BO147" s="231">
        <v>3408.56</v>
      </c>
      <c r="BP147" s="231">
        <v>138.11000000000001</v>
      </c>
      <c r="BQ147" s="231">
        <v>970.15</v>
      </c>
      <c r="BR147" s="231">
        <v>112.56</v>
      </c>
      <c r="BS147" s="231">
        <v>372.4</v>
      </c>
      <c r="BT147" s="231">
        <v>129.5</v>
      </c>
      <c r="BU147" s="231">
        <v>50.02</v>
      </c>
      <c r="BV147" s="231">
        <v>10.24</v>
      </c>
      <c r="BW147" s="231">
        <v>98.49</v>
      </c>
      <c r="BX147" s="231">
        <v>646.55999999999995</v>
      </c>
      <c r="BY147" s="231">
        <v>152.77000000000001</v>
      </c>
      <c r="BZ147" s="231">
        <v>107.22</v>
      </c>
      <c r="CA147" s="231">
        <v>128.76</v>
      </c>
      <c r="CB147" s="231">
        <v>74.59</v>
      </c>
      <c r="CC147" s="231">
        <v>89400</v>
      </c>
      <c r="CD147" s="231">
        <v>219.5</v>
      </c>
      <c r="CE147" s="231">
        <v>81.25</v>
      </c>
      <c r="CF147" s="231">
        <v>9110</v>
      </c>
      <c r="CG147" s="231">
        <v>19.82</v>
      </c>
      <c r="CH147" s="231">
        <v>1.07</v>
      </c>
      <c r="CI147" s="231">
        <v>179.28</v>
      </c>
      <c r="CJ147" s="231">
        <v>110.73</v>
      </c>
      <c r="CK147" s="231">
        <v>71.5</v>
      </c>
      <c r="CL147" s="231">
        <v>22.7</v>
      </c>
      <c r="CM147" s="231">
        <v>5.47</v>
      </c>
      <c r="CN147" s="231">
        <v>8.7799999999999994</v>
      </c>
      <c r="CO147" s="231">
        <v>11.32</v>
      </c>
      <c r="CP147" s="231">
        <v>1901.5</v>
      </c>
      <c r="CQ147" s="231">
        <v>184.06</v>
      </c>
      <c r="CR147" s="231">
        <v>394.98</v>
      </c>
      <c r="CS147" s="231">
        <v>302.86</v>
      </c>
      <c r="CT147" s="231">
        <v>364.55</v>
      </c>
      <c r="CU147" s="231">
        <v>713.37</v>
      </c>
      <c r="CV147" s="231">
        <v>164.89</v>
      </c>
      <c r="CW147" s="231">
        <v>584.04</v>
      </c>
      <c r="CX147" s="231">
        <v>12.1</v>
      </c>
      <c r="CY147" s="231">
        <v>498.2</v>
      </c>
      <c r="CZ147" s="231">
        <v>45.31</v>
      </c>
      <c r="DA147" s="231">
        <v>11885</v>
      </c>
      <c r="DB147" s="231">
        <v>261.45999999999998</v>
      </c>
      <c r="DC147" s="231">
        <v>7.55</v>
      </c>
      <c r="DD147" s="231">
        <v>38.130000000000003</v>
      </c>
      <c r="DE147" s="231">
        <v>1834.19</v>
      </c>
      <c r="DF147" s="231">
        <v>258.48</v>
      </c>
      <c r="DG147" s="231">
        <v>152.77000000000001</v>
      </c>
      <c r="DH147" s="231">
        <v>15.68</v>
      </c>
      <c r="DI147" s="231">
        <v>9.17</v>
      </c>
      <c r="DJ147" s="231">
        <v>29.04</v>
      </c>
      <c r="DK147" s="231">
        <v>59.88</v>
      </c>
      <c r="DL147" s="231">
        <v>13360</v>
      </c>
      <c r="DM147" s="231">
        <v>41.51</v>
      </c>
      <c r="DN147" s="231">
        <v>63.3</v>
      </c>
      <c r="DO147" s="231">
        <v>77.61</v>
      </c>
      <c r="DP147" s="231">
        <v>83.4</v>
      </c>
      <c r="DQ147" s="231">
        <v>168900</v>
      </c>
      <c r="DR147" s="231">
        <v>665.14</v>
      </c>
      <c r="DS147" s="231">
        <v>42.08</v>
      </c>
      <c r="DT147" s="231">
        <v>40.020000000000003</v>
      </c>
      <c r="DU147" s="231">
        <v>47.17</v>
      </c>
      <c r="DV147" s="231">
        <v>8.7899999999999991</v>
      </c>
      <c r="DW147" s="231">
        <v>0.7</v>
      </c>
      <c r="DX147" s="231">
        <v>13.31</v>
      </c>
      <c r="DY147" s="231">
        <v>8.83</v>
      </c>
      <c r="DZ147" s="231">
        <v>235.88</v>
      </c>
      <c r="EA147" s="231">
        <v>147.66999999999999</v>
      </c>
      <c r="EB147" s="231">
        <v>23.46</v>
      </c>
      <c r="EC147" s="231">
        <v>1689.6</v>
      </c>
      <c r="ED147" s="231">
        <v>30.58</v>
      </c>
      <c r="EE147" s="231">
        <v>18.760000000000002</v>
      </c>
      <c r="EF147" s="231">
        <v>17.940000000000001</v>
      </c>
      <c r="EG147" s="231">
        <v>33.26</v>
      </c>
      <c r="EH147" s="231">
        <v>1373.96</v>
      </c>
      <c r="EI147" s="231">
        <v>189.26</v>
      </c>
      <c r="EJ147" s="231">
        <v>6.15</v>
      </c>
      <c r="EK147" s="231">
        <v>4706.6000000000004</v>
      </c>
      <c r="EL147" s="231">
        <v>24.48</v>
      </c>
      <c r="EM147" s="231">
        <v>265.5</v>
      </c>
      <c r="EN147" s="231">
        <v>168.74</v>
      </c>
      <c r="EO147" s="231">
        <v>265.89999999999998</v>
      </c>
      <c r="EP147" s="231">
        <v>4022.38</v>
      </c>
      <c r="EQ147" s="231">
        <v>192.62</v>
      </c>
      <c r="ER147" s="231">
        <v>182.4</v>
      </c>
      <c r="ES147" s="231">
        <v>281.72000000000003</v>
      </c>
      <c r="ET147" s="231">
        <v>75.39</v>
      </c>
      <c r="EU147" s="231">
        <v>28.86</v>
      </c>
      <c r="EV147" s="231">
        <v>503.96</v>
      </c>
      <c r="EW147" s="231">
        <v>15.59</v>
      </c>
      <c r="EX147" s="231">
        <v>207.32</v>
      </c>
      <c r="EY147" s="231">
        <v>257.32</v>
      </c>
      <c r="EZ147" s="231">
        <v>28.68</v>
      </c>
      <c r="FA147" s="231">
        <v>82.91</v>
      </c>
      <c r="FB147" s="231">
        <v>29.56</v>
      </c>
      <c r="FC147" s="231">
        <v>89.3</v>
      </c>
      <c r="FD147" s="231">
        <v>11.14</v>
      </c>
      <c r="FE147" s="231">
        <v>25.95</v>
      </c>
      <c r="FF147" s="231">
        <v>595</v>
      </c>
      <c r="FG147" s="231">
        <v>87.52</v>
      </c>
      <c r="FH147" s="231">
        <v>1038.74</v>
      </c>
      <c r="FI147" s="231">
        <v>55.96</v>
      </c>
      <c r="FJ147" s="233">
        <v>48084.4</v>
      </c>
      <c r="FN147" s="326">
        <f t="shared" si="660"/>
        <v>1.5964678379181502E-2</v>
      </c>
      <c r="FO147" s="322">
        <f t="shared" si="661"/>
        <v>3.2612205360025903E-2</v>
      </c>
      <c r="FP147" s="322">
        <f t="shared" si="662"/>
        <v>1.7364514773841325E-2</v>
      </c>
      <c r="FQ147" s="322">
        <f t="shared" si="663"/>
        <v>-2.6652452025586731E-3</v>
      </c>
      <c r="FR147" s="322">
        <f t="shared" si="664"/>
        <v>5.5462236912382903E-2</v>
      </c>
      <c r="FS147" s="322">
        <f t="shared" si="665"/>
        <v>6.8688670829616397E-2</v>
      </c>
      <c r="FT147" s="322">
        <f t="shared" si="666"/>
        <v>3.6910430146909298E-2</v>
      </c>
      <c r="FU147" s="322">
        <f t="shared" si="667"/>
        <v>3.001666554012904E-2</v>
      </c>
      <c r="FV147" s="322">
        <f t="shared" si="668"/>
        <v>4.7174291594111191E-2</v>
      </c>
      <c r="FW147" s="322">
        <f t="shared" si="669"/>
        <v>2.260590957636175E-2</v>
      </c>
      <c r="FX147" s="322">
        <f t="shared" si="670"/>
        <v>3.7735849056603626E-2</v>
      </c>
      <c r="FY147" s="322">
        <f t="shared" si="671"/>
        <v>0</v>
      </c>
      <c r="FZ147" s="322">
        <f t="shared" si="672"/>
        <v>7.9575596816975364E-3</v>
      </c>
      <c r="GA147" s="322">
        <f t="shared" si="673"/>
        <v>3.4902887593471356E-2</v>
      </c>
      <c r="GB147" s="322">
        <f t="shared" si="674"/>
        <v>6.9716775599128603E-2</v>
      </c>
      <c r="GC147" s="322">
        <f t="shared" si="675"/>
        <v>2.2114736644828412E-2</v>
      </c>
      <c r="GD147" s="322">
        <f t="shared" si="676"/>
        <v>-3.8679245283018818E-2</v>
      </c>
      <c r="GE147" s="322">
        <f t="shared" si="677"/>
        <v>2.8556780312740285E-2</v>
      </c>
      <c r="GF147" s="322">
        <f t="shared" si="678"/>
        <v>8.7095303237574112E-2</v>
      </c>
      <c r="GG147" s="322">
        <f t="shared" si="679"/>
        <v>3.690023200477887E-2</v>
      </c>
      <c r="GH147" s="322">
        <f t="shared" si="680"/>
        <v>-2.2611644997175069E-3</v>
      </c>
      <c r="GI147" s="322">
        <f t="shared" si="681"/>
        <v>2.925268530509639E-2</v>
      </c>
      <c r="GJ147" s="322">
        <f t="shared" si="682"/>
        <v>-5.9484467944482238E-3</v>
      </c>
      <c r="GK147" s="322">
        <f t="shared" si="683"/>
        <v>2.1429795988342194E-2</v>
      </c>
      <c r="GL147" s="322">
        <f t="shared" si="684"/>
        <v>-5.7024932614555227E-2</v>
      </c>
      <c r="GM147" s="322">
        <f t="shared" si="685"/>
        <v>2.0981906052926283E-2</v>
      </c>
      <c r="GN147" s="322">
        <f t="shared" si="686"/>
        <v>2.9197080291970663E-2</v>
      </c>
      <c r="GO147" s="322">
        <f t="shared" si="687"/>
        <v>2.4301336573511025E-3</v>
      </c>
      <c r="GP147" s="322">
        <f t="shared" si="688"/>
        <v>3.3294163728946252E-2</v>
      </c>
      <c r="GQ147" s="322">
        <f t="shared" si="689"/>
        <v>2.000099507438172E-2</v>
      </c>
      <c r="GR147" s="322">
        <f t="shared" si="690"/>
        <v>-1.5657620041753654E-3</v>
      </c>
      <c r="GS147" s="322">
        <f t="shared" si="691"/>
        <v>4.6662895927601566E-3</v>
      </c>
      <c r="GT147" s="322">
        <f t="shared" si="692"/>
        <v>-3.3302497687326661E-2</v>
      </c>
      <c r="GU147" s="322">
        <f t="shared" si="693"/>
        <v>4.5364783324190791E-2</v>
      </c>
      <c r="GV147" s="322">
        <f t="shared" si="694"/>
        <v>7.4171029668411055E-3</v>
      </c>
      <c r="GW147" s="322">
        <f t="shared" si="695"/>
        <v>7.1321321321322611E-3</v>
      </c>
      <c r="GX147" s="322">
        <f t="shared" si="696"/>
        <v>5.3336693125025482E-3</v>
      </c>
      <c r="GY147" s="322">
        <f t="shared" si="697"/>
        <v>-2.4937655860349125E-2</v>
      </c>
      <c r="GZ147" s="322">
        <f t="shared" si="698"/>
        <v>-2.9268292682926205E-3</v>
      </c>
      <c r="HA147" s="322">
        <f t="shared" si="699"/>
        <v>3.0387794024157665E-2</v>
      </c>
      <c r="HB147" s="322">
        <f t="shared" si="700"/>
        <v>1.2625871417505775E-2</v>
      </c>
      <c r="HC147" s="322">
        <f t="shared" si="701"/>
        <v>1.0542962572482643E-3</v>
      </c>
      <c r="HD147" s="322">
        <f t="shared" si="702"/>
        <v>-2.0095693779904219E-2</v>
      </c>
      <c r="HE147" s="322">
        <f t="shared" si="703"/>
        <v>-9.2634432896519792E-3</v>
      </c>
      <c r="HF147" s="322">
        <f t="shared" si="704"/>
        <v>-7.8116969883852919E-3</v>
      </c>
      <c r="HG147" s="322">
        <f t="shared" si="705"/>
        <v>1.2394366197183034E-2</v>
      </c>
      <c r="HH147" s="322">
        <f t="shared" si="706"/>
        <v>3.457627118644066E-2</v>
      </c>
      <c r="HI147" s="322">
        <f t="shared" si="707"/>
        <v>4.0561931143648679E-2</v>
      </c>
      <c r="HJ147" s="322">
        <f t="shared" si="708"/>
        <v>-2.2727272727272745E-2</v>
      </c>
      <c r="HK147" s="322">
        <f t="shared" si="709"/>
        <v>-0.11025921869295362</v>
      </c>
      <c r="HL147" s="322">
        <f t="shared" si="710"/>
        <v>6.7961165048543966E-3</v>
      </c>
      <c r="HM147" s="322">
        <f t="shared" si="711"/>
        <v>2.0095797748980886E-2</v>
      </c>
      <c r="HN147" s="322">
        <f t="shared" si="712"/>
        <v>1.7584646590731754E-2</v>
      </c>
      <c r="HO147" s="322">
        <f t="shared" si="713"/>
        <v>-9.7989949748743754E-2</v>
      </c>
      <c r="HP147" s="322">
        <f t="shared" si="714"/>
        <v>-2.5030525030524931E-2</v>
      </c>
      <c r="HQ147" s="322">
        <f t="shared" si="715"/>
        <v>1.8151046137996951E-2</v>
      </c>
      <c r="HR147" s="322">
        <f t="shared" si="716"/>
        <v>1.8424316047882906E-2</v>
      </c>
      <c r="HS147" s="322">
        <f t="shared" si="717"/>
        <v>-2.3551577955723034E-3</v>
      </c>
      <c r="HT147" s="322">
        <f t="shared" si="718"/>
        <v>-1.2185833968014089E-3</v>
      </c>
      <c r="HU147" s="322">
        <f t="shared" si="719"/>
        <v>1.3503244285964824E-2</v>
      </c>
      <c r="HV147" s="322">
        <f t="shared" si="720"/>
        <v>8.6083213773314928E-3</v>
      </c>
      <c r="HW147" s="322">
        <f t="shared" si="721"/>
        <v>2.6778983046623354E-2</v>
      </c>
      <c r="HX147" s="322">
        <f t="shared" si="722"/>
        <v>-2.1154633547154324E-2</v>
      </c>
      <c r="HY147" s="322">
        <f t="shared" si="723"/>
        <v>5.6338028169014141E-2</v>
      </c>
      <c r="HZ147" s="322">
        <f t="shared" si="724"/>
        <v>5.2913198573127262E-2</v>
      </c>
      <c r="IA147" s="322">
        <f t="shared" si="725"/>
        <v>-1.4568004741323198E-2</v>
      </c>
      <c r="IB147" s="322">
        <f t="shared" si="726"/>
        <v>5.9450751764344882E-2</v>
      </c>
      <c r="IC147" s="322">
        <f t="shared" si="727"/>
        <v>1.7355285234899282E-2</v>
      </c>
      <c r="ID147" s="322">
        <f t="shared" si="728"/>
        <v>3.0297482837528623E-2</v>
      </c>
      <c r="IE147" s="322">
        <f t="shared" si="729"/>
        <v>-1.4747285158868786E-3</v>
      </c>
      <c r="IF147" s="322">
        <f t="shared" si="730"/>
        <v>-0.15563669557279783</v>
      </c>
      <c r="IG147" s="322">
        <f t="shared" si="731"/>
        <v>1.3576494427558292E-2</v>
      </c>
      <c r="IH147" s="322">
        <f t="shared" si="732"/>
        <v>1.9569471624265727E-3</v>
      </c>
      <c r="II147" s="322">
        <f t="shared" si="733"/>
        <v>2.4656679151061071E-2</v>
      </c>
      <c r="IJ147" s="322">
        <f t="shared" si="734"/>
        <v>3.2579532387888042E-2</v>
      </c>
      <c r="IK147" s="322">
        <f t="shared" si="735"/>
        <v>1.4813338647535661E-2</v>
      </c>
      <c r="IL147" s="322">
        <f t="shared" si="736"/>
        <v>5.625061570288635E-2</v>
      </c>
      <c r="IM147" s="322">
        <f t="shared" si="737"/>
        <v>1.6258879242304562E-2</v>
      </c>
      <c r="IN147" s="322">
        <f t="shared" si="738"/>
        <v>8.2426353214337639E-2</v>
      </c>
      <c r="IO147" s="322">
        <f t="shared" si="739"/>
        <v>2.6406429391504019E-2</v>
      </c>
      <c r="IP147" s="322">
        <f t="shared" si="740"/>
        <v>2.5700934579439252E-2</v>
      </c>
      <c r="IQ147" s="322">
        <f t="shared" si="741"/>
        <v>2.4848637739656898E-2</v>
      </c>
      <c r="IR147" s="322">
        <f t="shared" si="742"/>
        <v>4.3528064146620846E-2</v>
      </c>
      <c r="IS147" s="322">
        <f t="shared" si="743"/>
        <v>-4.343629343629337E-2</v>
      </c>
      <c r="IT147" s="322">
        <f t="shared" si="744"/>
        <v>5.9405940594059459E-2</v>
      </c>
      <c r="IU147" s="322">
        <f t="shared" si="745"/>
        <v>-5.5747574980485176E-4</v>
      </c>
      <c r="IV147" s="322">
        <f t="shared" si="746"/>
        <v>3.8074517269513345E-3</v>
      </c>
      <c r="IW147" s="322">
        <f t="shared" si="747"/>
        <v>6.161841128433565E-2</v>
      </c>
      <c r="IX147" s="322">
        <f t="shared" si="748"/>
        <v>2.7149321266968226E-2</v>
      </c>
      <c r="IY147" s="322">
        <f t="shared" si="749"/>
        <v>-6.3356164383561661E-2</v>
      </c>
      <c r="IZ147" s="322">
        <f t="shared" si="750"/>
        <v>-4.7722342733188858E-2</v>
      </c>
      <c r="JA147" s="322">
        <f t="shared" si="751"/>
        <v>-0.14951164537941397</v>
      </c>
      <c r="JB147" s="322">
        <f t="shared" si="752"/>
        <v>3.1741725447639715E-2</v>
      </c>
      <c r="JC147" s="322">
        <f t="shared" si="753"/>
        <v>2.0344808470536151E-2</v>
      </c>
      <c r="JD147" s="322">
        <f t="shared" si="754"/>
        <v>2.5922077922077968E-2</v>
      </c>
      <c r="JE147" s="322">
        <f t="shared" si="755"/>
        <v>2.7096686675484143E-2</v>
      </c>
      <c r="JF147" s="322">
        <f t="shared" si="756"/>
        <v>3.2953643885299769E-2</v>
      </c>
      <c r="JG147" s="322">
        <f t="shared" si="757"/>
        <v>1.7412551079157023E-3</v>
      </c>
      <c r="JH147" s="322">
        <f t="shared" si="758"/>
        <v>6.1273090043122751E-2</v>
      </c>
      <c r="JI147" s="322">
        <f t="shared" si="759"/>
        <v>3.9069171648163821E-2</v>
      </c>
      <c r="JJ147" s="322">
        <f t="shared" si="760"/>
        <v>-9.8360655737704944E-2</v>
      </c>
      <c r="JK147" s="322">
        <f t="shared" si="761"/>
        <v>-3.8223938223938249E-2</v>
      </c>
      <c r="JL147" s="322">
        <f t="shared" si="762"/>
        <v>6.4415815193247248E-3</v>
      </c>
      <c r="JM147" s="322">
        <f t="shared" si="763"/>
        <v>-5.5246422893481716E-2</v>
      </c>
      <c r="JN147" s="322">
        <f t="shared" si="764"/>
        <v>1.2625871417505775E-2</v>
      </c>
      <c r="JO147" s="322">
        <f t="shared" si="765"/>
        <v>2.1650879566982428E-2</v>
      </c>
      <c r="JP147" s="322">
        <f t="shared" si="766"/>
        <v>-2.0936927505888062E-3</v>
      </c>
      <c r="JQ147" s="322">
        <f t="shared" si="767"/>
        <v>4.1898854257198519E-2</v>
      </c>
      <c r="JR147" s="322">
        <f t="shared" si="768"/>
        <v>2.5877123352913201E-2</v>
      </c>
      <c r="JS147" s="322">
        <f t="shared" si="769"/>
        <v>1.4813338647535661E-2</v>
      </c>
      <c r="JT147" s="322">
        <f t="shared" si="770"/>
        <v>-7.5949367088608225E-3</v>
      </c>
      <c r="JU147" s="322">
        <f t="shared" si="771"/>
        <v>1.5503875968992312E-2</v>
      </c>
      <c r="JV147" s="322">
        <f t="shared" si="772"/>
        <v>-1.0319917440660866E-3</v>
      </c>
      <c r="JW147" s="322">
        <f t="shared" si="773"/>
        <v>9.4403236682400922E-3</v>
      </c>
      <c r="JX147" s="322">
        <f t="shared" si="774"/>
        <v>8.3018867924528304E-3</v>
      </c>
      <c r="JY147" s="322">
        <f t="shared" si="775"/>
        <v>1.3180375884793731E-2</v>
      </c>
      <c r="JZ147" s="322">
        <f t="shared" si="776"/>
        <v>9.4876660341548335E-4</v>
      </c>
      <c r="KA147" s="322">
        <f t="shared" si="777"/>
        <v>2.835563800185505E-2</v>
      </c>
      <c r="KB147" s="322">
        <f t="shared" si="778"/>
        <v>-5.3667262969587202E-3</v>
      </c>
      <c r="KC147" s="322">
        <f t="shared" si="779"/>
        <v>5.4307116104868915E-2</v>
      </c>
      <c r="KD147" s="322">
        <f t="shared" si="780"/>
        <v>1.7313633721819363E-2</v>
      </c>
      <c r="KE147" s="322">
        <f t="shared" si="781"/>
        <v>-2.1167713421726068E-2</v>
      </c>
      <c r="KF147" s="322">
        <f t="shared" si="782"/>
        <v>-1.746071339486163E-3</v>
      </c>
      <c r="KG147" s="322">
        <f t="shared" si="783"/>
        <v>4.2200618647812722E-2</v>
      </c>
      <c r="KH147" s="322">
        <f t="shared" si="784"/>
        <v>6.8043742405832164E-2</v>
      </c>
      <c r="KI147" s="322">
        <f t="shared" si="785"/>
        <v>-2.7777777777777804E-2</v>
      </c>
      <c r="KJ147" s="322">
        <f t="shared" si="786"/>
        <v>7.5990299110751933E-2</v>
      </c>
      <c r="KK147" s="322">
        <f t="shared" si="787"/>
        <v>-4.8491379310344751E-2</v>
      </c>
      <c r="KL147" s="322">
        <f t="shared" si="788"/>
        <v>-1.270217630620761E-3</v>
      </c>
      <c r="KM147" s="322">
        <f t="shared" si="789"/>
        <v>9.9165640815209177E-3</v>
      </c>
      <c r="KN147" s="322">
        <f t="shared" si="790"/>
        <v>1.164294954721861E-2</v>
      </c>
      <c r="KO147" s="322">
        <f t="shared" si="791"/>
        <v>6.5187239944521413E-2</v>
      </c>
      <c r="KP147" s="322">
        <f t="shared" si="792"/>
        <v>7.2463768115941657E-3</v>
      </c>
      <c r="KQ147" s="322">
        <f t="shared" si="793"/>
        <v>-1.9341348667015028E-2</v>
      </c>
      <c r="KR147" s="322">
        <f t="shared" si="794"/>
        <v>4.4792833146697561E-3</v>
      </c>
      <c r="KS147" s="322">
        <f t="shared" si="795"/>
        <v>-3.789412785652306E-2</v>
      </c>
      <c r="KT147" s="322">
        <f t="shared" si="796"/>
        <v>2.5802598178288744E-2</v>
      </c>
      <c r="KU147" s="322">
        <f t="shared" si="797"/>
        <v>2.9034362766420203E-2</v>
      </c>
      <c r="KV147" s="322">
        <f t="shared" si="798"/>
        <v>1.6528925619834798E-2</v>
      </c>
      <c r="KW147" s="322">
        <f t="shared" si="799"/>
        <v>2.5561283176415454E-3</v>
      </c>
      <c r="KX147" s="322">
        <f t="shared" si="800"/>
        <v>5.7518488085456275E-3</v>
      </c>
      <c r="KY147" s="322">
        <f t="shared" si="801"/>
        <v>2.1546748749519135E-2</v>
      </c>
      <c r="KZ147" s="322">
        <f t="shared" si="802"/>
        <v>2.4342864080616887E-2</v>
      </c>
      <c r="LA147" s="322">
        <f t="shared" si="803"/>
        <v>3.3962264150942537E-3</v>
      </c>
      <c r="LB147" s="322">
        <f t="shared" si="804"/>
        <v>6.4738565465176964E-2</v>
      </c>
      <c r="LC147" s="322">
        <f t="shared" si="805"/>
        <v>7.0054370556252793E-3</v>
      </c>
      <c r="LD147" s="322">
        <f t="shared" si="806"/>
        <v>9.5754690872863132E-3</v>
      </c>
      <c r="LE147" s="322">
        <f t="shared" si="807"/>
        <v>2.7425237053245947E-2</v>
      </c>
      <c r="LF147" s="322">
        <f t="shared" si="808"/>
        <v>2.1268111125880176E-3</v>
      </c>
      <c r="LG147" s="322">
        <f t="shared" si="809"/>
        <v>5.9860448035255198E-2</v>
      </c>
      <c r="LH147" s="322">
        <f t="shared" si="810"/>
        <v>9.9312755730346001E-4</v>
      </c>
      <c r="LI147" s="322">
        <f t="shared" si="811"/>
        <v>-6.3734862970044387E-3</v>
      </c>
      <c r="LJ147" s="322">
        <f t="shared" si="812"/>
        <v>2.451077288001571E-2</v>
      </c>
      <c r="LK147" s="322">
        <f t="shared" si="813"/>
        <v>1.6738681926116504E-3</v>
      </c>
      <c r="LL147" s="322">
        <f t="shared" si="814"/>
        <v>3.4879665155207571E-4</v>
      </c>
      <c r="LM147" s="322">
        <f t="shared" si="815"/>
        <v>1.4934508507773276E-2</v>
      </c>
      <c r="LN147" s="322">
        <f t="shared" si="816"/>
        <v>3.5376532399299401E-2</v>
      </c>
      <c r="LO147" s="322">
        <f t="shared" si="817"/>
        <v>-5.8016877637130801E-2</v>
      </c>
      <c r="LP147" s="322">
        <f t="shared" si="818"/>
        <v>-2.1089630931458717E-2</v>
      </c>
      <c r="LQ147" s="322">
        <f t="shared" si="819"/>
        <v>1.6053249804228668E-2</v>
      </c>
      <c r="LR147" s="322">
        <f t="shared" si="820"/>
        <v>-1.6778523489932886E-3</v>
      </c>
      <c r="LS147" s="322">
        <f t="shared" si="821"/>
        <v>-5.0141089646190629E-2</v>
      </c>
      <c r="LT147" s="322">
        <f t="shared" si="822"/>
        <v>3.1416939727931671E-2</v>
      </c>
      <c r="LU147" s="322">
        <f t="shared" si="823"/>
        <v>3.586800573888143E-3</v>
      </c>
      <c r="LV147" s="327">
        <f t="shared" si="824"/>
        <v>2.7193572168164936E-2</v>
      </c>
    </row>
    <row r="148" spans="1:334">
      <c r="A148" s="265">
        <v>45810</v>
      </c>
      <c r="B148" s="230">
        <v>3914.72</v>
      </c>
      <c r="C148" s="231">
        <v>162.75</v>
      </c>
      <c r="D148" s="231">
        <v>78.36</v>
      </c>
      <c r="E148" s="231">
        <v>37.4</v>
      </c>
      <c r="F148" s="231">
        <v>2611.81</v>
      </c>
      <c r="G148" s="231">
        <v>127.72</v>
      </c>
      <c r="H148" s="231">
        <v>259.60000000000002</v>
      </c>
      <c r="I148" s="231">
        <v>187445.45</v>
      </c>
      <c r="J148" s="231">
        <v>74.88</v>
      </c>
      <c r="K148" s="231">
        <v>469.61</v>
      </c>
      <c r="L148" s="231">
        <v>76.680000000000007</v>
      </c>
      <c r="M148" s="232">
        <v>7.0000000000000007E-2</v>
      </c>
      <c r="N148" s="231">
        <v>38.58</v>
      </c>
      <c r="O148" s="231">
        <v>5595.3</v>
      </c>
      <c r="P148" s="231">
        <v>5.0199999999999996</v>
      </c>
      <c r="Q148" s="231">
        <v>2482.39</v>
      </c>
      <c r="R148" s="231">
        <v>53.1</v>
      </c>
      <c r="S148" s="231">
        <v>203.69</v>
      </c>
      <c r="T148" s="231">
        <v>91.64</v>
      </c>
      <c r="U148" s="231">
        <v>58739.7</v>
      </c>
      <c r="V148" s="231">
        <v>17.87</v>
      </c>
      <c r="W148" s="231">
        <v>141.69999999999999</v>
      </c>
      <c r="X148" s="231">
        <v>15.15</v>
      </c>
      <c r="Y148" s="231">
        <v>299.2</v>
      </c>
      <c r="Z148" s="231">
        <v>117.4</v>
      </c>
      <c r="AA148" s="231">
        <v>295.14</v>
      </c>
      <c r="AB148" s="231">
        <v>2.83</v>
      </c>
      <c r="AC148" s="231">
        <v>8.27</v>
      </c>
      <c r="AD148" s="231">
        <v>26.66</v>
      </c>
      <c r="AE148" s="231">
        <v>213.57</v>
      </c>
      <c r="AF148" s="231">
        <v>471.25</v>
      </c>
      <c r="AG148" s="231">
        <v>70.31</v>
      </c>
      <c r="AH148" s="231">
        <v>10.09</v>
      </c>
      <c r="AI148" s="231">
        <v>185.14</v>
      </c>
      <c r="AJ148" s="231">
        <v>22.95</v>
      </c>
      <c r="AK148" s="231">
        <v>267.3</v>
      </c>
      <c r="AL148" s="231">
        <v>482.61</v>
      </c>
      <c r="AM148" s="231">
        <v>20.059999999999999</v>
      </c>
      <c r="AN148" s="231">
        <v>20.73</v>
      </c>
      <c r="AO148" s="231">
        <v>165.34</v>
      </c>
      <c r="AP148" s="231">
        <v>263.18</v>
      </c>
      <c r="AQ148" s="231">
        <v>19.149999999999999</v>
      </c>
      <c r="AR148" s="231">
        <v>10.220000000000001</v>
      </c>
      <c r="AS148" s="231">
        <v>86.7</v>
      </c>
      <c r="AT148" s="231">
        <v>98.98</v>
      </c>
      <c r="AU148" s="231">
        <v>163.59</v>
      </c>
      <c r="AV148" s="231">
        <v>29.24</v>
      </c>
      <c r="AW148" s="231">
        <v>51.35</v>
      </c>
      <c r="AX148" s="231">
        <v>5.35</v>
      </c>
      <c r="AY148" s="231">
        <v>24.65</v>
      </c>
      <c r="AZ148" s="231">
        <v>34.200000000000003</v>
      </c>
      <c r="BA148" s="231">
        <v>7354.4</v>
      </c>
      <c r="BB148" s="231">
        <v>665.83</v>
      </c>
      <c r="BC148" s="231">
        <v>3.96</v>
      </c>
      <c r="BD148" s="231">
        <v>17.12</v>
      </c>
      <c r="BE148" s="231">
        <v>416.92</v>
      </c>
      <c r="BF148" s="231">
        <v>1241.47</v>
      </c>
      <c r="BG148" s="231">
        <v>218.8</v>
      </c>
      <c r="BH148" s="231">
        <v>67.349999999999994</v>
      </c>
      <c r="BI148" s="231">
        <v>352.06</v>
      </c>
      <c r="BJ148" s="231">
        <v>7.08</v>
      </c>
      <c r="BK148" s="231">
        <v>1548.68</v>
      </c>
      <c r="BL148" s="231">
        <v>149.41</v>
      </c>
      <c r="BM148" s="231">
        <v>254.95</v>
      </c>
      <c r="BN148" s="231">
        <v>288.06</v>
      </c>
      <c r="BO148" s="231">
        <v>3330.62</v>
      </c>
      <c r="BP148" s="231">
        <v>141.13999999999999</v>
      </c>
      <c r="BQ148" s="231">
        <v>979.22</v>
      </c>
      <c r="BR148" s="231">
        <v>113.42</v>
      </c>
      <c r="BS148" s="231">
        <v>381.35</v>
      </c>
      <c r="BT148" s="231">
        <v>132.86000000000001</v>
      </c>
      <c r="BU148" s="231">
        <v>50.64</v>
      </c>
      <c r="BV148" s="231">
        <v>10.119999999999999</v>
      </c>
      <c r="BW148" s="231">
        <v>97.24</v>
      </c>
      <c r="BX148" s="231">
        <v>696.7</v>
      </c>
      <c r="BY148" s="231">
        <v>153.9</v>
      </c>
      <c r="BZ148" s="231">
        <v>111.41</v>
      </c>
      <c r="CA148" s="231">
        <v>127.37</v>
      </c>
      <c r="CB148" s="231">
        <v>75.56</v>
      </c>
      <c r="CC148" s="231">
        <v>93100</v>
      </c>
      <c r="CD148" s="231">
        <v>211.4</v>
      </c>
      <c r="CE148" s="231">
        <v>80.349999999999994</v>
      </c>
      <c r="CF148" s="231">
        <v>8990</v>
      </c>
      <c r="CG148" s="231">
        <v>20.78</v>
      </c>
      <c r="CH148" s="231">
        <v>1.1599999999999999</v>
      </c>
      <c r="CI148" s="231">
        <v>178.39</v>
      </c>
      <c r="CJ148" s="231">
        <v>116.19</v>
      </c>
      <c r="CK148" s="231">
        <v>74.63</v>
      </c>
      <c r="CL148" s="231">
        <v>23.58</v>
      </c>
      <c r="CM148" s="231">
        <v>5.52</v>
      </c>
      <c r="CN148" s="231">
        <v>8.8699999999999992</v>
      </c>
      <c r="CO148" s="231">
        <v>13.7</v>
      </c>
      <c r="CP148" s="231">
        <v>1930.5</v>
      </c>
      <c r="CQ148" s="231">
        <v>186.2</v>
      </c>
      <c r="CR148" s="231">
        <v>402.36</v>
      </c>
      <c r="CS148" s="231">
        <v>309.8</v>
      </c>
      <c r="CT148" s="231">
        <v>369.57</v>
      </c>
      <c r="CU148" s="231">
        <v>704.94</v>
      </c>
      <c r="CV148" s="231">
        <v>173.35</v>
      </c>
      <c r="CW148" s="231">
        <v>588.54999999999995</v>
      </c>
      <c r="CX148" s="231">
        <v>12.94</v>
      </c>
      <c r="CY148" s="231">
        <v>515</v>
      </c>
      <c r="CZ148" s="231">
        <v>44.87</v>
      </c>
      <c r="DA148" s="231">
        <v>12340</v>
      </c>
      <c r="DB148" s="231">
        <v>263.18</v>
      </c>
      <c r="DC148" s="231">
        <v>7.67</v>
      </c>
      <c r="DD148" s="231">
        <v>38.65</v>
      </c>
      <c r="DE148" s="231">
        <v>1663.4</v>
      </c>
      <c r="DF148" s="231">
        <v>265.7</v>
      </c>
      <c r="DG148" s="231">
        <v>153.9</v>
      </c>
      <c r="DH148" s="231">
        <v>15.61</v>
      </c>
      <c r="DI148" s="231">
        <v>8.77</v>
      </c>
      <c r="DJ148" s="231">
        <v>29.5</v>
      </c>
      <c r="DK148" s="231">
        <v>62.06</v>
      </c>
      <c r="DL148" s="231">
        <v>13480</v>
      </c>
      <c r="DM148" s="231">
        <v>42.71</v>
      </c>
      <c r="DN148" s="231">
        <v>62.49</v>
      </c>
      <c r="DO148" s="231">
        <v>78.22</v>
      </c>
      <c r="DP148" s="231">
        <v>89.05</v>
      </c>
      <c r="DQ148" s="231">
        <v>174300</v>
      </c>
      <c r="DR148" s="231">
        <v>712.26</v>
      </c>
      <c r="DS148" s="231">
        <v>45.28</v>
      </c>
      <c r="DT148" s="231">
        <v>41.55</v>
      </c>
      <c r="DU148" s="231">
        <v>54.33</v>
      </c>
      <c r="DV148" s="231">
        <v>9.18</v>
      </c>
      <c r="DW148" s="231">
        <v>0.87</v>
      </c>
      <c r="DX148" s="231">
        <v>13.21</v>
      </c>
      <c r="DY148" s="231">
        <v>9.18</v>
      </c>
      <c r="DZ148" s="231">
        <v>242.68</v>
      </c>
      <c r="EA148" s="231">
        <v>144.83000000000001</v>
      </c>
      <c r="EB148" s="231">
        <v>23.96</v>
      </c>
      <c r="EC148" s="231">
        <v>1724.8</v>
      </c>
      <c r="ED148" s="231">
        <v>30.11</v>
      </c>
      <c r="EE148" s="231">
        <v>20.239999999999998</v>
      </c>
      <c r="EF148" s="231">
        <v>18.2</v>
      </c>
      <c r="EG148" s="231">
        <v>34.32</v>
      </c>
      <c r="EH148" s="231">
        <v>1371.58</v>
      </c>
      <c r="EI148" s="231">
        <v>195.36</v>
      </c>
      <c r="EJ148" s="231">
        <v>6.38</v>
      </c>
      <c r="EK148" s="231">
        <v>4641.6000000000004</v>
      </c>
      <c r="EL148" s="231">
        <v>24.46</v>
      </c>
      <c r="EM148" s="231">
        <v>268.2</v>
      </c>
      <c r="EN148" s="231">
        <v>162.91</v>
      </c>
      <c r="EO148" s="231">
        <v>263.10000000000002</v>
      </c>
      <c r="EP148" s="231">
        <v>3996.53</v>
      </c>
      <c r="EQ148" s="231">
        <v>204.43</v>
      </c>
      <c r="ER148" s="231">
        <v>183.46</v>
      </c>
      <c r="ES148" s="231">
        <v>275.75</v>
      </c>
      <c r="ET148" s="231">
        <v>72.19</v>
      </c>
      <c r="EU148" s="231">
        <v>28.68</v>
      </c>
      <c r="EV148" s="231">
        <v>493.53</v>
      </c>
      <c r="EW148" s="231">
        <v>16.53</v>
      </c>
      <c r="EX148" s="231">
        <v>210.8</v>
      </c>
      <c r="EY148" s="231">
        <v>267.06</v>
      </c>
      <c r="EZ148" s="231">
        <v>28.87</v>
      </c>
      <c r="FA148" s="231">
        <v>82.82</v>
      </c>
      <c r="FB148" s="231">
        <v>30.46</v>
      </c>
      <c r="FC148" s="231">
        <v>83.4</v>
      </c>
      <c r="FD148" s="231">
        <v>13.68</v>
      </c>
      <c r="FE148" s="231">
        <v>26.34</v>
      </c>
      <c r="FF148" s="231">
        <v>595</v>
      </c>
      <c r="FG148" s="231">
        <v>88.41</v>
      </c>
      <c r="FH148" s="231">
        <v>1013.54</v>
      </c>
      <c r="FI148" s="231">
        <v>54.32</v>
      </c>
      <c r="FJ148" s="233">
        <v>48551.82</v>
      </c>
      <c r="FN148" s="326">
        <f t="shared" si="660"/>
        <v>1.3262654394483674E-2</v>
      </c>
      <c r="FO148" s="322">
        <f t="shared" si="661"/>
        <v>1.7823639774859252E-2</v>
      </c>
      <c r="FP148" s="322">
        <f t="shared" si="662"/>
        <v>7.8596008258774858E-2</v>
      </c>
      <c r="FQ148" s="322">
        <f t="shared" si="663"/>
        <v>-5.3447354355967735E-4</v>
      </c>
      <c r="FR148" s="322">
        <f t="shared" si="664"/>
        <v>-4.2254605726355324E-2</v>
      </c>
      <c r="FS148" s="322">
        <f t="shared" si="665"/>
        <v>-3.0808923964182746E-2</v>
      </c>
      <c r="FT148" s="322">
        <f t="shared" si="666"/>
        <v>1.883830455259031E-2</v>
      </c>
      <c r="FU148" s="322">
        <f t="shared" si="667"/>
        <v>3.7153344727818789E-2</v>
      </c>
      <c r="FV148" s="322">
        <f t="shared" si="668"/>
        <v>0.13197278911564608</v>
      </c>
      <c r="FW148" s="322">
        <f t="shared" si="669"/>
        <v>2.1779808529155766E-2</v>
      </c>
      <c r="FX148" s="322">
        <f t="shared" si="670"/>
        <v>-1.8181818181818021E-2</v>
      </c>
      <c r="FY148" s="322">
        <f t="shared" si="671"/>
        <v>0</v>
      </c>
      <c r="FZ148" s="322">
        <f t="shared" si="672"/>
        <v>1.5263157894736798E-2</v>
      </c>
      <c r="GA148" s="322">
        <f t="shared" si="673"/>
        <v>1.733652124110226E-2</v>
      </c>
      <c r="GB148" s="322">
        <f t="shared" si="674"/>
        <v>2.2403258655804364E-2</v>
      </c>
      <c r="GC148" s="322">
        <f t="shared" si="675"/>
        <v>-3.1561001681432881E-2</v>
      </c>
      <c r="GD148" s="322">
        <f t="shared" si="676"/>
        <v>4.2198233562315966E-2</v>
      </c>
      <c r="GE148" s="322">
        <f t="shared" si="677"/>
        <v>1.5302562057621339E-2</v>
      </c>
      <c r="GF148" s="322">
        <f t="shared" si="678"/>
        <v>-3.9010067114093945E-2</v>
      </c>
      <c r="GG148" s="322">
        <f t="shared" si="679"/>
        <v>5.1601417753571681E-2</v>
      </c>
      <c r="GH148" s="322">
        <f t="shared" si="680"/>
        <v>1.2464589235127617E-2</v>
      </c>
      <c r="GI148" s="322">
        <f t="shared" si="681"/>
        <v>4.8775072163422209E-2</v>
      </c>
      <c r="GJ148" s="322">
        <f t="shared" si="682"/>
        <v>7.3138297872341234E-3</v>
      </c>
      <c r="GK148" s="322">
        <f t="shared" si="683"/>
        <v>4.3638804968110486E-3</v>
      </c>
      <c r="GL148" s="322">
        <f t="shared" si="684"/>
        <v>4.8682447521214853E-2</v>
      </c>
      <c r="GM148" s="322">
        <f t="shared" si="685"/>
        <v>-0.14812676788085202</v>
      </c>
      <c r="GN148" s="322">
        <f t="shared" si="686"/>
        <v>3.5460992907802237E-3</v>
      </c>
      <c r="GO148" s="322">
        <f t="shared" si="687"/>
        <v>2.4242424242423726E-3</v>
      </c>
      <c r="GP148" s="322">
        <f t="shared" si="688"/>
        <v>1.0614101592115283E-2</v>
      </c>
      <c r="GQ148" s="322">
        <f t="shared" si="689"/>
        <v>4.1754060777523062E-2</v>
      </c>
      <c r="GR148" s="322">
        <f t="shared" si="690"/>
        <v>-1.4636696288552013E-2</v>
      </c>
      <c r="GS148" s="322">
        <f t="shared" si="691"/>
        <v>-1.0415200562983742E-2</v>
      </c>
      <c r="GT148" s="322">
        <f t="shared" si="692"/>
        <v>-3.4449760765550189E-2</v>
      </c>
      <c r="GU148" s="322">
        <f t="shared" si="693"/>
        <v>-2.8493466967518533E-2</v>
      </c>
      <c r="GV148" s="322">
        <f t="shared" si="694"/>
        <v>-6.0632308358597045E-3</v>
      </c>
      <c r="GW148" s="322">
        <f t="shared" si="695"/>
        <v>-3.7271710771524412E-3</v>
      </c>
      <c r="GX148" s="322">
        <f t="shared" si="696"/>
        <v>8.0416074860055614E-3</v>
      </c>
      <c r="GY148" s="322">
        <f t="shared" si="697"/>
        <v>2.6086956521739028E-2</v>
      </c>
      <c r="GZ148" s="322">
        <f t="shared" si="698"/>
        <v>1.4187866927592913E-2</v>
      </c>
      <c r="HA148" s="322">
        <f t="shared" si="699"/>
        <v>2.0113524185587307E-2</v>
      </c>
      <c r="HB148" s="322">
        <f t="shared" si="700"/>
        <v>6.5784441214718405E-3</v>
      </c>
      <c r="HC148" s="322">
        <f t="shared" si="701"/>
        <v>8.4254870984728884E-3</v>
      </c>
      <c r="HD148" s="322">
        <f t="shared" si="702"/>
        <v>-1.9531249999999584E-3</v>
      </c>
      <c r="HE148" s="322">
        <f t="shared" si="703"/>
        <v>-1.1402508551881414E-2</v>
      </c>
      <c r="HF148" s="322">
        <f t="shared" si="704"/>
        <v>2.5380710659898505E-2</v>
      </c>
      <c r="HG148" s="322">
        <f t="shared" si="705"/>
        <v>1.1500649230198563E-2</v>
      </c>
      <c r="HH148" s="322">
        <f t="shared" si="706"/>
        <v>-4.1939711664482342E-2</v>
      </c>
      <c r="HI148" s="322">
        <f t="shared" si="707"/>
        <v>-2.3578627115421219E-2</v>
      </c>
      <c r="HJ148" s="322">
        <f t="shared" si="708"/>
        <v>3.6821705426356495E-2</v>
      </c>
      <c r="HK148" s="322">
        <f t="shared" si="709"/>
        <v>1.1489536315141468E-2</v>
      </c>
      <c r="HL148" s="322">
        <f t="shared" si="710"/>
        <v>9.9324975891996251E-2</v>
      </c>
      <c r="HM148" s="322">
        <f t="shared" si="711"/>
        <v>-3.2965992602342377E-2</v>
      </c>
      <c r="HN148" s="322">
        <f t="shared" si="712"/>
        <v>2.0945459006087498E-2</v>
      </c>
      <c r="HO148" s="322">
        <f t="shared" si="713"/>
        <v>0.10306406685236773</v>
      </c>
      <c r="HP148" s="322">
        <f t="shared" si="714"/>
        <v>7.2010018785222313E-2</v>
      </c>
      <c r="HQ148" s="322">
        <f t="shared" si="715"/>
        <v>4.4086824544075764E-3</v>
      </c>
      <c r="HR148" s="322">
        <f t="shared" si="716"/>
        <v>2.8362449574646099E-2</v>
      </c>
      <c r="HS148" s="322">
        <f t="shared" si="717"/>
        <v>3.3050047214353159E-2</v>
      </c>
      <c r="HT148" s="322">
        <f t="shared" si="718"/>
        <v>2.7146560927253337E-2</v>
      </c>
      <c r="HU148" s="322">
        <f t="shared" si="719"/>
        <v>1.528434652209024E-2</v>
      </c>
      <c r="HV148" s="322">
        <f t="shared" si="720"/>
        <v>7.1123755334281391E-3</v>
      </c>
      <c r="HW148" s="322">
        <f t="shared" si="721"/>
        <v>-6.0249883189621149E-2</v>
      </c>
      <c r="HX148" s="322">
        <f t="shared" si="722"/>
        <v>4.1620189626324591E-2</v>
      </c>
      <c r="HY148" s="322">
        <f t="shared" si="723"/>
        <v>3.955147808358813E-2</v>
      </c>
      <c r="HZ148" s="322">
        <f t="shared" si="724"/>
        <v>1.6586674195369806E-2</v>
      </c>
      <c r="IA148" s="322">
        <f t="shared" si="725"/>
        <v>-2.286596099232522E-2</v>
      </c>
      <c r="IB148" s="322">
        <f t="shared" si="726"/>
        <v>2.1939034103250831E-2</v>
      </c>
      <c r="IC148" s="322">
        <f t="shared" si="727"/>
        <v>9.3490697314848742E-3</v>
      </c>
      <c r="ID148" s="322">
        <f t="shared" si="728"/>
        <v>7.6403695806680832E-3</v>
      </c>
      <c r="IE148" s="322">
        <f t="shared" si="729"/>
        <v>2.4033297529538256E-2</v>
      </c>
      <c r="IF148" s="322">
        <f t="shared" si="730"/>
        <v>2.5945945945946052E-2</v>
      </c>
      <c r="IG148" s="322">
        <f t="shared" si="731"/>
        <v>1.2395041983206666E-2</v>
      </c>
      <c r="IH148" s="322">
        <f t="shared" si="732"/>
        <v>-1.1718750000000097E-2</v>
      </c>
      <c r="II148" s="322">
        <f t="shared" si="733"/>
        <v>-1.2691643821707788E-2</v>
      </c>
      <c r="IJ148" s="322">
        <f t="shared" si="734"/>
        <v>7.7548874041079102E-2</v>
      </c>
      <c r="IK148" s="322">
        <f t="shared" si="735"/>
        <v>7.3967401976827605E-3</v>
      </c>
      <c r="IL148" s="322">
        <f t="shared" si="736"/>
        <v>3.9078530124976661E-2</v>
      </c>
      <c r="IM148" s="322">
        <f t="shared" si="737"/>
        <v>-1.0795278036657242E-2</v>
      </c>
      <c r="IN148" s="322">
        <f t="shared" si="738"/>
        <v>1.3004424185547645E-2</v>
      </c>
      <c r="IO148" s="322">
        <f t="shared" si="739"/>
        <v>4.1387024608501119E-2</v>
      </c>
      <c r="IP148" s="322">
        <f t="shared" si="740"/>
        <v>-3.6902050113895191E-2</v>
      </c>
      <c r="IQ148" s="322">
        <f t="shared" si="741"/>
        <v>-1.1076923076923147E-2</v>
      </c>
      <c r="IR148" s="322">
        <f t="shared" si="742"/>
        <v>-1.3172338090010977E-2</v>
      </c>
      <c r="IS148" s="322">
        <f t="shared" si="743"/>
        <v>4.8435923309788138E-2</v>
      </c>
      <c r="IT148" s="322">
        <f t="shared" si="744"/>
        <v>8.4112149532710137E-2</v>
      </c>
      <c r="IU148" s="322">
        <f t="shared" si="745"/>
        <v>-4.9643016510487218E-3</v>
      </c>
      <c r="IV148" s="322">
        <f t="shared" si="746"/>
        <v>4.9309130316987207E-2</v>
      </c>
      <c r="IW148" s="322">
        <f t="shared" si="747"/>
        <v>4.3776223776223713E-2</v>
      </c>
      <c r="IX148" s="322">
        <f t="shared" si="748"/>
        <v>3.8766519823788502E-2</v>
      </c>
      <c r="IY148" s="322">
        <f t="shared" si="749"/>
        <v>9.140767824497225E-3</v>
      </c>
      <c r="IZ148" s="322">
        <f t="shared" si="750"/>
        <v>1.0250569476081989E-2</v>
      </c>
      <c r="JA148" s="322">
        <f t="shared" si="751"/>
        <v>0.21024734982332147</v>
      </c>
      <c r="JB148" s="322">
        <f t="shared" si="752"/>
        <v>1.5251117538785169E-2</v>
      </c>
      <c r="JC148" s="322">
        <f t="shared" si="753"/>
        <v>1.1626643485819767E-2</v>
      </c>
      <c r="JD148" s="322">
        <f t="shared" si="754"/>
        <v>1.8684490353941961E-2</v>
      </c>
      <c r="JE148" s="322">
        <f t="shared" si="755"/>
        <v>2.2914878161526771E-2</v>
      </c>
      <c r="JF148" s="322">
        <f t="shared" si="756"/>
        <v>1.377040186531335E-2</v>
      </c>
      <c r="JG148" s="322">
        <f t="shared" si="757"/>
        <v>-1.1817149585768886E-2</v>
      </c>
      <c r="JH148" s="322">
        <f t="shared" si="758"/>
        <v>5.1306931893989986E-2</v>
      </c>
      <c r="JI148" s="322">
        <f t="shared" si="759"/>
        <v>7.7220738305595355E-3</v>
      </c>
      <c r="JJ148" s="322">
        <f t="shared" si="760"/>
        <v>6.942148760330577E-2</v>
      </c>
      <c r="JK148" s="322">
        <f t="shared" si="761"/>
        <v>3.3721397029305523E-2</v>
      </c>
      <c r="JL148" s="322">
        <f t="shared" si="762"/>
        <v>-9.7108806003090888E-3</v>
      </c>
      <c r="JM148" s="322">
        <f t="shared" si="763"/>
        <v>3.8283550694152291E-2</v>
      </c>
      <c r="JN148" s="322">
        <f t="shared" si="764"/>
        <v>6.5784441214718405E-3</v>
      </c>
      <c r="JO148" s="322">
        <f t="shared" si="765"/>
        <v>1.5894039735099352E-2</v>
      </c>
      <c r="JP148" s="322">
        <f t="shared" si="766"/>
        <v>1.3637555730395908E-2</v>
      </c>
      <c r="JQ148" s="322">
        <f t="shared" si="767"/>
        <v>-9.3114671871507293E-2</v>
      </c>
      <c r="JR148" s="322">
        <f t="shared" si="768"/>
        <v>2.7932528628907341E-2</v>
      </c>
      <c r="JS148" s="322">
        <f t="shared" si="769"/>
        <v>7.3967401976827605E-3</v>
      </c>
      <c r="JT148" s="322">
        <f t="shared" si="770"/>
        <v>-4.4642857142857323E-3</v>
      </c>
      <c r="JU148" s="322">
        <f t="shared" si="771"/>
        <v>-4.3620501635768853E-2</v>
      </c>
      <c r="JV148" s="322">
        <f t="shared" si="772"/>
        <v>1.5840220385674959E-2</v>
      </c>
      <c r="JW148" s="322">
        <f t="shared" si="773"/>
        <v>3.6406145624582491E-2</v>
      </c>
      <c r="JX148" s="322">
        <f t="shared" si="774"/>
        <v>8.9820359281437123E-3</v>
      </c>
      <c r="JY148" s="322">
        <f t="shared" si="775"/>
        <v>2.8908696699590529E-2</v>
      </c>
      <c r="JZ148" s="322">
        <f t="shared" si="776"/>
        <v>-1.2796208530805611E-2</v>
      </c>
      <c r="KA148" s="322">
        <f t="shared" si="777"/>
        <v>7.8598118799123751E-3</v>
      </c>
      <c r="KB148" s="322">
        <f t="shared" si="778"/>
        <v>6.7745803357314047E-2</v>
      </c>
      <c r="KC148" s="322">
        <f t="shared" si="779"/>
        <v>3.1971580817051509E-2</v>
      </c>
      <c r="KD148" s="322">
        <f t="shared" si="780"/>
        <v>7.0842228703731552E-2</v>
      </c>
      <c r="KE148" s="322">
        <f t="shared" si="781"/>
        <v>7.6045627376425923E-2</v>
      </c>
      <c r="KF148" s="322">
        <f t="shared" si="782"/>
        <v>3.8230884557720987E-2</v>
      </c>
      <c r="KG148" s="322">
        <f t="shared" si="783"/>
        <v>0.15179139283442858</v>
      </c>
      <c r="KH148" s="322">
        <f t="shared" si="784"/>
        <v>4.4368600682593927E-2</v>
      </c>
      <c r="KI148" s="322">
        <f t="shared" si="785"/>
        <v>0.24285714285714294</v>
      </c>
      <c r="KJ148" s="322">
        <f t="shared" si="786"/>
        <v>-7.5131480090157507E-3</v>
      </c>
      <c r="KK148" s="322">
        <f t="shared" si="787"/>
        <v>3.9637599093997694E-2</v>
      </c>
      <c r="KL148" s="322">
        <f t="shared" si="788"/>
        <v>2.8828217737832847E-2</v>
      </c>
      <c r="KM148" s="322">
        <f t="shared" si="789"/>
        <v>-1.9232071510800943E-2</v>
      </c>
      <c r="KN148" s="322">
        <f t="shared" si="790"/>
        <v>2.1312872975277068E-2</v>
      </c>
      <c r="KO148" s="322">
        <f t="shared" si="791"/>
        <v>2.083333333333336E-2</v>
      </c>
      <c r="KP148" s="322">
        <f t="shared" si="792"/>
        <v>-1.5369522563767132E-2</v>
      </c>
      <c r="KQ148" s="322">
        <f t="shared" si="793"/>
        <v>7.8891257995735431E-2</v>
      </c>
      <c r="KR148" s="322">
        <f t="shared" si="794"/>
        <v>1.4492753623188293E-2</v>
      </c>
      <c r="KS148" s="322">
        <f t="shared" si="795"/>
        <v>3.1870114251353047E-2</v>
      </c>
      <c r="KT148" s="322">
        <f t="shared" si="796"/>
        <v>-1.7322192785816975E-3</v>
      </c>
      <c r="KU148" s="322">
        <f t="shared" si="797"/>
        <v>3.2230793617246241E-2</v>
      </c>
      <c r="KV148" s="322">
        <f t="shared" si="798"/>
        <v>3.7398373983739762E-2</v>
      </c>
      <c r="KW148" s="322">
        <f t="shared" si="799"/>
        <v>-1.3810393914927973E-2</v>
      </c>
      <c r="KX148" s="322">
        <f t="shared" si="800"/>
        <v>-8.1699346405227015E-4</v>
      </c>
      <c r="KY148" s="322">
        <f t="shared" si="801"/>
        <v>1.0169491525423686E-2</v>
      </c>
      <c r="KZ148" s="322">
        <f t="shared" si="802"/>
        <v>-3.4550195567144795E-2</v>
      </c>
      <c r="LA148" s="322">
        <f t="shared" si="803"/>
        <v>-1.0530274539300319E-2</v>
      </c>
      <c r="LB148" s="322">
        <f t="shared" si="804"/>
        <v>-6.4265434891780261E-3</v>
      </c>
      <c r="LC148" s="322">
        <f t="shared" si="805"/>
        <v>6.1312428615927742E-2</v>
      </c>
      <c r="LD148" s="322">
        <f t="shared" si="806"/>
        <v>5.8114035087719418E-3</v>
      </c>
      <c r="LE148" s="322">
        <f t="shared" si="807"/>
        <v>-2.1191253727105022E-2</v>
      </c>
      <c r="LF148" s="322">
        <f t="shared" si="808"/>
        <v>-4.2445947738426887E-2</v>
      </c>
      <c r="LG148" s="322">
        <f t="shared" si="809"/>
        <v>-6.2370062370062269E-3</v>
      </c>
      <c r="LH148" s="322">
        <f t="shared" si="810"/>
        <v>-2.0696086991031048E-2</v>
      </c>
      <c r="LI148" s="322">
        <f t="shared" si="811"/>
        <v>6.0295060936497835E-2</v>
      </c>
      <c r="LJ148" s="322">
        <f t="shared" si="812"/>
        <v>1.6785645379124147E-2</v>
      </c>
      <c r="LK148" s="322">
        <f t="shared" si="813"/>
        <v>3.7851702160733754E-2</v>
      </c>
      <c r="LL148" s="322">
        <f t="shared" si="814"/>
        <v>6.6248256624826113E-3</v>
      </c>
      <c r="LM148" s="322">
        <f t="shared" si="815"/>
        <v>-1.0855144132191944E-3</v>
      </c>
      <c r="LN148" s="322">
        <f t="shared" si="816"/>
        <v>3.0446549391069087E-2</v>
      </c>
      <c r="LO148" s="322">
        <f t="shared" si="817"/>
        <v>-6.6069428891377291E-2</v>
      </c>
      <c r="LP148" s="322">
        <f t="shared" si="818"/>
        <v>0.22800718132854569</v>
      </c>
      <c r="LQ148" s="322">
        <f t="shared" si="819"/>
        <v>1.5028901734104068E-2</v>
      </c>
      <c r="LR148" s="322">
        <f t="shared" si="820"/>
        <v>0</v>
      </c>
      <c r="LS148" s="322">
        <f t="shared" si="821"/>
        <v>1.0169104204753206E-2</v>
      </c>
      <c r="LT148" s="322">
        <f t="shared" si="822"/>
        <v>-2.4260161349327111E-2</v>
      </c>
      <c r="LU148" s="322">
        <f t="shared" si="823"/>
        <v>-2.9306647605432463E-2</v>
      </c>
      <c r="LV148" s="327">
        <f t="shared" si="824"/>
        <v>9.7208242174176701E-3</v>
      </c>
    </row>
    <row r="149" spans="1:334">
      <c r="A149" s="265">
        <v>45817</v>
      </c>
      <c r="B149" s="230">
        <v>3900.9</v>
      </c>
      <c r="C149" s="231">
        <v>163.44999999999999</v>
      </c>
      <c r="D149" s="231">
        <v>77.12</v>
      </c>
      <c r="E149" s="231">
        <v>36.53</v>
      </c>
      <c r="F149" s="231">
        <v>2516.2800000000002</v>
      </c>
      <c r="G149" s="231">
        <v>137.4</v>
      </c>
      <c r="H149" s="231">
        <v>253.6</v>
      </c>
      <c r="I149" s="231">
        <v>196738.64</v>
      </c>
      <c r="J149" s="231">
        <v>72.599999999999994</v>
      </c>
      <c r="K149" s="231">
        <v>474.18</v>
      </c>
      <c r="L149" s="231">
        <v>75.3</v>
      </c>
      <c r="M149" s="232">
        <v>7.0000000000000007E-2</v>
      </c>
      <c r="N149" s="231">
        <v>38.869999999999997</v>
      </c>
      <c r="O149" s="231">
        <v>5289.27</v>
      </c>
      <c r="P149" s="231">
        <v>4.82</v>
      </c>
      <c r="Q149" s="231">
        <v>2371.98</v>
      </c>
      <c r="R149" s="231">
        <v>51.95</v>
      </c>
      <c r="S149" s="231">
        <v>196.23</v>
      </c>
      <c r="T149" s="231">
        <v>88.84</v>
      </c>
      <c r="U149" s="231">
        <v>57944.58</v>
      </c>
      <c r="V149" s="231">
        <v>17.53</v>
      </c>
      <c r="W149" s="231">
        <v>141.94999999999999</v>
      </c>
      <c r="X149" s="231">
        <v>15.08</v>
      </c>
      <c r="Y149" s="231">
        <v>309.37</v>
      </c>
      <c r="Z149" s="231">
        <v>110.99</v>
      </c>
      <c r="AA149" s="231">
        <v>325.31</v>
      </c>
      <c r="AB149" s="231">
        <v>2.92</v>
      </c>
      <c r="AC149" s="231">
        <v>7.94</v>
      </c>
      <c r="AD149" s="231">
        <v>25.93</v>
      </c>
      <c r="AE149" s="231">
        <v>212.1</v>
      </c>
      <c r="AF149" s="231">
        <v>461.4</v>
      </c>
      <c r="AG149" s="231">
        <v>69.98</v>
      </c>
      <c r="AH149" s="231">
        <v>8.94</v>
      </c>
      <c r="AI149" s="231">
        <v>178.75</v>
      </c>
      <c r="AJ149" s="231">
        <v>24.12</v>
      </c>
      <c r="AK149" s="231">
        <v>273.5</v>
      </c>
      <c r="AL149" s="231">
        <v>463.44</v>
      </c>
      <c r="AM149" s="231">
        <v>20.14</v>
      </c>
      <c r="AN149" s="231">
        <v>20.72</v>
      </c>
      <c r="AO149" s="231">
        <v>161.58000000000001</v>
      </c>
      <c r="AP149" s="231">
        <v>262.39999999999998</v>
      </c>
      <c r="AQ149" s="231">
        <v>19.88</v>
      </c>
      <c r="AR149" s="231">
        <v>9.91</v>
      </c>
      <c r="AS149" s="231">
        <v>84.25</v>
      </c>
      <c r="AT149" s="231">
        <v>96.72</v>
      </c>
      <c r="AU149" s="231">
        <v>164.32</v>
      </c>
      <c r="AV149" s="231">
        <v>29.12</v>
      </c>
      <c r="AW149" s="231">
        <v>50.82</v>
      </c>
      <c r="AX149" s="231">
        <v>5.13</v>
      </c>
      <c r="AY149" s="231">
        <v>23.34</v>
      </c>
      <c r="AZ149" s="231">
        <v>33.840000000000003</v>
      </c>
      <c r="BA149" s="231">
        <v>8282.32</v>
      </c>
      <c r="BB149" s="231">
        <v>662.84</v>
      </c>
      <c r="BC149" s="231">
        <v>4.05</v>
      </c>
      <c r="BD149" s="231">
        <v>18.05</v>
      </c>
      <c r="BE149" s="231">
        <v>391.68</v>
      </c>
      <c r="BF149" s="231">
        <v>1212.1500000000001</v>
      </c>
      <c r="BG149" s="231">
        <v>214.95</v>
      </c>
      <c r="BH149" s="231">
        <v>71.819999999999993</v>
      </c>
      <c r="BI149" s="231">
        <v>355.75</v>
      </c>
      <c r="BJ149" s="231">
        <v>6.86</v>
      </c>
      <c r="BK149" s="231">
        <v>1480.51</v>
      </c>
      <c r="BL149" s="231">
        <v>148.32</v>
      </c>
      <c r="BM149" s="231">
        <v>235.97</v>
      </c>
      <c r="BN149" s="231">
        <v>291.66000000000003</v>
      </c>
      <c r="BO149" s="231">
        <v>3421.29</v>
      </c>
      <c r="BP149" s="231">
        <v>138.1</v>
      </c>
      <c r="BQ149" s="231">
        <v>967.25</v>
      </c>
      <c r="BR149" s="231">
        <v>117.44</v>
      </c>
      <c r="BS149" s="231">
        <v>371.05</v>
      </c>
      <c r="BT149" s="231">
        <v>129.66999999999999</v>
      </c>
      <c r="BU149" s="231">
        <v>53.06</v>
      </c>
      <c r="BV149" s="231">
        <v>10.29</v>
      </c>
      <c r="BW149" s="231">
        <v>94.22</v>
      </c>
      <c r="BX149" s="231">
        <v>681.88</v>
      </c>
      <c r="BY149" s="231">
        <v>155.96</v>
      </c>
      <c r="BZ149" s="231">
        <v>105.34</v>
      </c>
      <c r="CA149" s="231">
        <v>129.58000000000001</v>
      </c>
      <c r="CB149" s="231">
        <v>72.790000000000006</v>
      </c>
      <c r="CC149" s="231">
        <v>97200</v>
      </c>
      <c r="CD149" s="231">
        <v>200</v>
      </c>
      <c r="CE149" s="231">
        <v>76.63</v>
      </c>
      <c r="CF149" s="231">
        <v>8640</v>
      </c>
      <c r="CG149" s="231">
        <v>20.76</v>
      </c>
      <c r="CH149" s="231">
        <v>1.28</v>
      </c>
      <c r="CI149" s="231">
        <v>175.32</v>
      </c>
      <c r="CJ149" s="231">
        <v>116.16</v>
      </c>
      <c r="CK149" s="231">
        <v>79.83</v>
      </c>
      <c r="CL149" s="231">
        <v>23.52</v>
      </c>
      <c r="CM149" s="231">
        <v>5.51</v>
      </c>
      <c r="CN149" s="231">
        <v>8.8800000000000008</v>
      </c>
      <c r="CO149" s="231">
        <v>16.68</v>
      </c>
      <c r="CP149" s="231">
        <v>1939</v>
      </c>
      <c r="CQ149" s="231">
        <v>187.87</v>
      </c>
      <c r="CR149" s="231">
        <v>395.53</v>
      </c>
      <c r="CS149" s="231">
        <v>293.36</v>
      </c>
      <c r="CT149" s="231">
        <v>352.23</v>
      </c>
      <c r="CU149" s="231">
        <v>712.05</v>
      </c>
      <c r="CV149" s="231">
        <v>214.39</v>
      </c>
      <c r="CW149" s="231">
        <v>560.53</v>
      </c>
      <c r="CX149" s="231">
        <v>12.81</v>
      </c>
      <c r="CY149" s="231">
        <v>510</v>
      </c>
      <c r="CZ149" s="231">
        <v>46.83</v>
      </c>
      <c r="DA149" s="231">
        <v>12630</v>
      </c>
      <c r="DB149" s="231">
        <v>262.39999999999998</v>
      </c>
      <c r="DC149" s="231">
        <v>7.67</v>
      </c>
      <c r="DD149" s="231">
        <v>38.21</v>
      </c>
      <c r="DE149" s="231">
        <v>1674.29</v>
      </c>
      <c r="DF149" s="231">
        <v>253.2</v>
      </c>
      <c r="DG149" s="231">
        <v>155.96</v>
      </c>
      <c r="DH149" s="231">
        <v>15.8</v>
      </c>
      <c r="DI149" s="231">
        <v>8.59</v>
      </c>
      <c r="DJ149" s="231">
        <v>29.63</v>
      </c>
      <c r="DK149" s="231">
        <v>60.22</v>
      </c>
      <c r="DL149" s="231">
        <v>13630</v>
      </c>
      <c r="DM149" s="231">
        <v>41.62</v>
      </c>
      <c r="DN149" s="231">
        <v>62.14</v>
      </c>
      <c r="DO149" s="231">
        <v>77.290000000000006</v>
      </c>
      <c r="DP149" s="231">
        <v>92.65</v>
      </c>
      <c r="DQ149" s="231">
        <v>172100</v>
      </c>
      <c r="DR149" s="231">
        <v>710.85</v>
      </c>
      <c r="DS149" s="231">
        <v>46.76</v>
      </c>
      <c r="DT149" s="231">
        <v>41.56</v>
      </c>
      <c r="DU149" s="231">
        <v>52.02</v>
      </c>
      <c r="DV149" s="231">
        <v>9.0500000000000007</v>
      </c>
      <c r="DW149" s="231">
        <v>0.87</v>
      </c>
      <c r="DX149" s="231">
        <v>12.24</v>
      </c>
      <c r="DY149" s="231">
        <v>9.15</v>
      </c>
      <c r="DZ149" s="231">
        <v>269.17</v>
      </c>
      <c r="EA149" s="231">
        <v>141.66999999999999</v>
      </c>
      <c r="EB149" s="231">
        <v>26.19</v>
      </c>
      <c r="EC149" s="231">
        <v>1656.2</v>
      </c>
      <c r="ED149" s="231">
        <v>30.13</v>
      </c>
      <c r="EE149" s="231">
        <v>19.89</v>
      </c>
      <c r="EF149" s="231">
        <v>18.420000000000002</v>
      </c>
      <c r="EG149" s="231">
        <v>33.86</v>
      </c>
      <c r="EH149" s="231">
        <v>1346.99</v>
      </c>
      <c r="EI149" s="231">
        <v>200</v>
      </c>
      <c r="EJ149" s="231">
        <v>6.91</v>
      </c>
      <c r="EK149" s="231">
        <v>4634.6000000000004</v>
      </c>
      <c r="EL149" s="231">
        <v>25.05</v>
      </c>
      <c r="EM149" s="231">
        <v>269.7</v>
      </c>
      <c r="EN149" s="231">
        <v>159.19</v>
      </c>
      <c r="EO149" s="231">
        <v>264.60000000000002</v>
      </c>
      <c r="EP149" s="231">
        <v>3963.72</v>
      </c>
      <c r="EQ149" s="231">
        <v>210.33</v>
      </c>
      <c r="ER149" s="231">
        <v>182.8</v>
      </c>
      <c r="ES149" s="231">
        <v>270.22000000000003</v>
      </c>
      <c r="ET149" s="231">
        <v>68.17</v>
      </c>
      <c r="EU149" s="231">
        <v>29.58</v>
      </c>
      <c r="EV149" s="231">
        <v>487.54</v>
      </c>
      <c r="EW149" s="231">
        <v>17.22</v>
      </c>
      <c r="EX149" s="231">
        <v>200.32</v>
      </c>
      <c r="EY149" s="231">
        <v>275.36</v>
      </c>
      <c r="EZ149" s="231">
        <v>31.26</v>
      </c>
      <c r="FA149" s="231">
        <v>85.2</v>
      </c>
      <c r="FB149" s="231">
        <v>32.590000000000003</v>
      </c>
      <c r="FC149" s="231">
        <v>87.5</v>
      </c>
      <c r="FD149" s="231">
        <v>13.66</v>
      </c>
      <c r="FE149" s="231">
        <v>25.7</v>
      </c>
      <c r="FF149" s="231">
        <v>594</v>
      </c>
      <c r="FG149" s="231">
        <v>86.8</v>
      </c>
      <c r="FH149" s="231">
        <v>988.84</v>
      </c>
      <c r="FI149" s="231">
        <v>55.24</v>
      </c>
      <c r="FJ149" s="233">
        <v>46165</v>
      </c>
      <c r="FN149" s="326">
        <f t="shared" si="660"/>
        <v>-3.5302652552416801E-3</v>
      </c>
      <c r="FO149" s="322">
        <f t="shared" si="661"/>
        <v>4.301075268817134E-3</v>
      </c>
      <c r="FP149" s="322">
        <f t="shared" si="662"/>
        <v>-1.5824400204185744E-2</v>
      </c>
      <c r="FQ149" s="322">
        <f t="shared" si="663"/>
        <v>-2.3262032085561431E-2</v>
      </c>
      <c r="FR149" s="322">
        <f t="shared" si="664"/>
        <v>-3.6576167485383601E-2</v>
      </c>
      <c r="FS149" s="322">
        <f t="shared" si="665"/>
        <v>7.5790792358283801E-2</v>
      </c>
      <c r="FT149" s="322">
        <f t="shared" si="666"/>
        <v>-2.3112480739599491E-2</v>
      </c>
      <c r="FU149" s="322">
        <f t="shared" si="667"/>
        <v>4.9578103923034682E-2</v>
      </c>
      <c r="FV149" s="322">
        <f t="shared" si="668"/>
        <v>-3.0448717948717965E-2</v>
      </c>
      <c r="FW149" s="322">
        <f t="shared" si="669"/>
        <v>9.7314793126210969E-3</v>
      </c>
      <c r="FX149" s="322">
        <f t="shared" si="670"/>
        <v>-1.799687010954629E-2</v>
      </c>
      <c r="FY149" s="322">
        <f t="shared" si="671"/>
        <v>0</v>
      </c>
      <c r="FZ149" s="322">
        <f t="shared" si="672"/>
        <v>7.5168481078278686E-3</v>
      </c>
      <c r="GA149" s="322">
        <f t="shared" si="673"/>
        <v>-5.4694118277840285E-2</v>
      </c>
      <c r="GB149" s="322">
        <f t="shared" si="674"/>
        <v>-3.9840637450199064E-2</v>
      </c>
      <c r="GC149" s="322">
        <f t="shared" si="675"/>
        <v>-4.4477298087729912E-2</v>
      </c>
      <c r="GD149" s="322">
        <f t="shared" si="676"/>
        <v>-2.1657250470809766E-2</v>
      </c>
      <c r="GE149" s="322">
        <f t="shared" si="677"/>
        <v>-3.6624281997152577E-2</v>
      </c>
      <c r="GF149" s="322">
        <f t="shared" si="678"/>
        <v>-3.0554343081623712E-2</v>
      </c>
      <c r="GG149" s="322">
        <f t="shared" si="679"/>
        <v>-1.3536330624773286E-2</v>
      </c>
      <c r="GH149" s="322">
        <f t="shared" si="680"/>
        <v>-1.9026301063234462E-2</v>
      </c>
      <c r="GI149" s="322">
        <f t="shared" si="681"/>
        <v>1.7642907551164433E-3</v>
      </c>
      <c r="GJ149" s="322">
        <f t="shared" si="682"/>
        <v>-4.6204620462046387E-3</v>
      </c>
      <c r="GK149" s="322">
        <f t="shared" si="683"/>
        <v>3.399064171123E-2</v>
      </c>
      <c r="GL149" s="322">
        <f t="shared" si="684"/>
        <v>-5.4599659284497531E-2</v>
      </c>
      <c r="GM149" s="322">
        <f t="shared" si="685"/>
        <v>0.10222267398522741</v>
      </c>
      <c r="GN149" s="322">
        <f t="shared" si="686"/>
        <v>3.1802120141342705E-2</v>
      </c>
      <c r="GO149" s="322">
        <f t="shared" si="687"/>
        <v>-3.990326481257548E-2</v>
      </c>
      <c r="GP149" s="322">
        <f t="shared" si="688"/>
        <v>-2.7381845461365358E-2</v>
      </c>
      <c r="GQ149" s="322">
        <f t="shared" si="689"/>
        <v>-6.8829891838741346E-3</v>
      </c>
      <c r="GR149" s="322">
        <f t="shared" si="690"/>
        <v>-2.0901856763925777E-2</v>
      </c>
      <c r="GS149" s="322">
        <f t="shared" si="691"/>
        <v>-4.6935002133408942E-3</v>
      </c>
      <c r="GT149" s="322">
        <f t="shared" si="692"/>
        <v>-0.11397423191278497</v>
      </c>
      <c r="GU149" s="322">
        <f t="shared" si="693"/>
        <v>-3.4514421518850529E-2</v>
      </c>
      <c r="GV149" s="322">
        <f t="shared" si="694"/>
        <v>5.0980392156862821E-2</v>
      </c>
      <c r="GW149" s="322">
        <f t="shared" si="695"/>
        <v>2.319491208380093E-2</v>
      </c>
      <c r="GX149" s="322">
        <f t="shared" si="696"/>
        <v>-3.972151426617769E-2</v>
      </c>
      <c r="GY149" s="322">
        <f t="shared" si="697"/>
        <v>3.9880358923231234E-3</v>
      </c>
      <c r="GZ149" s="322">
        <f t="shared" si="698"/>
        <v>-4.8239266763152737E-4</v>
      </c>
      <c r="HA149" s="322">
        <f t="shared" si="699"/>
        <v>-2.2741018507318196E-2</v>
      </c>
      <c r="HB149" s="322">
        <f t="shared" si="700"/>
        <v>-2.9637510449123396E-3</v>
      </c>
      <c r="HC149" s="322">
        <f t="shared" si="701"/>
        <v>3.8120104438642326E-2</v>
      </c>
      <c r="HD149" s="322">
        <f t="shared" si="702"/>
        <v>-3.0332681017612571E-2</v>
      </c>
      <c r="HE149" s="322">
        <f t="shared" si="703"/>
        <v>-2.8258362168396802E-2</v>
      </c>
      <c r="HF149" s="322">
        <f t="shared" si="704"/>
        <v>-2.2832895534451454E-2</v>
      </c>
      <c r="HG149" s="322">
        <f t="shared" si="705"/>
        <v>4.4623754508221151E-3</v>
      </c>
      <c r="HH149" s="322">
        <f t="shared" si="706"/>
        <v>-4.1039671682625662E-3</v>
      </c>
      <c r="HI149" s="322">
        <f t="shared" si="707"/>
        <v>-1.0321324245374901E-2</v>
      </c>
      <c r="HJ149" s="322">
        <f t="shared" si="708"/>
        <v>-4.1121495327102763E-2</v>
      </c>
      <c r="HK149" s="322">
        <f t="shared" si="709"/>
        <v>-5.3144016227180478E-2</v>
      </c>
      <c r="HL149" s="322">
        <f t="shared" si="710"/>
        <v>-1.0526315789473667E-2</v>
      </c>
      <c r="HM149" s="322">
        <f t="shared" si="711"/>
        <v>0.12617208745784839</v>
      </c>
      <c r="HN149" s="322">
        <f t="shared" si="712"/>
        <v>-4.4906357478635825E-3</v>
      </c>
      <c r="HO149" s="322">
        <f t="shared" si="713"/>
        <v>2.2727272727272693E-2</v>
      </c>
      <c r="HP149" s="322">
        <f t="shared" si="714"/>
        <v>5.4322429906542034E-2</v>
      </c>
      <c r="HQ149" s="322">
        <f t="shared" si="715"/>
        <v>-6.0539192171159953E-2</v>
      </c>
      <c r="HR149" s="322">
        <f t="shared" si="716"/>
        <v>-2.3617163523886955E-2</v>
      </c>
      <c r="HS149" s="322">
        <f t="shared" si="717"/>
        <v>-1.7595978062157323E-2</v>
      </c>
      <c r="HT149" s="322">
        <f t="shared" si="718"/>
        <v>6.6369710467705997E-2</v>
      </c>
      <c r="HU149" s="322">
        <f t="shared" si="719"/>
        <v>1.0481167982730209E-2</v>
      </c>
      <c r="HV149" s="322">
        <f t="shared" si="720"/>
        <v>-3.1073446327683579E-2</v>
      </c>
      <c r="HW149" s="322">
        <f t="shared" si="721"/>
        <v>-4.4018131570111363E-2</v>
      </c>
      <c r="HX149" s="322">
        <f t="shared" si="722"/>
        <v>-7.2953617562412382E-3</v>
      </c>
      <c r="HY149" s="322">
        <f t="shared" si="723"/>
        <v>-7.444596979799957E-2</v>
      </c>
      <c r="HZ149" s="322">
        <f t="shared" si="724"/>
        <v>1.2497396375755129E-2</v>
      </c>
      <c r="IA149" s="322">
        <f t="shared" si="725"/>
        <v>2.7223159651956715E-2</v>
      </c>
      <c r="IB149" s="322">
        <f t="shared" si="726"/>
        <v>-2.1538897548533317E-2</v>
      </c>
      <c r="IC149" s="322">
        <f t="shared" si="727"/>
        <v>-1.2224015032372733E-2</v>
      </c>
      <c r="ID149" s="322">
        <f t="shared" si="728"/>
        <v>3.5443484394286684E-2</v>
      </c>
      <c r="IE149" s="322">
        <f t="shared" si="729"/>
        <v>-2.7009309033696107E-2</v>
      </c>
      <c r="IF149" s="322">
        <f t="shared" si="730"/>
        <v>-2.4010236339003656E-2</v>
      </c>
      <c r="IG149" s="322">
        <f t="shared" si="731"/>
        <v>4.77883096366509E-2</v>
      </c>
      <c r="IH149" s="322">
        <f t="shared" si="732"/>
        <v>1.6798418972332009E-2</v>
      </c>
      <c r="II149" s="322">
        <f t="shared" si="733"/>
        <v>-3.1057178116001605E-2</v>
      </c>
      <c r="IJ149" s="322">
        <f t="shared" si="734"/>
        <v>-2.1271709487584396E-2</v>
      </c>
      <c r="IK149" s="322">
        <f t="shared" si="735"/>
        <v>1.3385315139701119E-2</v>
      </c>
      <c r="IL149" s="322">
        <f t="shared" si="736"/>
        <v>-5.4483439547616849E-2</v>
      </c>
      <c r="IM149" s="322">
        <f t="shared" si="737"/>
        <v>1.7351024574075589E-2</v>
      </c>
      <c r="IN149" s="322">
        <f t="shared" si="738"/>
        <v>-3.6659608258337688E-2</v>
      </c>
      <c r="IO149" s="322">
        <f t="shared" si="739"/>
        <v>4.4038668098818477E-2</v>
      </c>
      <c r="IP149" s="322">
        <f t="shared" si="740"/>
        <v>-5.3926206244087067E-2</v>
      </c>
      <c r="IQ149" s="322">
        <f t="shared" si="741"/>
        <v>-4.6297448662103287E-2</v>
      </c>
      <c r="IR149" s="322">
        <f t="shared" si="742"/>
        <v>-3.8932146829810901E-2</v>
      </c>
      <c r="IS149" s="322">
        <f t="shared" si="743"/>
        <v>-9.6246390760344432E-4</v>
      </c>
      <c r="IT149" s="322">
        <f t="shared" si="744"/>
        <v>0.10344827586206906</v>
      </c>
      <c r="IU149" s="322">
        <f t="shared" si="745"/>
        <v>-1.7209484836593944E-2</v>
      </c>
      <c r="IV149" s="322">
        <f t="shared" si="746"/>
        <v>-2.581977794991061E-4</v>
      </c>
      <c r="IW149" s="322">
        <f t="shared" si="747"/>
        <v>6.9677073562910405E-2</v>
      </c>
      <c r="IX149" s="322">
        <f t="shared" si="748"/>
        <v>-2.54452926208646E-3</v>
      </c>
      <c r="IY149" s="322">
        <f t="shared" si="749"/>
        <v>-1.8115942028985121E-3</v>
      </c>
      <c r="IZ149" s="322">
        <f t="shared" si="750"/>
        <v>1.1273957158964558E-3</v>
      </c>
      <c r="JA149" s="322">
        <f t="shared" si="751"/>
        <v>0.21751824817518253</v>
      </c>
      <c r="JB149" s="322">
        <f t="shared" si="752"/>
        <v>4.4030044030044027E-3</v>
      </c>
      <c r="JC149" s="322">
        <f t="shared" si="753"/>
        <v>8.9688506981740919E-3</v>
      </c>
      <c r="JD149" s="322">
        <f t="shared" si="754"/>
        <v>-1.6974848394472712E-2</v>
      </c>
      <c r="JE149" s="322">
        <f t="shared" si="755"/>
        <v>-5.3066494512588755E-2</v>
      </c>
      <c r="JF149" s="322">
        <f t="shared" si="756"/>
        <v>-4.6919392807857715E-2</v>
      </c>
      <c r="JG149" s="322">
        <f t="shared" si="757"/>
        <v>1.0085964762958408E-2</v>
      </c>
      <c r="JH149" s="322">
        <f t="shared" si="758"/>
        <v>0.23674646668589555</v>
      </c>
      <c r="JI149" s="322">
        <f t="shared" si="759"/>
        <v>-4.7608529436751312E-2</v>
      </c>
      <c r="JJ149" s="322">
        <f t="shared" si="760"/>
        <v>-1.0046367851622799E-2</v>
      </c>
      <c r="JK149" s="322">
        <f t="shared" si="761"/>
        <v>-9.7087378640776691E-3</v>
      </c>
      <c r="JL149" s="322">
        <f t="shared" si="762"/>
        <v>4.3681747269890818E-2</v>
      </c>
      <c r="JM149" s="322">
        <f t="shared" si="763"/>
        <v>2.3500810372771474E-2</v>
      </c>
      <c r="JN149" s="322">
        <f t="shared" si="764"/>
        <v>-2.9637510449123396E-3</v>
      </c>
      <c r="JO149" s="322">
        <f t="shared" si="765"/>
        <v>0</v>
      </c>
      <c r="JP149" s="322">
        <f t="shared" si="766"/>
        <v>-1.1384217335058157E-2</v>
      </c>
      <c r="JQ149" s="322">
        <f t="shared" si="767"/>
        <v>6.5468317903089289E-3</v>
      </c>
      <c r="JR149" s="322">
        <f t="shared" si="768"/>
        <v>-4.7045540082800152E-2</v>
      </c>
      <c r="JS149" s="322">
        <f t="shared" si="769"/>
        <v>1.3385315139701119E-2</v>
      </c>
      <c r="JT149" s="322">
        <f t="shared" si="770"/>
        <v>1.217168481742481E-2</v>
      </c>
      <c r="JU149" s="322">
        <f t="shared" si="771"/>
        <v>-2.0524515393386514E-2</v>
      </c>
      <c r="JV149" s="322">
        <f t="shared" si="772"/>
        <v>4.4067796610169152E-3</v>
      </c>
      <c r="JW149" s="322">
        <f t="shared" si="773"/>
        <v>-2.9648727038350038E-2</v>
      </c>
      <c r="JX149" s="322">
        <f t="shared" si="774"/>
        <v>1.112759643916914E-2</v>
      </c>
      <c r="JY149" s="322">
        <f t="shared" si="775"/>
        <v>-2.552095527979404E-2</v>
      </c>
      <c r="JZ149" s="322">
        <f t="shared" si="776"/>
        <v>-5.6008961433829637E-3</v>
      </c>
      <c r="KA149" s="322">
        <f t="shared" si="777"/>
        <v>-1.1889542316542989E-2</v>
      </c>
      <c r="KB149" s="322">
        <f t="shared" si="778"/>
        <v>4.0426726558113517E-2</v>
      </c>
      <c r="KC149" s="322">
        <f t="shared" si="779"/>
        <v>-1.2621916236374068E-2</v>
      </c>
      <c r="KD149" s="322">
        <f t="shared" si="780"/>
        <v>-1.9796141858309719E-3</v>
      </c>
      <c r="KE149" s="322">
        <f t="shared" si="781"/>
        <v>3.2685512367491093E-2</v>
      </c>
      <c r="KF149" s="322">
        <f t="shared" si="782"/>
        <v>2.4067388688339632E-4</v>
      </c>
      <c r="KG149" s="322">
        <f t="shared" si="783"/>
        <v>-4.2517945886250602E-2</v>
      </c>
      <c r="KH149" s="322">
        <f t="shared" si="784"/>
        <v>-1.4161220043572877E-2</v>
      </c>
      <c r="KI149" s="322">
        <f t="shared" si="785"/>
        <v>0</v>
      </c>
      <c r="KJ149" s="322">
        <f t="shared" si="786"/>
        <v>-7.3429220287660912E-2</v>
      </c>
      <c r="KK149" s="322">
        <f t="shared" si="787"/>
        <v>-3.2679738562090806E-3</v>
      </c>
      <c r="KL149" s="322">
        <f t="shared" si="788"/>
        <v>0.10915609032470747</v>
      </c>
      <c r="KM149" s="322">
        <f t="shared" si="789"/>
        <v>-2.1818683974314884E-2</v>
      </c>
      <c r="KN149" s="322">
        <f t="shared" si="790"/>
        <v>9.3071786310517546E-2</v>
      </c>
      <c r="KO149" s="322">
        <f t="shared" si="791"/>
        <v>-3.9772727272727224E-2</v>
      </c>
      <c r="KP149" s="322">
        <f t="shared" si="792"/>
        <v>6.6423115244103532E-4</v>
      </c>
      <c r="KQ149" s="322">
        <f t="shared" si="793"/>
        <v>-1.7292490118576972E-2</v>
      </c>
      <c r="KR149" s="322">
        <f t="shared" si="794"/>
        <v>1.2087912087912222E-2</v>
      </c>
      <c r="KS149" s="322">
        <f t="shared" si="795"/>
        <v>-1.3403263403263428E-2</v>
      </c>
      <c r="KT149" s="322">
        <f t="shared" si="796"/>
        <v>-1.7928228758074569E-2</v>
      </c>
      <c r="KU149" s="322">
        <f t="shared" si="797"/>
        <v>2.375102375102368E-2</v>
      </c>
      <c r="KV149" s="322">
        <f t="shared" si="798"/>
        <v>8.3072100313479669E-2</v>
      </c>
      <c r="KW149" s="322">
        <f t="shared" si="799"/>
        <v>-1.5081006549465701E-3</v>
      </c>
      <c r="KX149" s="322">
        <f t="shared" si="800"/>
        <v>2.4121013900245292E-2</v>
      </c>
      <c r="KY149" s="322">
        <f t="shared" si="801"/>
        <v>5.5928411633109623E-3</v>
      </c>
      <c r="KZ149" s="322">
        <f t="shared" si="802"/>
        <v>-2.283469400282364E-2</v>
      </c>
      <c r="LA149" s="322">
        <f t="shared" si="803"/>
        <v>5.7012542759407063E-3</v>
      </c>
      <c r="LB149" s="322">
        <f t="shared" si="804"/>
        <v>-8.2096218469523315E-3</v>
      </c>
      <c r="LC149" s="322">
        <f t="shared" si="805"/>
        <v>2.8860734725823046E-2</v>
      </c>
      <c r="LD149" s="322">
        <f t="shared" si="806"/>
        <v>-3.5975144445655541E-3</v>
      </c>
      <c r="LE149" s="322">
        <f t="shared" si="807"/>
        <v>-2.0054397098821296E-2</v>
      </c>
      <c r="LF149" s="322">
        <f t="shared" si="808"/>
        <v>-5.568638315556166E-2</v>
      </c>
      <c r="LG149" s="322">
        <f t="shared" si="809"/>
        <v>3.1380753138075264E-2</v>
      </c>
      <c r="LH149" s="322">
        <f t="shared" si="810"/>
        <v>-1.2137053471926635E-2</v>
      </c>
      <c r="LI149" s="322">
        <f t="shared" si="811"/>
        <v>4.1742286751361019E-2</v>
      </c>
      <c r="LJ149" s="322">
        <f t="shared" si="812"/>
        <v>-4.9715370018975413E-2</v>
      </c>
      <c r="LK149" s="322">
        <f t="shared" si="813"/>
        <v>3.1079158241593692E-2</v>
      </c>
      <c r="LL149" s="322">
        <f t="shared" si="814"/>
        <v>8.278489781780396E-2</v>
      </c>
      <c r="LM149" s="322">
        <f t="shared" si="815"/>
        <v>2.8737020043467881E-2</v>
      </c>
      <c r="LN149" s="322">
        <f t="shared" si="816"/>
        <v>6.9927774130006642E-2</v>
      </c>
      <c r="LO149" s="322">
        <f t="shared" si="817"/>
        <v>4.9160671462829666E-2</v>
      </c>
      <c r="LP149" s="322">
        <f t="shared" si="818"/>
        <v>-1.4619883040935362E-3</v>
      </c>
      <c r="LQ149" s="322">
        <f t="shared" si="819"/>
        <v>-2.4297646165527736E-2</v>
      </c>
      <c r="LR149" s="322">
        <f t="shared" si="820"/>
        <v>-1.6806722689075631E-3</v>
      </c>
      <c r="LS149" s="322">
        <f t="shared" si="821"/>
        <v>-1.8210609659540772E-2</v>
      </c>
      <c r="LT149" s="322">
        <f t="shared" si="822"/>
        <v>-2.4370029796554584E-2</v>
      </c>
      <c r="LU149" s="322">
        <f t="shared" si="823"/>
        <v>1.6936671575846864E-2</v>
      </c>
      <c r="LV149" s="327">
        <f t="shared" si="824"/>
        <v>-4.9160258050058671E-2</v>
      </c>
    </row>
    <row r="150" spans="1:334">
      <c r="A150" s="265">
        <v>45824</v>
      </c>
      <c r="B150" s="230">
        <v>3881.69</v>
      </c>
      <c r="C150" s="231">
        <v>157.5</v>
      </c>
      <c r="D150" s="231">
        <v>77.38</v>
      </c>
      <c r="E150" s="231">
        <v>35.42</v>
      </c>
      <c r="F150" s="231">
        <v>2464.58</v>
      </c>
      <c r="G150" s="231">
        <v>137.30000000000001</v>
      </c>
      <c r="H150" s="231">
        <v>256.8</v>
      </c>
      <c r="I150" s="231">
        <v>207613.64</v>
      </c>
      <c r="J150" s="231">
        <v>78.5</v>
      </c>
      <c r="K150" s="231">
        <v>476.62</v>
      </c>
      <c r="L150" s="231">
        <v>72</v>
      </c>
      <c r="M150" s="232">
        <v>7.0000000000000007E-2</v>
      </c>
      <c r="N150" s="231">
        <v>38.909999999999997</v>
      </c>
      <c r="O150" s="231">
        <v>5294.91</v>
      </c>
      <c r="P150" s="231">
        <v>4.8099999999999996</v>
      </c>
      <c r="Q150" s="231">
        <v>2403.81</v>
      </c>
      <c r="R150" s="231">
        <v>54.05</v>
      </c>
      <c r="S150" s="231">
        <v>200.77</v>
      </c>
      <c r="T150" s="231">
        <v>87.3</v>
      </c>
      <c r="U150" s="231">
        <v>59137.27</v>
      </c>
      <c r="V150" s="231">
        <v>17.329999999999998</v>
      </c>
      <c r="W150" s="231">
        <v>143.84</v>
      </c>
      <c r="X150" s="231">
        <v>14.93</v>
      </c>
      <c r="Y150" s="231">
        <v>298</v>
      </c>
      <c r="Z150" s="231">
        <v>113.01</v>
      </c>
      <c r="AA150" s="231">
        <v>322.16000000000003</v>
      </c>
      <c r="AB150" s="231">
        <v>2.97</v>
      </c>
      <c r="AC150" s="231">
        <v>8.01</v>
      </c>
      <c r="AD150" s="231">
        <v>24.75</v>
      </c>
      <c r="AE150" s="231">
        <v>209.69</v>
      </c>
      <c r="AF150" s="231">
        <v>449.95</v>
      </c>
      <c r="AG150" s="231">
        <v>68.319999999999993</v>
      </c>
      <c r="AH150" s="231">
        <v>8.14</v>
      </c>
      <c r="AI150" s="231">
        <v>172.4</v>
      </c>
      <c r="AJ150" s="231">
        <v>23.56</v>
      </c>
      <c r="AK150" s="231">
        <v>272.8</v>
      </c>
      <c r="AL150" s="231">
        <v>459.05</v>
      </c>
      <c r="AM150" s="231">
        <v>21.08</v>
      </c>
      <c r="AN150" s="231">
        <v>21.96</v>
      </c>
      <c r="AO150" s="231">
        <v>167.5</v>
      </c>
      <c r="AP150" s="231">
        <v>272.36</v>
      </c>
      <c r="AQ150" s="231">
        <v>19.55</v>
      </c>
      <c r="AR150" s="231">
        <v>9.7200000000000006</v>
      </c>
      <c r="AS150" s="231">
        <v>81.540000000000006</v>
      </c>
      <c r="AT150" s="231">
        <v>103.46</v>
      </c>
      <c r="AU150" s="231">
        <v>172.22</v>
      </c>
      <c r="AV150" s="231">
        <v>29.14</v>
      </c>
      <c r="AW150" s="231">
        <v>48.63</v>
      </c>
      <c r="AX150" s="231">
        <v>5.07</v>
      </c>
      <c r="AY150" s="231">
        <v>23.87</v>
      </c>
      <c r="AZ150" s="231">
        <v>34.22</v>
      </c>
      <c r="BA150" s="231">
        <v>8968.52</v>
      </c>
      <c r="BB150" s="231">
        <v>648.67999999999995</v>
      </c>
      <c r="BC150" s="231">
        <v>3.91</v>
      </c>
      <c r="BD150" s="231">
        <v>18.16</v>
      </c>
      <c r="BE150" s="231">
        <v>376.92</v>
      </c>
      <c r="BF150" s="231">
        <v>1231.4100000000001</v>
      </c>
      <c r="BG150" s="231">
        <v>209.3</v>
      </c>
      <c r="BH150" s="231">
        <v>71.69</v>
      </c>
      <c r="BI150" s="231">
        <v>359.2</v>
      </c>
      <c r="BJ150" s="231">
        <v>6.91</v>
      </c>
      <c r="BK150" s="231">
        <v>1465.19</v>
      </c>
      <c r="BL150" s="231">
        <v>150.38999999999999</v>
      </c>
      <c r="BM150" s="231">
        <v>238.73</v>
      </c>
      <c r="BN150" s="231">
        <v>286.31</v>
      </c>
      <c r="BO150" s="231">
        <v>3411.36</v>
      </c>
      <c r="BP150" s="231">
        <v>137.57</v>
      </c>
      <c r="BQ150" s="231">
        <v>969.86</v>
      </c>
      <c r="BR150" s="231">
        <v>117.13</v>
      </c>
      <c r="BS150" s="231">
        <v>364.95</v>
      </c>
      <c r="BT150" s="231">
        <v>125.8</v>
      </c>
      <c r="BU150" s="231">
        <v>52.92</v>
      </c>
      <c r="BV150" s="231">
        <v>10.45</v>
      </c>
      <c r="BW150" s="231">
        <v>95.9</v>
      </c>
      <c r="BX150" s="231">
        <v>681.37</v>
      </c>
      <c r="BY150" s="231">
        <v>148.69999999999999</v>
      </c>
      <c r="BZ150" s="231">
        <v>106.4</v>
      </c>
      <c r="CA150" s="231">
        <v>127.82</v>
      </c>
      <c r="CB150" s="231">
        <v>71.849999999999994</v>
      </c>
      <c r="CC150" s="231">
        <v>98700</v>
      </c>
      <c r="CD150" s="231">
        <v>195.4</v>
      </c>
      <c r="CE150" s="231">
        <v>77.989999999999995</v>
      </c>
      <c r="CF150" s="231">
        <v>8400</v>
      </c>
      <c r="CG150" s="231">
        <v>20.22</v>
      </c>
      <c r="CH150" s="231">
        <v>1.32</v>
      </c>
      <c r="CI150" s="231">
        <v>175</v>
      </c>
      <c r="CJ150" s="231">
        <v>128.24</v>
      </c>
      <c r="CK150" s="231">
        <v>73.77</v>
      </c>
      <c r="CL150" s="231">
        <v>22.58</v>
      </c>
      <c r="CM150" s="231">
        <v>5.44</v>
      </c>
      <c r="CN150" s="231">
        <v>8.7899999999999991</v>
      </c>
      <c r="CO150" s="231">
        <v>18.88</v>
      </c>
      <c r="CP150" s="231">
        <v>1898</v>
      </c>
      <c r="CQ150" s="231">
        <v>180.88</v>
      </c>
      <c r="CR150" s="231">
        <v>380.5</v>
      </c>
      <c r="CS150" s="231">
        <v>287.58999999999997</v>
      </c>
      <c r="CT150" s="231">
        <v>337.98</v>
      </c>
      <c r="CU150" s="231">
        <v>676.2</v>
      </c>
      <c r="CV150" s="231">
        <v>204.38</v>
      </c>
      <c r="CW150" s="231">
        <v>531.54999999999995</v>
      </c>
      <c r="CX150" s="231">
        <v>12.74</v>
      </c>
      <c r="CY150" s="231">
        <v>505.5</v>
      </c>
      <c r="CZ150" s="231">
        <v>46.49</v>
      </c>
      <c r="DA150" s="231">
        <v>11785</v>
      </c>
      <c r="DB150" s="231">
        <v>272.36</v>
      </c>
      <c r="DC150" s="231">
        <v>7.55</v>
      </c>
      <c r="DD150" s="231">
        <v>35.67</v>
      </c>
      <c r="DE150" s="231">
        <v>1679.73</v>
      </c>
      <c r="DF150" s="231">
        <v>260.2</v>
      </c>
      <c r="DG150" s="231">
        <v>148.69999999999999</v>
      </c>
      <c r="DH150" s="231">
        <v>16.03</v>
      </c>
      <c r="DI150" s="231">
        <v>8.56</v>
      </c>
      <c r="DJ150" s="231">
        <v>28.39</v>
      </c>
      <c r="DK150" s="231">
        <v>59.48</v>
      </c>
      <c r="DL150" s="231">
        <v>13800</v>
      </c>
      <c r="DM150" s="231">
        <v>42.6</v>
      </c>
      <c r="DN150" s="231">
        <v>60.75</v>
      </c>
      <c r="DO150" s="231">
        <v>73.790000000000006</v>
      </c>
      <c r="DP150" s="231">
        <v>92.51</v>
      </c>
      <c r="DQ150" s="231">
        <v>176300</v>
      </c>
      <c r="DR150" s="231">
        <v>707.42</v>
      </c>
      <c r="DS150" s="231">
        <v>46.76</v>
      </c>
      <c r="DT150" s="231">
        <v>45.32</v>
      </c>
      <c r="DU150" s="231">
        <v>58.01</v>
      </c>
      <c r="DV150" s="231">
        <v>9.0299999999999994</v>
      </c>
      <c r="DW150" s="231">
        <v>0.93</v>
      </c>
      <c r="DX150" s="231">
        <v>12.18</v>
      </c>
      <c r="DY150" s="231">
        <v>8.76</v>
      </c>
      <c r="DZ150" s="231">
        <v>276.56</v>
      </c>
      <c r="EA150" s="231">
        <v>143.37</v>
      </c>
      <c r="EB150" s="231">
        <v>25</v>
      </c>
      <c r="EC150" s="231">
        <v>1531.6</v>
      </c>
      <c r="ED150" s="231">
        <v>29.97</v>
      </c>
      <c r="EE150" s="231">
        <v>20.64</v>
      </c>
      <c r="EF150" s="231">
        <v>17.68</v>
      </c>
      <c r="EG150" s="231">
        <v>33.24</v>
      </c>
      <c r="EH150" s="231">
        <v>1349.64</v>
      </c>
      <c r="EI150" s="231">
        <v>195.73</v>
      </c>
      <c r="EJ150" s="231">
        <v>6.26</v>
      </c>
      <c r="EK150" s="231">
        <v>4562.6099999999997</v>
      </c>
      <c r="EL150" s="231">
        <v>24.48</v>
      </c>
      <c r="EM150" s="231">
        <v>259.3</v>
      </c>
      <c r="EN150" s="231">
        <v>158</v>
      </c>
      <c r="EO150" s="231">
        <v>257.39999999999998</v>
      </c>
      <c r="EP150" s="231">
        <v>3966.7</v>
      </c>
      <c r="EQ150" s="231">
        <v>209.51</v>
      </c>
      <c r="ER150" s="231">
        <v>178.76</v>
      </c>
      <c r="ES150" s="231">
        <v>276.52999999999997</v>
      </c>
      <c r="ET150" s="231">
        <v>72.38</v>
      </c>
      <c r="EU150" s="231">
        <v>29.02</v>
      </c>
      <c r="EV150" s="231">
        <v>484.85</v>
      </c>
      <c r="EW150" s="231">
        <v>17.21</v>
      </c>
      <c r="EX150" s="231">
        <v>198.75</v>
      </c>
      <c r="EY150" s="231">
        <v>279.08</v>
      </c>
      <c r="EZ150" s="231">
        <v>30.8</v>
      </c>
      <c r="FA150" s="231">
        <v>83.74</v>
      </c>
      <c r="FB150" s="231">
        <v>32.93</v>
      </c>
      <c r="FC150" s="231">
        <v>87</v>
      </c>
      <c r="FD150" s="231">
        <v>12.74</v>
      </c>
      <c r="FE150" s="231">
        <v>25.43</v>
      </c>
      <c r="FF150" s="231">
        <v>595</v>
      </c>
      <c r="FG150" s="231">
        <v>83.22</v>
      </c>
      <c r="FH150" s="231">
        <v>978.93</v>
      </c>
      <c r="FI150" s="231">
        <v>55.56</v>
      </c>
      <c r="FJ150" s="233">
        <v>45777.14</v>
      </c>
      <c r="FN150" s="326">
        <f t="shared" si="660"/>
        <v>-4.9245046015022271E-3</v>
      </c>
      <c r="FO150" s="322">
        <f t="shared" si="661"/>
        <v>-3.6402569593147686E-2</v>
      </c>
      <c r="FP150" s="322">
        <f t="shared" si="662"/>
        <v>3.3713692946056909E-3</v>
      </c>
      <c r="FQ150" s="322">
        <f t="shared" si="663"/>
        <v>-3.0385984122638911E-2</v>
      </c>
      <c r="FR150" s="322">
        <f t="shared" si="664"/>
        <v>-2.0546203125248488E-2</v>
      </c>
      <c r="FS150" s="322">
        <f t="shared" si="665"/>
        <v>-7.2780203784566459E-4</v>
      </c>
      <c r="FT150" s="322">
        <f t="shared" si="666"/>
        <v>1.2618296529968522E-2</v>
      </c>
      <c r="FU150" s="322">
        <f t="shared" si="667"/>
        <v>5.5276380887862187E-2</v>
      </c>
      <c r="FV150" s="322">
        <f t="shared" si="668"/>
        <v>8.126721763085408E-2</v>
      </c>
      <c r="FW150" s="322">
        <f t="shared" si="669"/>
        <v>5.1457252520139985E-3</v>
      </c>
      <c r="FX150" s="322">
        <f t="shared" si="670"/>
        <v>-4.3824701195219085E-2</v>
      </c>
      <c r="FY150" s="322">
        <f t="shared" si="671"/>
        <v>0</v>
      </c>
      <c r="FZ150" s="322">
        <f t="shared" si="672"/>
        <v>1.0290712631849538E-3</v>
      </c>
      <c r="GA150" s="322">
        <f t="shared" si="673"/>
        <v>1.0663097175979705E-3</v>
      </c>
      <c r="GB150" s="322">
        <f t="shared" si="674"/>
        <v>-2.074688796680638E-3</v>
      </c>
      <c r="GC150" s="322">
        <f t="shared" si="675"/>
        <v>1.3419168795689647E-2</v>
      </c>
      <c r="GD150" s="322">
        <f t="shared" si="676"/>
        <v>4.0423484119345411E-2</v>
      </c>
      <c r="GE150" s="322">
        <f t="shared" si="677"/>
        <v>2.3136115782500234E-2</v>
      </c>
      <c r="GF150" s="322">
        <f t="shared" si="678"/>
        <v>-1.7334533993696603E-2</v>
      </c>
      <c r="GG150" s="322">
        <f t="shared" si="679"/>
        <v>2.0583288376583193E-2</v>
      </c>
      <c r="GH150" s="322">
        <f t="shared" si="680"/>
        <v>-1.140901312036525E-2</v>
      </c>
      <c r="GI150" s="322">
        <f t="shared" si="681"/>
        <v>1.3314547375836667E-2</v>
      </c>
      <c r="GJ150" s="322">
        <f t="shared" si="682"/>
        <v>-9.9469496021220398E-3</v>
      </c>
      <c r="GK150" s="322">
        <f t="shared" si="683"/>
        <v>-3.6752109124995977E-2</v>
      </c>
      <c r="GL150" s="322">
        <f t="shared" si="684"/>
        <v>1.819983782322741E-2</v>
      </c>
      <c r="GM150" s="322">
        <f t="shared" si="685"/>
        <v>-9.6830715317696263E-3</v>
      </c>
      <c r="GN150" s="322">
        <f t="shared" si="686"/>
        <v>1.7123287671232969E-2</v>
      </c>
      <c r="GO150" s="322">
        <f t="shared" si="687"/>
        <v>8.8161209068009314E-3</v>
      </c>
      <c r="GP150" s="322">
        <f t="shared" si="688"/>
        <v>-4.5507134593135351E-2</v>
      </c>
      <c r="GQ150" s="322">
        <f t="shared" si="689"/>
        <v>-1.1362564827911347E-2</v>
      </c>
      <c r="GR150" s="322">
        <f t="shared" si="690"/>
        <v>-2.4815778066753336E-2</v>
      </c>
      <c r="GS150" s="322">
        <f t="shared" si="691"/>
        <v>-2.3721063160903267E-2</v>
      </c>
      <c r="GT150" s="322">
        <f t="shared" si="692"/>
        <v>-8.9485458612975272E-2</v>
      </c>
      <c r="GU150" s="322">
        <f t="shared" si="693"/>
        <v>-3.5524475524475491E-2</v>
      </c>
      <c r="GV150" s="322">
        <f t="shared" si="694"/>
        <v>-2.3217247097844205E-2</v>
      </c>
      <c r="GW150" s="322">
        <f t="shared" si="695"/>
        <v>-2.5594149908591906E-3</v>
      </c>
      <c r="GX150" s="322">
        <f t="shared" si="696"/>
        <v>-9.4726393923700719E-3</v>
      </c>
      <c r="GY150" s="322">
        <f t="shared" si="697"/>
        <v>4.6673286991062449E-2</v>
      </c>
      <c r="GZ150" s="322">
        <f t="shared" si="698"/>
        <v>5.9845559845559948E-2</v>
      </c>
      <c r="HA150" s="322">
        <f t="shared" si="699"/>
        <v>3.6638197796756942E-2</v>
      </c>
      <c r="HB150" s="322">
        <f t="shared" si="700"/>
        <v>3.7957317073170876E-2</v>
      </c>
      <c r="HC150" s="322">
        <f t="shared" si="701"/>
        <v>-1.6599597585512993E-2</v>
      </c>
      <c r="HD150" s="322">
        <f t="shared" si="702"/>
        <v>-1.9172552976791071E-2</v>
      </c>
      <c r="HE150" s="322">
        <f t="shared" si="703"/>
        <v>-3.2166172106824854E-2</v>
      </c>
      <c r="HF150" s="322">
        <f t="shared" si="704"/>
        <v>6.9685690653432539E-2</v>
      </c>
      <c r="HG150" s="322">
        <f t="shared" si="705"/>
        <v>4.8076923076923114E-2</v>
      </c>
      <c r="HH150" s="322">
        <f t="shared" si="706"/>
        <v>6.8681318681317212E-4</v>
      </c>
      <c r="HI150" s="322">
        <f t="shared" si="707"/>
        <v>-4.3093270365997596E-2</v>
      </c>
      <c r="HJ150" s="322">
        <f t="shared" si="708"/>
        <v>-1.1695906432748463E-2</v>
      </c>
      <c r="HK150" s="322">
        <f t="shared" si="709"/>
        <v>2.2707797772065174E-2</v>
      </c>
      <c r="HL150" s="322">
        <f t="shared" si="710"/>
        <v>1.1229314420803648E-2</v>
      </c>
      <c r="HM150" s="322">
        <f t="shared" si="711"/>
        <v>8.2851181794473136E-2</v>
      </c>
      <c r="HN150" s="322">
        <f t="shared" si="712"/>
        <v>-2.1362621447106513E-2</v>
      </c>
      <c r="HO150" s="322">
        <f t="shared" si="713"/>
        <v>-3.4567901234567822E-2</v>
      </c>
      <c r="HP150" s="322">
        <f t="shared" si="714"/>
        <v>6.0941828254847327E-3</v>
      </c>
      <c r="HQ150" s="322">
        <f t="shared" si="715"/>
        <v>-3.7683823529411742E-2</v>
      </c>
      <c r="HR150" s="322">
        <f t="shared" si="716"/>
        <v>1.5889122633337451E-2</v>
      </c>
      <c r="HS150" s="322">
        <f t="shared" si="717"/>
        <v>-2.6285182600604688E-2</v>
      </c>
      <c r="HT150" s="322">
        <f t="shared" si="718"/>
        <v>-1.8100807574491153E-3</v>
      </c>
      <c r="HU150" s="322">
        <f t="shared" si="719"/>
        <v>9.6978215038650423E-3</v>
      </c>
      <c r="HV150" s="322">
        <f t="shared" si="720"/>
        <v>7.2886297376093031E-3</v>
      </c>
      <c r="HW150" s="322">
        <f t="shared" si="721"/>
        <v>-1.0347785560381177E-2</v>
      </c>
      <c r="HX150" s="322">
        <f t="shared" si="722"/>
        <v>1.3956310679611604E-2</v>
      </c>
      <c r="HY150" s="322">
        <f t="shared" si="723"/>
        <v>1.1696402085010767E-2</v>
      </c>
      <c r="HZ150" s="322">
        <f t="shared" si="724"/>
        <v>-1.8343276417746766E-2</v>
      </c>
      <c r="IA150" s="322">
        <f t="shared" si="725"/>
        <v>-2.9024140017361393E-3</v>
      </c>
      <c r="IB150" s="322">
        <f t="shared" si="726"/>
        <v>-3.8377986965966774E-3</v>
      </c>
      <c r="IC150" s="322">
        <f t="shared" si="727"/>
        <v>2.6983716722667498E-3</v>
      </c>
      <c r="ID150" s="322">
        <f t="shared" si="728"/>
        <v>-2.639645776566777E-3</v>
      </c>
      <c r="IE150" s="322">
        <f t="shared" si="729"/>
        <v>-1.6439832906616419E-2</v>
      </c>
      <c r="IF150" s="322">
        <f t="shared" si="730"/>
        <v>-2.9844991131333314E-2</v>
      </c>
      <c r="IG150" s="322">
        <f t="shared" si="731"/>
        <v>-2.638522427440644E-3</v>
      </c>
      <c r="IH150" s="322">
        <f t="shared" si="732"/>
        <v>1.5549076773566584E-2</v>
      </c>
      <c r="II150" s="322">
        <f t="shared" si="733"/>
        <v>1.7830609212481498E-2</v>
      </c>
      <c r="IJ150" s="322">
        <f t="shared" si="734"/>
        <v>-7.4793218748165496E-4</v>
      </c>
      <c r="IK150" s="322">
        <f t="shared" si="735"/>
        <v>-4.6550397537830336E-2</v>
      </c>
      <c r="IL150" s="322">
        <f t="shared" si="736"/>
        <v>1.0062654262388478E-2</v>
      </c>
      <c r="IM150" s="322">
        <f t="shared" si="737"/>
        <v>-1.358234295415974E-2</v>
      </c>
      <c r="IN150" s="322">
        <f t="shared" si="738"/>
        <v>-1.2913861794202662E-2</v>
      </c>
      <c r="IO150" s="322">
        <f t="shared" si="739"/>
        <v>1.5432098765432098E-2</v>
      </c>
      <c r="IP150" s="322">
        <f t="shared" si="740"/>
        <v>-2.2999999999999972E-2</v>
      </c>
      <c r="IQ150" s="322">
        <f t="shared" si="741"/>
        <v>1.7747618426203829E-2</v>
      </c>
      <c r="IR150" s="322">
        <f t="shared" si="742"/>
        <v>-2.7777777777777776E-2</v>
      </c>
      <c r="IS150" s="322">
        <f t="shared" si="743"/>
        <v>-2.6011560693641748E-2</v>
      </c>
      <c r="IT150" s="322">
        <f t="shared" si="744"/>
        <v>3.1250000000000028E-2</v>
      </c>
      <c r="IU150" s="322">
        <f t="shared" si="745"/>
        <v>-1.8252338580880287E-3</v>
      </c>
      <c r="IV150" s="322">
        <f t="shared" si="746"/>
        <v>0.10399449035812683</v>
      </c>
      <c r="IW150" s="322">
        <f t="shared" si="747"/>
        <v>-7.5911311537016191E-2</v>
      </c>
      <c r="IX150" s="322">
        <f t="shared" si="748"/>
        <v>-3.9965986394557881E-2</v>
      </c>
      <c r="IY150" s="322">
        <f t="shared" si="749"/>
        <v>-1.2704174228675027E-2</v>
      </c>
      <c r="IZ150" s="322">
        <f t="shared" si="750"/>
        <v>-1.0135135135135318E-2</v>
      </c>
      <c r="JA150" s="322">
        <f t="shared" si="751"/>
        <v>0.13189448441246998</v>
      </c>
      <c r="JB150" s="322">
        <f t="shared" si="752"/>
        <v>-2.1144920061887573E-2</v>
      </c>
      <c r="JC150" s="322">
        <f t="shared" si="753"/>
        <v>-3.7206579017405698E-2</v>
      </c>
      <c r="JD150" s="322">
        <f t="shared" si="754"/>
        <v>-3.7999646044547752E-2</v>
      </c>
      <c r="JE150" s="322">
        <f t="shared" si="755"/>
        <v>-1.9668666484865142E-2</v>
      </c>
      <c r="JF150" s="322">
        <f t="shared" si="756"/>
        <v>-4.0456519887573456E-2</v>
      </c>
      <c r="JG150" s="322">
        <f t="shared" si="757"/>
        <v>-5.0347587950284267E-2</v>
      </c>
      <c r="JH150" s="322">
        <f t="shared" si="758"/>
        <v>-4.669061056952279E-2</v>
      </c>
      <c r="JI150" s="322">
        <f t="shared" si="759"/>
        <v>-5.170106863147382E-2</v>
      </c>
      <c r="JJ150" s="322">
        <f t="shared" si="760"/>
        <v>-5.4644808743169616E-3</v>
      </c>
      <c r="JK150" s="322">
        <f t="shared" si="761"/>
        <v>-8.8235294117647058E-3</v>
      </c>
      <c r="JL150" s="322">
        <f t="shared" si="762"/>
        <v>-7.2603032244287066E-3</v>
      </c>
      <c r="JM150" s="322">
        <f t="shared" si="763"/>
        <v>-6.6904196357878074E-2</v>
      </c>
      <c r="JN150" s="322">
        <f t="shared" si="764"/>
        <v>3.7957317073170876E-2</v>
      </c>
      <c r="JO150" s="322">
        <f t="shared" si="765"/>
        <v>-1.5645371577574983E-2</v>
      </c>
      <c r="JP150" s="322">
        <f t="shared" si="766"/>
        <v>-6.6474744831196003E-2</v>
      </c>
      <c r="JQ150" s="322">
        <f t="shared" si="767"/>
        <v>3.2491384407719419E-3</v>
      </c>
      <c r="JR150" s="322">
        <f t="shared" si="768"/>
        <v>2.7646129541864139E-2</v>
      </c>
      <c r="JS150" s="322">
        <f t="shared" si="769"/>
        <v>-4.6550397537830336E-2</v>
      </c>
      <c r="JT150" s="322">
        <f t="shared" si="770"/>
        <v>1.4556962025316481E-2</v>
      </c>
      <c r="JU150" s="322">
        <f t="shared" si="771"/>
        <v>-3.4924330616995765E-3</v>
      </c>
      <c r="JV150" s="322">
        <f t="shared" si="772"/>
        <v>-4.1849476881538929E-2</v>
      </c>
      <c r="JW150" s="322">
        <f t="shared" si="773"/>
        <v>-1.2288276320159448E-2</v>
      </c>
      <c r="JX150" s="322">
        <f t="shared" si="774"/>
        <v>1.2472487160674981E-2</v>
      </c>
      <c r="JY150" s="322">
        <f t="shared" si="775"/>
        <v>2.3546371936569055E-2</v>
      </c>
      <c r="JZ150" s="322">
        <f t="shared" si="776"/>
        <v>-2.2368844544576771E-2</v>
      </c>
      <c r="KA150" s="322">
        <f t="shared" si="777"/>
        <v>-4.5283995342217616E-2</v>
      </c>
      <c r="KB150" s="322">
        <f t="shared" si="778"/>
        <v>-1.5110631408526774E-3</v>
      </c>
      <c r="KC150" s="322">
        <f t="shared" si="779"/>
        <v>2.4404416037187682E-2</v>
      </c>
      <c r="KD150" s="322">
        <f t="shared" si="780"/>
        <v>-4.8252092565239692E-3</v>
      </c>
      <c r="KE150" s="322">
        <f t="shared" si="781"/>
        <v>0</v>
      </c>
      <c r="KF150" s="322">
        <f t="shared" si="782"/>
        <v>9.0471607314725644E-2</v>
      </c>
      <c r="KG150" s="322">
        <f t="shared" si="783"/>
        <v>0.11514801999231054</v>
      </c>
      <c r="KH150" s="322">
        <f t="shared" si="784"/>
        <v>-2.2099447513813644E-3</v>
      </c>
      <c r="KI150" s="322">
        <f t="shared" si="785"/>
        <v>6.8965517241379379E-2</v>
      </c>
      <c r="KJ150" s="322">
        <f t="shared" si="786"/>
        <v>-4.9019607843137662E-3</v>
      </c>
      <c r="KK150" s="322">
        <f t="shared" si="787"/>
        <v>-4.2622950819672191E-2</v>
      </c>
      <c r="KL150" s="322">
        <f t="shared" si="788"/>
        <v>2.7454768362001655E-2</v>
      </c>
      <c r="KM150" s="322">
        <f t="shared" si="789"/>
        <v>1.1999717653702387E-2</v>
      </c>
      <c r="KN150" s="322">
        <f t="shared" si="790"/>
        <v>-4.5437189767086723E-2</v>
      </c>
      <c r="KO150" s="322">
        <f t="shared" si="791"/>
        <v>-7.5232459847844546E-2</v>
      </c>
      <c r="KP150" s="322">
        <f t="shared" si="792"/>
        <v>-5.3103219382675121E-3</v>
      </c>
      <c r="KQ150" s="322">
        <f t="shared" si="793"/>
        <v>3.7707390648567117E-2</v>
      </c>
      <c r="KR150" s="322">
        <f t="shared" si="794"/>
        <v>-4.0173724212812262E-2</v>
      </c>
      <c r="KS150" s="322">
        <f t="shared" si="795"/>
        <v>-1.8310691080921367E-2</v>
      </c>
      <c r="KT150" s="322">
        <f t="shared" si="796"/>
        <v>1.9673494235295666E-3</v>
      </c>
      <c r="KU150" s="322">
        <f t="shared" si="797"/>
        <v>-2.1350000000000049E-2</v>
      </c>
      <c r="KV150" s="322">
        <f t="shared" si="798"/>
        <v>-9.4066570188133192E-2</v>
      </c>
      <c r="KW150" s="322">
        <f t="shared" si="799"/>
        <v>-1.5533163595563951E-2</v>
      </c>
      <c r="KX150" s="322">
        <f t="shared" si="800"/>
        <v>-2.2754491017964083E-2</v>
      </c>
      <c r="KY150" s="322">
        <f t="shared" si="801"/>
        <v>-3.8561364479050717E-2</v>
      </c>
      <c r="KZ150" s="322">
        <f t="shared" si="802"/>
        <v>-7.4753439286387195E-3</v>
      </c>
      <c r="LA150" s="322">
        <f t="shared" si="803"/>
        <v>-2.7210884353741666E-2</v>
      </c>
      <c r="LB150" s="322">
        <f t="shared" si="804"/>
        <v>7.518189983147191E-4</v>
      </c>
      <c r="LC150" s="322">
        <f t="shared" si="805"/>
        <v>-3.8986354775829486E-3</v>
      </c>
      <c r="LD150" s="322">
        <f t="shared" si="806"/>
        <v>-2.2100656455142344E-2</v>
      </c>
      <c r="LE150" s="322">
        <f t="shared" si="807"/>
        <v>2.3351343349862871E-2</v>
      </c>
      <c r="LF150" s="322">
        <f t="shared" si="808"/>
        <v>6.1757371277688038E-2</v>
      </c>
      <c r="LG150" s="322">
        <f t="shared" si="809"/>
        <v>-1.8931710615280553E-2</v>
      </c>
      <c r="LH150" s="322">
        <f t="shared" si="810"/>
        <v>-5.5174960003281735E-3</v>
      </c>
      <c r="LI150" s="322">
        <f t="shared" si="811"/>
        <v>-5.807200929150994E-4</v>
      </c>
      <c r="LJ150" s="322">
        <f t="shared" si="812"/>
        <v>-7.8374600638977301E-3</v>
      </c>
      <c r="LK150" s="322">
        <f t="shared" si="813"/>
        <v>1.3509587449157359E-2</v>
      </c>
      <c r="LL150" s="322">
        <f t="shared" si="814"/>
        <v>-1.4715291106845836E-2</v>
      </c>
      <c r="LM150" s="322">
        <f t="shared" si="815"/>
        <v>-1.7136150234741878E-2</v>
      </c>
      <c r="LN150" s="322">
        <f t="shared" si="816"/>
        <v>1.0432648051549441E-2</v>
      </c>
      <c r="LO150" s="322">
        <f t="shared" si="817"/>
        <v>-5.7142857142857143E-3</v>
      </c>
      <c r="LP150" s="322">
        <f t="shared" si="818"/>
        <v>-6.7349926793557821E-2</v>
      </c>
      <c r="LQ150" s="322">
        <f t="shared" si="819"/>
        <v>-1.050583657587547E-2</v>
      </c>
      <c r="LR150" s="322">
        <f t="shared" si="820"/>
        <v>1.6835016835016834E-3</v>
      </c>
      <c r="LS150" s="322">
        <f t="shared" si="821"/>
        <v>-4.1244239631336388E-2</v>
      </c>
      <c r="LT150" s="322">
        <f t="shared" si="822"/>
        <v>-1.0021843776546338E-2</v>
      </c>
      <c r="LU150" s="322">
        <f t="shared" si="823"/>
        <v>5.7929036929761091E-3</v>
      </c>
      <c r="LV150" s="327">
        <f t="shared" si="824"/>
        <v>-8.401602945954741E-3</v>
      </c>
    </row>
    <row r="151" spans="1:334">
      <c r="A151" s="265">
        <v>45831</v>
      </c>
      <c r="B151" s="230">
        <v>4009.04</v>
      </c>
      <c r="C151" s="231">
        <v>170.2</v>
      </c>
      <c r="D151" s="231">
        <v>73.53</v>
      </c>
      <c r="E151" s="231">
        <v>36.71</v>
      </c>
      <c r="F151" s="231">
        <v>2488.71</v>
      </c>
      <c r="G151" s="231">
        <v>130.74</v>
      </c>
      <c r="H151" s="231">
        <v>283.2</v>
      </c>
      <c r="I151" s="231">
        <v>202670.45</v>
      </c>
      <c r="J151" s="231">
        <v>83.03</v>
      </c>
      <c r="K151" s="231">
        <v>495.13</v>
      </c>
      <c r="L151" s="231">
        <v>76.84</v>
      </c>
      <c r="M151" s="232">
        <v>7.0000000000000007E-2</v>
      </c>
      <c r="N151" s="231">
        <v>39.26</v>
      </c>
      <c r="O151" s="231">
        <v>5683.35</v>
      </c>
      <c r="P151" s="231">
        <v>4.88</v>
      </c>
      <c r="Q151" s="231">
        <v>2560.0500000000002</v>
      </c>
      <c r="R151" s="231">
        <v>58.95</v>
      </c>
      <c r="S151" s="231">
        <v>200.85</v>
      </c>
      <c r="T151" s="231">
        <v>91.34</v>
      </c>
      <c r="U151" s="231">
        <v>60429.34</v>
      </c>
      <c r="V151" s="231">
        <v>17.61</v>
      </c>
      <c r="W151" s="231">
        <v>157.74</v>
      </c>
      <c r="X151" s="231">
        <v>15.27</v>
      </c>
      <c r="Y151" s="231">
        <v>307.17</v>
      </c>
      <c r="Z151" s="231">
        <v>114.08</v>
      </c>
      <c r="AA151" s="231">
        <v>323.63</v>
      </c>
      <c r="AB151" s="231">
        <v>2.97</v>
      </c>
      <c r="AC151" s="231">
        <v>8.7200000000000006</v>
      </c>
      <c r="AD151" s="231">
        <v>26.3</v>
      </c>
      <c r="AE151" s="231">
        <v>223.3</v>
      </c>
      <c r="AF151" s="231">
        <v>449.3</v>
      </c>
      <c r="AG151" s="231">
        <v>69.790000000000006</v>
      </c>
      <c r="AH151" s="231">
        <v>7.97</v>
      </c>
      <c r="AI151" s="231">
        <v>175.74</v>
      </c>
      <c r="AJ151" s="231">
        <v>23.78</v>
      </c>
      <c r="AK151" s="231">
        <v>282.5</v>
      </c>
      <c r="AL151" s="231">
        <v>491.1</v>
      </c>
      <c r="AM151" s="231">
        <v>22.69</v>
      </c>
      <c r="AN151" s="231">
        <v>23.64</v>
      </c>
      <c r="AO151" s="231">
        <v>178.2</v>
      </c>
      <c r="AP151" s="231">
        <v>284.35000000000002</v>
      </c>
      <c r="AQ151" s="231">
        <v>19.82</v>
      </c>
      <c r="AR151" s="231">
        <v>11.55</v>
      </c>
      <c r="AS151" s="231">
        <v>79.290000000000006</v>
      </c>
      <c r="AT151" s="231">
        <v>105.27</v>
      </c>
      <c r="AU151" s="231">
        <v>172.11</v>
      </c>
      <c r="AV151" s="231">
        <v>29.7</v>
      </c>
      <c r="AW151" s="231">
        <v>50.49</v>
      </c>
      <c r="AX151" s="231">
        <v>5.1100000000000003</v>
      </c>
      <c r="AY151" s="231">
        <v>24.52</v>
      </c>
      <c r="AZ151" s="231">
        <v>35.950000000000003</v>
      </c>
      <c r="BA151" s="231">
        <v>10068.23</v>
      </c>
      <c r="BB151" s="231">
        <v>680.69</v>
      </c>
      <c r="BC151" s="231">
        <v>4.04</v>
      </c>
      <c r="BD151" s="231">
        <v>17.22</v>
      </c>
      <c r="BE151" s="231">
        <v>385.83</v>
      </c>
      <c r="BF151" s="231">
        <v>1323.12</v>
      </c>
      <c r="BG151" s="231">
        <v>222.75</v>
      </c>
      <c r="BH151" s="231">
        <v>70.28</v>
      </c>
      <c r="BI151" s="231">
        <v>383.31</v>
      </c>
      <c r="BJ151" s="231">
        <v>7.04</v>
      </c>
      <c r="BK151" s="231">
        <v>1512.12</v>
      </c>
      <c r="BL151" s="231">
        <v>157.57</v>
      </c>
      <c r="BM151" s="231">
        <v>253.83</v>
      </c>
      <c r="BN151" s="231">
        <v>286.66000000000003</v>
      </c>
      <c r="BO151" s="231">
        <v>3416.72</v>
      </c>
      <c r="BP151" s="231">
        <v>143.74</v>
      </c>
      <c r="BQ151" s="231">
        <v>1042.9000000000001</v>
      </c>
      <c r="BR151" s="231">
        <v>121.82</v>
      </c>
      <c r="BS151" s="231">
        <v>355.15</v>
      </c>
      <c r="BT151" s="231">
        <v>124.2</v>
      </c>
      <c r="BU151" s="231">
        <v>51.66</v>
      </c>
      <c r="BV151" s="231">
        <v>10.66</v>
      </c>
      <c r="BW151" s="231">
        <v>97.04</v>
      </c>
      <c r="BX151" s="231">
        <v>733.14</v>
      </c>
      <c r="BY151" s="231">
        <v>151.30000000000001</v>
      </c>
      <c r="BZ151" s="231">
        <v>113.65</v>
      </c>
      <c r="CA151" s="231">
        <v>129.77000000000001</v>
      </c>
      <c r="CB151" s="231">
        <v>74.36</v>
      </c>
      <c r="CC151" s="231">
        <v>97700</v>
      </c>
      <c r="CD151" s="231">
        <v>199.6</v>
      </c>
      <c r="CE151" s="231">
        <v>78.38</v>
      </c>
      <c r="CF151" s="231">
        <v>8250</v>
      </c>
      <c r="CG151" s="231">
        <v>18.940000000000001</v>
      </c>
      <c r="CH151" s="231">
        <v>1.39</v>
      </c>
      <c r="CI151" s="231">
        <v>179.2</v>
      </c>
      <c r="CJ151" s="231">
        <v>143.81</v>
      </c>
      <c r="CK151" s="231">
        <v>68.510000000000005</v>
      </c>
      <c r="CL151" s="231">
        <v>24.22</v>
      </c>
      <c r="CM151" s="231">
        <v>5.65</v>
      </c>
      <c r="CN151" s="231">
        <v>9.16</v>
      </c>
      <c r="CO151" s="231">
        <v>17.29</v>
      </c>
      <c r="CP151" s="231">
        <v>1862</v>
      </c>
      <c r="CQ151" s="231">
        <v>182.71</v>
      </c>
      <c r="CR151" s="231">
        <v>400.1</v>
      </c>
      <c r="CS151" s="231">
        <v>301.08999999999997</v>
      </c>
      <c r="CT151" s="231">
        <v>348</v>
      </c>
      <c r="CU151" s="231">
        <v>686.9</v>
      </c>
      <c r="CV151" s="231">
        <v>209.43</v>
      </c>
      <c r="CW151" s="231">
        <v>548.85</v>
      </c>
      <c r="CX151" s="231">
        <v>11.84</v>
      </c>
      <c r="CY151" s="231">
        <v>513</v>
      </c>
      <c r="CZ151" s="231">
        <v>49.48</v>
      </c>
      <c r="DA151" s="231">
        <v>12115</v>
      </c>
      <c r="DB151" s="231">
        <v>284.35000000000002</v>
      </c>
      <c r="DC151" s="231">
        <v>7.88</v>
      </c>
      <c r="DD151" s="231">
        <v>35.159999999999997</v>
      </c>
      <c r="DE151" s="231">
        <v>1734.19</v>
      </c>
      <c r="DF151" s="231">
        <v>272.2</v>
      </c>
      <c r="DG151" s="231">
        <v>151.30000000000001</v>
      </c>
      <c r="DH151" s="231">
        <v>15.92</v>
      </c>
      <c r="DI151" s="231">
        <v>8.92</v>
      </c>
      <c r="DJ151" s="231">
        <v>29.2</v>
      </c>
      <c r="DK151" s="231">
        <v>71.67</v>
      </c>
      <c r="DL151" s="231">
        <v>13580</v>
      </c>
      <c r="DM151" s="231">
        <v>41.96</v>
      </c>
      <c r="DN151" s="231">
        <v>60.4</v>
      </c>
      <c r="DO151" s="231">
        <v>72.84</v>
      </c>
      <c r="DP151" s="231">
        <v>91.51</v>
      </c>
      <c r="DQ151" s="231">
        <v>169700</v>
      </c>
      <c r="DR151" s="231">
        <v>772.6</v>
      </c>
      <c r="DS151" s="231">
        <v>48.04</v>
      </c>
      <c r="DT151" s="231">
        <v>47.58</v>
      </c>
      <c r="DU151" s="231">
        <v>63.43</v>
      </c>
      <c r="DV151" s="231">
        <v>9.5299999999999994</v>
      </c>
      <c r="DW151" s="231">
        <v>0.92</v>
      </c>
      <c r="DX151" s="231">
        <v>12.73</v>
      </c>
      <c r="DY151" s="231">
        <v>9.42</v>
      </c>
      <c r="DZ151" s="231">
        <v>250.85</v>
      </c>
      <c r="EA151" s="231">
        <v>151.32</v>
      </c>
      <c r="EB151" s="231">
        <v>25.6</v>
      </c>
      <c r="EC151" s="231">
        <v>1576.6</v>
      </c>
      <c r="ED151" s="231">
        <v>31.26</v>
      </c>
      <c r="EE151" s="231">
        <v>22.56</v>
      </c>
      <c r="EF151" s="231">
        <v>18.52</v>
      </c>
      <c r="EG151" s="231">
        <v>34.19</v>
      </c>
      <c r="EH151" s="231">
        <v>1402.72</v>
      </c>
      <c r="EI151" s="231">
        <v>198.13</v>
      </c>
      <c r="EJ151" s="231">
        <v>6.6</v>
      </c>
      <c r="EK151" s="231">
        <v>4431.62</v>
      </c>
      <c r="EL151" s="231">
        <v>23.97</v>
      </c>
      <c r="EM151" s="231">
        <v>261.60000000000002</v>
      </c>
      <c r="EN151" s="231">
        <v>158.77000000000001</v>
      </c>
      <c r="EO151" s="231">
        <v>269.10000000000002</v>
      </c>
      <c r="EP151" s="231">
        <v>4255.01</v>
      </c>
      <c r="EQ151" s="231">
        <v>228.57</v>
      </c>
      <c r="ER151" s="231">
        <v>176.58</v>
      </c>
      <c r="ES151" s="231">
        <v>280.29000000000002</v>
      </c>
      <c r="ET151" s="231">
        <v>72.28</v>
      </c>
      <c r="EU151" s="231">
        <v>29.96</v>
      </c>
      <c r="EV151" s="231">
        <v>485.68</v>
      </c>
      <c r="EW151" s="231">
        <v>17.77</v>
      </c>
      <c r="EX151" s="231">
        <v>214.55</v>
      </c>
      <c r="EY151" s="231">
        <v>287.75</v>
      </c>
      <c r="EZ151" s="231">
        <v>29.9</v>
      </c>
      <c r="FA151" s="231">
        <v>83.7</v>
      </c>
      <c r="FB151" s="231">
        <v>32.49</v>
      </c>
      <c r="FC151" s="231">
        <v>83.8</v>
      </c>
      <c r="FD151" s="231">
        <v>13.64</v>
      </c>
      <c r="FE151" s="231">
        <v>25.24</v>
      </c>
      <c r="FF151" s="231">
        <v>596</v>
      </c>
      <c r="FG151" s="231">
        <v>82.49</v>
      </c>
      <c r="FH151" s="231">
        <v>983.78</v>
      </c>
      <c r="FI151" s="231">
        <v>57.54</v>
      </c>
      <c r="FJ151" s="233">
        <v>48899.89</v>
      </c>
      <c r="FN151" s="326">
        <f t="shared" si="660"/>
        <v>3.2807874920459876E-2</v>
      </c>
      <c r="FO151" s="322">
        <f t="shared" si="661"/>
        <v>8.0634920634920559E-2</v>
      </c>
      <c r="FP151" s="322">
        <f t="shared" si="662"/>
        <v>-4.9754458516412442E-2</v>
      </c>
      <c r="FQ151" s="322">
        <f t="shared" si="663"/>
        <v>3.6420101637492916E-2</v>
      </c>
      <c r="FR151" s="322">
        <f t="shared" si="664"/>
        <v>9.7907148479660262E-3</v>
      </c>
      <c r="FS151" s="322">
        <f t="shared" si="665"/>
        <v>-4.7778587035688283E-2</v>
      </c>
      <c r="FT151" s="322">
        <f t="shared" si="666"/>
        <v>0.10280373831775691</v>
      </c>
      <c r="FU151" s="322">
        <f t="shared" si="667"/>
        <v>-2.3809562801365085E-2</v>
      </c>
      <c r="FV151" s="322">
        <f t="shared" si="668"/>
        <v>5.7707006369426765E-2</v>
      </c>
      <c r="FW151" s="322">
        <f t="shared" si="669"/>
        <v>3.8835969955100483E-2</v>
      </c>
      <c r="FX151" s="322">
        <f t="shared" si="670"/>
        <v>6.7222222222222267E-2</v>
      </c>
      <c r="FY151" s="322">
        <f t="shared" si="671"/>
        <v>0</v>
      </c>
      <c r="FZ151" s="322">
        <f t="shared" si="672"/>
        <v>8.9951169365202113E-3</v>
      </c>
      <c r="GA151" s="322">
        <f t="shared" si="673"/>
        <v>7.3361020300628438E-2</v>
      </c>
      <c r="GB151" s="322">
        <f t="shared" si="674"/>
        <v>1.4553014553014613E-2</v>
      </c>
      <c r="GC151" s="322">
        <f t="shared" si="675"/>
        <v>6.4996817552136085E-2</v>
      </c>
      <c r="GD151" s="322">
        <f t="shared" si="676"/>
        <v>9.0656799259944604E-2</v>
      </c>
      <c r="GE151" s="322">
        <f t="shared" si="677"/>
        <v>3.9846590626081626E-4</v>
      </c>
      <c r="GF151" s="322">
        <f t="shared" si="678"/>
        <v>4.627720504009171E-2</v>
      </c>
      <c r="GG151" s="322">
        <f t="shared" si="679"/>
        <v>2.1848658215030889E-2</v>
      </c>
      <c r="GH151" s="322">
        <f t="shared" si="680"/>
        <v>1.6156953260242423E-2</v>
      </c>
      <c r="GI151" s="322">
        <f t="shared" si="681"/>
        <v>9.6635150166852091E-2</v>
      </c>
      <c r="GJ151" s="322">
        <f t="shared" si="682"/>
        <v>2.2772940388479563E-2</v>
      </c>
      <c r="GK151" s="322">
        <f t="shared" si="683"/>
        <v>3.0771812080536965E-2</v>
      </c>
      <c r="GL151" s="322">
        <f t="shared" si="684"/>
        <v>9.4681886558711011E-3</v>
      </c>
      <c r="GM151" s="322">
        <f t="shared" si="685"/>
        <v>4.5629500869132427E-3</v>
      </c>
      <c r="GN151" s="322">
        <f t="shared" si="686"/>
        <v>0</v>
      </c>
      <c r="GO151" s="322">
        <f t="shared" si="687"/>
        <v>8.8639200998751666E-2</v>
      </c>
      <c r="GP151" s="322">
        <f t="shared" si="688"/>
        <v>6.2626262626262655E-2</v>
      </c>
      <c r="GQ151" s="322">
        <f t="shared" si="689"/>
        <v>6.4905336449043893E-2</v>
      </c>
      <c r="GR151" s="322">
        <f t="shared" si="690"/>
        <v>-1.4446049561061835E-3</v>
      </c>
      <c r="GS151" s="322">
        <f t="shared" si="691"/>
        <v>2.1516393442623145E-2</v>
      </c>
      <c r="GT151" s="322">
        <f t="shared" si="692"/>
        <v>-2.0884520884520984E-2</v>
      </c>
      <c r="GU151" s="322">
        <f t="shared" si="693"/>
        <v>1.9373549883990739E-2</v>
      </c>
      <c r="GV151" s="322">
        <f t="shared" si="694"/>
        <v>9.3378607809848236E-3</v>
      </c>
      <c r="GW151" s="322">
        <f t="shared" si="695"/>
        <v>3.5557184750733092E-2</v>
      </c>
      <c r="GX151" s="322">
        <f t="shared" si="696"/>
        <v>6.9818102603202287E-2</v>
      </c>
      <c r="GY151" s="322">
        <f t="shared" si="697"/>
        <v>7.6375711574952709E-2</v>
      </c>
      <c r="GZ151" s="322">
        <f t="shared" si="698"/>
        <v>7.6502732240437146E-2</v>
      </c>
      <c r="HA151" s="322">
        <f t="shared" si="699"/>
        <v>6.3880597014925308E-2</v>
      </c>
      <c r="HB151" s="322">
        <f t="shared" si="700"/>
        <v>4.4022617124394217E-2</v>
      </c>
      <c r="HC151" s="322">
        <f t="shared" si="701"/>
        <v>1.3810741687979517E-2</v>
      </c>
      <c r="HD151" s="322">
        <f t="shared" si="702"/>
        <v>0.18827160493827161</v>
      </c>
      <c r="HE151" s="322">
        <f t="shared" si="703"/>
        <v>-2.759381898454746E-2</v>
      </c>
      <c r="HF151" s="322">
        <f t="shared" si="704"/>
        <v>1.749468393582063E-2</v>
      </c>
      <c r="HG151" s="322">
        <f t="shared" si="705"/>
        <v>-6.3871791894080379E-4</v>
      </c>
      <c r="HH151" s="322">
        <f t="shared" si="706"/>
        <v>1.9217570350034272E-2</v>
      </c>
      <c r="HI151" s="322">
        <f t="shared" si="707"/>
        <v>3.8247995064774817E-2</v>
      </c>
      <c r="HJ151" s="322">
        <f t="shared" si="708"/>
        <v>7.88954635108482E-3</v>
      </c>
      <c r="HK151" s="322">
        <f t="shared" si="709"/>
        <v>2.7230833682446526E-2</v>
      </c>
      <c r="HL151" s="322">
        <f t="shared" si="710"/>
        <v>5.0555230859146816E-2</v>
      </c>
      <c r="HM151" s="322">
        <f t="shared" si="711"/>
        <v>0.12261889364131419</v>
      </c>
      <c r="HN151" s="322">
        <f t="shared" si="712"/>
        <v>4.934636492569542E-2</v>
      </c>
      <c r="HO151" s="322">
        <f t="shared" si="713"/>
        <v>3.3248081841432194E-2</v>
      </c>
      <c r="HP151" s="322">
        <f t="shared" si="714"/>
        <v>-5.1762114537445003E-2</v>
      </c>
      <c r="HQ151" s="322">
        <f t="shared" si="715"/>
        <v>2.3638968481375273E-2</v>
      </c>
      <c r="HR151" s="322">
        <f t="shared" si="716"/>
        <v>7.447560114015625E-2</v>
      </c>
      <c r="HS151" s="322">
        <f t="shared" si="717"/>
        <v>6.4261825131390296E-2</v>
      </c>
      <c r="HT151" s="322">
        <f t="shared" si="718"/>
        <v>-1.9668015064862557E-2</v>
      </c>
      <c r="HU151" s="322">
        <f t="shared" si="719"/>
        <v>6.7121380846325213E-2</v>
      </c>
      <c r="HV151" s="322">
        <f t="shared" si="720"/>
        <v>1.8813314037626611E-2</v>
      </c>
      <c r="HW151" s="322">
        <f t="shared" si="721"/>
        <v>3.2029975634559227E-2</v>
      </c>
      <c r="HX151" s="322">
        <f t="shared" si="722"/>
        <v>4.7742536072877234E-2</v>
      </c>
      <c r="HY151" s="322">
        <f t="shared" si="723"/>
        <v>6.3251371842667548E-2</v>
      </c>
      <c r="HZ151" s="322">
        <f t="shared" si="724"/>
        <v>1.2224511892704507E-3</v>
      </c>
      <c r="IA151" s="322">
        <f t="shared" si="725"/>
        <v>1.5712208620607829E-3</v>
      </c>
      <c r="IB151" s="322">
        <f t="shared" si="726"/>
        <v>4.4849894599113295E-2</v>
      </c>
      <c r="IC151" s="322">
        <f t="shared" si="727"/>
        <v>7.530983853339665E-2</v>
      </c>
      <c r="ID151" s="322">
        <f t="shared" si="728"/>
        <v>4.0040980107572767E-2</v>
      </c>
      <c r="IE151" s="322">
        <f t="shared" si="729"/>
        <v>-2.6852993560761779E-2</v>
      </c>
      <c r="IF151" s="322">
        <f t="shared" si="730"/>
        <v>-1.2718600953895027E-2</v>
      </c>
      <c r="IG151" s="322">
        <f t="shared" si="731"/>
        <v>-2.3809523809523905E-2</v>
      </c>
      <c r="IH151" s="322">
        <f t="shared" si="732"/>
        <v>2.0095693779904389E-2</v>
      </c>
      <c r="II151" s="322">
        <f t="shared" si="733"/>
        <v>1.1887382690302404E-2</v>
      </c>
      <c r="IJ151" s="322">
        <f t="shared" si="734"/>
        <v>7.5979277044777402E-2</v>
      </c>
      <c r="IK151" s="322">
        <f t="shared" si="735"/>
        <v>1.7484868863483678E-2</v>
      </c>
      <c r="IL151" s="322">
        <f t="shared" si="736"/>
        <v>6.8139097744360902E-2</v>
      </c>
      <c r="IM151" s="322">
        <f t="shared" si="737"/>
        <v>1.5255828508840691E-2</v>
      </c>
      <c r="IN151" s="322">
        <f t="shared" si="738"/>
        <v>3.4933890048712668E-2</v>
      </c>
      <c r="IO151" s="322">
        <f t="shared" si="739"/>
        <v>-1.0131712259371834E-2</v>
      </c>
      <c r="IP151" s="322">
        <f t="shared" si="740"/>
        <v>2.1494370522006083E-2</v>
      </c>
      <c r="IQ151" s="322">
        <f t="shared" si="741"/>
        <v>5.0006411078343457E-3</v>
      </c>
      <c r="IR151" s="322">
        <f t="shared" si="742"/>
        <v>-1.7857142857142856E-2</v>
      </c>
      <c r="IS151" s="322">
        <f t="shared" si="743"/>
        <v>-6.3303659742828769E-2</v>
      </c>
      <c r="IT151" s="322">
        <f t="shared" si="744"/>
        <v>5.3030303030302907E-2</v>
      </c>
      <c r="IU151" s="322">
        <f t="shared" si="745"/>
        <v>2.3999999999999935E-2</v>
      </c>
      <c r="IV151" s="322">
        <f t="shared" si="746"/>
        <v>0.12141297567061753</v>
      </c>
      <c r="IW151" s="322">
        <f t="shared" si="747"/>
        <v>-7.1302697573539256E-2</v>
      </c>
      <c r="IX151" s="322">
        <f t="shared" si="748"/>
        <v>7.2630646589902606E-2</v>
      </c>
      <c r="IY151" s="322">
        <f t="shared" si="749"/>
        <v>3.8602941176470576E-2</v>
      </c>
      <c r="IZ151" s="322">
        <f t="shared" si="750"/>
        <v>4.2093287827076338E-2</v>
      </c>
      <c r="JA151" s="322">
        <f t="shared" si="751"/>
        <v>-8.4216101694915252E-2</v>
      </c>
      <c r="JB151" s="322">
        <f t="shared" si="752"/>
        <v>-1.8967334035827187E-2</v>
      </c>
      <c r="JC151" s="322">
        <f t="shared" si="753"/>
        <v>1.011720477664757E-2</v>
      </c>
      <c r="JD151" s="322">
        <f t="shared" si="754"/>
        <v>5.1511169513797694E-2</v>
      </c>
      <c r="JE151" s="322">
        <f t="shared" si="755"/>
        <v>4.694182690635975E-2</v>
      </c>
      <c r="JF151" s="322">
        <f t="shared" si="756"/>
        <v>2.9646724658263748E-2</v>
      </c>
      <c r="JG151" s="322">
        <f t="shared" si="757"/>
        <v>1.5823720792664791E-2</v>
      </c>
      <c r="JH151" s="322">
        <f t="shared" si="758"/>
        <v>2.4708875623838004E-2</v>
      </c>
      <c r="JI151" s="322">
        <f t="shared" si="759"/>
        <v>3.2546326780171331E-2</v>
      </c>
      <c r="JJ151" s="322">
        <f t="shared" si="760"/>
        <v>-7.0643642072213533E-2</v>
      </c>
      <c r="JK151" s="322">
        <f t="shared" si="761"/>
        <v>1.483679525222552E-2</v>
      </c>
      <c r="JL151" s="322">
        <f t="shared" si="762"/>
        <v>6.4314906431490529E-2</v>
      </c>
      <c r="JM151" s="322">
        <f t="shared" si="763"/>
        <v>2.8001697072549851E-2</v>
      </c>
      <c r="JN151" s="322">
        <f t="shared" si="764"/>
        <v>4.4022617124394217E-2</v>
      </c>
      <c r="JO151" s="322">
        <f t="shared" si="765"/>
        <v>4.3708609271523188E-2</v>
      </c>
      <c r="JP151" s="322">
        <f t="shared" si="766"/>
        <v>-1.4297729184188536E-2</v>
      </c>
      <c r="JQ151" s="322">
        <f t="shared" si="767"/>
        <v>3.2421877325522576E-2</v>
      </c>
      <c r="JR151" s="322">
        <f t="shared" si="768"/>
        <v>4.6118370484242895E-2</v>
      </c>
      <c r="JS151" s="322">
        <f t="shared" si="769"/>
        <v>1.7484868863483678E-2</v>
      </c>
      <c r="JT151" s="322">
        <f t="shared" si="770"/>
        <v>-6.8621334996881601E-3</v>
      </c>
      <c r="JU151" s="322">
        <f t="shared" si="771"/>
        <v>4.2056074766355069E-2</v>
      </c>
      <c r="JV151" s="322">
        <f t="shared" si="772"/>
        <v>2.8531172948221158E-2</v>
      </c>
      <c r="JW151" s="322">
        <f t="shared" si="773"/>
        <v>0.20494283792871562</v>
      </c>
      <c r="JX151" s="322">
        <f t="shared" si="774"/>
        <v>-1.5942028985507246E-2</v>
      </c>
      <c r="JY151" s="322">
        <f t="shared" si="775"/>
        <v>-1.5023474178403769E-2</v>
      </c>
      <c r="JZ151" s="322">
        <f t="shared" si="776"/>
        <v>-5.7613168724280073E-3</v>
      </c>
      <c r="KA151" s="322">
        <f t="shared" si="777"/>
        <v>-1.2874373221303737E-2</v>
      </c>
      <c r="KB151" s="322">
        <f t="shared" si="778"/>
        <v>-1.0809642200843151E-2</v>
      </c>
      <c r="KC151" s="322">
        <f t="shared" si="779"/>
        <v>-3.7436188315371523E-2</v>
      </c>
      <c r="KD151" s="322">
        <f t="shared" si="780"/>
        <v>9.2137626869469441E-2</v>
      </c>
      <c r="KE151" s="322">
        <f t="shared" si="781"/>
        <v>2.7373823781009436E-2</v>
      </c>
      <c r="KF151" s="322">
        <f t="shared" si="782"/>
        <v>4.986760812003526E-2</v>
      </c>
      <c r="KG151" s="322">
        <f t="shared" si="783"/>
        <v>9.3432166867781455E-2</v>
      </c>
      <c r="KH151" s="322">
        <f t="shared" si="784"/>
        <v>5.5370985603543747E-2</v>
      </c>
      <c r="KI151" s="322">
        <f t="shared" si="785"/>
        <v>-1.075268817204302E-2</v>
      </c>
      <c r="KJ151" s="322">
        <f t="shared" si="786"/>
        <v>4.5155993431855564E-2</v>
      </c>
      <c r="KK151" s="322">
        <f t="shared" si="787"/>
        <v>7.5342465753424681E-2</v>
      </c>
      <c r="KL151" s="322">
        <f t="shared" si="788"/>
        <v>-9.2963552212901382E-2</v>
      </c>
      <c r="KM151" s="322">
        <f t="shared" si="789"/>
        <v>5.5450931157145764E-2</v>
      </c>
      <c r="KN151" s="322">
        <f t="shared" si="790"/>
        <v>2.4000000000000056E-2</v>
      </c>
      <c r="KO151" s="322">
        <f t="shared" si="791"/>
        <v>2.9381039435884045E-2</v>
      </c>
      <c r="KP151" s="322">
        <f t="shared" si="792"/>
        <v>4.3043043043043135E-2</v>
      </c>
      <c r="KQ151" s="322">
        <f t="shared" si="793"/>
        <v>9.302325581395339E-2</v>
      </c>
      <c r="KR151" s="322">
        <f t="shared" si="794"/>
        <v>4.7511312217194561E-2</v>
      </c>
      <c r="KS151" s="322">
        <f t="shared" si="795"/>
        <v>2.8580024067388559E-2</v>
      </c>
      <c r="KT151" s="322">
        <f t="shared" si="796"/>
        <v>3.93290062535194E-2</v>
      </c>
      <c r="KU151" s="322">
        <f t="shared" si="797"/>
        <v>1.2261789199407376E-2</v>
      </c>
      <c r="KV151" s="322">
        <f t="shared" si="798"/>
        <v>5.4313099041533523E-2</v>
      </c>
      <c r="KW151" s="322">
        <f t="shared" si="799"/>
        <v>-2.8709444813385276E-2</v>
      </c>
      <c r="KX151" s="322">
        <f t="shared" si="800"/>
        <v>-2.0833333333333398E-2</v>
      </c>
      <c r="KY151" s="322">
        <f t="shared" si="801"/>
        <v>8.8700347088315132E-3</v>
      </c>
      <c r="KZ151" s="322">
        <f t="shared" si="802"/>
        <v>4.8734177215190525E-3</v>
      </c>
      <c r="LA151" s="322">
        <f t="shared" si="803"/>
        <v>4.5454545454545636E-2</v>
      </c>
      <c r="LB151" s="322">
        <f t="shared" si="804"/>
        <v>7.2682582499306828E-2</v>
      </c>
      <c r="LC151" s="322">
        <f t="shared" si="805"/>
        <v>9.09741778435397E-2</v>
      </c>
      <c r="LD151" s="322">
        <f t="shared" si="806"/>
        <v>-1.2195121951219391E-2</v>
      </c>
      <c r="LE151" s="322">
        <f t="shared" si="807"/>
        <v>1.3597078074711779E-2</v>
      </c>
      <c r="LF151" s="322">
        <f t="shared" si="808"/>
        <v>-1.381597126277899E-3</v>
      </c>
      <c r="LG151" s="322">
        <f t="shared" si="809"/>
        <v>3.2391454169538293E-2</v>
      </c>
      <c r="LH151" s="322">
        <f t="shared" si="810"/>
        <v>1.7118696504073096E-3</v>
      </c>
      <c r="LI151" s="322">
        <f t="shared" si="811"/>
        <v>3.253922138291683E-2</v>
      </c>
      <c r="LJ151" s="322">
        <f t="shared" si="812"/>
        <v>7.9496855345912013E-2</v>
      </c>
      <c r="LK151" s="322">
        <f t="shared" si="813"/>
        <v>3.1066360900100388E-2</v>
      </c>
      <c r="LL151" s="322">
        <f t="shared" si="814"/>
        <v>-2.9220779220779289E-2</v>
      </c>
      <c r="LM151" s="322">
        <f t="shared" si="815"/>
        <v>-4.7766897539995275E-4</v>
      </c>
      <c r="LN151" s="322">
        <f t="shared" si="816"/>
        <v>-1.3361676283024529E-2</v>
      </c>
      <c r="LO151" s="322">
        <f t="shared" si="817"/>
        <v>-3.6781609195402333E-2</v>
      </c>
      <c r="LP151" s="322">
        <f t="shared" si="818"/>
        <v>7.0643642072213533E-2</v>
      </c>
      <c r="LQ151" s="322">
        <f t="shared" si="819"/>
        <v>-7.4714903657098417E-3</v>
      </c>
      <c r="LR151" s="322">
        <f t="shared" si="820"/>
        <v>1.6806722689075631E-3</v>
      </c>
      <c r="LS151" s="322">
        <f t="shared" si="821"/>
        <v>-8.7719298245614516E-3</v>
      </c>
      <c r="LT151" s="322">
        <f t="shared" si="822"/>
        <v>4.9543889757184103E-3</v>
      </c>
      <c r="LU151" s="322">
        <f t="shared" si="823"/>
        <v>3.5637149028077693E-2</v>
      </c>
      <c r="LV151" s="327">
        <f t="shared" si="824"/>
        <v>6.8216363014377918E-2</v>
      </c>
    </row>
    <row r="152" spans="1:334">
      <c r="A152" s="265">
        <v>45838</v>
      </c>
      <c r="B152" s="230">
        <v>4061.43</v>
      </c>
      <c r="C152" s="231">
        <v>168.9</v>
      </c>
      <c r="D152" s="231">
        <v>76.12</v>
      </c>
      <c r="E152" s="231">
        <v>37.89</v>
      </c>
      <c r="F152" s="231">
        <v>2446.85</v>
      </c>
      <c r="G152" s="231">
        <v>134.36000000000001</v>
      </c>
      <c r="H152" s="231">
        <v>260.8</v>
      </c>
      <c r="I152" s="231">
        <v>208107.95</v>
      </c>
      <c r="J152" s="231">
        <v>94.4</v>
      </c>
      <c r="K152" s="231">
        <v>498.02</v>
      </c>
      <c r="L152" s="231">
        <v>77.84</v>
      </c>
      <c r="M152" s="232">
        <v>7.0000000000000007E-2</v>
      </c>
      <c r="N152" s="231">
        <v>39.15</v>
      </c>
      <c r="O152" s="231">
        <v>5706.97</v>
      </c>
      <c r="P152" s="231">
        <v>4.87</v>
      </c>
      <c r="Q152" s="231">
        <v>2514.0500000000002</v>
      </c>
      <c r="R152" s="231">
        <v>57.5</v>
      </c>
      <c r="S152" s="231">
        <v>213.31</v>
      </c>
      <c r="T152" s="231">
        <v>90.02</v>
      </c>
      <c r="U152" s="231">
        <v>63300</v>
      </c>
      <c r="V152" s="231">
        <v>17.89</v>
      </c>
      <c r="W152" s="231">
        <v>159.33000000000001</v>
      </c>
      <c r="X152" s="231">
        <v>15.63</v>
      </c>
      <c r="Y152" s="231">
        <v>306.62</v>
      </c>
      <c r="Z152" s="231">
        <v>108.7</v>
      </c>
      <c r="AA152" s="231">
        <v>315.35000000000002</v>
      </c>
      <c r="AB152" s="231">
        <v>3.04</v>
      </c>
      <c r="AC152" s="231">
        <v>9.27</v>
      </c>
      <c r="AD152" s="231">
        <v>25.58</v>
      </c>
      <c r="AE152" s="231">
        <v>223.41</v>
      </c>
      <c r="AF152" s="231">
        <v>477.35</v>
      </c>
      <c r="AG152" s="231">
        <v>70.81</v>
      </c>
      <c r="AH152" s="231">
        <v>8.86</v>
      </c>
      <c r="AI152" s="231">
        <v>174.89</v>
      </c>
      <c r="AJ152" s="231">
        <v>24.95</v>
      </c>
      <c r="AK152" s="231">
        <v>289</v>
      </c>
      <c r="AL152" s="231">
        <v>490.2</v>
      </c>
      <c r="AM152" s="231">
        <v>22.49</v>
      </c>
      <c r="AN152" s="231">
        <v>22.75</v>
      </c>
      <c r="AO152" s="231">
        <v>175.38</v>
      </c>
      <c r="AP152" s="231">
        <v>293.16000000000003</v>
      </c>
      <c r="AQ152" s="231">
        <v>19.829999999999998</v>
      </c>
      <c r="AR152" s="231">
        <v>11.06</v>
      </c>
      <c r="AS152" s="231">
        <v>79.27</v>
      </c>
      <c r="AT152" s="231">
        <v>103</v>
      </c>
      <c r="AU152" s="231">
        <v>181.24</v>
      </c>
      <c r="AV152" s="231">
        <v>30.28</v>
      </c>
      <c r="AW152" s="231">
        <v>50.08</v>
      </c>
      <c r="AX152" s="231">
        <v>5.13</v>
      </c>
      <c r="AY152" s="231">
        <v>25.74</v>
      </c>
      <c r="AZ152" s="231">
        <v>35.68</v>
      </c>
      <c r="BA152" s="231">
        <v>10687.51</v>
      </c>
      <c r="BB152" s="231">
        <v>657.66</v>
      </c>
      <c r="BC152" s="231">
        <v>3.6</v>
      </c>
      <c r="BD152" s="231">
        <v>17.23</v>
      </c>
      <c r="BE152" s="231">
        <v>379.31</v>
      </c>
      <c r="BF152" s="231">
        <v>1297.18</v>
      </c>
      <c r="BG152" s="231">
        <v>216</v>
      </c>
      <c r="BH152" s="231">
        <v>71.209999999999994</v>
      </c>
      <c r="BI152" s="231">
        <v>396.41</v>
      </c>
      <c r="BJ152" s="231">
        <v>7.13</v>
      </c>
      <c r="BK152" s="231">
        <v>1493.84</v>
      </c>
      <c r="BL152" s="231">
        <v>155.19999999999999</v>
      </c>
      <c r="BM152" s="231">
        <v>246.22</v>
      </c>
      <c r="BN152" s="231">
        <v>302.81</v>
      </c>
      <c r="BO152" s="231">
        <v>3395.57</v>
      </c>
      <c r="BP152" s="231">
        <v>150.87</v>
      </c>
      <c r="BQ152" s="231">
        <v>1077.07</v>
      </c>
      <c r="BR152" s="231">
        <v>124</v>
      </c>
      <c r="BS152" s="231">
        <v>369.95</v>
      </c>
      <c r="BT152" s="231">
        <v>121.5</v>
      </c>
      <c r="BU152" s="231">
        <v>52.1</v>
      </c>
      <c r="BV152" s="231">
        <v>11.65</v>
      </c>
      <c r="BW152" s="231">
        <v>98.13</v>
      </c>
      <c r="BX152" s="231">
        <v>718.53</v>
      </c>
      <c r="BY152" s="231">
        <v>154.87</v>
      </c>
      <c r="BZ152" s="231">
        <v>116.52</v>
      </c>
      <c r="CA152" s="231">
        <v>134.07</v>
      </c>
      <c r="CB152" s="231">
        <v>72.41</v>
      </c>
      <c r="CC152" s="231">
        <v>99100</v>
      </c>
      <c r="CD152" s="231">
        <v>205.3</v>
      </c>
      <c r="CE152" s="231">
        <v>78.58</v>
      </c>
      <c r="CF152" s="231">
        <v>8190</v>
      </c>
      <c r="CG152" s="231">
        <v>16.78</v>
      </c>
      <c r="CH152" s="231">
        <v>1.37</v>
      </c>
      <c r="CI152" s="231">
        <v>183.8</v>
      </c>
      <c r="CJ152" s="231">
        <v>137.91</v>
      </c>
      <c r="CK152" s="231">
        <v>69.17</v>
      </c>
      <c r="CL152" s="231">
        <v>24.62</v>
      </c>
      <c r="CM152" s="231">
        <v>6.34</v>
      </c>
      <c r="CN152" s="231">
        <v>9.3800000000000008</v>
      </c>
      <c r="CO152" s="231">
        <v>21.13</v>
      </c>
      <c r="CP152" s="231">
        <v>1879.5</v>
      </c>
      <c r="CQ152" s="231">
        <v>184.69</v>
      </c>
      <c r="CR152" s="231">
        <v>405.55</v>
      </c>
      <c r="CS152" s="231">
        <v>303.72000000000003</v>
      </c>
      <c r="CT152" s="231">
        <v>358.23</v>
      </c>
      <c r="CU152" s="231">
        <v>689.05</v>
      </c>
      <c r="CV152" s="231">
        <v>236.41</v>
      </c>
      <c r="CW152" s="231">
        <v>567.72</v>
      </c>
      <c r="CX152" s="231">
        <v>12.28</v>
      </c>
      <c r="CY152" s="231">
        <v>496.8</v>
      </c>
      <c r="CZ152" s="231">
        <v>49.14</v>
      </c>
      <c r="DA152" s="231">
        <v>11740</v>
      </c>
      <c r="DB152" s="231">
        <v>293.16000000000003</v>
      </c>
      <c r="DC152" s="231">
        <v>8.15</v>
      </c>
      <c r="DD152" s="231">
        <v>36.19</v>
      </c>
      <c r="DE152" s="231">
        <v>1640.62</v>
      </c>
      <c r="DF152" s="231">
        <v>269.8</v>
      </c>
      <c r="DG152" s="231">
        <v>154.87</v>
      </c>
      <c r="DH152" s="231">
        <v>15.5</v>
      </c>
      <c r="DI152" s="231">
        <v>8.75</v>
      </c>
      <c r="DJ152" s="231">
        <v>30.32</v>
      </c>
      <c r="DK152" s="231">
        <v>76</v>
      </c>
      <c r="DL152" s="231">
        <v>13190</v>
      </c>
      <c r="DM152" s="231">
        <v>41</v>
      </c>
      <c r="DN152" s="231">
        <v>60.85</v>
      </c>
      <c r="DO152" s="231">
        <v>75.930000000000007</v>
      </c>
      <c r="DP152" s="231">
        <v>93.82</v>
      </c>
      <c r="DQ152" s="231">
        <v>181100</v>
      </c>
      <c r="DR152" s="231">
        <v>725.05</v>
      </c>
      <c r="DS152" s="231">
        <v>47.94</v>
      </c>
      <c r="DT152" s="231">
        <v>48.56</v>
      </c>
      <c r="DU152" s="231">
        <v>73.819999999999993</v>
      </c>
      <c r="DV152" s="231">
        <v>9.6</v>
      </c>
      <c r="DW152" s="231">
        <v>0.96</v>
      </c>
      <c r="DX152" s="231">
        <v>13.29</v>
      </c>
      <c r="DY152" s="231">
        <v>9.8800000000000008</v>
      </c>
      <c r="DZ152" s="231">
        <v>257.64999999999998</v>
      </c>
      <c r="EA152" s="231">
        <v>152.24</v>
      </c>
      <c r="EB152" s="231">
        <v>26.64</v>
      </c>
      <c r="EC152" s="231">
        <v>1518</v>
      </c>
      <c r="ED152" s="231">
        <v>32.64</v>
      </c>
      <c r="EE152" s="231">
        <v>22.9</v>
      </c>
      <c r="EF152" s="231">
        <v>18.96</v>
      </c>
      <c r="EG152" s="231">
        <v>33.659999999999997</v>
      </c>
      <c r="EH152" s="231">
        <v>1425</v>
      </c>
      <c r="EI152" s="231">
        <v>202.84</v>
      </c>
      <c r="EJ152" s="231">
        <v>6.6</v>
      </c>
      <c r="EK152" s="231">
        <v>4504.6099999999997</v>
      </c>
      <c r="EL152" s="231">
        <v>24.53</v>
      </c>
      <c r="EM152" s="231">
        <v>260</v>
      </c>
      <c r="EN152" s="231">
        <v>159.74</v>
      </c>
      <c r="EO152" s="231">
        <v>262.39999999999998</v>
      </c>
      <c r="EP152" s="231">
        <v>4002.49</v>
      </c>
      <c r="EQ152" s="231">
        <v>234.8</v>
      </c>
      <c r="ER152" s="231">
        <v>175.02</v>
      </c>
      <c r="ES152" s="231">
        <v>307.58</v>
      </c>
      <c r="ET152" s="231">
        <v>73.48</v>
      </c>
      <c r="EU152" s="231">
        <v>29.36</v>
      </c>
      <c r="EV152" s="231">
        <v>485</v>
      </c>
      <c r="EW152" s="231">
        <v>17.399999999999999</v>
      </c>
      <c r="EX152" s="231">
        <v>215.92</v>
      </c>
      <c r="EY152" s="231">
        <v>290.01</v>
      </c>
      <c r="EZ152" s="231">
        <v>30.48</v>
      </c>
      <c r="FA152" s="231">
        <v>83.26</v>
      </c>
      <c r="FB152" s="231">
        <v>32.79</v>
      </c>
      <c r="FC152" s="231">
        <v>79.099999999999994</v>
      </c>
      <c r="FD152" s="231">
        <v>13.12</v>
      </c>
      <c r="FE152" s="231">
        <v>26.27</v>
      </c>
      <c r="FF152" s="231">
        <v>596</v>
      </c>
      <c r="FG152" s="231">
        <v>83.29</v>
      </c>
      <c r="FH152" s="231">
        <v>985.65</v>
      </c>
      <c r="FI152" s="231">
        <v>58.78</v>
      </c>
      <c r="FJ152" s="233">
        <v>47398.19</v>
      </c>
      <c r="FN152" s="326">
        <f t="shared" si="660"/>
        <v>1.3067966395945133E-2</v>
      </c>
      <c r="FO152" s="322">
        <f t="shared" si="661"/>
        <v>-7.6380728554640599E-3</v>
      </c>
      <c r="FP152" s="322">
        <f t="shared" si="662"/>
        <v>3.5223718210254364E-2</v>
      </c>
      <c r="FQ152" s="322">
        <f t="shared" si="663"/>
        <v>3.2143830019068363E-2</v>
      </c>
      <c r="FR152" s="322">
        <f t="shared" si="664"/>
        <v>-1.6819958934548473E-2</v>
      </c>
      <c r="FS152" s="322">
        <f t="shared" si="665"/>
        <v>2.7688542144714733E-2</v>
      </c>
      <c r="FT152" s="322">
        <f t="shared" si="666"/>
        <v>-7.9096045197740036E-2</v>
      </c>
      <c r="FU152" s="322">
        <f t="shared" si="667"/>
        <v>2.6829268894404682E-2</v>
      </c>
      <c r="FV152" s="322">
        <f t="shared" si="668"/>
        <v>0.13693845597976639</v>
      </c>
      <c r="FW152" s="322">
        <f t="shared" si="669"/>
        <v>5.8368509280390737E-3</v>
      </c>
      <c r="FX152" s="322">
        <f t="shared" si="670"/>
        <v>1.3014055179593961E-2</v>
      </c>
      <c r="FY152" s="322">
        <f t="shared" si="671"/>
        <v>0</v>
      </c>
      <c r="FZ152" s="322">
        <f t="shared" si="672"/>
        <v>-2.8018339276617279E-3</v>
      </c>
      <c r="GA152" s="322">
        <f t="shared" si="673"/>
        <v>4.1559995425233158E-3</v>
      </c>
      <c r="GB152" s="322">
        <f t="shared" si="674"/>
        <v>-2.0491803278688088E-3</v>
      </c>
      <c r="GC152" s="322">
        <f t="shared" si="675"/>
        <v>-1.7968399054705961E-2</v>
      </c>
      <c r="GD152" s="322">
        <f t="shared" si="676"/>
        <v>-2.4597116200169682E-2</v>
      </c>
      <c r="GE152" s="322">
        <f t="shared" si="677"/>
        <v>6.2036345531491205E-2</v>
      </c>
      <c r="GF152" s="322">
        <f t="shared" si="678"/>
        <v>-1.4451499890519021E-2</v>
      </c>
      <c r="GG152" s="322">
        <f t="shared" si="679"/>
        <v>4.7504407627156006E-2</v>
      </c>
      <c r="GH152" s="322">
        <f t="shared" si="680"/>
        <v>1.5900056785917157E-2</v>
      </c>
      <c r="GI152" s="322">
        <f t="shared" si="681"/>
        <v>1.0079878280715122E-2</v>
      </c>
      <c r="GJ152" s="322">
        <f t="shared" si="682"/>
        <v>2.3575638506876308E-2</v>
      </c>
      <c r="GK152" s="322">
        <f t="shared" si="683"/>
        <v>-1.7905394407006262E-3</v>
      </c>
      <c r="GL152" s="322">
        <f t="shared" si="684"/>
        <v>-4.7159887798036426E-2</v>
      </c>
      <c r="GM152" s="322">
        <f t="shared" si="685"/>
        <v>-2.5584772734295252E-2</v>
      </c>
      <c r="GN152" s="322">
        <f t="shared" si="686"/>
        <v>2.3569023569023514E-2</v>
      </c>
      <c r="GO152" s="322">
        <f t="shared" si="687"/>
        <v>6.3073394495412716E-2</v>
      </c>
      <c r="GP152" s="322">
        <f t="shared" si="688"/>
        <v>-2.7376425855513399E-2</v>
      </c>
      <c r="GQ152" s="322">
        <f t="shared" si="689"/>
        <v>4.9261083743835747E-4</v>
      </c>
      <c r="GR152" s="322">
        <f t="shared" si="690"/>
        <v>6.2430447362564014E-2</v>
      </c>
      <c r="GS152" s="322">
        <f t="shared" si="691"/>
        <v>1.4615274394612351E-2</v>
      </c>
      <c r="GT152" s="322">
        <f t="shared" si="692"/>
        <v>0.11166875784190712</v>
      </c>
      <c r="GU152" s="322">
        <f t="shared" si="693"/>
        <v>-4.8366905656084137E-3</v>
      </c>
      <c r="GV152" s="322">
        <f t="shared" si="694"/>
        <v>4.9201009251471743E-2</v>
      </c>
      <c r="GW152" s="322">
        <f t="shared" si="695"/>
        <v>2.3008849557522124E-2</v>
      </c>
      <c r="GX152" s="322">
        <f t="shared" si="696"/>
        <v>-1.8326206475260316E-3</v>
      </c>
      <c r="GY152" s="322">
        <f t="shared" si="697"/>
        <v>-8.8144557073601953E-3</v>
      </c>
      <c r="GZ152" s="322">
        <f t="shared" si="698"/>
        <v>-3.7648054145516099E-2</v>
      </c>
      <c r="HA152" s="322">
        <f t="shared" si="699"/>
        <v>-1.5824915824915787E-2</v>
      </c>
      <c r="HB152" s="322">
        <f t="shared" si="700"/>
        <v>3.0982943555477409E-2</v>
      </c>
      <c r="HC152" s="322">
        <f t="shared" si="701"/>
        <v>5.0454086781019224E-4</v>
      </c>
      <c r="HD152" s="322">
        <f t="shared" si="702"/>
        <v>-4.2424242424242441E-2</v>
      </c>
      <c r="HE152" s="322">
        <f t="shared" si="703"/>
        <v>-2.5223861773250383E-4</v>
      </c>
      <c r="HF152" s="322">
        <f t="shared" si="704"/>
        <v>-2.1563598366106166E-2</v>
      </c>
      <c r="HG152" s="322">
        <f t="shared" si="705"/>
        <v>5.3047469641508305E-2</v>
      </c>
      <c r="HH152" s="322">
        <f t="shared" si="706"/>
        <v>1.952861952861959E-2</v>
      </c>
      <c r="HI152" s="322">
        <f t="shared" si="707"/>
        <v>-8.1204198851258409E-3</v>
      </c>
      <c r="HJ152" s="322">
        <f t="shared" si="708"/>
        <v>3.9138943248531455E-3</v>
      </c>
      <c r="HK152" s="322">
        <f t="shared" si="709"/>
        <v>4.9755301794453463E-2</v>
      </c>
      <c r="HL152" s="322">
        <f t="shared" si="710"/>
        <v>-7.5104311543811716E-3</v>
      </c>
      <c r="HM152" s="322">
        <f t="shared" si="711"/>
        <v>6.1508328673461045E-2</v>
      </c>
      <c r="HN152" s="322">
        <f t="shared" si="712"/>
        <v>-3.3833316193862234E-2</v>
      </c>
      <c r="HO152" s="322">
        <f t="shared" si="713"/>
        <v>-0.1089108910891089</v>
      </c>
      <c r="HP152" s="322">
        <f t="shared" si="714"/>
        <v>5.8072009291530572E-4</v>
      </c>
      <c r="HQ152" s="322">
        <f t="shared" si="715"/>
        <v>-1.6898634113469615E-2</v>
      </c>
      <c r="HR152" s="322">
        <f t="shared" si="716"/>
        <v>-1.9605175645443972E-2</v>
      </c>
      <c r="HS152" s="322">
        <f t="shared" si="717"/>
        <v>-3.0303030303030304E-2</v>
      </c>
      <c r="HT152" s="322">
        <f t="shared" si="718"/>
        <v>1.3232783153101772E-2</v>
      </c>
      <c r="HU152" s="322">
        <f t="shared" si="719"/>
        <v>3.4175993321332664E-2</v>
      </c>
      <c r="HV152" s="322">
        <f t="shared" si="720"/>
        <v>1.2784090909090889E-2</v>
      </c>
      <c r="HW152" s="322">
        <f t="shared" si="721"/>
        <v>-1.2088987646483066E-2</v>
      </c>
      <c r="HX152" s="322">
        <f t="shared" si="722"/>
        <v>-1.5040934187979974E-2</v>
      </c>
      <c r="HY152" s="322">
        <f t="shared" si="723"/>
        <v>-2.9980695741244193E-2</v>
      </c>
      <c r="HZ152" s="322">
        <f t="shared" si="724"/>
        <v>5.6338519500453411E-2</v>
      </c>
      <c r="IA152" s="322">
        <f t="shared" si="725"/>
        <v>-6.1901472757497356E-3</v>
      </c>
      <c r="IB152" s="322">
        <f t="shared" si="726"/>
        <v>4.9603450674829519E-2</v>
      </c>
      <c r="IC152" s="322">
        <f t="shared" si="727"/>
        <v>3.2764406942180309E-2</v>
      </c>
      <c r="ID152" s="322">
        <f t="shared" si="728"/>
        <v>1.7895255294697151E-2</v>
      </c>
      <c r="IE152" s="322">
        <f t="shared" si="729"/>
        <v>4.1672532732648211E-2</v>
      </c>
      <c r="IF152" s="322">
        <f t="shared" si="730"/>
        <v>-2.1739130434782632E-2</v>
      </c>
      <c r="IG152" s="322">
        <f t="shared" si="731"/>
        <v>8.517228029423245E-3</v>
      </c>
      <c r="IH152" s="322">
        <f t="shared" si="732"/>
        <v>9.2870544090056309E-2</v>
      </c>
      <c r="II152" s="322">
        <f t="shared" si="733"/>
        <v>1.123248145094795E-2</v>
      </c>
      <c r="IJ152" s="322">
        <f t="shared" si="734"/>
        <v>-1.9927981013176221E-2</v>
      </c>
      <c r="IK152" s="322">
        <f t="shared" si="735"/>
        <v>2.3595505617977481E-2</v>
      </c>
      <c r="IL152" s="322">
        <f t="shared" si="736"/>
        <v>2.5252969643642677E-2</v>
      </c>
      <c r="IM152" s="322">
        <f t="shared" si="737"/>
        <v>3.3135547507127862E-2</v>
      </c>
      <c r="IN152" s="322">
        <f t="shared" si="738"/>
        <v>-2.6223776223776262E-2</v>
      </c>
      <c r="IO152" s="322">
        <f t="shared" si="739"/>
        <v>1.4329580348004094E-2</v>
      </c>
      <c r="IP152" s="322">
        <f t="shared" si="740"/>
        <v>2.8557114228457001E-2</v>
      </c>
      <c r="IQ152" s="322">
        <f t="shared" si="741"/>
        <v>2.5516713447308352E-3</v>
      </c>
      <c r="IR152" s="322">
        <f t="shared" si="742"/>
        <v>-7.2727272727272727E-3</v>
      </c>
      <c r="IS152" s="322">
        <f t="shared" si="743"/>
        <v>-0.11404435058078141</v>
      </c>
      <c r="IT152" s="322">
        <f t="shared" si="744"/>
        <v>-1.4388489208632947E-2</v>
      </c>
      <c r="IU152" s="322">
        <f t="shared" si="745"/>
        <v>2.5669642857142985E-2</v>
      </c>
      <c r="IV152" s="322">
        <f t="shared" si="746"/>
        <v>-4.1026354217370178E-2</v>
      </c>
      <c r="IW152" s="322">
        <f t="shared" si="747"/>
        <v>9.6336301269887101E-3</v>
      </c>
      <c r="IX152" s="322">
        <f t="shared" si="748"/>
        <v>1.6515276630883657E-2</v>
      </c>
      <c r="IY152" s="322">
        <f t="shared" si="749"/>
        <v>0.12212389380530964</v>
      </c>
      <c r="IZ152" s="322">
        <f t="shared" si="750"/>
        <v>2.4017467248908367E-2</v>
      </c>
      <c r="JA152" s="322">
        <f t="shared" si="751"/>
        <v>0.2220936957779063</v>
      </c>
      <c r="JB152" s="322">
        <f t="shared" si="752"/>
        <v>9.3984962406015032E-3</v>
      </c>
      <c r="JC152" s="322">
        <f t="shared" si="753"/>
        <v>1.0836845273931309E-2</v>
      </c>
      <c r="JD152" s="322">
        <f t="shared" si="754"/>
        <v>1.3621594601349634E-2</v>
      </c>
      <c r="JE152" s="322">
        <f t="shared" si="755"/>
        <v>8.7349297552228658E-3</v>
      </c>
      <c r="JF152" s="322">
        <f t="shared" si="756"/>
        <v>2.9396551724137982E-2</v>
      </c>
      <c r="JG152" s="322">
        <f t="shared" si="757"/>
        <v>3.1300043674479215E-3</v>
      </c>
      <c r="JH152" s="322">
        <f t="shared" si="758"/>
        <v>0.12882586066943605</v>
      </c>
      <c r="JI152" s="322">
        <f t="shared" si="759"/>
        <v>3.4380978409401484E-2</v>
      </c>
      <c r="JJ152" s="322">
        <f t="shared" si="760"/>
        <v>3.7162162162162123E-2</v>
      </c>
      <c r="JK152" s="322">
        <f t="shared" si="761"/>
        <v>-3.1578947368421033E-2</v>
      </c>
      <c r="JL152" s="322">
        <f t="shared" si="762"/>
        <v>-6.8714632174615266E-3</v>
      </c>
      <c r="JM152" s="322">
        <f t="shared" si="763"/>
        <v>-3.0953363598844409E-2</v>
      </c>
      <c r="JN152" s="322">
        <f t="shared" si="764"/>
        <v>3.0982943555477409E-2</v>
      </c>
      <c r="JO152" s="322">
        <f t="shared" si="765"/>
        <v>3.4263959390863005E-2</v>
      </c>
      <c r="JP152" s="322">
        <f t="shared" si="766"/>
        <v>2.9294653014789569E-2</v>
      </c>
      <c r="JQ152" s="322">
        <f t="shared" si="767"/>
        <v>-5.3956025579665529E-2</v>
      </c>
      <c r="JR152" s="322">
        <f t="shared" si="768"/>
        <v>-8.8170462894929368E-3</v>
      </c>
      <c r="JS152" s="322">
        <f t="shared" si="769"/>
        <v>2.3595505617977481E-2</v>
      </c>
      <c r="JT152" s="322">
        <f t="shared" si="770"/>
        <v>-2.638190954773869E-2</v>
      </c>
      <c r="JU152" s="322">
        <f t="shared" si="771"/>
        <v>-1.9058295964125553E-2</v>
      </c>
      <c r="JV152" s="322">
        <f t="shared" si="772"/>
        <v>3.8356164383561681E-2</v>
      </c>
      <c r="JW152" s="322">
        <f t="shared" si="773"/>
        <v>6.0415794614203967E-2</v>
      </c>
      <c r="JX152" s="322">
        <f t="shared" si="774"/>
        <v>-2.8718703976435934E-2</v>
      </c>
      <c r="JY152" s="322">
        <f t="shared" si="775"/>
        <v>-2.2878932316491917E-2</v>
      </c>
      <c r="JZ152" s="322">
        <f t="shared" si="776"/>
        <v>7.4503311258278622E-3</v>
      </c>
      <c r="KA152" s="322">
        <f t="shared" si="777"/>
        <v>4.2421746293245514E-2</v>
      </c>
      <c r="KB152" s="322">
        <f t="shared" si="778"/>
        <v>2.5243142825920533E-2</v>
      </c>
      <c r="KC152" s="322">
        <f t="shared" si="779"/>
        <v>6.7177371832645841E-2</v>
      </c>
      <c r="KD152" s="322">
        <f t="shared" si="780"/>
        <v>-6.1545431012166793E-2</v>
      </c>
      <c r="KE152" s="322">
        <f t="shared" si="781"/>
        <v>-2.0815986677768824E-3</v>
      </c>
      <c r="KF152" s="322">
        <f t="shared" si="782"/>
        <v>2.0596889449348552E-2</v>
      </c>
      <c r="KG152" s="322">
        <f t="shared" si="783"/>
        <v>0.16380261705817425</v>
      </c>
      <c r="KH152" s="322">
        <f t="shared" si="784"/>
        <v>7.3452256033578476E-3</v>
      </c>
      <c r="KI152" s="322">
        <f t="shared" si="785"/>
        <v>4.3478260869565133E-2</v>
      </c>
      <c r="KJ152" s="322">
        <f t="shared" si="786"/>
        <v>4.3990573448546635E-2</v>
      </c>
      <c r="KK152" s="322">
        <f t="shared" si="787"/>
        <v>4.8832271762208161E-2</v>
      </c>
      <c r="KL152" s="322">
        <f t="shared" si="788"/>
        <v>2.710783336655365E-2</v>
      </c>
      <c r="KM152" s="322">
        <f t="shared" si="789"/>
        <v>6.0798308220989684E-3</v>
      </c>
      <c r="KN152" s="322">
        <f t="shared" si="790"/>
        <v>4.0624999999999967E-2</v>
      </c>
      <c r="KO152" s="322">
        <f t="shared" si="791"/>
        <v>-3.7168590638081894E-2</v>
      </c>
      <c r="KP152" s="322">
        <f t="shared" si="792"/>
        <v>4.4145873320537397E-2</v>
      </c>
      <c r="KQ152" s="322">
        <f t="shared" si="793"/>
        <v>1.5070921985815597E-2</v>
      </c>
      <c r="KR152" s="322">
        <f t="shared" si="794"/>
        <v>2.3758099352051906E-2</v>
      </c>
      <c r="KS152" s="322">
        <f t="shared" si="795"/>
        <v>-1.5501608657502228E-2</v>
      </c>
      <c r="KT152" s="322">
        <f t="shared" si="796"/>
        <v>1.5883426485684936E-2</v>
      </c>
      <c r="KU152" s="322">
        <f t="shared" si="797"/>
        <v>2.3772270731338051E-2</v>
      </c>
      <c r="KV152" s="322">
        <f t="shared" si="798"/>
        <v>0</v>
      </c>
      <c r="KW152" s="322">
        <f t="shared" si="799"/>
        <v>1.6470274978450269E-2</v>
      </c>
      <c r="KX152" s="322">
        <f t="shared" si="800"/>
        <v>2.3362536503963385E-2</v>
      </c>
      <c r="KY152" s="322">
        <f t="shared" si="801"/>
        <v>-6.1162079510704232E-3</v>
      </c>
      <c r="KZ152" s="322">
        <f t="shared" si="802"/>
        <v>6.1094665239024926E-3</v>
      </c>
      <c r="LA152" s="322">
        <f t="shared" si="803"/>
        <v>-2.4897807506503326E-2</v>
      </c>
      <c r="LB152" s="322">
        <f t="shared" si="804"/>
        <v>-5.9346511524062326E-2</v>
      </c>
      <c r="LC152" s="322">
        <f t="shared" si="805"/>
        <v>2.7256420352627285E-2</v>
      </c>
      <c r="LD152" s="322">
        <f t="shared" si="806"/>
        <v>-8.8345225959904974E-3</v>
      </c>
      <c r="LE152" s="322">
        <f t="shared" si="807"/>
        <v>9.7363445003389212E-2</v>
      </c>
      <c r="LF152" s="322">
        <f t="shared" si="808"/>
        <v>1.6602102933038224E-2</v>
      </c>
      <c r="LG152" s="322">
        <f t="shared" si="809"/>
        <v>-2.002670226969297E-2</v>
      </c>
      <c r="LH152" s="322">
        <f t="shared" si="810"/>
        <v>-1.4000988305056968E-3</v>
      </c>
      <c r="LI152" s="322">
        <f t="shared" si="811"/>
        <v>-2.082160945413624E-2</v>
      </c>
      <c r="LJ152" s="322">
        <f t="shared" si="812"/>
        <v>6.3854579352131255E-3</v>
      </c>
      <c r="LK152" s="322">
        <f t="shared" si="813"/>
        <v>7.8540399652475799E-3</v>
      </c>
      <c r="LL152" s="322">
        <f t="shared" si="814"/>
        <v>1.9397993311036851E-2</v>
      </c>
      <c r="LM152" s="322">
        <f t="shared" si="815"/>
        <v>-5.2568697729987778E-3</v>
      </c>
      <c r="LN152" s="322">
        <f t="shared" si="816"/>
        <v>9.2336103416434945E-3</v>
      </c>
      <c r="LO152" s="322">
        <f t="shared" si="817"/>
        <v>-5.6085918854415308E-2</v>
      </c>
      <c r="LP152" s="322">
        <f t="shared" si="818"/>
        <v>-3.8123167155425318E-2</v>
      </c>
      <c r="LQ152" s="322">
        <f t="shared" si="819"/>
        <v>4.0808240887480238E-2</v>
      </c>
      <c r="LR152" s="322">
        <f t="shared" si="820"/>
        <v>0</v>
      </c>
      <c r="LS152" s="322">
        <f t="shared" si="821"/>
        <v>9.6981452297249544E-3</v>
      </c>
      <c r="LT152" s="322">
        <f t="shared" si="822"/>
        <v>1.9008314867145139E-3</v>
      </c>
      <c r="LU152" s="322">
        <f t="shared" si="823"/>
        <v>2.155022592978801E-2</v>
      </c>
      <c r="LV152" s="327">
        <f t="shared" si="824"/>
        <v>-3.0709680533023635E-2</v>
      </c>
    </row>
    <row r="153" spans="1:334">
      <c r="A153" s="265">
        <v>45845</v>
      </c>
      <c r="B153" s="230">
        <v>4046.84</v>
      </c>
      <c r="C153" s="231">
        <v>170.95</v>
      </c>
      <c r="D153" s="231">
        <v>76.87</v>
      </c>
      <c r="E153" s="231">
        <v>38.5</v>
      </c>
      <c r="F153" s="231">
        <v>2469.9899999999998</v>
      </c>
      <c r="G153" s="231">
        <v>142.1</v>
      </c>
      <c r="H153" s="231">
        <v>273</v>
      </c>
      <c r="I153" s="231">
        <v>205636.36</v>
      </c>
      <c r="J153" s="231">
        <v>98.34</v>
      </c>
      <c r="K153" s="231">
        <v>502.49</v>
      </c>
      <c r="L153" s="231">
        <v>85.58</v>
      </c>
      <c r="M153" s="232">
        <v>7.0000000000000007E-2</v>
      </c>
      <c r="N153" s="231">
        <v>39.61</v>
      </c>
      <c r="O153" s="231">
        <v>5707.27</v>
      </c>
      <c r="P153" s="231">
        <v>4.92</v>
      </c>
      <c r="Q153" s="231">
        <v>2387.4499999999998</v>
      </c>
      <c r="R153" s="231">
        <v>57.35</v>
      </c>
      <c r="S153" s="231">
        <v>210.92</v>
      </c>
      <c r="T153" s="231">
        <v>93.98</v>
      </c>
      <c r="U153" s="231">
        <v>62600</v>
      </c>
      <c r="V153" s="231">
        <v>17.55</v>
      </c>
      <c r="W153" s="231">
        <v>164.91</v>
      </c>
      <c r="X153" s="231">
        <v>15.04</v>
      </c>
      <c r="Y153" s="231">
        <v>302.19</v>
      </c>
      <c r="Z153" s="231">
        <v>106.72</v>
      </c>
      <c r="AA153" s="231">
        <v>313.51</v>
      </c>
      <c r="AB153" s="231">
        <v>2.9</v>
      </c>
      <c r="AC153" s="231">
        <v>9.11</v>
      </c>
      <c r="AD153" s="231">
        <v>24.43</v>
      </c>
      <c r="AE153" s="231">
        <v>225.02</v>
      </c>
      <c r="AF153" s="231">
        <v>487.7</v>
      </c>
      <c r="AG153" s="231">
        <v>69.34</v>
      </c>
      <c r="AH153" s="231">
        <v>8.48</v>
      </c>
      <c r="AI153" s="231">
        <v>170.26</v>
      </c>
      <c r="AJ153" s="231">
        <v>25.21</v>
      </c>
      <c r="AK153" s="231">
        <v>278.7</v>
      </c>
      <c r="AL153" s="231">
        <v>490.66</v>
      </c>
      <c r="AM153" s="231">
        <v>23.43</v>
      </c>
      <c r="AN153" s="231">
        <v>21.4</v>
      </c>
      <c r="AO153" s="231">
        <v>183.22</v>
      </c>
      <c r="AP153" s="231">
        <v>285.47000000000003</v>
      </c>
      <c r="AQ153" s="231">
        <v>19.670000000000002</v>
      </c>
      <c r="AR153" s="231">
        <v>11.25</v>
      </c>
      <c r="AS153" s="231">
        <v>76.989999999999995</v>
      </c>
      <c r="AT153" s="231">
        <v>103.32</v>
      </c>
      <c r="AU153" s="231">
        <v>181.75</v>
      </c>
      <c r="AV153" s="231">
        <v>30.71</v>
      </c>
      <c r="AW153" s="231">
        <v>53.11</v>
      </c>
      <c r="AX153" s="231">
        <v>4.93</v>
      </c>
      <c r="AY153" s="231">
        <v>25.17</v>
      </c>
      <c r="AZ153" s="231">
        <v>35.42</v>
      </c>
      <c r="BA153" s="231">
        <v>10577.64</v>
      </c>
      <c r="BB153" s="231">
        <v>682.09</v>
      </c>
      <c r="BC153" s="231">
        <v>3.01</v>
      </c>
      <c r="BD153" s="231">
        <v>17.5</v>
      </c>
      <c r="BE153" s="231">
        <v>363.35</v>
      </c>
      <c r="BF153" s="231">
        <v>1245.1099999999999</v>
      </c>
      <c r="BG153" s="231">
        <v>223.05</v>
      </c>
      <c r="BH153" s="231">
        <v>71.59</v>
      </c>
      <c r="BI153" s="231">
        <v>404.44</v>
      </c>
      <c r="BJ153" s="231">
        <v>7.21</v>
      </c>
      <c r="BK153" s="231">
        <v>1430.61</v>
      </c>
      <c r="BL153" s="231">
        <v>148.53</v>
      </c>
      <c r="BM153" s="231">
        <v>254.74</v>
      </c>
      <c r="BN153" s="231">
        <v>312.45999999999998</v>
      </c>
      <c r="BO153" s="231">
        <v>3242.86</v>
      </c>
      <c r="BP153" s="231">
        <v>145.72</v>
      </c>
      <c r="BQ153" s="231">
        <v>1096.46</v>
      </c>
      <c r="BR153" s="231">
        <v>119.87</v>
      </c>
      <c r="BS153" s="231">
        <v>373.85</v>
      </c>
      <c r="BT153" s="231">
        <v>120.1</v>
      </c>
      <c r="BU153" s="231">
        <v>52.98</v>
      </c>
      <c r="BV153" s="231">
        <v>11.62</v>
      </c>
      <c r="BW153" s="231">
        <v>94.18</v>
      </c>
      <c r="BX153" s="231">
        <v>717.03</v>
      </c>
      <c r="BY153" s="231">
        <v>155.76</v>
      </c>
      <c r="BZ153" s="231">
        <v>112.11</v>
      </c>
      <c r="CA153" s="231">
        <v>133.94999999999999</v>
      </c>
      <c r="CB153" s="231">
        <v>74.069999999999993</v>
      </c>
      <c r="CC153" s="231">
        <v>100800</v>
      </c>
      <c r="CD153" s="231">
        <v>208.2</v>
      </c>
      <c r="CE153" s="231">
        <v>73.400000000000006</v>
      </c>
      <c r="CF153" s="231">
        <v>7300</v>
      </c>
      <c r="CG153" s="231">
        <v>15.59</v>
      </c>
      <c r="CH153" s="231">
        <v>1.5</v>
      </c>
      <c r="CI153" s="231">
        <v>187.2</v>
      </c>
      <c r="CJ153" s="231">
        <v>146.41999999999999</v>
      </c>
      <c r="CK153" s="231">
        <v>68.930000000000007</v>
      </c>
      <c r="CL153" s="231">
        <v>25.62</v>
      </c>
      <c r="CM153" s="231">
        <v>5.95</v>
      </c>
      <c r="CN153" s="231">
        <v>9.49</v>
      </c>
      <c r="CO153" s="231">
        <v>17.43</v>
      </c>
      <c r="CP153" s="231">
        <v>1899.5</v>
      </c>
      <c r="CQ153" s="231">
        <v>188.52</v>
      </c>
      <c r="CR153" s="231">
        <v>405.95</v>
      </c>
      <c r="CS153" s="231">
        <v>300.85000000000002</v>
      </c>
      <c r="CT153" s="231">
        <v>347.32</v>
      </c>
      <c r="CU153" s="231">
        <v>681.8</v>
      </c>
      <c r="CV153" s="231">
        <v>229.67</v>
      </c>
      <c r="CW153" s="231">
        <v>548.71</v>
      </c>
      <c r="CX153" s="231">
        <v>12.28</v>
      </c>
      <c r="CY153" s="231">
        <v>496.6</v>
      </c>
      <c r="CZ153" s="231">
        <v>51.89</v>
      </c>
      <c r="DA153" s="231">
        <v>12535</v>
      </c>
      <c r="DB153" s="231">
        <v>285.47000000000003</v>
      </c>
      <c r="DC153" s="231">
        <v>8.14</v>
      </c>
      <c r="DD153" s="231">
        <v>35.19</v>
      </c>
      <c r="DE153" s="231">
        <v>1650.03</v>
      </c>
      <c r="DF153" s="231">
        <v>279.5</v>
      </c>
      <c r="DG153" s="231">
        <v>155.76</v>
      </c>
      <c r="DH153" s="231">
        <v>15.57</v>
      </c>
      <c r="DI153" s="231">
        <v>8.69</v>
      </c>
      <c r="DJ153" s="231">
        <v>30.33</v>
      </c>
      <c r="DK153" s="231">
        <v>72.25</v>
      </c>
      <c r="DL153" s="231">
        <v>13570</v>
      </c>
      <c r="DM153" s="231">
        <v>41.69</v>
      </c>
      <c r="DN153" s="231">
        <v>60.27</v>
      </c>
      <c r="DO153" s="231">
        <v>74.7</v>
      </c>
      <c r="DP153" s="231">
        <v>94.32</v>
      </c>
      <c r="DQ153" s="231">
        <v>179400</v>
      </c>
      <c r="DR153" s="231">
        <v>709.15</v>
      </c>
      <c r="DS153" s="231">
        <v>47.35</v>
      </c>
      <c r="DT153" s="231">
        <v>49.24</v>
      </c>
      <c r="DU153" s="231">
        <v>75.62</v>
      </c>
      <c r="DV153" s="231">
        <v>9.5500000000000007</v>
      </c>
      <c r="DW153" s="231">
        <v>0.97</v>
      </c>
      <c r="DX153" s="231">
        <v>12.35</v>
      </c>
      <c r="DY153" s="231">
        <v>9.81</v>
      </c>
      <c r="DZ153" s="231">
        <v>268.77999999999997</v>
      </c>
      <c r="EA153" s="231">
        <v>155.12</v>
      </c>
      <c r="EB153" s="231">
        <v>25.37</v>
      </c>
      <c r="EC153" s="231">
        <v>1519</v>
      </c>
      <c r="ED153" s="231">
        <v>34.46</v>
      </c>
      <c r="EE153" s="231">
        <v>22.89</v>
      </c>
      <c r="EF153" s="231">
        <v>18.190000000000001</v>
      </c>
      <c r="EG153" s="231">
        <v>34.89</v>
      </c>
      <c r="EH153" s="231">
        <v>1443.77</v>
      </c>
      <c r="EI153" s="231">
        <v>204.49</v>
      </c>
      <c r="EJ153" s="231">
        <v>6.83</v>
      </c>
      <c r="EK153" s="231">
        <v>4481.62</v>
      </c>
      <c r="EL153" s="231">
        <v>24.62</v>
      </c>
      <c r="EM153" s="231">
        <v>256.8</v>
      </c>
      <c r="EN153" s="231">
        <v>155.97999999999999</v>
      </c>
      <c r="EO153" s="231">
        <v>273</v>
      </c>
      <c r="EP153" s="231">
        <v>4016.41</v>
      </c>
      <c r="EQ153" s="231">
        <v>230.4</v>
      </c>
      <c r="ER153" s="231">
        <v>175.1</v>
      </c>
      <c r="ES153" s="231">
        <v>317.02</v>
      </c>
      <c r="ET153" s="231">
        <v>72.48</v>
      </c>
      <c r="EU153" s="231">
        <v>30.04</v>
      </c>
      <c r="EV153" s="231">
        <v>475.86</v>
      </c>
      <c r="EW153" s="231">
        <v>17.079999999999998</v>
      </c>
      <c r="EX153" s="231">
        <v>226.84</v>
      </c>
      <c r="EY153" s="231">
        <v>281.69</v>
      </c>
      <c r="EZ153" s="231">
        <v>32.17</v>
      </c>
      <c r="FA153" s="231">
        <v>84.33</v>
      </c>
      <c r="FB153" s="231">
        <v>33.46</v>
      </c>
      <c r="FC153" s="231">
        <v>78</v>
      </c>
      <c r="FD153" s="231">
        <v>13.86</v>
      </c>
      <c r="FE153" s="231">
        <v>26.75</v>
      </c>
      <c r="FF153" s="231">
        <v>596</v>
      </c>
      <c r="FG153" s="231">
        <v>83.03</v>
      </c>
      <c r="FH153" s="231">
        <v>968.99</v>
      </c>
      <c r="FI153" s="231">
        <v>61.28</v>
      </c>
      <c r="FJ153" s="233">
        <v>43261.04</v>
      </c>
      <c r="FN153" s="326">
        <f t="shared" si="660"/>
        <v>-3.5923307800453759E-3</v>
      </c>
      <c r="FO153" s="322">
        <f t="shared" si="661"/>
        <v>1.2137359384250935E-2</v>
      </c>
      <c r="FP153" s="322">
        <f t="shared" si="662"/>
        <v>9.8528638991066727E-3</v>
      </c>
      <c r="FQ153" s="322">
        <f t="shared" si="663"/>
        <v>1.6099234626550527E-2</v>
      </c>
      <c r="FR153" s="322">
        <f t="shared" si="664"/>
        <v>9.4570570325111358E-3</v>
      </c>
      <c r="FS153" s="322">
        <f t="shared" si="665"/>
        <v>5.7606430485263323E-2</v>
      </c>
      <c r="FT153" s="322">
        <f t="shared" si="666"/>
        <v>4.6779141104294431E-2</v>
      </c>
      <c r="FU153" s="322">
        <f t="shared" si="667"/>
        <v>-1.1876480451611894E-2</v>
      </c>
      <c r="FV153" s="322">
        <f t="shared" si="668"/>
        <v>4.1737288135593194E-2</v>
      </c>
      <c r="FW153" s="322">
        <f t="shared" si="669"/>
        <v>8.97554315087753E-3</v>
      </c>
      <c r="FX153" s="322">
        <f t="shared" si="670"/>
        <v>9.9434737923946484E-2</v>
      </c>
      <c r="FY153" s="322">
        <f t="shared" si="671"/>
        <v>0</v>
      </c>
      <c r="FZ153" s="322">
        <f t="shared" si="672"/>
        <v>1.1749680715197979E-2</v>
      </c>
      <c r="GA153" s="322">
        <f t="shared" si="673"/>
        <v>5.2567299284941373E-5</v>
      </c>
      <c r="GB153" s="322">
        <f t="shared" si="674"/>
        <v>1.0266940451745343E-2</v>
      </c>
      <c r="GC153" s="322">
        <f t="shared" si="675"/>
        <v>-5.0356993695431812E-2</v>
      </c>
      <c r="GD153" s="322">
        <f t="shared" si="676"/>
        <v>-2.6086956521738885E-3</v>
      </c>
      <c r="GE153" s="322">
        <f t="shared" si="677"/>
        <v>-1.1204350475833364E-2</v>
      </c>
      <c r="GF153" s="322">
        <f t="shared" si="678"/>
        <v>4.3990224394579072E-2</v>
      </c>
      <c r="GG153" s="322">
        <f t="shared" si="679"/>
        <v>-1.1058451816745656E-2</v>
      </c>
      <c r="GH153" s="322">
        <f t="shared" si="680"/>
        <v>-1.9005030743432075E-2</v>
      </c>
      <c r="GI153" s="322">
        <f t="shared" si="681"/>
        <v>3.5021653172660414E-2</v>
      </c>
      <c r="GJ153" s="322">
        <f t="shared" si="682"/>
        <v>-3.774792066538718E-2</v>
      </c>
      <c r="GK153" s="322">
        <f t="shared" si="683"/>
        <v>-1.4447850759898268E-2</v>
      </c>
      <c r="GL153" s="322">
        <f t="shared" si="684"/>
        <v>-1.8215271389144472E-2</v>
      </c>
      <c r="GM153" s="322">
        <f t="shared" si="685"/>
        <v>-5.8347867448867346E-3</v>
      </c>
      <c r="GN153" s="322">
        <f t="shared" si="686"/>
        <v>-4.6052631578947407E-2</v>
      </c>
      <c r="GO153" s="322">
        <f t="shared" si="687"/>
        <v>-1.7259978425026985E-2</v>
      </c>
      <c r="GP153" s="322">
        <f t="shared" si="688"/>
        <v>-4.4956997654417463E-2</v>
      </c>
      <c r="GQ153" s="322">
        <f t="shared" si="689"/>
        <v>7.2064813571461155E-3</v>
      </c>
      <c r="GR153" s="322">
        <f t="shared" si="690"/>
        <v>2.1682203833664954E-2</v>
      </c>
      <c r="GS153" s="322">
        <f t="shared" si="691"/>
        <v>-2.0759779692133863E-2</v>
      </c>
      <c r="GT153" s="322">
        <f t="shared" si="692"/>
        <v>-4.2889390519187248E-2</v>
      </c>
      <c r="GU153" s="322">
        <f t="shared" si="693"/>
        <v>-2.6473783521070365E-2</v>
      </c>
      <c r="GV153" s="322">
        <f t="shared" si="694"/>
        <v>1.0420841683366796E-2</v>
      </c>
      <c r="GW153" s="322">
        <f t="shared" si="695"/>
        <v>-3.5640138408304538E-2</v>
      </c>
      <c r="GX153" s="322">
        <f t="shared" si="696"/>
        <v>9.3839249286013131E-4</v>
      </c>
      <c r="GY153" s="322">
        <f t="shared" si="697"/>
        <v>4.1796353935082318E-2</v>
      </c>
      <c r="GZ153" s="322">
        <f t="shared" si="698"/>
        <v>-5.93406593406594E-2</v>
      </c>
      <c r="HA153" s="322">
        <f t="shared" si="699"/>
        <v>4.4702930778880164E-2</v>
      </c>
      <c r="HB153" s="322">
        <f t="shared" si="700"/>
        <v>-2.623140946923181E-2</v>
      </c>
      <c r="HC153" s="322">
        <f t="shared" si="701"/>
        <v>-8.0685829551183363E-3</v>
      </c>
      <c r="HD153" s="322">
        <f t="shared" si="702"/>
        <v>1.7179023508137388E-2</v>
      </c>
      <c r="HE153" s="322">
        <f t="shared" si="703"/>
        <v>-2.876245742399396E-2</v>
      </c>
      <c r="HF153" s="322">
        <f t="shared" si="704"/>
        <v>3.1067961165047882E-3</v>
      </c>
      <c r="HG153" s="322">
        <f t="shared" si="705"/>
        <v>2.8139483557713028E-3</v>
      </c>
      <c r="HH153" s="322">
        <f t="shared" si="706"/>
        <v>1.4200792602377797E-2</v>
      </c>
      <c r="HI153" s="322">
        <f t="shared" si="707"/>
        <v>6.0503194888178936E-2</v>
      </c>
      <c r="HJ153" s="322">
        <f t="shared" si="708"/>
        <v>-3.8986354775828493E-2</v>
      </c>
      <c r="HK153" s="322">
        <f t="shared" si="709"/>
        <v>-2.2144522144522019E-2</v>
      </c>
      <c r="HL153" s="322">
        <f t="shared" si="710"/>
        <v>-7.286995515695012E-3</v>
      </c>
      <c r="HM153" s="322">
        <f t="shared" si="711"/>
        <v>-1.0280224299205408E-2</v>
      </c>
      <c r="HN153" s="322">
        <f t="shared" si="712"/>
        <v>3.7146853997506411E-2</v>
      </c>
      <c r="HO153" s="322">
        <f t="shared" si="713"/>
        <v>-0.16388888888888897</v>
      </c>
      <c r="HP153" s="322">
        <f t="shared" si="714"/>
        <v>1.5670342426001134E-2</v>
      </c>
      <c r="HQ153" s="322">
        <f t="shared" si="715"/>
        <v>-4.2076401887638025E-2</v>
      </c>
      <c r="HR153" s="322">
        <f t="shared" si="716"/>
        <v>-4.0140921074947315E-2</v>
      </c>
      <c r="HS153" s="322">
        <f t="shared" si="717"/>
        <v>3.2638888888888939E-2</v>
      </c>
      <c r="HT153" s="322">
        <f t="shared" si="718"/>
        <v>5.3363291672519266E-3</v>
      </c>
      <c r="HU153" s="322">
        <f t="shared" si="719"/>
        <v>2.0256804823288947E-2</v>
      </c>
      <c r="HV153" s="322">
        <f t="shared" si="720"/>
        <v>1.1220196353436195E-2</v>
      </c>
      <c r="HW153" s="322">
        <f t="shared" si="721"/>
        <v>-4.2327156857494795E-2</v>
      </c>
      <c r="HX153" s="322">
        <f t="shared" si="722"/>
        <v>-4.2976804123711264E-2</v>
      </c>
      <c r="HY153" s="322">
        <f t="shared" si="723"/>
        <v>3.4603200389895256E-2</v>
      </c>
      <c r="HZ153" s="322">
        <f t="shared" si="724"/>
        <v>3.186816815825097E-2</v>
      </c>
      <c r="IA153" s="322">
        <f t="shared" si="725"/>
        <v>-4.4973303451261507E-2</v>
      </c>
      <c r="IB153" s="322">
        <f t="shared" si="726"/>
        <v>-3.4135348313117292E-2</v>
      </c>
      <c r="IC153" s="322">
        <f t="shared" si="727"/>
        <v>1.8002543938648464E-2</v>
      </c>
      <c r="ID153" s="322">
        <f t="shared" si="728"/>
        <v>-3.3306451612903187E-2</v>
      </c>
      <c r="IE153" s="322">
        <f t="shared" si="729"/>
        <v>1.0541965130423122E-2</v>
      </c>
      <c r="IF153" s="322">
        <f t="shared" si="730"/>
        <v>-1.1522633744856015E-2</v>
      </c>
      <c r="IG153" s="322">
        <f t="shared" si="731"/>
        <v>1.6890595009596842E-2</v>
      </c>
      <c r="IH153" s="322">
        <f t="shared" si="732"/>
        <v>-2.5751072961374367E-3</v>
      </c>
      <c r="II153" s="322">
        <f t="shared" si="733"/>
        <v>-4.0252725975746348E-2</v>
      </c>
      <c r="IJ153" s="322">
        <f t="shared" si="734"/>
        <v>-2.0875955074944681E-3</v>
      </c>
      <c r="IK153" s="322">
        <f t="shared" si="735"/>
        <v>5.7467553431909749E-3</v>
      </c>
      <c r="IL153" s="322">
        <f t="shared" si="736"/>
        <v>-3.7847579814624069E-2</v>
      </c>
      <c r="IM153" s="322">
        <f t="shared" si="737"/>
        <v>-8.9505482210788811E-4</v>
      </c>
      <c r="IN153" s="322">
        <f t="shared" si="738"/>
        <v>2.2925010357685356E-2</v>
      </c>
      <c r="IO153" s="322">
        <f t="shared" si="739"/>
        <v>1.7154389505549948E-2</v>
      </c>
      <c r="IP153" s="322">
        <f t="shared" si="740"/>
        <v>1.4125669751582937E-2</v>
      </c>
      <c r="IQ153" s="322">
        <f t="shared" si="741"/>
        <v>-6.5920081445660375E-2</v>
      </c>
      <c r="IR153" s="322">
        <f t="shared" si="742"/>
        <v>-0.10866910866910867</v>
      </c>
      <c r="IS153" s="322">
        <f t="shared" si="743"/>
        <v>-7.0917759237187197E-2</v>
      </c>
      <c r="IT153" s="322">
        <f t="shared" si="744"/>
        <v>9.4890510948905021E-2</v>
      </c>
      <c r="IU153" s="322">
        <f t="shared" si="745"/>
        <v>1.8498367791077133E-2</v>
      </c>
      <c r="IV153" s="322">
        <f t="shared" si="746"/>
        <v>6.170691030382127E-2</v>
      </c>
      <c r="IW153" s="322">
        <f t="shared" si="747"/>
        <v>-3.4697123030214671E-3</v>
      </c>
      <c r="IX153" s="322">
        <f t="shared" si="748"/>
        <v>4.0617384240454912E-2</v>
      </c>
      <c r="IY153" s="322">
        <f t="shared" si="749"/>
        <v>-6.1514195583596165E-2</v>
      </c>
      <c r="IZ153" s="322">
        <f t="shared" si="750"/>
        <v>1.1727078891257934E-2</v>
      </c>
      <c r="JA153" s="322">
        <f t="shared" si="751"/>
        <v>-0.17510648367250353</v>
      </c>
      <c r="JB153" s="322">
        <f t="shared" si="752"/>
        <v>1.0641127959563713E-2</v>
      </c>
      <c r="JC153" s="322">
        <f t="shared" si="753"/>
        <v>2.0737451946505021E-2</v>
      </c>
      <c r="JD153" s="322">
        <f t="shared" si="754"/>
        <v>9.8631488102571144E-4</v>
      </c>
      <c r="JE153" s="322">
        <f t="shared" si="755"/>
        <v>-9.449492954036626E-3</v>
      </c>
      <c r="JF153" s="322">
        <f t="shared" si="756"/>
        <v>-3.045529408480592E-2</v>
      </c>
      <c r="JG153" s="322">
        <f t="shared" si="757"/>
        <v>-1.0521732820550033E-2</v>
      </c>
      <c r="JH153" s="322">
        <f t="shared" si="758"/>
        <v>-2.8509792309970007E-2</v>
      </c>
      <c r="JI153" s="322">
        <f t="shared" si="759"/>
        <v>-3.3484816458817707E-2</v>
      </c>
      <c r="JJ153" s="322">
        <f t="shared" si="760"/>
        <v>0</v>
      </c>
      <c r="JK153" s="322">
        <f t="shared" si="761"/>
        <v>-4.0257648953298839E-4</v>
      </c>
      <c r="JL153" s="322">
        <f t="shared" si="762"/>
        <v>5.5962555962555963E-2</v>
      </c>
      <c r="JM153" s="322">
        <f t="shared" si="763"/>
        <v>6.7717206132879043E-2</v>
      </c>
      <c r="JN153" s="322">
        <f t="shared" si="764"/>
        <v>-2.623140946923181E-2</v>
      </c>
      <c r="JO153" s="322">
        <f t="shared" si="765"/>
        <v>-1.2269938650306487E-3</v>
      </c>
      <c r="JP153" s="322">
        <f t="shared" si="766"/>
        <v>-2.7631942525559547E-2</v>
      </c>
      <c r="JQ153" s="322">
        <f t="shared" si="767"/>
        <v>5.7356365276542299E-3</v>
      </c>
      <c r="JR153" s="322">
        <f t="shared" si="768"/>
        <v>3.5952557449962889E-2</v>
      </c>
      <c r="JS153" s="322">
        <f t="shared" si="769"/>
        <v>5.7467553431909749E-3</v>
      </c>
      <c r="JT153" s="322">
        <f t="shared" si="770"/>
        <v>4.5161290322580832E-3</v>
      </c>
      <c r="JU153" s="322">
        <f t="shared" si="771"/>
        <v>-6.857142857142914E-3</v>
      </c>
      <c r="JV153" s="322">
        <f t="shared" si="772"/>
        <v>3.2981530343001355E-4</v>
      </c>
      <c r="JW153" s="322">
        <f t="shared" si="773"/>
        <v>-4.9342105263157895E-2</v>
      </c>
      <c r="JX153" s="322">
        <f t="shared" si="774"/>
        <v>2.8809704321455649E-2</v>
      </c>
      <c r="JY153" s="322">
        <f t="shared" si="775"/>
        <v>1.6829268292682872E-2</v>
      </c>
      <c r="JZ153" s="322">
        <f t="shared" si="776"/>
        <v>-9.5316351684469718E-3</v>
      </c>
      <c r="KA153" s="322">
        <f t="shared" si="777"/>
        <v>-1.6199130778348531E-2</v>
      </c>
      <c r="KB153" s="322">
        <f t="shared" si="778"/>
        <v>5.3293540822852278E-3</v>
      </c>
      <c r="KC153" s="322">
        <f t="shared" si="779"/>
        <v>-9.3870789618995028E-3</v>
      </c>
      <c r="KD153" s="322">
        <f t="shared" si="780"/>
        <v>-2.1929522101923976E-2</v>
      </c>
      <c r="KE153" s="322">
        <f t="shared" si="781"/>
        <v>-1.2307050479766298E-2</v>
      </c>
      <c r="KF153" s="322">
        <f t="shared" si="782"/>
        <v>1.4003294892915973E-2</v>
      </c>
      <c r="KG153" s="322">
        <f t="shared" si="783"/>
        <v>2.4383635871037816E-2</v>
      </c>
      <c r="KH153" s="322">
        <f t="shared" si="784"/>
        <v>-5.2083333333332229E-3</v>
      </c>
      <c r="KI153" s="322">
        <f t="shared" si="785"/>
        <v>1.0416666666666676E-2</v>
      </c>
      <c r="KJ153" s="322">
        <f t="shared" si="786"/>
        <v>-7.0729872084273851E-2</v>
      </c>
      <c r="KK153" s="322">
        <f t="shared" si="787"/>
        <v>-7.0850202429150076E-3</v>
      </c>
      <c r="KL153" s="322">
        <f t="shared" si="788"/>
        <v>4.3198137007568395E-2</v>
      </c>
      <c r="KM153" s="322">
        <f t="shared" si="789"/>
        <v>1.8917498686284784E-2</v>
      </c>
      <c r="KN153" s="322">
        <f t="shared" si="790"/>
        <v>-4.7672672672672653E-2</v>
      </c>
      <c r="KO153" s="322">
        <f t="shared" si="791"/>
        <v>6.5876152832674575E-4</v>
      </c>
      <c r="KP153" s="322">
        <f t="shared" si="792"/>
        <v>5.5759803921568638E-2</v>
      </c>
      <c r="KQ153" s="322">
        <f t="shared" si="793"/>
        <v>-4.3668122270733675E-4</v>
      </c>
      <c r="KR153" s="322">
        <f t="shared" si="794"/>
        <v>-4.0611814345991537E-2</v>
      </c>
      <c r="KS153" s="322">
        <f t="shared" si="795"/>
        <v>3.6541889483066074E-2</v>
      </c>
      <c r="KT153" s="322">
        <f t="shared" si="796"/>
        <v>1.317192982456139E-2</v>
      </c>
      <c r="KU153" s="322">
        <f t="shared" si="797"/>
        <v>8.1344902386117409E-3</v>
      </c>
      <c r="KV153" s="322">
        <f t="shared" si="798"/>
        <v>3.4848484848484913E-2</v>
      </c>
      <c r="KW153" s="322">
        <f t="shared" si="799"/>
        <v>-5.1036604722716917E-3</v>
      </c>
      <c r="KX153" s="322">
        <f t="shared" si="800"/>
        <v>3.6689767631471609E-3</v>
      </c>
      <c r="KY153" s="322">
        <f t="shared" si="801"/>
        <v>-1.2307692307692264E-2</v>
      </c>
      <c r="KZ153" s="322">
        <f t="shared" si="802"/>
        <v>-2.3538249655690617E-2</v>
      </c>
      <c r="LA153" s="322">
        <f t="shared" si="803"/>
        <v>4.0396341463414726E-2</v>
      </c>
      <c r="LB153" s="322">
        <f t="shared" si="804"/>
        <v>3.4778350476828358E-3</v>
      </c>
      <c r="LC153" s="322">
        <f t="shared" si="805"/>
        <v>-1.873935264054517E-2</v>
      </c>
      <c r="LD153" s="322">
        <f t="shared" si="806"/>
        <v>4.5709061821497016E-4</v>
      </c>
      <c r="LE153" s="322">
        <f t="shared" si="807"/>
        <v>3.0691202288835418E-2</v>
      </c>
      <c r="LF153" s="322">
        <f t="shared" si="808"/>
        <v>-1.3609145345672291E-2</v>
      </c>
      <c r="LG153" s="322">
        <f t="shared" si="809"/>
        <v>2.3160762942779283E-2</v>
      </c>
      <c r="LH153" s="322">
        <f t="shared" si="810"/>
        <v>-1.8845360824742238E-2</v>
      </c>
      <c r="LI153" s="322">
        <f t="shared" si="811"/>
        <v>-1.8390804597701167E-2</v>
      </c>
      <c r="LJ153" s="322">
        <f t="shared" si="812"/>
        <v>5.0574286772878924E-2</v>
      </c>
      <c r="LK153" s="322">
        <f t="shared" si="813"/>
        <v>-2.8688665908072113E-2</v>
      </c>
      <c r="LL153" s="322">
        <f t="shared" si="814"/>
        <v>5.5446194225721827E-2</v>
      </c>
      <c r="LM153" s="322">
        <f t="shared" si="815"/>
        <v>1.2851309152053724E-2</v>
      </c>
      <c r="LN153" s="322">
        <f t="shared" si="816"/>
        <v>2.0433058859408409E-2</v>
      </c>
      <c r="LO153" s="322">
        <f t="shared" si="817"/>
        <v>-1.3906447534766048E-2</v>
      </c>
      <c r="LP153" s="322">
        <f t="shared" si="818"/>
        <v>5.6402439024390266E-2</v>
      </c>
      <c r="LQ153" s="322">
        <f t="shared" si="819"/>
        <v>1.8271792919680261E-2</v>
      </c>
      <c r="LR153" s="322">
        <f t="shared" si="820"/>
        <v>0</v>
      </c>
      <c r="LS153" s="322">
        <f t="shared" si="821"/>
        <v>-3.1216232440869863E-3</v>
      </c>
      <c r="LT153" s="322">
        <f t="shared" si="822"/>
        <v>-1.690255161568505E-2</v>
      </c>
      <c r="LU153" s="322">
        <f t="shared" si="823"/>
        <v>4.2531473290234774E-2</v>
      </c>
      <c r="LV153" s="327">
        <f t="shared" si="824"/>
        <v>-8.7284978603613367E-2</v>
      </c>
    </row>
    <row r="154" spans="1:334">
      <c r="A154" s="265">
        <v>45852</v>
      </c>
      <c r="B154" s="230">
        <v>4065.68</v>
      </c>
      <c r="C154" s="231">
        <v>174.85</v>
      </c>
      <c r="D154" s="231">
        <v>77.900000000000006</v>
      </c>
      <c r="E154" s="231">
        <v>39.409999999999997</v>
      </c>
      <c r="F154" s="231">
        <v>2477.87</v>
      </c>
      <c r="G154" s="231">
        <v>153.52000000000001</v>
      </c>
      <c r="H154" s="231">
        <v>276.60000000000002</v>
      </c>
      <c r="I154" s="231">
        <v>208107.95</v>
      </c>
      <c r="J154" s="231">
        <v>109.74</v>
      </c>
      <c r="K154" s="231">
        <v>509.21</v>
      </c>
      <c r="L154" s="231">
        <v>83.52</v>
      </c>
      <c r="M154" s="232">
        <v>7.0000000000000007E-2</v>
      </c>
      <c r="N154" s="231">
        <v>39.19</v>
      </c>
      <c r="O154" s="231">
        <v>5693.1</v>
      </c>
      <c r="P154" s="231">
        <v>4.93</v>
      </c>
      <c r="Q154" s="231">
        <v>2413.5700000000002</v>
      </c>
      <c r="R154" s="231">
        <v>57</v>
      </c>
      <c r="S154" s="231">
        <v>210.94</v>
      </c>
      <c r="T154" s="231">
        <v>90.32</v>
      </c>
      <c r="U154" s="231">
        <v>67100</v>
      </c>
      <c r="V154" s="231">
        <v>17.75</v>
      </c>
      <c r="W154" s="231">
        <v>172.4</v>
      </c>
      <c r="X154" s="231">
        <v>14.77</v>
      </c>
      <c r="Y154" s="231">
        <v>280.88</v>
      </c>
      <c r="Z154" s="231">
        <v>120.23</v>
      </c>
      <c r="AA154" s="231">
        <v>329.65</v>
      </c>
      <c r="AB154" s="231">
        <v>2.81</v>
      </c>
      <c r="AC154" s="231">
        <v>10.01</v>
      </c>
      <c r="AD154" s="231">
        <v>23.92</v>
      </c>
      <c r="AE154" s="231">
        <v>226.13</v>
      </c>
      <c r="AF154" s="231">
        <v>472.75</v>
      </c>
      <c r="AG154" s="231">
        <v>69.319999999999993</v>
      </c>
      <c r="AH154" s="231">
        <v>8.67</v>
      </c>
      <c r="AI154" s="231">
        <v>168.65</v>
      </c>
      <c r="AJ154" s="231">
        <v>24.05</v>
      </c>
      <c r="AK154" s="231">
        <v>297.5</v>
      </c>
      <c r="AL154" s="231">
        <v>505.4</v>
      </c>
      <c r="AM154" s="231">
        <v>23.1</v>
      </c>
      <c r="AN154" s="231">
        <v>21.95</v>
      </c>
      <c r="AO154" s="231">
        <v>186.22</v>
      </c>
      <c r="AP154" s="231">
        <v>289.86</v>
      </c>
      <c r="AQ154" s="231">
        <v>19.48</v>
      </c>
      <c r="AR154" s="231">
        <v>10.98</v>
      </c>
      <c r="AS154" s="231">
        <v>77.72</v>
      </c>
      <c r="AT154" s="231">
        <v>103.47</v>
      </c>
      <c r="AU154" s="231">
        <v>163.84</v>
      </c>
      <c r="AV154" s="231">
        <v>30</v>
      </c>
      <c r="AW154" s="231">
        <v>51.33</v>
      </c>
      <c r="AX154" s="231">
        <v>4.7</v>
      </c>
      <c r="AY154" s="231">
        <v>24.81</v>
      </c>
      <c r="AZ154" s="231">
        <v>37.11</v>
      </c>
      <c r="BA154" s="231">
        <v>11216.89</v>
      </c>
      <c r="BB154" s="231">
        <v>631.82000000000005</v>
      </c>
      <c r="BC154" s="231">
        <v>3.38</v>
      </c>
      <c r="BD154" s="231">
        <v>17.43</v>
      </c>
      <c r="BE154" s="231">
        <v>365.79</v>
      </c>
      <c r="BF154" s="231">
        <v>1209.24</v>
      </c>
      <c r="BG154" s="231">
        <v>224.2</v>
      </c>
      <c r="BH154" s="231">
        <v>69.59</v>
      </c>
      <c r="BI154" s="231">
        <v>412.2</v>
      </c>
      <c r="BJ154" s="231">
        <v>7.25</v>
      </c>
      <c r="BK154" s="231">
        <v>1412.83</v>
      </c>
      <c r="BL154" s="231">
        <v>149.94</v>
      </c>
      <c r="BM154" s="231">
        <v>262.95</v>
      </c>
      <c r="BN154" s="231">
        <v>303.51</v>
      </c>
      <c r="BO154" s="231">
        <v>3167.3</v>
      </c>
      <c r="BP154" s="231">
        <v>147.09</v>
      </c>
      <c r="BQ154" s="231">
        <v>1098.4000000000001</v>
      </c>
      <c r="BR154" s="231">
        <v>121.42</v>
      </c>
      <c r="BS154" s="231">
        <v>362.55</v>
      </c>
      <c r="BT154" s="231">
        <v>126.4</v>
      </c>
      <c r="BU154" s="231">
        <v>52.28</v>
      </c>
      <c r="BV154" s="231">
        <v>11.01</v>
      </c>
      <c r="BW154" s="231">
        <v>94.83</v>
      </c>
      <c r="BX154" s="231">
        <v>703.8</v>
      </c>
      <c r="BY154" s="231">
        <v>162.51</v>
      </c>
      <c r="BZ154" s="231">
        <v>127.07</v>
      </c>
      <c r="CA154" s="231">
        <v>141.85</v>
      </c>
      <c r="CB154" s="231">
        <v>75.27</v>
      </c>
      <c r="CC154" s="231">
        <v>99800</v>
      </c>
      <c r="CD154" s="231">
        <v>205.8</v>
      </c>
      <c r="CE154" s="231">
        <v>74.849999999999994</v>
      </c>
      <c r="CF154" s="231">
        <v>7650</v>
      </c>
      <c r="CG154" s="231">
        <v>14.77</v>
      </c>
      <c r="CH154" s="231">
        <v>1.56</v>
      </c>
      <c r="CI154" s="231">
        <v>173.9</v>
      </c>
      <c r="CJ154" s="231">
        <v>156.99</v>
      </c>
      <c r="CK154" s="231">
        <v>64.31</v>
      </c>
      <c r="CL154" s="231">
        <v>25.78</v>
      </c>
      <c r="CM154" s="231">
        <v>6</v>
      </c>
      <c r="CN154" s="231">
        <v>9.85</v>
      </c>
      <c r="CO154" s="231">
        <v>19.510000000000002</v>
      </c>
      <c r="CP154" s="231">
        <v>1940</v>
      </c>
      <c r="CQ154" s="231">
        <v>181.96</v>
      </c>
      <c r="CR154" s="231">
        <v>413.85</v>
      </c>
      <c r="CS154" s="231">
        <v>305.97000000000003</v>
      </c>
      <c r="CT154" s="231">
        <v>348.44</v>
      </c>
      <c r="CU154" s="231">
        <v>680.25</v>
      </c>
      <c r="CV154" s="231">
        <v>245.02</v>
      </c>
      <c r="CW154" s="231">
        <v>551.92999999999995</v>
      </c>
      <c r="CX154" s="231">
        <v>12.16</v>
      </c>
      <c r="CY154" s="231">
        <v>519</v>
      </c>
      <c r="CZ154" s="231">
        <v>51.89</v>
      </c>
      <c r="DA154" s="231">
        <v>12975</v>
      </c>
      <c r="DB154" s="231">
        <v>289.86</v>
      </c>
      <c r="DC154" s="231">
        <v>7.94</v>
      </c>
      <c r="DD154" s="231">
        <v>35.04</v>
      </c>
      <c r="DE154" s="231">
        <v>1606.46</v>
      </c>
      <c r="DF154" s="231">
        <v>285.3</v>
      </c>
      <c r="DG154" s="231">
        <v>162.51</v>
      </c>
      <c r="DH154" s="231">
        <v>15.59</v>
      </c>
      <c r="DI154" s="231">
        <v>8.44</v>
      </c>
      <c r="DJ154" s="231">
        <v>30.82</v>
      </c>
      <c r="DK154" s="231">
        <v>72.099999999999994</v>
      </c>
      <c r="DL154" s="231">
        <v>12890</v>
      </c>
      <c r="DM154" s="231">
        <v>41.89</v>
      </c>
      <c r="DN154" s="231">
        <v>59.19</v>
      </c>
      <c r="DO154" s="231">
        <v>76.44</v>
      </c>
      <c r="DP154" s="231">
        <v>93.19</v>
      </c>
      <c r="DQ154" s="231">
        <v>182500</v>
      </c>
      <c r="DR154" s="231">
        <v>695.48</v>
      </c>
      <c r="DS154" s="231">
        <v>48.29</v>
      </c>
      <c r="DT154" s="231">
        <v>51.77</v>
      </c>
      <c r="DU154" s="231">
        <v>78.36</v>
      </c>
      <c r="DV154" s="231">
        <v>9.2799999999999994</v>
      </c>
      <c r="DW154" s="231">
        <v>1.05</v>
      </c>
      <c r="DX154" s="231">
        <v>12.59</v>
      </c>
      <c r="DY154" s="231">
        <v>9.4499999999999993</v>
      </c>
      <c r="DZ154" s="231">
        <v>261.58999999999997</v>
      </c>
      <c r="EA154" s="231">
        <v>152.53</v>
      </c>
      <c r="EB154" s="231">
        <v>27.2</v>
      </c>
      <c r="EC154" s="231">
        <v>1556.2</v>
      </c>
      <c r="ED154" s="231">
        <v>32.47</v>
      </c>
      <c r="EE154" s="231">
        <v>23.24</v>
      </c>
      <c r="EF154" s="231">
        <v>18.21</v>
      </c>
      <c r="EG154" s="231">
        <v>34.1</v>
      </c>
      <c r="EH154" s="231">
        <v>1494.53</v>
      </c>
      <c r="EI154" s="231">
        <v>189.71</v>
      </c>
      <c r="EJ154" s="231">
        <v>6.99</v>
      </c>
      <c r="EK154" s="231">
        <v>4439.62</v>
      </c>
      <c r="EL154" s="231">
        <v>23.78</v>
      </c>
      <c r="EM154" s="231">
        <v>258.5</v>
      </c>
      <c r="EN154" s="231">
        <v>154.05000000000001</v>
      </c>
      <c r="EO154" s="231">
        <v>259.8</v>
      </c>
      <c r="EP154" s="231">
        <v>4317.6400000000003</v>
      </c>
      <c r="EQ154" s="231">
        <v>240.4</v>
      </c>
      <c r="ER154" s="231">
        <v>172</v>
      </c>
      <c r="ES154" s="231">
        <v>327.64999999999998</v>
      </c>
      <c r="ET154" s="231">
        <v>72.83</v>
      </c>
      <c r="EU154" s="231">
        <v>28.78</v>
      </c>
      <c r="EV154" s="231">
        <v>473.8</v>
      </c>
      <c r="EW154" s="231">
        <v>17.04</v>
      </c>
      <c r="EX154" s="231">
        <v>229.34</v>
      </c>
      <c r="EY154" s="231">
        <v>283.95</v>
      </c>
      <c r="EZ154" s="231">
        <v>31.53</v>
      </c>
      <c r="FA154" s="231">
        <v>84.66</v>
      </c>
      <c r="FB154" s="231">
        <v>32.93</v>
      </c>
      <c r="FC154" s="231">
        <v>78.7</v>
      </c>
      <c r="FD154" s="231">
        <v>13.6</v>
      </c>
      <c r="FE154" s="231">
        <v>27.42</v>
      </c>
      <c r="FF154" s="231">
        <v>596</v>
      </c>
      <c r="FG154" s="231">
        <v>83.12</v>
      </c>
      <c r="FH154" s="231">
        <v>949.63</v>
      </c>
      <c r="FI154" s="231">
        <v>60.84</v>
      </c>
      <c r="FJ154" s="233">
        <v>44066.59</v>
      </c>
      <c r="FN154" s="326">
        <f t="shared" si="660"/>
        <v>4.655484279091758E-3</v>
      </c>
      <c r="FO154" s="322">
        <f t="shared" si="661"/>
        <v>2.2813688212927792E-2</v>
      </c>
      <c r="FP154" s="322">
        <f t="shared" si="662"/>
        <v>1.3399245479380787E-2</v>
      </c>
      <c r="FQ154" s="322">
        <f t="shared" si="663"/>
        <v>2.3636363636363549E-2</v>
      </c>
      <c r="FR154" s="322">
        <f t="shared" si="664"/>
        <v>3.1902963169891819E-3</v>
      </c>
      <c r="FS154" s="322">
        <f t="shared" si="665"/>
        <v>8.0365939479240089E-2</v>
      </c>
      <c r="FT154" s="322">
        <f t="shared" si="666"/>
        <v>1.318681318681327E-2</v>
      </c>
      <c r="FU154" s="322">
        <f t="shared" si="667"/>
        <v>1.2019226560905989E-2</v>
      </c>
      <c r="FV154" s="322">
        <f t="shared" si="668"/>
        <v>0.11592434411226349</v>
      </c>
      <c r="FW154" s="322">
        <f t="shared" si="669"/>
        <v>1.337340046568085E-2</v>
      </c>
      <c r="FX154" s="322">
        <f t="shared" si="670"/>
        <v>-2.4071044636597361E-2</v>
      </c>
      <c r="FY154" s="322">
        <f t="shared" si="671"/>
        <v>0</v>
      </c>
      <c r="FZ154" s="322">
        <f t="shared" si="672"/>
        <v>-1.0603382984094968E-2</v>
      </c>
      <c r="GA154" s="322">
        <f t="shared" si="673"/>
        <v>-2.4827982555582742E-3</v>
      </c>
      <c r="GB154" s="322">
        <f t="shared" si="674"/>
        <v>2.0325203252032089E-3</v>
      </c>
      <c r="GC154" s="322">
        <f t="shared" si="675"/>
        <v>1.0940543257450563E-2</v>
      </c>
      <c r="GD154" s="322">
        <f t="shared" si="676"/>
        <v>-6.1028770706190311E-3</v>
      </c>
      <c r="GE154" s="322">
        <f t="shared" si="677"/>
        <v>9.4822681585483753E-5</v>
      </c>
      <c r="GF154" s="322">
        <f t="shared" si="678"/>
        <v>-3.8944456267291025E-2</v>
      </c>
      <c r="GG154" s="322">
        <f t="shared" si="679"/>
        <v>7.1884984025559109E-2</v>
      </c>
      <c r="GH154" s="322">
        <f t="shared" si="680"/>
        <v>1.1396011396011355E-2</v>
      </c>
      <c r="GI154" s="322">
        <f t="shared" si="681"/>
        <v>4.5418713237523556E-2</v>
      </c>
      <c r="GJ154" s="322">
        <f t="shared" si="682"/>
        <v>-1.7952127659574442E-2</v>
      </c>
      <c r="GK154" s="322">
        <f t="shared" si="683"/>
        <v>-7.0518547933419384E-2</v>
      </c>
      <c r="GL154" s="322">
        <f t="shared" si="684"/>
        <v>0.12659295352323843</v>
      </c>
      <c r="GM154" s="322">
        <f t="shared" si="685"/>
        <v>5.148161143185221E-2</v>
      </c>
      <c r="GN154" s="322">
        <f t="shared" si="686"/>
        <v>-3.1034482758620641E-2</v>
      </c>
      <c r="GO154" s="322">
        <f t="shared" si="687"/>
        <v>9.8792535675082366E-2</v>
      </c>
      <c r="GP154" s="322">
        <f t="shared" si="688"/>
        <v>-2.0875972165370366E-2</v>
      </c>
      <c r="GQ154" s="322">
        <f t="shared" si="689"/>
        <v>4.9328948537907084E-3</v>
      </c>
      <c r="GR154" s="322">
        <f t="shared" si="690"/>
        <v>-3.0654090629485316E-2</v>
      </c>
      <c r="GS154" s="322">
        <f t="shared" si="691"/>
        <v>-2.8843380444202812E-4</v>
      </c>
      <c r="GT154" s="322">
        <f t="shared" si="692"/>
        <v>2.240566037735843E-2</v>
      </c>
      <c r="GU154" s="322">
        <f t="shared" si="693"/>
        <v>-9.4561259250557101E-3</v>
      </c>
      <c r="GV154" s="322">
        <f t="shared" si="694"/>
        <v>-4.6013486711622378E-2</v>
      </c>
      <c r="GW154" s="322">
        <f t="shared" si="695"/>
        <v>6.7456045927520678E-2</v>
      </c>
      <c r="GX154" s="322">
        <f t="shared" si="696"/>
        <v>3.0041169037622696E-2</v>
      </c>
      <c r="GY154" s="322">
        <f t="shared" si="697"/>
        <v>-1.4084507042253449E-2</v>
      </c>
      <c r="GZ154" s="322">
        <f t="shared" si="698"/>
        <v>2.5700934579439286E-2</v>
      </c>
      <c r="HA154" s="322">
        <f t="shared" si="699"/>
        <v>1.6373758323327148E-2</v>
      </c>
      <c r="HB154" s="322">
        <f t="shared" si="700"/>
        <v>1.5378148316810824E-2</v>
      </c>
      <c r="HC154" s="322">
        <f t="shared" si="701"/>
        <v>-9.659379766141396E-3</v>
      </c>
      <c r="HD154" s="322">
        <f t="shared" si="702"/>
        <v>-2.3999999999999962E-2</v>
      </c>
      <c r="HE154" s="322">
        <f t="shared" si="703"/>
        <v>9.481750876737291E-3</v>
      </c>
      <c r="HF154" s="322">
        <f t="shared" si="704"/>
        <v>1.4518002322880922E-3</v>
      </c>
      <c r="HG154" s="322">
        <f t="shared" si="705"/>
        <v>-9.8541953232462148E-2</v>
      </c>
      <c r="HH154" s="322">
        <f t="shared" si="706"/>
        <v>-2.3119505047215917E-2</v>
      </c>
      <c r="HI154" s="322">
        <f t="shared" si="707"/>
        <v>-3.3515345509320303E-2</v>
      </c>
      <c r="HJ154" s="322">
        <f t="shared" si="708"/>
        <v>-4.665314401622709E-2</v>
      </c>
      <c r="HK154" s="322">
        <f t="shared" si="709"/>
        <v>-1.4302741358760546E-2</v>
      </c>
      <c r="HL154" s="322">
        <f t="shared" si="710"/>
        <v>4.7713156408808514E-2</v>
      </c>
      <c r="HM154" s="322">
        <f t="shared" si="711"/>
        <v>6.0434085485987422E-2</v>
      </c>
      <c r="HN154" s="322">
        <f t="shared" si="712"/>
        <v>-7.3699951619287746E-2</v>
      </c>
      <c r="HO154" s="322">
        <f t="shared" si="713"/>
        <v>0.12292358803986715</v>
      </c>
      <c r="HP154" s="322">
        <f t="shared" si="714"/>
        <v>-4.0000000000000166E-3</v>
      </c>
      <c r="HQ154" s="322">
        <f t="shared" si="715"/>
        <v>6.7152882895279969E-3</v>
      </c>
      <c r="HR154" s="322">
        <f t="shared" si="716"/>
        <v>-2.880869963296407E-2</v>
      </c>
      <c r="HS154" s="322">
        <f t="shared" si="717"/>
        <v>5.155794664873245E-3</v>
      </c>
      <c r="HT154" s="322">
        <f t="shared" si="718"/>
        <v>-2.7936862690319877E-2</v>
      </c>
      <c r="HU154" s="322">
        <f t="shared" si="719"/>
        <v>1.9187024033231113E-2</v>
      </c>
      <c r="HV154" s="322">
        <f t="shared" si="720"/>
        <v>5.5478502080443881E-3</v>
      </c>
      <c r="HW154" s="322">
        <f t="shared" si="721"/>
        <v>-1.2428264866036149E-2</v>
      </c>
      <c r="HX154" s="322">
        <f t="shared" si="722"/>
        <v>9.4930317107654785E-3</v>
      </c>
      <c r="HY154" s="322">
        <f t="shared" si="723"/>
        <v>3.222893931066962E-2</v>
      </c>
      <c r="HZ154" s="322">
        <f t="shared" si="724"/>
        <v>-2.8643666389297797E-2</v>
      </c>
      <c r="IA154" s="322">
        <f t="shared" si="725"/>
        <v>-2.3300419999629937E-2</v>
      </c>
      <c r="IB154" s="322">
        <f t="shared" si="726"/>
        <v>9.4015920944277003E-3</v>
      </c>
      <c r="IC154" s="322">
        <f t="shared" si="727"/>
        <v>1.769330390529572E-3</v>
      </c>
      <c r="ID154" s="322">
        <f t="shared" si="728"/>
        <v>1.2930674897805932E-2</v>
      </c>
      <c r="IE154" s="322">
        <f t="shared" si="729"/>
        <v>-3.0226026481209069E-2</v>
      </c>
      <c r="IF154" s="322">
        <f t="shared" si="730"/>
        <v>5.2456286427976784E-2</v>
      </c>
      <c r="IG154" s="322">
        <f t="shared" si="731"/>
        <v>-1.3212533031332499E-2</v>
      </c>
      <c r="IH154" s="322">
        <f t="shared" si="732"/>
        <v>-5.2495697074010285E-2</v>
      </c>
      <c r="II154" s="322">
        <f t="shared" si="733"/>
        <v>6.9016776385643604E-3</v>
      </c>
      <c r="IJ154" s="322">
        <f t="shared" si="734"/>
        <v>-1.8451110832182781E-2</v>
      </c>
      <c r="IK154" s="322">
        <f t="shared" si="735"/>
        <v>4.3335901386748844E-2</v>
      </c>
      <c r="IL154" s="322">
        <f t="shared" si="736"/>
        <v>0.1334403710641334</v>
      </c>
      <c r="IM154" s="322">
        <f t="shared" si="737"/>
        <v>5.8977230309817143E-2</v>
      </c>
      <c r="IN154" s="322">
        <f t="shared" si="738"/>
        <v>1.6200891049007734E-2</v>
      </c>
      <c r="IO154" s="322">
        <f t="shared" si="739"/>
        <v>-9.9206349206349201E-3</v>
      </c>
      <c r="IP154" s="322">
        <f t="shared" si="740"/>
        <v>-1.1527377521613725E-2</v>
      </c>
      <c r="IQ154" s="322">
        <f t="shared" si="741"/>
        <v>1.9754768392370416E-2</v>
      </c>
      <c r="IR154" s="322">
        <f t="shared" si="742"/>
        <v>4.7945205479452052E-2</v>
      </c>
      <c r="IS154" s="322">
        <f t="shared" si="743"/>
        <v>-5.2597819114817208E-2</v>
      </c>
      <c r="IT154" s="322">
        <f t="shared" si="744"/>
        <v>4.0000000000000036E-2</v>
      </c>
      <c r="IU154" s="322">
        <f t="shared" si="745"/>
        <v>-7.1047008547008461E-2</v>
      </c>
      <c r="IV154" s="322">
        <f t="shared" si="746"/>
        <v>7.2189591585849075E-2</v>
      </c>
      <c r="IW154" s="322">
        <f t="shared" si="747"/>
        <v>-6.7024517626577754E-2</v>
      </c>
      <c r="IX154" s="322">
        <f t="shared" si="748"/>
        <v>6.2451209992193651E-3</v>
      </c>
      <c r="IY154" s="322">
        <f t="shared" si="749"/>
        <v>8.4033613445377853E-3</v>
      </c>
      <c r="IZ154" s="322">
        <f t="shared" si="750"/>
        <v>3.7934668071654312E-2</v>
      </c>
      <c r="JA154" s="322">
        <f t="shared" si="751"/>
        <v>0.11933448078026403</v>
      </c>
      <c r="JB154" s="322">
        <f t="shared" si="752"/>
        <v>2.1321400368518029E-2</v>
      </c>
      <c r="JC154" s="322">
        <f t="shared" si="753"/>
        <v>-3.4797368979418639E-2</v>
      </c>
      <c r="JD154" s="322">
        <f t="shared" si="754"/>
        <v>1.9460524695159586E-2</v>
      </c>
      <c r="JE154" s="322">
        <f t="shared" si="755"/>
        <v>1.7018447731427636E-2</v>
      </c>
      <c r="JF154" s="322">
        <f t="shared" si="756"/>
        <v>3.2246919267534392E-3</v>
      </c>
      <c r="JG154" s="322">
        <f t="shared" si="757"/>
        <v>-2.2733939571721248E-3</v>
      </c>
      <c r="JH154" s="322">
        <f t="shared" si="758"/>
        <v>6.683502416510656E-2</v>
      </c>
      <c r="JI154" s="322">
        <f t="shared" si="759"/>
        <v>5.8683093072842002E-3</v>
      </c>
      <c r="JJ154" s="322">
        <f t="shared" si="760"/>
        <v>-9.7719869706839758E-3</v>
      </c>
      <c r="JK154" s="322">
        <f t="shared" si="761"/>
        <v>4.5106725734997938E-2</v>
      </c>
      <c r="JL154" s="322">
        <f t="shared" si="762"/>
        <v>0</v>
      </c>
      <c r="JM154" s="322">
        <f t="shared" si="763"/>
        <v>3.5101715197447148E-2</v>
      </c>
      <c r="JN154" s="322">
        <f t="shared" si="764"/>
        <v>1.5378148316810824E-2</v>
      </c>
      <c r="JO154" s="322">
        <f t="shared" si="765"/>
        <v>-2.4570024570024589E-2</v>
      </c>
      <c r="JP154" s="322">
        <f t="shared" si="766"/>
        <v>-4.2625745950553738E-3</v>
      </c>
      <c r="JQ154" s="322">
        <f t="shared" si="767"/>
        <v>-2.6405580504596848E-2</v>
      </c>
      <c r="JR154" s="322">
        <f t="shared" si="768"/>
        <v>2.0751341681574279E-2</v>
      </c>
      <c r="JS154" s="322">
        <f t="shared" si="769"/>
        <v>4.3335901386748844E-2</v>
      </c>
      <c r="JT154" s="322">
        <f t="shared" si="770"/>
        <v>1.2845215157353612E-3</v>
      </c>
      <c r="JU154" s="322">
        <f t="shared" si="771"/>
        <v>-2.8768699654775607E-2</v>
      </c>
      <c r="JV154" s="322">
        <f t="shared" si="772"/>
        <v>1.6155621496867854E-2</v>
      </c>
      <c r="JW154" s="322">
        <f t="shared" si="773"/>
        <v>-2.0761245674741271E-3</v>
      </c>
      <c r="JX154" s="322">
        <f t="shared" si="774"/>
        <v>-5.0110537951363304E-2</v>
      </c>
      <c r="JY154" s="322">
        <f t="shared" si="775"/>
        <v>4.7973135044375838E-3</v>
      </c>
      <c r="JZ154" s="322">
        <f t="shared" si="776"/>
        <v>-1.7919362867098148E-2</v>
      </c>
      <c r="KA154" s="322">
        <f t="shared" si="777"/>
        <v>2.3293172690762982E-2</v>
      </c>
      <c r="KB154" s="322">
        <f t="shared" si="778"/>
        <v>-1.1980491942323956E-2</v>
      </c>
      <c r="KC154" s="322">
        <f t="shared" si="779"/>
        <v>1.7279821627647716E-2</v>
      </c>
      <c r="KD154" s="322">
        <f t="shared" si="780"/>
        <v>-1.9276598744976323E-2</v>
      </c>
      <c r="KE154" s="322">
        <f t="shared" si="781"/>
        <v>1.9852164730728566E-2</v>
      </c>
      <c r="KF154" s="322">
        <f t="shared" si="782"/>
        <v>5.1380991064175485E-2</v>
      </c>
      <c r="KG154" s="322">
        <f t="shared" si="783"/>
        <v>3.623380058185658E-2</v>
      </c>
      <c r="KH154" s="322">
        <f t="shared" si="784"/>
        <v>-2.8272251308900664E-2</v>
      </c>
      <c r="KI154" s="322">
        <f t="shared" si="785"/>
        <v>8.2474226804123793E-2</v>
      </c>
      <c r="KJ154" s="322">
        <f t="shared" si="786"/>
        <v>1.943319838056682E-2</v>
      </c>
      <c r="KK154" s="322">
        <f t="shared" si="787"/>
        <v>-3.6697247706422138E-2</v>
      </c>
      <c r="KL154" s="322">
        <f t="shared" si="788"/>
        <v>-2.6750502269514094E-2</v>
      </c>
      <c r="KM154" s="322">
        <f t="shared" si="789"/>
        <v>-1.6696750902527098E-2</v>
      </c>
      <c r="KN154" s="322">
        <f t="shared" si="790"/>
        <v>7.213243988963336E-2</v>
      </c>
      <c r="KO154" s="322">
        <f t="shared" si="791"/>
        <v>2.4489795918367377E-2</v>
      </c>
      <c r="KP154" s="322">
        <f t="shared" si="792"/>
        <v>-5.7748113755078406E-2</v>
      </c>
      <c r="KQ154" s="322">
        <f t="shared" si="793"/>
        <v>1.5290519877675747E-2</v>
      </c>
      <c r="KR154" s="322">
        <f t="shared" si="794"/>
        <v>1.099505222649784E-3</v>
      </c>
      <c r="KS154" s="322">
        <f t="shared" si="795"/>
        <v>-2.264259100028659E-2</v>
      </c>
      <c r="KT154" s="322">
        <f t="shared" si="796"/>
        <v>3.5157954521842116E-2</v>
      </c>
      <c r="KU154" s="322">
        <f t="shared" si="797"/>
        <v>-7.2277372976673679E-2</v>
      </c>
      <c r="KV154" s="322">
        <f t="shared" si="798"/>
        <v>2.3426061493411442E-2</v>
      </c>
      <c r="KW154" s="322">
        <f t="shared" si="799"/>
        <v>-9.3716111584650191E-3</v>
      </c>
      <c r="KX154" s="322">
        <f t="shared" si="800"/>
        <v>-3.4118602761982121E-2</v>
      </c>
      <c r="KY154" s="322">
        <f t="shared" si="801"/>
        <v>6.6199376947040055E-3</v>
      </c>
      <c r="KZ154" s="322">
        <f t="shared" si="802"/>
        <v>-1.2373381202718159E-2</v>
      </c>
      <c r="LA154" s="322">
        <f t="shared" si="803"/>
        <v>-4.8351648351648312E-2</v>
      </c>
      <c r="LB154" s="322">
        <f t="shared" si="804"/>
        <v>7.4999813266076049E-2</v>
      </c>
      <c r="LC154" s="322">
        <f t="shared" si="805"/>
        <v>4.3402777777777776E-2</v>
      </c>
      <c r="LD154" s="322">
        <f t="shared" si="806"/>
        <v>-1.7704169046259249E-2</v>
      </c>
      <c r="LE154" s="322">
        <f t="shared" si="807"/>
        <v>3.3531007507412766E-2</v>
      </c>
      <c r="LF154" s="322">
        <f t="shared" si="808"/>
        <v>4.8289183222957272E-3</v>
      </c>
      <c r="LG154" s="322">
        <f t="shared" si="809"/>
        <v>-4.1944074567243611E-2</v>
      </c>
      <c r="LH154" s="322">
        <f t="shared" si="810"/>
        <v>-4.3290043290043333E-3</v>
      </c>
      <c r="LI154" s="322">
        <f t="shared" si="811"/>
        <v>-2.3419203747072101E-3</v>
      </c>
      <c r="LJ154" s="322">
        <f t="shared" si="812"/>
        <v>1.1020983953447364E-2</v>
      </c>
      <c r="LK154" s="322">
        <f t="shared" si="813"/>
        <v>8.0230040115019732E-3</v>
      </c>
      <c r="LL154" s="322">
        <f t="shared" si="814"/>
        <v>-1.9894311470313973E-2</v>
      </c>
      <c r="LM154" s="322">
        <f t="shared" si="815"/>
        <v>3.9131981501244906E-3</v>
      </c>
      <c r="LN154" s="322">
        <f t="shared" si="816"/>
        <v>-1.5839808726838048E-2</v>
      </c>
      <c r="LO154" s="322">
        <f t="shared" si="817"/>
        <v>8.9743589743590101E-3</v>
      </c>
      <c r="LP154" s="322">
        <f t="shared" si="818"/>
        <v>-1.8759018759018746E-2</v>
      </c>
      <c r="LQ154" s="322">
        <f t="shared" si="819"/>
        <v>2.5046728971962681E-2</v>
      </c>
      <c r="LR154" s="322">
        <f t="shared" si="820"/>
        <v>0</v>
      </c>
      <c r="LS154" s="322">
        <f t="shared" si="821"/>
        <v>1.0839455618451572E-3</v>
      </c>
      <c r="LT154" s="322">
        <f t="shared" si="822"/>
        <v>-1.9979566352593951E-2</v>
      </c>
      <c r="LU154" s="322">
        <f t="shared" si="823"/>
        <v>-7.1801566579634095E-3</v>
      </c>
      <c r="LV154" s="327">
        <f t="shared" si="824"/>
        <v>1.8620680408977585E-2</v>
      </c>
    </row>
    <row r="155" spans="1:334">
      <c r="A155" s="265">
        <v>45859</v>
      </c>
      <c r="B155" s="230">
        <v>4127.47</v>
      </c>
      <c r="C155" s="231">
        <v>178.15</v>
      </c>
      <c r="D155" s="231">
        <v>81.180000000000007</v>
      </c>
      <c r="E155" s="231">
        <v>39.909999999999997</v>
      </c>
      <c r="F155" s="231">
        <v>2744.77</v>
      </c>
      <c r="G155" s="231">
        <v>158.80000000000001</v>
      </c>
      <c r="H155" s="231">
        <v>270</v>
      </c>
      <c r="I155" s="231">
        <v>214039.78</v>
      </c>
      <c r="J155" s="231">
        <v>104.85</v>
      </c>
      <c r="K155" s="231">
        <v>512.87</v>
      </c>
      <c r="L155" s="231">
        <v>89.02</v>
      </c>
      <c r="M155" s="232">
        <v>7.0000000000000007E-2</v>
      </c>
      <c r="N155" s="231">
        <v>37.51</v>
      </c>
      <c r="O155" s="231">
        <v>5622.59</v>
      </c>
      <c r="P155" s="231">
        <v>5.0599999999999996</v>
      </c>
      <c r="Q155" s="231">
        <v>2362.56</v>
      </c>
      <c r="R155" s="231">
        <v>57.4</v>
      </c>
      <c r="S155" s="231">
        <v>213.64</v>
      </c>
      <c r="T155" s="231">
        <v>100.35</v>
      </c>
      <c r="U155" s="231">
        <v>65900</v>
      </c>
      <c r="V155" s="231">
        <v>17.829999999999998</v>
      </c>
      <c r="W155" s="231">
        <v>173.49</v>
      </c>
      <c r="X155" s="231">
        <v>15.42</v>
      </c>
      <c r="Y155" s="231">
        <v>279.3</v>
      </c>
      <c r="Z155" s="231">
        <v>120.03</v>
      </c>
      <c r="AA155" s="231">
        <v>316.06</v>
      </c>
      <c r="AB155" s="231">
        <v>2.8</v>
      </c>
      <c r="AC155" s="231">
        <v>9.77</v>
      </c>
      <c r="AD155" s="231">
        <v>24.88</v>
      </c>
      <c r="AE155" s="231">
        <v>231.44</v>
      </c>
      <c r="AF155" s="231">
        <v>488.7</v>
      </c>
      <c r="AG155" s="231">
        <v>68.64</v>
      </c>
      <c r="AH155" s="231">
        <v>9.19</v>
      </c>
      <c r="AI155" s="231">
        <v>188.49</v>
      </c>
      <c r="AJ155" s="231">
        <v>24.37</v>
      </c>
      <c r="AK155" s="231">
        <v>322.5</v>
      </c>
      <c r="AL155" s="231">
        <v>517.65</v>
      </c>
      <c r="AM155" s="231">
        <v>20.7</v>
      </c>
      <c r="AN155" s="231">
        <v>21.82</v>
      </c>
      <c r="AO155" s="231">
        <v>180.2</v>
      </c>
      <c r="AP155" s="231">
        <v>297.18</v>
      </c>
      <c r="AQ155" s="231">
        <v>19.670000000000002</v>
      </c>
      <c r="AR155" s="231">
        <v>11.31</v>
      </c>
      <c r="AS155" s="231">
        <v>73.319999999999993</v>
      </c>
      <c r="AT155" s="231">
        <v>102.69</v>
      </c>
      <c r="AU155" s="231">
        <v>173.76</v>
      </c>
      <c r="AV155" s="231">
        <v>33.11</v>
      </c>
      <c r="AW155" s="231">
        <v>55.49</v>
      </c>
      <c r="AX155" s="231">
        <v>4.28</v>
      </c>
      <c r="AY155" s="231">
        <v>25.42</v>
      </c>
      <c r="AZ155" s="231">
        <v>37.909999999999997</v>
      </c>
      <c r="BA155" s="231">
        <v>12190.75</v>
      </c>
      <c r="BB155" s="231">
        <v>603.29999999999995</v>
      </c>
      <c r="BC155" s="231">
        <v>3.31</v>
      </c>
      <c r="BD155" s="231">
        <v>18.190000000000001</v>
      </c>
      <c r="BE155" s="231">
        <v>370.74</v>
      </c>
      <c r="BF155" s="231">
        <v>1180.49</v>
      </c>
      <c r="BG155" s="231">
        <v>227.3</v>
      </c>
      <c r="BH155" s="231">
        <v>71.28</v>
      </c>
      <c r="BI155" s="231">
        <v>432.17</v>
      </c>
      <c r="BJ155" s="231">
        <v>7.59</v>
      </c>
      <c r="BK155" s="231">
        <v>1449.38</v>
      </c>
      <c r="BL155" s="231">
        <v>151.51</v>
      </c>
      <c r="BM155" s="231">
        <v>271.26</v>
      </c>
      <c r="BN155" s="231">
        <v>318.20999999999998</v>
      </c>
      <c r="BO155" s="231">
        <v>3124.15</v>
      </c>
      <c r="BP155" s="231">
        <v>140.77000000000001</v>
      </c>
      <c r="BQ155" s="231">
        <v>1118</v>
      </c>
      <c r="BR155" s="231">
        <v>121.47</v>
      </c>
      <c r="BS155" s="231">
        <v>374.7</v>
      </c>
      <c r="BT155" s="231">
        <v>129.6</v>
      </c>
      <c r="BU155" s="231">
        <v>50.49</v>
      </c>
      <c r="BV155" s="231">
        <v>11.32</v>
      </c>
      <c r="BW155" s="231">
        <v>97.24</v>
      </c>
      <c r="BX155" s="231">
        <v>712.2</v>
      </c>
      <c r="BY155" s="231">
        <v>167.07</v>
      </c>
      <c r="BZ155" s="231">
        <v>124.43</v>
      </c>
      <c r="CA155" s="231">
        <v>142.06</v>
      </c>
      <c r="CB155" s="231">
        <v>76.27</v>
      </c>
      <c r="CC155" s="231">
        <v>104100</v>
      </c>
      <c r="CD155" s="231">
        <v>198.95</v>
      </c>
      <c r="CE155" s="231">
        <v>74.819999999999993</v>
      </c>
      <c r="CF155" s="231">
        <v>7520</v>
      </c>
      <c r="CG155" s="231">
        <v>15.89</v>
      </c>
      <c r="CH155" s="231">
        <v>1.64</v>
      </c>
      <c r="CI155" s="231">
        <v>178.5</v>
      </c>
      <c r="CJ155" s="231">
        <v>166.47</v>
      </c>
      <c r="CK155" s="231">
        <v>71.7</v>
      </c>
      <c r="CL155" s="231">
        <v>27.14</v>
      </c>
      <c r="CM155" s="231">
        <v>6.12</v>
      </c>
      <c r="CN155" s="231">
        <v>10.14</v>
      </c>
      <c r="CO155" s="231">
        <v>16.71</v>
      </c>
      <c r="CP155" s="231">
        <v>1846.5</v>
      </c>
      <c r="CQ155" s="231">
        <v>187.17</v>
      </c>
      <c r="CR155" s="231">
        <v>406</v>
      </c>
      <c r="CS155" s="231">
        <v>288.02999999999997</v>
      </c>
      <c r="CT155" s="231">
        <v>356.41</v>
      </c>
      <c r="CU155" s="231">
        <v>687.4</v>
      </c>
      <c r="CV155" s="231">
        <v>244.7</v>
      </c>
      <c r="CW155" s="231">
        <v>567.47</v>
      </c>
      <c r="CX155" s="231">
        <v>12.97</v>
      </c>
      <c r="CY155" s="231">
        <v>550.5</v>
      </c>
      <c r="CZ155" s="231">
        <v>53.51</v>
      </c>
      <c r="DA155" s="231">
        <v>13815</v>
      </c>
      <c r="DB155" s="231">
        <v>297.18</v>
      </c>
      <c r="DC155" s="231">
        <v>8.24</v>
      </c>
      <c r="DD155" s="231">
        <v>36.44</v>
      </c>
      <c r="DE155" s="231">
        <v>1639.14</v>
      </c>
      <c r="DF155" s="231">
        <v>277.5</v>
      </c>
      <c r="DG155" s="231">
        <v>167.07</v>
      </c>
      <c r="DH155" s="231">
        <v>15.35</v>
      </c>
      <c r="DI155" s="231">
        <v>9.58</v>
      </c>
      <c r="DJ155" s="231">
        <v>30.22</v>
      </c>
      <c r="DK155" s="231">
        <v>75.88</v>
      </c>
      <c r="DL155" s="231">
        <v>13090</v>
      </c>
      <c r="DM155" s="231">
        <v>42.27</v>
      </c>
      <c r="DN155" s="231">
        <v>59.92</v>
      </c>
      <c r="DO155" s="231">
        <v>76.84</v>
      </c>
      <c r="DP155" s="231">
        <v>93.8</v>
      </c>
      <c r="DQ155" s="231">
        <v>189800</v>
      </c>
      <c r="DR155" s="231">
        <v>693.1</v>
      </c>
      <c r="DS155" s="231">
        <v>52.73</v>
      </c>
      <c r="DT155" s="231">
        <v>54.47</v>
      </c>
      <c r="DU155" s="231">
        <v>83.53</v>
      </c>
      <c r="DV155" s="231">
        <v>9.32</v>
      </c>
      <c r="DW155" s="231">
        <v>1.1200000000000001</v>
      </c>
      <c r="DX155" s="231">
        <v>12.18</v>
      </c>
      <c r="DY155" s="231">
        <v>9.67</v>
      </c>
      <c r="DZ155" s="231">
        <v>253.71</v>
      </c>
      <c r="EA155" s="231">
        <v>150.57</v>
      </c>
      <c r="EB155" s="231">
        <v>27.24</v>
      </c>
      <c r="EC155" s="231">
        <v>1559.2</v>
      </c>
      <c r="ED155" s="231">
        <v>33.65</v>
      </c>
      <c r="EE155" s="231">
        <v>23.15</v>
      </c>
      <c r="EF155" s="231">
        <v>17.37</v>
      </c>
      <c r="EG155" s="231">
        <v>37.130000000000003</v>
      </c>
      <c r="EH155" s="231">
        <v>1504.03</v>
      </c>
      <c r="EI155" s="231">
        <v>205.12</v>
      </c>
      <c r="EJ155" s="231">
        <v>7.22</v>
      </c>
      <c r="EK155" s="231">
        <v>4465.62</v>
      </c>
      <c r="EL155" s="231">
        <v>23.78</v>
      </c>
      <c r="EM155" s="231">
        <v>259.2</v>
      </c>
      <c r="EN155" s="231">
        <v>158.30000000000001</v>
      </c>
      <c r="EO155" s="231">
        <v>287.5</v>
      </c>
      <c r="EP155" s="231">
        <v>4587.0600000000004</v>
      </c>
      <c r="EQ155" s="231">
        <v>245.6</v>
      </c>
      <c r="ER155" s="231">
        <v>171.68</v>
      </c>
      <c r="ES155" s="231">
        <v>320.52</v>
      </c>
      <c r="ET155" s="231">
        <v>72.760000000000005</v>
      </c>
      <c r="EU155" s="231">
        <v>29.7</v>
      </c>
      <c r="EV155" s="231">
        <v>484.07</v>
      </c>
      <c r="EW155" s="231">
        <v>16.68</v>
      </c>
      <c r="EX155" s="231">
        <v>233.06</v>
      </c>
      <c r="EY155" s="231">
        <v>257.98</v>
      </c>
      <c r="EZ155" s="231">
        <v>31.74</v>
      </c>
      <c r="FA155" s="231">
        <v>83.89</v>
      </c>
      <c r="FB155" s="231">
        <v>34.69</v>
      </c>
      <c r="FC155" s="231">
        <v>84.8</v>
      </c>
      <c r="FD155" s="231">
        <v>13.04</v>
      </c>
      <c r="FE155" s="231">
        <v>28.26</v>
      </c>
      <c r="FF155" s="231">
        <v>596</v>
      </c>
      <c r="FG155" s="231">
        <v>85.11</v>
      </c>
      <c r="FH155" s="231">
        <v>934.19</v>
      </c>
      <c r="FI155" s="231">
        <v>63.82</v>
      </c>
      <c r="FJ155" s="233">
        <v>47159.5</v>
      </c>
      <c r="FN155" s="326">
        <f t="shared" si="660"/>
        <v>1.519794966647656E-2</v>
      </c>
      <c r="FO155" s="322">
        <f t="shared" si="661"/>
        <v>1.887331998856169E-2</v>
      </c>
      <c r="FP155" s="322">
        <f t="shared" si="662"/>
        <v>4.210526315789475E-2</v>
      </c>
      <c r="FQ155" s="322">
        <f t="shared" si="663"/>
        <v>1.2687135244861711E-2</v>
      </c>
      <c r="FR155" s="322">
        <f t="shared" si="664"/>
        <v>0.10771347972250364</v>
      </c>
      <c r="FS155" s="322">
        <f t="shared" si="665"/>
        <v>3.4392912975508082E-2</v>
      </c>
      <c r="FT155" s="322">
        <f t="shared" si="666"/>
        <v>-2.3861171366594439E-2</v>
      </c>
      <c r="FU155" s="322">
        <f t="shared" si="667"/>
        <v>2.850362035664657E-2</v>
      </c>
      <c r="FV155" s="322">
        <f t="shared" si="668"/>
        <v>-4.4559868780754519E-2</v>
      </c>
      <c r="FW155" s="322">
        <f t="shared" si="669"/>
        <v>7.1876043282732569E-3</v>
      </c>
      <c r="FX155" s="322">
        <f t="shared" si="670"/>
        <v>6.5852490421455939E-2</v>
      </c>
      <c r="FY155" s="322">
        <f t="shared" si="671"/>
        <v>0</v>
      </c>
      <c r="FZ155" s="322">
        <f t="shared" si="672"/>
        <v>-4.2868078591477413E-2</v>
      </c>
      <c r="GA155" s="322">
        <f t="shared" si="673"/>
        <v>-1.238516801039859E-2</v>
      </c>
      <c r="GB155" s="322">
        <f t="shared" si="674"/>
        <v>2.636916835699795E-2</v>
      </c>
      <c r="GC155" s="322">
        <f t="shared" si="675"/>
        <v>-2.1134667732860539E-2</v>
      </c>
      <c r="GD155" s="322">
        <f t="shared" si="676"/>
        <v>7.0175438596490978E-3</v>
      </c>
      <c r="GE155" s="322">
        <f t="shared" si="677"/>
        <v>1.2799848298094191E-2</v>
      </c>
      <c r="GF155" s="322">
        <f t="shared" si="678"/>
        <v>0.11104960141718337</v>
      </c>
      <c r="GG155" s="322">
        <f t="shared" si="679"/>
        <v>-1.7883755588673621E-2</v>
      </c>
      <c r="GH155" s="322">
        <f t="shared" si="680"/>
        <v>4.5070422535210307E-3</v>
      </c>
      <c r="GI155" s="322">
        <f t="shared" si="681"/>
        <v>6.322505800464057E-3</v>
      </c>
      <c r="GJ155" s="322">
        <f t="shared" si="682"/>
        <v>4.4008124576844984E-2</v>
      </c>
      <c r="GK155" s="322">
        <f t="shared" si="683"/>
        <v>-5.6251780119623476E-3</v>
      </c>
      <c r="GL155" s="322">
        <f t="shared" si="684"/>
        <v>-1.6634783331947337E-3</v>
      </c>
      <c r="GM155" s="322">
        <f t="shared" si="685"/>
        <v>-4.1225542241771503E-2</v>
      </c>
      <c r="GN155" s="322">
        <f t="shared" si="686"/>
        <v>-3.5587188612100466E-3</v>
      </c>
      <c r="GO155" s="322">
        <f t="shared" si="687"/>
        <v>-2.3976023976023997E-2</v>
      </c>
      <c r="GP155" s="322">
        <f t="shared" si="688"/>
        <v>4.013377926421393E-2</v>
      </c>
      <c r="GQ155" s="322">
        <f t="shared" si="689"/>
        <v>2.3482067837084872E-2</v>
      </c>
      <c r="GR155" s="322">
        <f t="shared" si="690"/>
        <v>3.3738762559492305E-2</v>
      </c>
      <c r="GS155" s="322">
        <f t="shared" si="691"/>
        <v>-9.8095787651470388E-3</v>
      </c>
      <c r="GT155" s="322">
        <f t="shared" si="692"/>
        <v>5.9976931949250238E-2</v>
      </c>
      <c r="GU155" s="322">
        <f t="shared" si="693"/>
        <v>0.11764008301215537</v>
      </c>
      <c r="GV155" s="322">
        <f t="shared" si="694"/>
        <v>1.3305613305613317E-2</v>
      </c>
      <c r="GW155" s="322">
        <f t="shared" si="695"/>
        <v>8.4033613445378158E-2</v>
      </c>
      <c r="GX155" s="322">
        <f t="shared" si="696"/>
        <v>2.4238227146814405E-2</v>
      </c>
      <c r="GY155" s="322">
        <f t="shared" si="697"/>
        <v>-0.10389610389610399</v>
      </c>
      <c r="GZ155" s="322">
        <f t="shared" si="698"/>
        <v>-5.9225512528473349E-3</v>
      </c>
      <c r="HA155" s="322">
        <f t="shared" si="699"/>
        <v>-3.2327354741703417E-2</v>
      </c>
      <c r="HB155" s="322">
        <f t="shared" si="700"/>
        <v>2.5253570689298257E-2</v>
      </c>
      <c r="HC155" s="322">
        <f t="shared" si="701"/>
        <v>9.7535934291581756E-3</v>
      </c>
      <c r="HD155" s="322">
        <f t="shared" si="702"/>
        <v>3.0054644808743175E-2</v>
      </c>
      <c r="HE155" s="322">
        <f t="shared" si="703"/>
        <v>-5.6613484302624882E-2</v>
      </c>
      <c r="HF155" s="322">
        <f t="shared" si="704"/>
        <v>-7.5384169324441974E-3</v>
      </c>
      <c r="HG155" s="322">
        <f t="shared" si="705"/>
        <v>6.0546874999999924E-2</v>
      </c>
      <c r="HH155" s="322">
        <f t="shared" si="706"/>
        <v>0.10366666666666664</v>
      </c>
      <c r="HI155" s="322">
        <f t="shared" si="707"/>
        <v>8.1044223650886496E-2</v>
      </c>
      <c r="HJ155" s="322">
        <f t="shared" si="708"/>
        <v>-8.9361702127659551E-2</v>
      </c>
      <c r="HK155" s="322">
        <f t="shared" si="709"/>
        <v>2.4586860137041637E-2</v>
      </c>
      <c r="HL155" s="322">
        <f t="shared" si="710"/>
        <v>2.1557531662624554E-2</v>
      </c>
      <c r="HM155" s="322">
        <f t="shared" si="711"/>
        <v>8.6820856761544482E-2</v>
      </c>
      <c r="HN155" s="322">
        <f t="shared" si="712"/>
        <v>-4.5139438447659289E-2</v>
      </c>
      <c r="HO155" s="322">
        <f t="shared" si="713"/>
        <v>-2.0710059171597586E-2</v>
      </c>
      <c r="HP155" s="322">
        <f t="shared" si="714"/>
        <v>4.36029833620196E-2</v>
      </c>
      <c r="HQ155" s="322">
        <f t="shared" si="715"/>
        <v>1.3532354629705538E-2</v>
      </c>
      <c r="HR155" s="322">
        <f t="shared" si="716"/>
        <v>-2.3775263802057491E-2</v>
      </c>
      <c r="HS155" s="322">
        <f t="shared" si="717"/>
        <v>1.3826940231935874E-2</v>
      </c>
      <c r="HT155" s="322">
        <f t="shared" si="718"/>
        <v>2.4285098433682966E-2</v>
      </c>
      <c r="HU155" s="322">
        <f t="shared" si="719"/>
        <v>4.8447355652595891E-2</v>
      </c>
      <c r="HV155" s="322">
        <f t="shared" si="720"/>
        <v>4.6896551724137911E-2</v>
      </c>
      <c r="HW155" s="322">
        <f t="shared" si="721"/>
        <v>2.5870062215553311E-2</v>
      </c>
      <c r="HX155" s="322">
        <f t="shared" si="722"/>
        <v>1.047085500867009E-2</v>
      </c>
      <c r="HY155" s="322">
        <f t="shared" si="723"/>
        <v>3.1602966343411303E-2</v>
      </c>
      <c r="HZ155" s="322">
        <f t="shared" si="724"/>
        <v>4.8433330038548938E-2</v>
      </c>
      <c r="IA155" s="322">
        <f t="shared" si="725"/>
        <v>-1.3623591071259461E-2</v>
      </c>
      <c r="IB155" s="322">
        <f t="shared" si="726"/>
        <v>-4.2966891019103899E-2</v>
      </c>
      <c r="IC155" s="322">
        <f t="shared" si="727"/>
        <v>1.784413692643837E-2</v>
      </c>
      <c r="ID155" s="322">
        <f t="shared" si="728"/>
        <v>4.1179377367811857E-4</v>
      </c>
      <c r="IE155" s="322">
        <f t="shared" si="729"/>
        <v>3.3512618949110402E-2</v>
      </c>
      <c r="IF155" s="322">
        <f t="shared" si="730"/>
        <v>2.5316455696202441E-2</v>
      </c>
      <c r="IG155" s="322">
        <f t="shared" si="731"/>
        <v>-3.4238714613618958E-2</v>
      </c>
      <c r="IH155" s="322">
        <f t="shared" si="732"/>
        <v>2.8156221616712124E-2</v>
      </c>
      <c r="II155" s="322">
        <f t="shared" si="733"/>
        <v>2.5413898555309466E-2</v>
      </c>
      <c r="IJ155" s="322">
        <f t="shared" si="734"/>
        <v>1.1935208866155287E-2</v>
      </c>
      <c r="IK155" s="322">
        <f t="shared" si="735"/>
        <v>2.8059811703895161E-2</v>
      </c>
      <c r="IL155" s="322">
        <f t="shared" si="736"/>
        <v>-2.0775950263634112E-2</v>
      </c>
      <c r="IM155" s="322">
        <f t="shared" si="737"/>
        <v>1.4804370814240956E-3</v>
      </c>
      <c r="IN155" s="322">
        <f t="shared" si="738"/>
        <v>1.3285505513484789E-2</v>
      </c>
      <c r="IO155" s="322">
        <f t="shared" si="739"/>
        <v>4.308617234468938E-2</v>
      </c>
      <c r="IP155" s="322">
        <f t="shared" si="740"/>
        <v>-3.3284742468416048E-2</v>
      </c>
      <c r="IQ155" s="322">
        <f t="shared" si="741"/>
        <v>-4.0080160320642806E-4</v>
      </c>
      <c r="IR155" s="322">
        <f t="shared" si="742"/>
        <v>-1.699346405228758E-2</v>
      </c>
      <c r="IS155" s="322">
        <f t="shared" si="743"/>
        <v>7.5829383886255999E-2</v>
      </c>
      <c r="IT155" s="322">
        <f t="shared" si="744"/>
        <v>5.1282051282051183E-2</v>
      </c>
      <c r="IU155" s="322">
        <f t="shared" si="745"/>
        <v>2.6451983898792376E-2</v>
      </c>
      <c r="IV155" s="322">
        <f t="shared" si="746"/>
        <v>6.0386011847888332E-2</v>
      </c>
      <c r="IW155" s="322">
        <f t="shared" si="747"/>
        <v>0.11491214430104184</v>
      </c>
      <c r="IX155" s="322">
        <f t="shared" si="748"/>
        <v>5.275407292474784E-2</v>
      </c>
      <c r="IY155" s="322">
        <f t="shared" si="749"/>
        <v>2.0000000000000018E-2</v>
      </c>
      <c r="IZ155" s="322">
        <f t="shared" si="750"/>
        <v>2.9441624365482328E-2</v>
      </c>
      <c r="JA155" s="322">
        <f t="shared" si="751"/>
        <v>-0.14351614556637624</v>
      </c>
      <c r="JB155" s="322">
        <f t="shared" si="752"/>
        <v>-4.8195876288659796E-2</v>
      </c>
      <c r="JC155" s="322">
        <f t="shared" si="753"/>
        <v>2.8632666520114196E-2</v>
      </c>
      <c r="JD155" s="322">
        <f t="shared" si="754"/>
        <v>-1.8968225202368062E-2</v>
      </c>
      <c r="JE155" s="322">
        <f t="shared" si="755"/>
        <v>-5.8633199333268139E-2</v>
      </c>
      <c r="JF155" s="322">
        <f t="shared" si="756"/>
        <v>2.2873378486970575E-2</v>
      </c>
      <c r="JG155" s="322">
        <f t="shared" si="757"/>
        <v>1.0510841602352043E-2</v>
      </c>
      <c r="JH155" s="322">
        <f t="shared" si="758"/>
        <v>-1.3060158354420929E-3</v>
      </c>
      <c r="JI155" s="322">
        <f t="shared" si="759"/>
        <v>2.8155744387875416E-2</v>
      </c>
      <c r="JJ155" s="322">
        <f t="shared" si="760"/>
        <v>6.6611842105263191E-2</v>
      </c>
      <c r="JK155" s="322">
        <f t="shared" si="761"/>
        <v>6.0693641618497107E-2</v>
      </c>
      <c r="JL155" s="322">
        <f t="shared" si="762"/>
        <v>3.1219888225091492E-2</v>
      </c>
      <c r="JM155" s="322">
        <f t="shared" si="763"/>
        <v>6.4739884393063579E-2</v>
      </c>
      <c r="JN155" s="322">
        <f t="shared" si="764"/>
        <v>2.5253570689298257E-2</v>
      </c>
      <c r="JO155" s="322">
        <f t="shared" si="765"/>
        <v>3.7783375314861437E-2</v>
      </c>
      <c r="JP155" s="322">
        <f t="shared" si="766"/>
        <v>3.9954337899543342E-2</v>
      </c>
      <c r="JQ155" s="322">
        <f t="shared" si="767"/>
        <v>2.0342865679817777E-2</v>
      </c>
      <c r="JR155" s="322">
        <f t="shared" si="768"/>
        <v>-2.7339642481598356E-2</v>
      </c>
      <c r="JS155" s="322">
        <f t="shared" si="769"/>
        <v>2.8059811703895161E-2</v>
      </c>
      <c r="JT155" s="322">
        <f t="shared" si="770"/>
        <v>-1.5394483643361143E-2</v>
      </c>
      <c r="JU155" s="322">
        <f t="shared" si="771"/>
        <v>0.13507109004739343</v>
      </c>
      <c r="JV155" s="322">
        <f t="shared" si="772"/>
        <v>-1.9467878001297904E-2</v>
      </c>
      <c r="JW155" s="322">
        <f t="shared" si="773"/>
        <v>5.242718446601944E-2</v>
      </c>
      <c r="JX155" s="322">
        <f t="shared" si="774"/>
        <v>1.5515903801396431E-2</v>
      </c>
      <c r="JY155" s="322">
        <f t="shared" si="775"/>
        <v>9.0713774170447011E-3</v>
      </c>
      <c r="JZ155" s="322">
        <f t="shared" si="776"/>
        <v>1.2333164385876061E-2</v>
      </c>
      <c r="KA155" s="322">
        <f t="shared" si="777"/>
        <v>5.232862375719593E-3</v>
      </c>
      <c r="KB155" s="322">
        <f t="shared" si="778"/>
        <v>6.5457667131666427E-3</v>
      </c>
      <c r="KC155" s="322">
        <f t="shared" si="779"/>
        <v>0.04</v>
      </c>
      <c r="KD155" s="322">
        <f t="shared" si="780"/>
        <v>-3.4220969689998208E-3</v>
      </c>
      <c r="KE155" s="322">
        <f t="shared" si="781"/>
        <v>9.1944501967280962E-2</v>
      </c>
      <c r="KF155" s="322">
        <f t="shared" si="782"/>
        <v>5.2153757002124698E-2</v>
      </c>
      <c r="KG155" s="322">
        <f t="shared" si="783"/>
        <v>6.5977539561000539E-2</v>
      </c>
      <c r="KH155" s="322">
        <f t="shared" si="784"/>
        <v>4.3103448275863066E-3</v>
      </c>
      <c r="KI155" s="322">
        <f t="shared" si="785"/>
        <v>6.6666666666666721E-2</v>
      </c>
      <c r="KJ155" s="322">
        <f t="shared" si="786"/>
        <v>-3.256552819698174E-2</v>
      </c>
      <c r="KK155" s="322">
        <f t="shared" si="787"/>
        <v>2.3280423280423349E-2</v>
      </c>
      <c r="KL155" s="322">
        <f t="shared" si="788"/>
        <v>-3.012347566803E-2</v>
      </c>
      <c r="KM155" s="322">
        <f t="shared" si="789"/>
        <v>-1.2849931161083118E-2</v>
      </c>
      <c r="KN155" s="322">
        <f t="shared" si="790"/>
        <v>1.4705882352940864E-3</v>
      </c>
      <c r="KO155" s="322">
        <f t="shared" si="791"/>
        <v>1.9277727798483486E-3</v>
      </c>
      <c r="KP155" s="322">
        <f t="shared" si="792"/>
        <v>3.6341238065906986E-2</v>
      </c>
      <c r="KQ155" s="322">
        <f t="shared" si="793"/>
        <v>-3.8726333907056739E-3</v>
      </c>
      <c r="KR155" s="322">
        <f t="shared" si="794"/>
        <v>-4.6128500823723217E-2</v>
      </c>
      <c r="KS155" s="322">
        <f t="shared" si="795"/>
        <v>8.8856304985337267E-2</v>
      </c>
      <c r="KT155" s="322">
        <f t="shared" si="796"/>
        <v>6.3565134189343805E-3</v>
      </c>
      <c r="KU155" s="322">
        <f t="shared" si="797"/>
        <v>8.1229244636550499E-2</v>
      </c>
      <c r="KV155" s="322">
        <f t="shared" si="798"/>
        <v>3.2904148783977044E-2</v>
      </c>
      <c r="KW155" s="322">
        <f t="shared" si="799"/>
        <v>5.85635707560557E-3</v>
      </c>
      <c r="KX155" s="322">
        <f t="shared" si="800"/>
        <v>0</v>
      </c>
      <c r="KY155" s="322">
        <f t="shared" si="801"/>
        <v>2.7079303675047917E-3</v>
      </c>
      <c r="KZ155" s="322">
        <f t="shared" si="802"/>
        <v>2.7588445309964297E-2</v>
      </c>
      <c r="LA155" s="322">
        <f t="shared" si="803"/>
        <v>0.1066204772902232</v>
      </c>
      <c r="LB155" s="322">
        <f t="shared" si="804"/>
        <v>6.2399829536506066E-2</v>
      </c>
      <c r="LC155" s="322">
        <f t="shared" si="805"/>
        <v>2.1630615640598955E-2</v>
      </c>
      <c r="LD155" s="322">
        <f t="shared" si="806"/>
        <v>-1.8604651162790302E-3</v>
      </c>
      <c r="LE155" s="322">
        <f t="shared" si="807"/>
        <v>-2.17610254845109E-2</v>
      </c>
      <c r="LF155" s="322">
        <f t="shared" si="808"/>
        <v>-9.611423863791457E-4</v>
      </c>
      <c r="LG155" s="322">
        <f t="shared" si="809"/>
        <v>3.1966643502432182E-2</v>
      </c>
      <c r="LH155" s="322">
        <f t="shared" si="810"/>
        <v>2.1675812579147281E-2</v>
      </c>
      <c r="LI155" s="322">
        <f t="shared" si="811"/>
        <v>-2.112676056338025E-2</v>
      </c>
      <c r="LJ155" s="322">
        <f t="shared" si="812"/>
        <v>1.6220458707595704E-2</v>
      </c>
      <c r="LK155" s="322">
        <f t="shared" si="813"/>
        <v>-9.1459764042965214E-2</v>
      </c>
      <c r="LL155" s="322">
        <f t="shared" si="814"/>
        <v>6.6603235014271265E-3</v>
      </c>
      <c r="LM155" s="322">
        <f t="shared" si="815"/>
        <v>-9.0952043467989133E-3</v>
      </c>
      <c r="LN155" s="322">
        <f t="shared" si="816"/>
        <v>5.3446705132098329E-2</v>
      </c>
      <c r="LO155" s="322">
        <f t="shared" si="817"/>
        <v>7.7509529860228646E-2</v>
      </c>
      <c r="LP155" s="322">
        <f t="shared" si="818"/>
        <v>-4.1176470588235335E-2</v>
      </c>
      <c r="LQ155" s="322">
        <f t="shared" si="819"/>
        <v>3.0634573304157541E-2</v>
      </c>
      <c r="LR155" s="322">
        <f t="shared" si="820"/>
        <v>0</v>
      </c>
      <c r="LS155" s="322">
        <f t="shared" si="821"/>
        <v>2.3941289701636125E-2</v>
      </c>
      <c r="LT155" s="322">
        <f t="shared" si="822"/>
        <v>-1.6258964017564673E-2</v>
      </c>
      <c r="LU155" s="322">
        <f t="shared" si="823"/>
        <v>4.8980933596318159E-2</v>
      </c>
      <c r="LV155" s="327">
        <f t="shared" si="824"/>
        <v>7.018718716379016E-2</v>
      </c>
    </row>
    <row r="156" spans="1:334">
      <c r="A156" s="265">
        <v>45866</v>
      </c>
      <c r="B156" s="230">
        <v>4022.69</v>
      </c>
      <c r="C156" s="231">
        <v>184.85</v>
      </c>
      <c r="D156" s="231">
        <v>91.45</v>
      </c>
      <c r="E156" s="231">
        <v>38.369999999999997</v>
      </c>
      <c r="F156" s="231">
        <v>2683.21</v>
      </c>
      <c r="G156" s="231">
        <v>154.27000000000001</v>
      </c>
      <c r="H156" s="231">
        <v>265.39999999999998</v>
      </c>
      <c r="I156" s="231">
        <v>207613.64</v>
      </c>
      <c r="J156" s="231">
        <v>99.9</v>
      </c>
      <c r="K156" s="231">
        <v>523.25</v>
      </c>
      <c r="L156" s="231">
        <v>82.1</v>
      </c>
      <c r="M156" s="232">
        <v>7.0000000000000007E-2</v>
      </c>
      <c r="N156" s="231">
        <v>38.44</v>
      </c>
      <c r="O156" s="231">
        <v>5377.03</v>
      </c>
      <c r="P156" s="231">
        <v>5</v>
      </c>
      <c r="Q156" s="231">
        <v>2375.92</v>
      </c>
      <c r="R156" s="231">
        <v>53.4</v>
      </c>
      <c r="S156" s="231">
        <v>202.15</v>
      </c>
      <c r="T156" s="231">
        <v>89.16</v>
      </c>
      <c r="U156" s="231">
        <v>68900</v>
      </c>
      <c r="V156" s="231">
        <v>17.73</v>
      </c>
      <c r="W156" s="231">
        <v>173.71</v>
      </c>
      <c r="X156" s="231">
        <v>16.66</v>
      </c>
      <c r="Y156" s="231">
        <v>236.28</v>
      </c>
      <c r="Z156" s="231">
        <v>117.07</v>
      </c>
      <c r="AA156" s="231">
        <v>302.63</v>
      </c>
      <c r="AB156" s="231">
        <v>2.81</v>
      </c>
      <c r="AC156" s="231">
        <v>9.0500000000000007</v>
      </c>
      <c r="AD156" s="231">
        <v>24.37</v>
      </c>
      <c r="AE156" s="231">
        <v>214.75</v>
      </c>
      <c r="AF156" s="231">
        <v>461.65</v>
      </c>
      <c r="AG156" s="231">
        <v>68.34</v>
      </c>
      <c r="AH156" s="231">
        <v>9.17</v>
      </c>
      <c r="AI156" s="231">
        <v>179.69</v>
      </c>
      <c r="AJ156" s="231">
        <v>23.49</v>
      </c>
      <c r="AK156" s="231">
        <v>308.2</v>
      </c>
      <c r="AL156" s="231">
        <v>436.24</v>
      </c>
      <c r="AM156" s="231">
        <v>19.309999999999999</v>
      </c>
      <c r="AN156" s="231">
        <v>21.01</v>
      </c>
      <c r="AO156" s="231">
        <v>169.1</v>
      </c>
      <c r="AP156" s="231">
        <v>287.97000000000003</v>
      </c>
      <c r="AQ156" s="231">
        <v>19.14</v>
      </c>
      <c r="AR156" s="231">
        <v>11.03</v>
      </c>
      <c r="AS156" s="231">
        <v>71.099999999999994</v>
      </c>
      <c r="AT156" s="231">
        <v>98.94</v>
      </c>
      <c r="AU156" s="231">
        <v>167.05</v>
      </c>
      <c r="AV156" s="231">
        <v>31.33</v>
      </c>
      <c r="AW156" s="231">
        <v>49.1</v>
      </c>
      <c r="AX156" s="231">
        <v>4.01</v>
      </c>
      <c r="AY156" s="231">
        <v>24.21</v>
      </c>
      <c r="AZ156" s="231">
        <v>37.76</v>
      </c>
      <c r="BA156" s="231">
        <v>11571.48</v>
      </c>
      <c r="BB156" s="231">
        <v>593.42999999999995</v>
      </c>
      <c r="BC156" s="231">
        <v>3.02</v>
      </c>
      <c r="BD156" s="231">
        <v>18.82</v>
      </c>
      <c r="BE156" s="231">
        <v>347.8</v>
      </c>
      <c r="BF156" s="231">
        <v>1158.5999999999999</v>
      </c>
      <c r="BG156" s="231">
        <v>212.95</v>
      </c>
      <c r="BH156" s="231">
        <v>71.290000000000006</v>
      </c>
      <c r="BI156" s="231">
        <v>428.69</v>
      </c>
      <c r="BJ156" s="231">
        <v>7.2</v>
      </c>
      <c r="BK156" s="231">
        <v>1457.29</v>
      </c>
      <c r="BL156" s="231">
        <v>156.91</v>
      </c>
      <c r="BM156" s="231">
        <v>269.05</v>
      </c>
      <c r="BN156" s="231">
        <v>300.31</v>
      </c>
      <c r="BO156" s="231">
        <v>2991.84</v>
      </c>
      <c r="BP156" s="231">
        <v>137.04</v>
      </c>
      <c r="BQ156" s="231">
        <v>1086.67</v>
      </c>
      <c r="BR156" s="231">
        <v>116.59</v>
      </c>
      <c r="BS156" s="231">
        <v>376.1</v>
      </c>
      <c r="BT156" s="231">
        <v>116.2</v>
      </c>
      <c r="BU156" s="231">
        <v>50.23</v>
      </c>
      <c r="BV156" s="231">
        <v>10.68</v>
      </c>
      <c r="BW156" s="231">
        <v>98.26</v>
      </c>
      <c r="BX156" s="231">
        <v>749.5</v>
      </c>
      <c r="BY156" s="231">
        <v>166.11</v>
      </c>
      <c r="BZ156" s="231">
        <v>118.6</v>
      </c>
      <c r="CA156" s="231">
        <v>137.93</v>
      </c>
      <c r="CB156" s="231">
        <v>74</v>
      </c>
      <c r="CC156" s="231">
        <v>100800</v>
      </c>
      <c r="CD156" s="231">
        <v>167.25</v>
      </c>
      <c r="CE156" s="231">
        <v>70.97</v>
      </c>
      <c r="CF156" s="231">
        <v>7640</v>
      </c>
      <c r="CG156" s="231">
        <v>15.4</v>
      </c>
      <c r="CH156" s="231">
        <v>1.52</v>
      </c>
      <c r="CI156" s="231">
        <v>172.8</v>
      </c>
      <c r="CJ156" s="231">
        <v>171.7</v>
      </c>
      <c r="CK156" s="231">
        <v>48.19</v>
      </c>
      <c r="CL156" s="231">
        <v>24.62</v>
      </c>
      <c r="CM156" s="231">
        <v>6.24</v>
      </c>
      <c r="CN156" s="231">
        <v>9.81</v>
      </c>
      <c r="CO156" s="231">
        <v>14.8</v>
      </c>
      <c r="CP156" s="231">
        <v>1816.5</v>
      </c>
      <c r="CQ156" s="231">
        <v>195.78</v>
      </c>
      <c r="CR156" s="231">
        <v>392.95</v>
      </c>
      <c r="CS156" s="231">
        <v>283</v>
      </c>
      <c r="CT156" s="231">
        <v>338.75</v>
      </c>
      <c r="CU156" s="231">
        <v>648.85</v>
      </c>
      <c r="CV156" s="231">
        <v>244</v>
      </c>
      <c r="CW156" s="231">
        <v>559.15</v>
      </c>
      <c r="CX156" s="231">
        <v>12.35</v>
      </c>
      <c r="CY156" s="231">
        <v>535</v>
      </c>
      <c r="CZ156" s="231">
        <v>51.94</v>
      </c>
      <c r="DA156" s="231">
        <v>12720</v>
      </c>
      <c r="DB156" s="231">
        <v>287.97000000000003</v>
      </c>
      <c r="DC156" s="231">
        <v>7.83</v>
      </c>
      <c r="DD156" s="231">
        <v>35.6</v>
      </c>
      <c r="DE156" s="231">
        <v>1672.8</v>
      </c>
      <c r="DF156" s="231">
        <v>280.3</v>
      </c>
      <c r="DG156" s="231">
        <v>166.11</v>
      </c>
      <c r="DH156" s="231">
        <v>15.27</v>
      </c>
      <c r="DI156" s="231">
        <v>9.26</v>
      </c>
      <c r="DJ156" s="231">
        <v>30.87</v>
      </c>
      <c r="DK156" s="231">
        <v>74.23</v>
      </c>
      <c r="DL156" s="231">
        <v>13170</v>
      </c>
      <c r="DM156" s="231">
        <v>39.33</v>
      </c>
      <c r="DN156" s="231">
        <v>59.96</v>
      </c>
      <c r="DO156" s="231">
        <v>66.760000000000005</v>
      </c>
      <c r="DP156" s="231">
        <v>86.29</v>
      </c>
      <c r="DQ156" s="231">
        <v>190000</v>
      </c>
      <c r="DR156" s="231">
        <v>627.15</v>
      </c>
      <c r="DS156" s="231">
        <v>49.82</v>
      </c>
      <c r="DT156" s="231">
        <v>56.64</v>
      </c>
      <c r="DU156" s="231">
        <v>79.22</v>
      </c>
      <c r="DV156" s="231">
        <v>8.57</v>
      </c>
      <c r="DW156" s="231">
        <v>0.95</v>
      </c>
      <c r="DX156" s="231">
        <v>11.11</v>
      </c>
      <c r="DY156" s="231">
        <v>9.39</v>
      </c>
      <c r="DZ156" s="231">
        <v>257.64999999999998</v>
      </c>
      <c r="EA156" s="231">
        <v>143.75</v>
      </c>
      <c r="EB156" s="231">
        <v>25.83</v>
      </c>
      <c r="EC156" s="231">
        <v>1448.4</v>
      </c>
      <c r="ED156" s="231">
        <v>30.95</v>
      </c>
      <c r="EE156" s="231">
        <v>20.7</v>
      </c>
      <c r="EF156" s="231">
        <v>16.41</v>
      </c>
      <c r="EG156" s="231">
        <v>34.67</v>
      </c>
      <c r="EH156" s="231">
        <v>1483.03</v>
      </c>
      <c r="EI156" s="231">
        <v>196.74</v>
      </c>
      <c r="EJ156" s="231">
        <v>7.19</v>
      </c>
      <c r="EK156" s="231">
        <v>4530.6099999999997</v>
      </c>
      <c r="EL156" s="231">
        <v>23.67</v>
      </c>
      <c r="EM156" s="231">
        <v>257.10000000000002</v>
      </c>
      <c r="EN156" s="231">
        <v>150.65</v>
      </c>
      <c r="EO156" s="231">
        <v>273.3</v>
      </c>
      <c r="EP156" s="231">
        <v>4257.99</v>
      </c>
      <c r="EQ156" s="231">
        <v>235.21</v>
      </c>
      <c r="ER156" s="231">
        <v>170.22</v>
      </c>
      <c r="ES156" s="231">
        <v>313.67</v>
      </c>
      <c r="ET156" s="231">
        <v>70.790000000000006</v>
      </c>
      <c r="EU156" s="231">
        <v>27.5</v>
      </c>
      <c r="EV156" s="231">
        <v>472.84</v>
      </c>
      <c r="EW156" s="231">
        <v>16.170000000000002</v>
      </c>
      <c r="EX156" s="231">
        <v>221.9</v>
      </c>
      <c r="EY156" s="231">
        <v>248.37</v>
      </c>
      <c r="EZ156" s="231">
        <v>31.29</v>
      </c>
      <c r="FA156" s="231">
        <v>83.26</v>
      </c>
      <c r="FB156" s="231">
        <v>33.97</v>
      </c>
      <c r="FC156" s="231">
        <v>82.4</v>
      </c>
      <c r="FD156" s="231">
        <v>12.08</v>
      </c>
      <c r="FE156" s="231">
        <v>27.01</v>
      </c>
      <c r="FF156" s="231">
        <v>597</v>
      </c>
      <c r="FG156" s="231">
        <v>80.34</v>
      </c>
      <c r="FH156" s="231">
        <v>951.2</v>
      </c>
      <c r="FI156" s="231">
        <v>61.56</v>
      </c>
      <c r="FJ156" s="233">
        <v>46652.31</v>
      </c>
      <c r="FN156" s="326">
        <f t="shared" si="660"/>
        <v>-2.5386011285363719E-2</v>
      </c>
      <c r="FO156" s="322">
        <f t="shared" si="661"/>
        <v>3.7608756665731061E-2</v>
      </c>
      <c r="FP156" s="322">
        <f t="shared" si="662"/>
        <v>0.12650899236265084</v>
      </c>
      <c r="FQ156" s="322">
        <f t="shared" si="663"/>
        <v>-3.8586820345777983E-2</v>
      </c>
      <c r="FR156" s="322">
        <f t="shared" si="664"/>
        <v>-2.2428108730421836E-2</v>
      </c>
      <c r="FS156" s="322">
        <f t="shared" si="665"/>
        <v>-2.8526448362720409E-2</v>
      </c>
      <c r="FT156" s="322">
        <f t="shared" si="666"/>
        <v>-1.7037037037037121E-2</v>
      </c>
      <c r="FU156" s="322">
        <f t="shared" si="667"/>
        <v>-3.0023110657280552E-2</v>
      </c>
      <c r="FV156" s="322">
        <f t="shared" si="668"/>
        <v>-4.7210300429184442E-2</v>
      </c>
      <c r="FW156" s="322">
        <f t="shared" si="669"/>
        <v>2.0239046931971056E-2</v>
      </c>
      <c r="FX156" s="322">
        <f t="shared" si="670"/>
        <v>-7.7735340372949921E-2</v>
      </c>
      <c r="FY156" s="322">
        <f t="shared" si="671"/>
        <v>0</v>
      </c>
      <c r="FZ156" s="322">
        <f t="shared" si="672"/>
        <v>2.479338842975206E-2</v>
      </c>
      <c r="GA156" s="322">
        <f t="shared" si="673"/>
        <v>-4.3673822917908008E-2</v>
      </c>
      <c r="GB156" s="322">
        <f t="shared" si="674"/>
        <v>-1.1857707509881346E-2</v>
      </c>
      <c r="GC156" s="322">
        <f t="shared" si="675"/>
        <v>5.6548828389544085E-3</v>
      </c>
      <c r="GD156" s="322">
        <f t="shared" si="676"/>
        <v>-6.968641114982578E-2</v>
      </c>
      <c r="GE156" s="322">
        <f t="shared" si="677"/>
        <v>-5.3782063284029118E-2</v>
      </c>
      <c r="GF156" s="322">
        <f t="shared" si="678"/>
        <v>-0.11150971599402092</v>
      </c>
      <c r="GG156" s="322">
        <f t="shared" si="679"/>
        <v>4.5523520485584217E-2</v>
      </c>
      <c r="GH156" s="322">
        <f t="shared" si="680"/>
        <v>-5.6085249579359434E-3</v>
      </c>
      <c r="GI156" s="322">
        <f t="shared" si="681"/>
        <v>1.268084615827995E-3</v>
      </c>
      <c r="GJ156" s="322">
        <f t="shared" si="682"/>
        <v>8.0415045395590162E-2</v>
      </c>
      <c r="GK156" s="322">
        <f t="shared" si="683"/>
        <v>-0.15402792696025783</v>
      </c>
      <c r="GL156" s="322">
        <f t="shared" si="684"/>
        <v>-2.4660501541281413E-2</v>
      </c>
      <c r="GM156" s="322">
        <f t="shared" si="685"/>
        <v>-4.2491931911662367E-2</v>
      </c>
      <c r="GN156" s="322">
        <f t="shared" si="686"/>
        <v>3.5714285714286542E-3</v>
      </c>
      <c r="GO156" s="322">
        <f t="shared" si="687"/>
        <v>-7.3694984646878084E-2</v>
      </c>
      <c r="GP156" s="322">
        <f t="shared" si="688"/>
        <v>-2.0498392282958119E-2</v>
      </c>
      <c r="GQ156" s="322">
        <f t="shared" si="689"/>
        <v>-7.2113722779122008E-2</v>
      </c>
      <c r="GR156" s="322">
        <f t="shared" si="690"/>
        <v>-5.5350931041538799E-2</v>
      </c>
      <c r="GS156" s="322">
        <f t="shared" si="691"/>
        <v>-4.3706293706293293E-3</v>
      </c>
      <c r="GT156" s="322">
        <f t="shared" si="692"/>
        <v>-2.1762785636561016E-3</v>
      </c>
      <c r="GU156" s="322">
        <f t="shared" si="693"/>
        <v>-4.6686826887368089E-2</v>
      </c>
      <c r="GV156" s="322">
        <f t="shared" si="694"/>
        <v>-3.6109971276159315E-2</v>
      </c>
      <c r="GW156" s="322">
        <f t="shared" si="695"/>
        <v>-4.4341085271317866E-2</v>
      </c>
      <c r="GX156" s="322">
        <f t="shared" si="696"/>
        <v>-0.15726842461122376</v>
      </c>
      <c r="GY156" s="322">
        <f t="shared" si="697"/>
        <v>-6.7149758454106312E-2</v>
      </c>
      <c r="GZ156" s="322">
        <f t="shared" si="698"/>
        <v>-3.7121906507790958E-2</v>
      </c>
      <c r="HA156" s="322">
        <f t="shared" si="699"/>
        <v>-6.1598224195338488E-2</v>
      </c>
      <c r="HB156" s="322">
        <f t="shared" si="700"/>
        <v>-3.0991318392893128E-2</v>
      </c>
      <c r="HC156" s="322">
        <f t="shared" si="701"/>
        <v>-2.6944585663446929E-2</v>
      </c>
      <c r="HD156" s="322">
        <f t="shared" si="702"/>
        <v>-2.4756852343059341E-2</v>
      </c>
      <c r="HE156" s="322">
        <f t="shared" si="703"/>
        <v>-3.0278232405891968E-2</v>
      </c>
      <c r="HF156" s="322">
        <f t="shared" si="704"/>
        <v>-3.6517674554484368E-2</v>
      </c>
      <c r="HG156" s="322">
        <f t="shared" si="705"/>
        <v>-3.8616482504603936E-2</v>
      </c>
      <c r="HH156" s="322">
        <f t="shared" si="706"/>
        <v>-5.3760193295077051E-2</v>
      </c>
      <c r="HI156" s="322">
        <f t="shared" si="707"/>
        <v>-0.1151558839430528</v>
      </c>
      <c r="HJ156" s="322">
        <f t="shared" si="708"/>
        <v>-6.3084112149532814E-2</v>
      </c>
      <c r="HK156" s="322">
        <f t="shared" si="709"/>
        <v>-4.7600314712824575E-2</v>
      </c>
      <c r="HL156" s="322">
        <f t="shared" si="710"/>
        <v>-3.9567396465312208E-3</v>
      </c>
      <c r="HM156" s="322">
        <f t="shared" si="711"/>
        <v>-5.0798351208908431E-2</v>
      </c>
      <c r="HN156" s="322">
        <f t="shared" si="712"/>
        <v>-1.63600198906017E-2</v>
      </c>
      <c r="HO156" s="322">
        <f t="shared" si="713"/>
        <v>-8.7613293051359523E-2</v>
      </c>
      <c r="HP156" s="322">
        <f t="shared" si="714"/>
        <v>3.4634414513468881E-2</v>
      </c>
      <c r="HQ156" s="322">
        <f t="shared" si="715"/>
        <v>-6.187624750499001E-2</v>
      </c>
      <c r="HR156" s="322">
        <f t="shared" si="716"/>
        <v>-1.8543147337122805E-2</v>
      </c>
      <c r="HS156" s="322">
        <f t="shared" si="717"/>
        <v>-6.3132424109107008E-2</v>
      </c>
      <c r="HT156" s="322">
        <f t="shared" si="718"/>
        <v>1.4029180695854538E-4</v>
      </c>
      <c r="HU156" s="322">
        <f t="shared" si="719"/>
        <v>-8.0523867922345799E-3</v>
      </c>
      <c r="HV156" s="322">
        <f t="shared" si="720"/>
        <v>-5.1383399209486126E-2</v>
      </c>
      <c r="HW156" s="322">
        <f t="shared" si="721"/>
        <v>5.4575059680690048E-3</v>
      </c>
      <c r="HX156" s="322">
        <f t="shared" si="722"/>
        <v>3.5641211801201278E-2</v>
      </c>
      <c r="HY156" s="322">
        <f t="shared" si="723"/>
        <v>-8.1471650814715756E-3</v>
      </c>
      <c r="HZ156" s="322">
        <f t="shared" si="724"/>
        <v>-5.6252160522925046E-2</v>
      </c>
      <c r="IA156" s="322">
        <f t="shared" si="725"/>
        <v>-4.2350719395675605E-2</v>
      </c>
      <c r="IB156" s="322">
        <f t="shared" si="726"/>
        <v>-2.6497122966541293E-2</v>
      </c>
      <c r="IC156" s="322">
        <f t="shared" si="727"/>
        <v>-2.8023255813953422E-2</v>
      </c>
      <c r="ID156" s="322">
        <f t="shared" si="728"/>
        <v>-4.0174528690211535E-2</v>
      </c>
      <c r="IE156" s="322">
        <f t="shared" si="729"/>
        <v>3.7363223912464214E-3</v>
      </c>
      <c r="IF156" s="322">
        <f t="shared" si="730"/>
        <v>-0.10339506172839499</v>
      </c>
      <c r="IG156" s="322">
        <f t="shared" si="731"/>
        <v>-5.149534561299368E-3</v>
      </c>
      <c r="IH156" s="322">
        <f t="shared" si="732"/>
        <v>-5.6537102473498281E-2</v>
      </c>
      <c r="II156" s="322">
        <f t="shared" si="733"/>
        <v>1.0489510489510596E-2</v>
      </c>
      <c r="IJ156" s="322">
        <f t="shared" si="734"/>
        <v>5.2372928952541351E-2</v>
      </c>
      <c r="IK156" s="322">
        <f t="shared" si="735"/>
        <v>-5.7460944514274234E-3</v>
      </c>
      <c r="IL156" s="322">
        <f t="shared" si="736"/>
        <v>-4.6853652656111966E-2</v>
      </c>
      <c r="IM156" s="322">
        <f t="shared" si="737"/>
        <v>-2.9072223004364319E-2</v>
      </c>
      <c r="IN156" s="322">
        <f t="shared" si="738"/>
        <v>-2.976268519732524E-2</v>
      </c>
      <c r="IO156" s="322">
        <f t="shared" si="739"/>
        <v>-3.1700288184438041E-2</v>
      </c>
      <c r="IP156" s="322">
        <f t="shared" si="740"/>
        <v>-0.15933651671274185</v>
      </c>
      <c r="IQ156" s="322">
        <f t="shared" si="741"/>
        <v>-5.1456829724672477E-2</v>
      </c>
      <c r="IR156" s="322">
        <f t="shared" si="742"/>
        <v>1.5957446808510637E-2</v>
      </c>
      <c r="IS156" s="322">
        <f t="shared" si="743"/>
        <v>-3.0837004405286354E-2</v>
      </c>
      <c r="IT156" s="322">
        <f t="shared" si="744"/>
        <v>-7.3170731707317013E-2</v>
      </c>
      <c r="IU156" s="322">
        <f t="shared" si="745"/>
        <v>-3.1932773109243633E-2</v>
      </c>
      <c r="IV156" s="322">
        <f t="shared" si="746"/>
        <v>3.1417072145131196E-2</v>
      </c>
      <c r="IW156" s="322">
        <f t="shared" si="747"/>
        <v>-0.32789400278940034</v>
      </c>
      <c r="IX156" s="322">
        <f t="shared" si="748"/>
        <v>-9.2851879145173163E-2</v>
      </c>
      <c r="IY156" s="322">
        <f t="shared" si="749"/>
        <v>1.9607843137254919E-2</v>
      </c>
      <c r="IZ156" s="322">
        <f t="shared" si="750"/>
        <v>-3.2544378698224859E-2</v>
      </c>
      <c r="JA156" s="322">
        <f t="shared" si="751"/>
        <v>-0.11430281268701377</v>
      </c>
      <c r="JB156" s="322">
        <f t="shared" si="752"/>
        <v>-1.6246953696181964E-2</v>
      </c>
      <c r="JC156" s="322">
        <f t="shared" si="753"/>
        <v>4.6000961692579015E-2</v>
      </c>
      <c r="JD156" s="322">
        <f t="shared" si="754"/>
        <v>-3.2142857142857167E-2</v>
      </c>
      <c r="JE156" s="322">
        <f t="shared" si="755"/>
        <v>-1.746345866749982E-2</v>
      </c>
      <c r="JF156" s="322">
        <f t="shared" si="756"/>
        <v>-4.9549675935018724E-2</v>
      </c>
      <c r="JG156" s="322">
        <f t="shared" si="757"/>
        <v>-5.608088449228972E-2</v>
      </c>
      <c r="JH156" s="322">
        <f t="shared" si="758"/>
        <v>-2.8606456885982372E-3</v>
      </c>
      <c r="JI156" s="322">
        <f t="shared" si="759"/>
        <v>-1.4661568012406029E-2</v>
      </c>
      <c r="JJ156" s="322">
        <f t="shared" si="760"/>
        <v>-4.7802621434078714E-2</v>
      </c>
      <c r="JK156" s="322">
        <f t="shared" si="761"/>
        <v>-2.8156221616712079E-2</v>
      </c>
      <c r="JL156" s="322">
        <f t="shared" si="762"/>
        <v>-2.9340310222388345E-2</v>
      </c>
      <c r="JM156" s="322">
        <f t="shared" si="763"/>
        <v>-7.9261672095548311E-2</v>
      </c>
      <c r="JN156" s="322">
        <f t="shared" si="764"/>
        <v>-3.0991318392893128E-2</v>
      </c>
      <c r="JO156" s="322">
        <f t="shared" si="765"/>
        <v>-4.9757281553398071E-2</v>
      </c>
      <c r="JP156" s="322">
        <f t="shared" si="766"/>
        <v>-2.3051591657519108E-2</v>
      </c>
      <c r="JQ156" s="322">
        <f t="shared" si="767"/>
        <v>2.0535158680771534E-2</v>
      </c>
      <c r="JR156" s="322">
        <f t="shared" si="768"/>
        <v>1.0090090090090131E-2</v>
      </c>
      <c r="JS156" s="322">
        <f t="shared" si="769"/>
        <v>-5.7460944514274234E-3</v>
      </c>
      <c r="JT156" s="322">
        <f t="shared" si="770"/>
        <v>-5.2117263843648254E-3</v>
      </c>
      <c r="JU156" s="322">
        <f t="shared" si="771"/>
        <v>-3.3402922755741159E-2</v>
      </c>
      <c r="JV156" s="322">
        <f t="shared" si="772"/>
        <v>2.1508934480476576E-2</v>
      </c>
      <c r="JW156" s="322">
        <f t="shared" si="773"/>
        <v>-2.1744860305745805E-2</v>
      </c>
      <c r="JX156" s="322">
        <f t="shared" si="774"/>
        <v>6.1115355233002291E-3</v>
      </c>
      <c r="JY156" s="322">
        <f t="shared" si="775"/>
        <v>-6.9552874378992297E-2</v>
      </c>
      <c r="JZ156" s="322">
        <f t="shared" si="776"/>
        <v>6.6755674232308324E-4</v>
      </c>
      <c r="KA156" s="322">
        <f t="shared" si="777"/>
        <v>-0.1311816762103071</v>
      </c>
      <c r="KB156" s="322">
        <f t="shared" si="778"/>
        <v>-8.006396588486131E-2</v>
      </c>
      <c r="KC156" s="322">
        <f t="shared" si="779"/>
        <v>1.053740779768177E-3</v>
      </c>
      <c r="KD156" s="322">
        <f t="shared" si="780"/>
        <v>-9.5152214687635323E-2</v>
      </c>
      <c r="KE156" s="322">
        <f t="shared" si="781"/>
        <v>-5.5186800682723247E-2</v>
      </c>
      <c r="KF156" s="322">
        <f t="shared" si="782"/>
        <v>3.9838443179731994E-2</v>
      </c>
      <c r="KG156" s="322">
        <f t="shared" si="783"/>
        <v>-5.1598228181491707E-2</v>
      </c>
      <c r="KH156" s="322">
        <f t="shared" si="784"/>
        <v>-8.0472103004291848E-2</v>
      </c>
      <c r="KI156" s="322">
        <f t="shared" si="785"/>
        <v>-0.15178571428571441</v>
      </c>
      <c r="KJ156" s="322">
        <f t="shared" si="786"/>
        <v>-8.7848932676518915E-2</v>
      </c>
      <c r="KK156" s="322">
        <f t="shared" si="787"/>
        <v>-2.8955532574974081E-2</v>
      </c>
      <c r="KL156" s="322">
        <f t="shared" si="788"/>
        <v>1.552954160261704E-2</v>
      </c>
      <c r="KM156" s="322">
        <f t="shared" si="789"/>
        <v>-4.529454738659755E-2</v>
      </c>
      <c r="KN156" s="322">
        <f t="shared" si="790"/>
        <v>-5.1762114537444941E-2</v>
      </c>
      <c r="KO156" s="322">
        <f t="shared" si="791"/>
        <v>-7.1062083119548453E-2</v>
      </c>
      <c r="KP156" s="322">
        <f t="shared" si="792"/>
        <v>-8.0237741456166398E-2</v>
      </c>
      <c r="KQ156" s="322">
        <f t="shared" si="793"/>
        <v>-0.10583153347732178</v>
      </c>
      <c r="KR156" s="322">
        <f t="shared" si="794"/>
        <v>-5.5267702936096764E-2</v>
      </c>
      <c r="KS156" s="322">
        <f t="shared" si="795"/>
        <v>-6.6253703204955577E-2</v>
      </c>
      <c r="KT156" s="322">
        <f t="shared" si="796"/>
        <v>-1.3962487450383304E-2</v>
      </c>
      <c r="KU156" s="322">
        <f t="shared" si="797"/>
        <v>-4.0854134165366589E-2</v>
      </c>
      <c r="KV156" s="322">
        <f t="shared" si="798"/>
        <v>-4.1551246537395239E-3</v>
      </c>
      <c r="KW156" s="322">
        <f t="shared" si="799"/>
        <v>1.455341027673644E-2</v>
      </c>
      <c r="KX156" s="322">
        <f t="shared" si="800"/>
        <v>-4.6257359125315154E-3</v>
      </c>
      <c r="KY156" s="322">
        <f t="shared" si="801"/>
        <v>-8.1018518518517213E-3</v>
      </c>
      <c r="KZ156" s="322">
        <f t="shared" si="802"/>
        <v>-4.8325963360707547E-2</v>
      </c>
      <c r="LA156" s="322">
        <f t="shared" si="803"/>
        <v>-4.939130434782605E-2</v>
      </c>
      <c r="LB156" s="322">
        <f t="shared" si="804"/>
        <v>-7.1738760774875537E-2</v>
      </c>
      <c r="LC156" s="322">
        <f t="shared" si="805"/>
        <v>-4.2304560260586266E-2</v>
      </c>
      <c r="LD156" s="322">
        <f t="shared" si="806"/>
        <v>-8.5041938490214818E-3</v>
      </c>
      <c r="LE156" s="322">
        <f t="shared" si="807"/>
        <v>-2.1371521277923269E-2</v>
      </c>
      <c r="LF156" s="322">
        <f t="shared" si="808"/>
        <v>-2.7075316107751494E-2</v>
      </c>
      <c r="LG156" s="322">
        <f t="shared" si="809"/>
        <v>-7.4074074074074056E-2</v>
      </c>
      <c r="LH156" s="322">
        <f t="shared" si="810"/>
        <v>-2.3199124093622861E-2</v>
      </c>
      <c r="LI156" s="322">
        <f t="shared" si="811"/>
        <v>-3.0575539568345207E-2</v>
      </c>
      <c r="LJ156" s="322">
        <f t="shared" si="812"/>
        <v>-4.7884664893160546E-2</v>
      </c>
      <c r="LK156" s="322">
        <f t="shared" si="813"/>
        <v>-3.7250949686022224E-2</v>
      </c>
      <c r="LL156" s="322">
        <f t="shared" si="814"/>
        <v>-1.4177693761814722E-2</v>
      </c>
      <c r="LM156" s="322">
        <f t="shared" si="815"/>
        <v>-7.5098343068303189E-3</v>
      </c>
      <c r="LN156" s="322">
        <f t="shared" si="816"/>
        <v>-2.0755260882098555E-2</v>
      </c>
      <c r="LO156" s="322">
        <f t="shared" si="817"/>
        <v>-2.830188679245273E-2</v>
      </c>
      <c r="LP156" s="322">
        <f t="shared" si="818"/>
        <v>-7.3619631901840427E-2</v>
      </c>
      <c r="LQ156" s="322">
        <f t="shared" si="819"/>
        <v>-4.4232130219391361E-2</v>
      </c>
      <c r="LR156" s="322">
        <f t="shared" si="820"/>
        <v>1.6778523489932886E-3</v>
      </c>
      <c r="LS156" s="322">
        <f t="shared" si="821"/>
        <v>-5.604511808248145E-2</v>
      </c>
      <c r="LT156" s="322">
        <f t="shared" si="822"/>
        <v>1.8208287393356802E-2</v>
      </c>
      <c r="LU156" s="322">
        <f t="shared" si="823"/>
        <v>-3.5412096521466596E-2</v>
      </c>
      <c r="LV156" s="327">
        <f t="shared" si="824"/>
        <v>-1.0754778994688288E-2</v>
      </c>
    </row>
    <row r="157" spans="1:334">
      <c r="A157" s="265">
        <v>45873</v>
      </c>
      <c r="B157" s="230">
        <v>4125.3</v>
      </c>
      <c r="C157" s="231">
        <v>184.5</v>
      </c>
      <c r="D157" s="231">
        <v>92.85</v>
      </c>
      <c r="E157" s="231">
        <v>39.340000000000003</v>
      </c>
      <c r="F157" s="231">
        <v>2730.98</v>
      </c>
      <c r="G157" s="231">
        <v>186.96</v>
      </c>
      <c r="H157" s="231">
        <v>276.2</v>
      </c>
      <c r="I157" s="231">
        <v>210085.23</v>
      </c>
      <c r="J157" s="231">
        <v>114.63</v>
      </c>
      <c r="K157" s="231">
        <v>521.17999999999995</v>
      </c>
      <c r="L157" s="231">
        <v>87.44</v>
      </c>
      <c r="M157" s="232">
        <v>7.0000000000000007E-2</v>
      </c>
      <c r="N157" s="231">
        <v>38.49</v>
      </c>
      <c r="O157" s="231">
        <v>5396.62</v>
      </c>
      <c r="P157" s="231">
        <v>5.34</v>
      </c>
      <c r="Q157" s="231">
        <v>2353.6999999999998</v>
      </c>
      <c r="R157" s="231">
        <v>51.25</v>
      </c>
      <c r="S157" s="231">
        <v>229.09</v>
      </c>
      <c r="T157" s="231">
        <v>95.38</v>
      </c>
      <c r="U157" s="231">
        <v>71800</v>
      </c>
      <c r="V157" s="231">
        <v>18.52</v>
      </c>
      <c r="W157" s="231">
        <v>182.69</v>
      </c>
      <c r="X157" s="231">
        <v>18.59</v>
      </c>
      <c r="Y157" s="231">
        <v>249.32</v>
      </c>
      <c r="Z157" s="231">
        <v>120.36</v>
      </c>
      <c r="AA157" s="231">
        <v>329.65</v>
      </c>
      <c r="AB157" s="231">
        <v>2.9</v>
      </c>
      <c r="AC157" s="231">
        <v>7.41</v>
      </c>
      <c r="AD157" s="231">
        <v>27.15</v>
      </c>
      <c r="AE157" s="231">
        <v>222.69</v>
      </c>
      <c r="AF157" s="231">
        <v>461.35</v>
      </c>
      <c r="AG157" s="231">
        <v>69.8</v>
      </c>
      <c r="AH157" s="231">
        <v>9.5</v>
      </c>
      <c r="AI157" s="231">
        <v>188.64</v>
      </c>
      <c r="AJ157" s="231">
        <v>24.58</v>
      </c>
      <c r="AK157" s="231">
        <v>308.60000000000002</v>
      </c>
      <c r="AL157" s="231">
        <v>443.84</v>
      </c>
      <c r="AM157" s="231">
        <v>19.95</v>
      </c>
      <c r="AN157" s="231">
        <v>24.49</v>
      </c>
      <c r="AO157" s="231">
        <v>176.22</v>
      </c>
      <c r="AP157" s="231">
        <v>287.36</v>
      </c>
      <c r="AQ157" s="231">
        <v>18.649999999999999</v>
      </c>
      <c r="AR157" s="231">
        <v>11.7</v>
      </c>
      <c r="AS157" s="231">
        <v>72.099999999999994</v>
      </c>
      <c r="AT157" s="231">
        <v>96</v>
      </c>
      <c r="AU157" s="231">
        <v>173.57</v>
      </c>
      <c r="AV157" s="231">
        <v>32.56</v>
      </c>
      <c r="AW157" s="231">
        <v>52.12</v>
      </c>
      <c r="AX157" s="231">
        <v>4.0999999999999996</v>
      </c>
      <c r="AY157" s="231">
        <v>25.85</v>
      </c>
      <c r="AZ157" s="231">
        <v>35.130000000000003</v>
      </c>
      <c r="BA157" s="231">
        <v>13848.81</v>
      </c>
      <c r="BB157" s="231">
        <v>616.9</v>
      </c>
      <c r="BC157" s="231">
        <v>2.89</v>
      </c>
      <c r="BD157" s="231">
        <v>22.1</v>
      </c>
      <c r="BE157" s="231">
        <v>341.05</v>
      </c>
      <c r="BF157" s="231">
        <v>1211.6400000000001</v>
      </c>
      <c r="BG157" s="231">
        <v>232.4</v>
      </c>
      <c r="BH157" s="231">
        <v>70.94</v>
      </c>
      <c r="BI157" s="231">
        <v>416.52</v>
      </c>
      <c r="BJ157" s="231">
        <v>7.95</v>
      </c>
      <c r="BK157" s="231">
        <v>1508.17</v>
      </c>
      <c r="BL157" s="231">
        <v>167.46</v>
      </c>
      <c r="BM157" s="231">
        <v>274.67</v>
      </c>
      <c r="BN157" s="231">
        <v>288.20999999999998</v>
      </c>
      <c r="BO157" s="231">
        <v>3025.12</v>
      </c>
      <c r="BP157" s="231">
        <v>139.96</v>
      </c>
      <c r="BQ157" s="231">
        <v>1119.68</v>
      </c>
      <c r="BR157" s="231">
        <v>112.43</v>
      </c>
      <c r="BS157" s="231">
        <v>384.35</v>
      </c>
      <c r="BT157" s="231">
        <v>111.2</v>
      </c>
      <c r="BU157" s="231">
        <v>51.84</v>
      </c>
      <c r="BV157" s="231">
        <v>11.17</v>
      </c>
      <c r="BW157" s="231">
        <v>103.49</v>
      </c>
      <c r="BX157" s="231">
        <v>768.78</v>
      </c>
      <c r="BY157" s="231">
        <v>172.07</v>
      </c>
      <c r="BZ157" s="231">
        <v>149.61000000000001</v>
      </c>
      <c r="CA157" s="231">
        <v>143.80000000000001</v>
      </c>
      <c r="CB157" s="231">
        <v>78.81</v>
      </c>
      <c r="CC157" s="231">
        <v>101900</v>
      </c>
      <c r="CD157" s="231">
        <v>167.5</v>
      </c>
      <c r="CE157" s="231">
        <v>71.569999999999993</v>
      </c>
      <c r="CF157" s="231">
        <v>8440</v>
      </c>
      <c r="CG157" s="231">
        <v>11.23</v>
      </c>
      <c r="CH157" s="231">
        <v>1.52</v>
      </c>
      <c r="CI157" s="231">
        <v>181.5</v>
      </c>
      <c r="CJ157" s="231">
        <v>172.76</v>
      </c>
      <c r="CK157" s="231">
        <v>51.08</v>
      </c>
      <c r="CL157" s="231">
        <v>24.52</v>
      </c>
      <c r="CM157" s="231">
        <v>6.73</v>
      </c>
      <c r="CN157" s="231">
        <v>11.03</v>
      </c>
      <c r="CO157" s="231">
        <v>16.13</v>
      </c>
      <c r="CP157" s="231">
        <v>1737.5</v>
      </c>
      <c r="CQ157" s="231">
        <v>197.22</v>
      </c>
      <c r="CR157" s="231">
        <v>422.59</v>
      </c>
      <c r="CS157" s="231">
        <v>292.12</v>
      </c>
      <c r="CT157" s="231">
        <v>336.19</v>
      </c>
      <c r="CU157" s="231">
        <v>633.70000000000005</v>
      </c>
      <c r="CV157" s="231">
        <v>249.62</v>
      </c>
      <c r="CW157" s="231">
        <v>573.55999999999995</v>
      </c>
      <c r="CX157" s="231">
        <v>12.65</v>
      </c>
      <c r="CY157" s="231">
        <v>561</v>
      </c>
      <c r="CZ157" s="231">
        <v>53.36</v>
      </c>
      <c r="DA157" s="231">
        <v>13960</v>
      </c>
      <c r="DB157" s="231">
        <v>287.36</v>
      </c>
      <c r="DC157" s="231">
        <v>8.73</v>
      </c>
      <c r="DD157" s="231">
        <v>36.1</v>
      </c>
      <c r="DE157" s="231">
        <v>1783.7</v>
      </c>
      <c r="DF157" s="231">
        <v>291.2</v>
      </c>
      <c r="DG157" s="231">
        <v>172.07</v>
      </c>
      <c r="DH157" s="231">
        <v>15.54</v>
      </c>
      <c r="DI157" s="231">
        <v>10.28</v>
      </c>
      <c r="DJ157" s="231">
        <v>30.88</v>
      </c>
      <c r="DK157" s="231">
        <v>73.81</v>
      </c>
      <c r="DL157" s="231">
        <v>14160</v>
      </c>
      <c r="DM157" s="231">
        <v>41.39</v>
      </c>
      <c r="DN157" s="231">
        <v>60.54</v>
      </c>
      <c r="DO157" s="231">
        <v>68.48</v>
      </c>
      <c r="DP157" s="231">
        <v>91.52</v>
      </c>
      <c r="DQ157" s="231">
        <v>218000</v>
      </c>
      <c r="DR157" s="231">
        <v>705.89</v>
      </c>
      <c r="DS157" s="231">
        <v>50.75</v>
      </c>
      <c r="DT157" s="231">
        <v>44.6</v>
      </c>
      <c r="DU157" s="231">
        <v>68.760000000000005</v>
      </c>
      <c r="DV157" s="231">
        <v>9.0299999999999994</v>
      </c>
      <c r="DW157" s="231">
        <v>0.87</v>
      </c>
      <c r="DX157" s="231">
        <v>10.66</v>
      </c>
      <c r="DY157" s="231">
        <v>9.8800000000000008</v>
      </c>
      <c r="DZ157" s="231">
        <v>248.98</v>
      </c>
      <c r="EA157" s="231">
        <v>152.59</v>
      </c>
      <c r="EB157" s="231">
        <v>24.89</v>
      </c>
      <c r="EC157" s="231">
        <v>1494.8</v>
      </c>
      <c r="ED157" s="231">
        <v>33.6</v>
      </c>
      <c r="EE157" s="231">
        <v>21.72</v>
      </c>
      <c r="EF157" s="231">
        <v>15.99</v>
      </c>
      <c r="EG157" s="231">
        <v>35.89</v>
      </c>
      <c r="EH157" s="231">
        <v>1300.3599999999999</v>
      </c>
      <c r="EI157" s="231">
        <v>200.21</v>
      </c>
      <c r="EJ157" s="231">
        <v>7.34</v>
      </c>
      <c r="EK157" s="231">
        <v>4500.6099999999997</v>
      </c>
      <c r="EL157" s="231">
        <v>23.81</v>
      </c>
      <c r="EM157" s="231">
        <v>246.4</v>
      </c>
      <c r="EN157" s="231">
        <v>153.51</v>
      </c>
      <c r="EO157" s="231">
        <v>288.89999999999998</v>
      </c>
      <c r="EP157" s="231">
        <v>4203.3100000000004</v>
      </c>
      <c r="EQ157" s="231">
        <v>241.83</v>
      </c>
      <c r="ER157" s="231">
        <v>173.78</v>
      </c>
      <c r="ES157" s="231">
        <v>308.19</v>
      </c>
      <c r="ET157" s="231">
        <v>71.58</v>
      </c>
      <c r="EU157" s="231">
        <v>28.46</v>
      </c>
      <c r="EV157" s="231">
        <v>465.4</v>
      </c>
      <c r="EW157" s="231">
        <v>17.149999999999999</v>
      </c>
      <c r="EX157" s="231">
        <v>229.12</v>
      </c>
      <c r="EY157" s="231">
        <v>240.64</v>
      </c>
      <c r="EZ157" s="231">
        <v>33.65</v>
      </c>
      <c r="FA157" s="231">
        <v>84.23</v>
      </c>
      <c r="FB157" s="231">
        <v>34.64</v>
      </c>
      <c r="FC157" s="231">
        <v>79.599999999999994</v>
      </c>
      <c r="FD157" s="231">
        <v>12.3</v>
      </c>
      <c r="FE157" s="231">
        <v>27.36</v>
      </c>
      <c r="FF157" s="231">
        <v>598</v>
      </c>
      <c r="FG157" s="231">
        <v>80.930000000000007</v>
      </c>
      <c r="FH157" s="231">
        <v>980.98</v>
      </c>
      <c r="FI157" s="231">
        <v>64.34</v>
      </c>
      <c r="FJ157" s="233">
        <v>46025.77</v>
      </c>
      <c r="FN157" s="326">
        <f t="shared" si="660"/>
        <v>2.5507806964991119E-2</v>
      </c>
      <c r="FO157" s="322">
        <f t="shared" si="661"/>
        <v>-1.8934271030565015E-3</v>
      </c>
      <c r="FP157" s="322">
        <f t="shared" si="662"/>
        <v>1.5308911973756056E-2</v>
      </c>
      <c r="FQ157" s="322">
        <f t="shared" si="663"/>
        <v>2.5280166796976963E-2</v>
      </c>
      <c r="FR157" s="322">
        <f t="shared" si="664"/>
        <v>1.7803302760499545E-2</v>
      </c>
      <c r="FS157" s="322">
        <f t="shared" si="665"/>
        <v>0.21190121216049779</v>
      </c>
      <c r="FT157" s="322">
        <f t="shared" si="666"/>
        <v>4.0693293142426569E-2</v>
      </c>
      <c r="FU157" s="322">
        <f t="shared" si="667"/>
        <v>1.1904757317486444E-2</v>
      </c>
      <c r="FV157" s="322">
        <f t="shared" si="668"/>
        <v>0.14744744744744734</v>
      </c>
      <c r="FW157" s="322">
        <f t="shared" si="669"/>
        <v>-3.9560439560440515E-3</v>
      </c>
      <c r="FX157" s="322">
        <f t="shared" si="670"/>
        <v>6.504263093788068E-2</v>
      </c>
      <c r="FY157" s="322">
        <f t="shared" si="671"/>
        <v>0</v>
      </c>
      <c r="FZ157" s="322">
        <f t="shared" si="672"/>
        <v>1.3007284079085398E-3</v>
      </c>
      <c r="GA157" s="322">
        <f t="shared" si="673"/>
        <v>3.6432751909511655E-3</v>
      </c>
      <c r="GB157" s="322">
        <f t="shared" si="674"/>
        <v>6.7999999999999977E-2</v>
      </c>
      <c r="GC157" s="322">
        <f t="shared" si="675"/>
        <v>-9.3521667396209689E-3</v>
      </c>
      <c r="GD157" s="322">
        <f t="shared" si="676"/>
        <v>-4.0262172284644168E-2</v>
      </c>
      <c r="GE157" s="322">
        <f t="shared" si="677"/>
        <v>0.13326737571110561</v>
      </c>
      <c r="GF157" s="322">
        <f t="shared" si="678"/>
        <v>6.9762225213100035E-2</v>
      </c>
      <c r="GG157" s="322">
        <f t="shared" si="679"/>
        <v>4.2089985486211901E-2</v>
      </c>
      <c r="GH157" s="322">
        <f t="shared" si="680"/>
        <v>4.455724760293283E-2</v>
      </c>
      <c r="GI157" s="322">
        <f t="shared" si="681"/>
        <v>5.1695354326175752E-2</v>
      </c>
      <c r="GJ157" s="322">
        <f t="shared" si="682"/>
        <v>0.11584633853541415</v>
      </c>
      <c r="GK157" s="322">
        <f t="shared" si="683"/>
        <v>5.518875909937359E-2</v>
      </c>
      <c r="GL157" s="322">
        <f t="shared" si="684"/>
        <v>2.8102844452037298E-2</v>
      </c>
      <c r="GM157" s="322">
        <f t="shared" si="685"/>
        <v>8.9283944090143022E-2</v>
      </c>
      <c r="GN157" s="322">
        <f t="shared" si="686"/>
        <v>3.2028469750889625E-2</v>
      </c>
      <c r="GO157" s="322">
        <f t="shared" si="687"/>
        <v>-0.18121546961325971</v>
      </c>
      <c r="GP157" s="322">
        <f t="shared" si="688"/>
        <v>0.11407468198604831</v>
      </c>
      <c r="GQ157" s="322">
        <f t="shared" si="689"/>
        <v>3.6973224679860292E-2</v>
      </c>
      <c r="GR157" s="322">
        <f t="shared" si="690"/>
        <v>-6.4984295461920191E-4</v>
      </c>
      <c r="GS157" s="322">
        <f t="shared" si="691"/>
        <v>2.1363769388352265E-2</v>
      </c>
      <c r="GT157" s="322">
        <f t="shared" si="692"/>
        <v>3.5986913849509278E-2</v>
      </c>
      <c r="GU157" s="322">
        <f t="shared" si="693"/>
        <v>4.9808002671267122E-2</v>
      </c>
      <c r="GV157" s="322">
        <f t="shared" si="694"/>
        <v>4.6402724563644103E-2</v>
      </c>
      <c r="GW157" s="322">
        <f t="shared" si="695"/>
        <v>1.297858533419968E-3</v>
      </c>
      <c r="GX157" s="322">
        <f t="shared" si="696"/>
        <v>1.7421602787456369E-2</v>
      </c>
      <c r="GY157" s="322">
        <f t="shared" si="697"/>
        <v>3.3143448990160571E-2</v>
      </c>
      <c r="GZ157" s="322">
        <f t="shared" si="698"/>
        <v>0.16563541170870999</v>
      </c>
      <c r="HA157" s="322">
        <f t="shared" si="699"/>
        <v>4.2105263157894764E-2</v>
      </c>
      <c r="HB157" s="322">
        <f t="shared" si="700"/>
        <v>-2.1182762093274075E-3</v>
      </c>
      <c r="HC157" s="322">
        <f t="shared" si="701"/>
        <v>-2.5600835945663637E-2</v>
      </c>
      <c r="HD157" s="322">
        <f t="shared" si="702"/>
        <v>6.0743427017225744E-2</v>
      </c>
      <c r="HE157" s="322">
        <f t="shared" si="703"/>
        <v>1.4064697609001408E-2</v>
      </c>
      <c r="HF157" s="322">
        <f t="shared" si="704"/>
        <v>-2.9714978775015138E-2</v>
      </c>
      <c r="HG157" s="322">
        <f t="shared" si="705"/>
        <v>3.9030230469919075E-2</v>
      </c>
      <c r="HH157" s="322">
        <f t="shared" si="706"/>
        <v>3.9259495691031092E-2</v>
      </c>
      <c r="HI157" s="322">
        <f t="shared" si="707"/>
        <v>6.1507128309572216E-2</v>
      </c>
      <c r="HJ157" s="322">
        <f t="shared" si="708"/>
        <v>2.244389027431418E-2</v>
      </c>
      <c r="HK157" s="322">
        <f t="shared" si="709"/>
        <v>6.7740603056588203E-2</v>
      </c>
      <c r="HL157" s="322">
        <f t="shared" si="710"/>
        <v>-6.9650423728813443E-2</v>
      </c>
      <c r="HM157" s="322">
        <f t="shared" si="711"/>
        <v>0.1968054216055336</v>
      </c>
      <c r="HN157" s="322">
        <f t="shared" si="712"/>
        <v>3.9549736278920902E-2</v>
      </c>
      <c r="HO157" s="322">
        <f t="shared" si="713"/>
        <v>-4.3046357615894003E-2</v>
      </c>
      <c r="HP157" s="322">
        <f t="shared" si="714"/>
        <v>0.17428267800212546</v>
      </c>
      <c r="HQ157" s="322">
        <f t="shared" si="715"/>
        <v>-1.9407705577918342E-2</v>
      </c>
      <c r="HR157" s="322">
        <f t="shared" si="716"/>
        <v>4.5779388917659411E-2</v>
      </c>
      <c r="HS157" s="322">
        <f t="shared" si="717"/>
        <v>9.1335994364874468E-2</v>
      </c>
      <c r="HT157" s="322">
        <f t="shared" si="718"/>
        <v>-4.9095244774864429E-3</v>
      </c>
      <c r="HU157" s="322">
        <f t="shared" si="719"/>
        <v>-2.8388812428561467E-2</v>
      </c>
      <c r="HV157" s="322">
        <f t="shared" si="720"/>
        <v>0.10416666666666666</v>
      </c>
      <c r="HW157" s="322">
        <f t="shared" si="721"/>
        <v>3.4914121417151091E-2</v>
      </c>
      <c r="HX157" s="322">
        <f t="shared" si="722"/>
        <v>6.7235995156459186E-2</v>
      </c>
      <c r="HY157" s="322">
        <f t="shared" si="723"/>
        <v>2.0888310722913972E-2</v>
      </c>
      <c r="HZ157" s="322">
        <f t="shared" si="724"/>
        <v>-4.0291698578135998E-2</v>
      </c>
      <c r="IA157" s="322">
        <f t="shared" si="725"/>
        <v>1.1123589496764447E-2</v>
      </c>
      <c r="IB157" s="322">
        <f t="shared" si="726"/>
        <v>2.1307647402218449E-2</v>
      </c>
      <c r="IC157" s="322">
        <f t="shared" si="727"/>
        <v>3.0377207431879032E-2</v>
      </c>
      <c r="ID157" s="322">
        <f t="shared" si="728"/>
        <v>-3.568059010206704E-2</v>
      </c>
      <c r="IE157" s="322">
        <f t="shared" si="729"/>
        <v>2.1935655410795001E-2</v>
      </c>
      <c r="IF157" s="322">
        <f t="shared" si="730"/>
        <v>-4.3029259896729774E-2</v>
      </c>
      <c r="IG157" s="322">
        <f t="shared" si="731"/>
        <v>3.2052558232132322E-2</v>
      </c>
      <c r="IH157" s="322">
        <f t="shared" si="732"/>
        <v>4.5880149812734104E-2</v>
      </c>
      <c r="II157" s="322">
        <f t="shared" si="733"/>
        <v>5.3226134744555155E-2</v>
      </c>
      <c r="IJ157" s="322">
        <f t="shared" si="734"/>
        <v>2.5723815877251463E-2</v>
      </c>
      <c r="IK157" s="322">
        <f t="shared" si="735"/>
        <v>3.5879838661128045E-2</v>
      </c>
      <c r="IL157" s="322">
        <f t="shared" si="736"/>
        <v>0.26146711635750441</v>
      </c>
      <c r="IM157" s="322">
        <f t="shared" si="737"/>
        <v>4.2557819183643909E-2</v>
      </c>
      <c r="IN157" s="322">
        <f t="shared" si="738"/>
        <v>6.500000000000003E-2</v>
      </c>
      <c r="IO157" s="322">
        <f t="shared" si="739"/>
        <v>1.0912698412698412E-2</v>
      </c>
      <c r="IP157" s="322">
        <f t="shared" si="740"/>
        <v>1.4947683109118087E-3</v>
      </c>
      <c r="IQ157" s="322">
        <f t="shared" si="741"/>
        <v>8.4542764548399939E-3</v>
      </c>
      <c r="IR157" s="322">
        <f t="shared" si="742"/>
        <v>0.10471204188481675</v>
      </c>
      <c r="IS157" s="322">
        <f t="shared" si="743"/>
        <v>-0.27077922077922079</v>
      </c>
      <c r="IT157" s="322">
        <f t="shared" si="744"/>
        <v>0</v>
      </c>
      <c r="IU157" s="322">
        <f t="shared" si="745"/>
        <v>5.0347222222222154E-2</v>
      </c>
      <c r="IV157" s="322">
        <f t="shared" si="746"/>
        <v>6.1735585323238343E-3</v>
      </c>
      <c r="IW157" s="322">
        <f t="shared" si="747"/>
        <v>5.9970948329528963E-2</v>
      </c>
      <c r="IX157" s="322">
        <f t="shared" si="748"/>
        <v>-4.0617384240455492E-3</v>
      </c>
      <c r="IY157" s="322">
        <f t="shared" si="749"/>
        <v>7.8525641025641052E-2</v>
      </c>
      <c r="IZ157" s="322">
        <f t="shared" si="750"/>
        <v>0.12436289500509672</v>
      </c>
      <c r="JA157" s="322">
        <f t="shared" si="751"/>
        <v>8.9864864864864752E-2</v>
      </c>
      <c r="JB157" s="322">
        <f t="shared" si="752"/>
        <v>-4.3490228461326726E-2</v>
      </c>
      <c r="JC157" s="322">
        <f t="shared" si="753"/>
        <v>7.3551946061906105E-3</v>
      </c>
      <c r="JD157" s="322">
        <f t="shared" si="754"/>
        <v>7.5429443949611874E-2</v>
      </c>
      <c r="JE157" s="322">
        <f t="shared" si="755"/>
        <v>3.2226148409894011E-2</v>
      </c>
      <c r="JF157" s="322">
        <f t="shared" si="756"/>
        <v>-7.5571955719557259E-3</v>
      </c>
      <c r="JG157" s="322">
        <f t="shared" si="757"/>
        <v>-2.3349002080604111E-2</v>
      </c>
      <c r="JH157" s="322">
        <f t="shared" si="758"/>
        <v>2.3032786885245921E-2</v>
      </c>
      <c r="JI157" s="322">
        <f t="shared" si="759"/>
        <v>2.5771259948135505E-2</v>
      </c>
      <c r="JJ157" s="322">
        <f t="shared" si="760"/>
        <v>2.4291497975708561E-2</v>
      </c>
      <c r="JK157" s="322">
        <f t="shared" si="761"/>
        <v>4.8598130841121495E-2</v>
      </c>
      <c r="JL157" s="322">
        <f t="shared" si="762"/>
        <v>2.7339237581825215E-2</v>
      </c>
      <c r="JM157" s="322">
        <f t="shared" si="763"/>
        <v>9.7484276729559755E-2</v>
      </c>
      <c r="JN157" s="322">
        <f t="shared" si="764"/>
        <v>-2.1182762093274075E-3</v>
      </c>
      <c r="JO157" s="322">
        <f t="shared" si="765"/>
        <v>0.11494252873563222</v>
      </c>
      <c r="JP157" s="322">
        <f t="shared" si="766"/>
        <v>1.4044943820224719E-2</v>
      </c>
      <c r="JQ157" s="322">
        <f t="shared" si="767"/>
        <v>6.6296030607364956E-2</v>
      </c>
      <c r="JR157" s="322">
        <f t="shared" si="768"/>
        <v>3.8886906885479758E-2</v>
      </c>
      <c r="JS157" s="322">
        <f t="shared" si="769"/>
        <v>3.5879838661128045E-2</v>
      </c>
      <c r="JT157" s="322">
        <f t="shared" si="770"/>
        <v>1.7681728880157142E-2</v>
      </c>
      <c r="JU157" s="322">
        <f t="shared" si="771"/>
        <v>0.11015118790496756</v>
      </c>
      <c r="JV157" s="322">
        <f t="shared" si="772"/>
        <v>3.2393909944923908E-4</v>
      </c>
      <c r="JW157" s="322">
        <f t="shared" si="773"/>
        <v>-5.6580897211370293E-3</v>
      </c>
      <c r="JX157" s="322">
        <f t="shared" si="774"/>
        <v>7.5170842824601361E-2</v>
      </c>
      <c r="JY157" s="322">
        <f t="shared" si="775"/>
        <v>5.2377320111873946E-2</v>
      </c>
      <c r="JZ157" s="322">
        <f t="shared" si="776"/>
        <v>9.6731154102734866E-3</v>
      </c>
      <c r="KA157" s="322">
        <f t="shared" si="777"/>
        <v>2.5763930497303755E-2</v>
      </c>
      <c r="KB157" s="322">
        <f t="shared" si="778"/>
        <v>6.0609572372233043E-2</v>
      </c>
      <c r="KC157" s="322">
        <f t="shared" si="779"/>
        <v>0.14736842105263157</v>
      </c>
      <c r="KD157" s="322">
        <f t="shared" si="780"/>
        <v>0.12555210077333973</v>
      </c>
      <c r="KE157" s="322">
        <f t="shared" si="781"/>
        <v>1.8667201926936966E-2</v>
      </c>
      <c r="KF157" s="322">
        <f t="shared" si="782"/>
        <v>-0.21257062146892652</v>
      </c>
      <c r="KG157" s="322">
        <f t="shared" si="783"/>
        <v>-0.13203736430194388</v>
      </c>
      <c r="KH157" s="322">
        <f t="shared" si="784"/>
        <v>5.3675612602100242E-2</v>
      </c>
      <c r="KI157" s="322">
        <f t="shared" si="785"/>
        <v>-8.421052631578943E-2</v>
      </c>
      <c r="KJ157" s="322">
        <f t="shared" si="786"/>
        <v>-4.0504050405040445E-2</v>
      </c>
      <c r="KK157" s="322">
        <f t="shared" si="787"/>
        <v>5.2183173588924409E-2</v>
      </c>
      <c r="KL157" s="322">
        <f t="shared" si="788"/>
        <v>-3.3650300795652975E-2</v>
      </c>
      <c r="KM157" s="322">
        <f t="shared" si="789"/>
        <v>6.1495652173913069E-2</v>
      </c>
      <c r="KN157" s="322">
        <f t="shared" si="790"/>
        <v>-3.6391792489353376E-2</v>
      </c>
      <c r="KO157" s="322">
        <f t="shared" si="791"/>
        <v>3.2035349351007915E-2</v>
      </c>
      <c r="KP157" s="322">
        <f t="shared" si="792"/>
        <v>8.5621970920840132E-2</v>
      </c>
      <c r="KQ157" s="322">
        <f t="shared" si="793"/>
        <v>4.9275362318840561E-2</v>
      </c>
      <c r="KR157" s="322">
        <f t="shared" si="794"/>
        <v>-2.5594149908592316E-2</v>
      </c>
      <c r="KS157" s="322">
        <f t="shared" si="795"/>
        <v>3.5188924141909397E-2</v>
      </c>
      <c r="KT157" s="322">
        <f t="shared" si="796"/>
        <v>-0.12317350289609791</v>
      </c>
      <c r="KU157" s="322">
        <f t="shared" si="797"/>
        <v>1.7637491105011685E-2</v>
      </c>
      <c r="KV157" s="322">
        <f t="shared" si="798"/>
        <v>2.0862308762169605E-2</v>
      </c>
      <c r="KW157" s="322">
        <f t="shared" si="799"/>
        <v>-6.6216249026069341E-3</v>
      </c>
      <c r="KX157" s="322">
        <f t="shared" si="800"/>
        <v>5.9146599070552175E-3</v>
      </c>
      <c r="KY157" s="322">
        <f t="shared" si="801"/>
        <v>-4.161804745235323E-2</v>
      </c>
      <c r="KZ157" s="322">
        <f t="shared" si="802"/>
        <v>1.8984400929306242E-2</v>
      </c>
      <c r="LA157" s="322">
        <f t="shared" si="803"/>
        <v>5.7080131723380771E-2</v>
      </c>
      <c r="LB157" s="322">
        <f t="shared" si="804"/>
        <v>-1.2841739881962941E-2</v>
      </c>
      <c r="LC157" s="322">
        <f t="shared" si="805"/>
        <v>2.814506185961483E-2</v>
      </c>
      <c r="LD157" s="322">
        <f t="shared" si="806"/>
        <v>2.0914111150276127E-2</v>
      </c>
      <c r="LE157" s="322">
        <f t="shared" si="807"/>
        <v>-1.7470590110625874E-2</v>
      </c>
      <c r="LF157" s="322">
        <f t="shared" si="808"/>
        <v>1.1159768328859895E-2</v>
      </c>
      <c r="LG157" s="322">
        <f t="shared" si="809"/>
        <v>3.4909090909090938E-2</v>
      </c>
      <c r="LH157" s="322">
        <f t="shared" si="810"/>
        <v>-1.5734709415447082E-2</v>
      </c>
      <c r="LI157" s="322">
        <f t="shared" si="811"/>
        <v>6.0606060606060407E-2</v>
      </c>
      <c r="LJ157" s="322">
        <f t="shared" si="812"/>
        <v>3.2537178909418651E-2</v>
      </c>
      <c r="LK157" s="322">
        <f t="shared" si="813"/>
        <v>-3.1122921447839989E-2</v>
      </c>
      <c r="LL157" s="322">
        <f t="shared" si="814"/>
        <v>7.5423457973793531E-2</v>
      </c>
      <c r="LM157" s="322">
        <f t="shared" si="815"/>
        <v>1.1650252221955306E-2</v>
      </c>
      <c r="LN157" s="322">
        <f t="shared" si="816"/>
        <v>1.9723285251692722E-2</v>
      </c>
      <c r="LO157" s="322">
        <f t="shared" si="817"/>
        <v>-3.3980582524271982E-2</v>
      </c>
      <c r="LP157" s="322">
        <f t="shared" si="818"/>
        <v>1.8211920529801376E-2</v>
      </c>
      <c r="LQ157" s="322">
        <f t="shared" si="819"/>
        <v>1.295816364309507E-2</v>
      </c>
      <c r="LR157" s="322">
        <f t="shared" si="820"/>
        <v>1.6750418760469012E-3</v>
      </c>
      <c r="LS157" s="322">
        <f t="shared" si="821"/>
        <v>7.3437888971869978E-3</v>
      </c>
      <c r="LT157" s="322">
        <f t="shared" si="822"/>
        <v>3.1307821698906613E-2</v>
      </c>
      <c r="LU157" s="322">
        <f t="shared" si="823"/>
        <v>4.5159194282001318E-2</v>
      </c>
      <c r="LV157" s="327">
        <f t="shared" si="824"/>
        <v>-1.3429988782977754E-2</v>
      </c>
    </row>
    <row r="158" spans="1:334">
      <c r="A158" s="265">
        <v>45880</v>
      </c>
      <c r="B158" s="230">
        <v>4174.5600000000004</v>
      </c>
      <c r="C158" s="231">
        <v>192.5</v>
      </c>
      <c r="D158" s="231">
        <v>100.39</v>
      </c>
      <c r="E158" s="231">
        <v>41.05</v>
      </c>
      <c r="F158" s="231">
        <v>2810.75</v>
      </c>
      <c r="G158" s="231">
        <v>177.17</v>
      </c>
      <c r="H158" s="231">
        <v>279.2</v>
      </c>
      <c r="I158" s="231">
        <v>215028.41</v>
      </c>
      <c r="J158" s="231">
        <v>114.17</v>
      </c>
      <c r="K158" s="231">
        <v>519.32000000000005</v>
      </c>
      <c r="L158" s="231">
        <v>90.14</v>
      </c>
      <c r="M158" s="232">
        <v>7.0000000000000007E-2</v>
      </c>
      <c r="N158" s="231">
        <v>39.19</v>
      </c>
      <c r="O158" s="231">
        <v>5444.92</v>
      </c>
      <c r="P158" s="231">
        <v>5.51</v>
      </c>
      <c r="Q158" s="231">
        <v>2392.3000000000002</v>
      </c>
      <c r="R158" s="231">
        <v>52.85</v>
      </c>
      <c r="S158" s="231">
        <v>231.33</v>
      </c>
      <c r="T158" s="231">
        <v>99.42</v>
      </c>
      <c r="U158" s="231">
        <v>71600</v>
      </c>
      <c r="V158" s="231">
        <v>18.54</v>
      </c>
      <c r="W158" s="231">
        <v>180.44</v>
      </c>
      <c r="X158" s="231">
        <v>19.239999999999998</v>
      </c>
      <c r="Y158" s="231">
        <v>302.10000000000002</v>
      </c>
      <c r="Z158" s="231">
        <v>121.26</v>
      </c>
      <c r="AA158" s="231">
        <v>330.56</v>
      </c>
      <c r="AB158" s="231">
        <v>2.96</v>
      </c>
      <c r="AC158" s="231">
        <v>7.15</v>
      </c>
      <c r="AD158" s="231">
        <v>28.74</v>
      </c>
      <c r="AE158" s="231">
        <v>231.03</v>
      </c>
      <c r="AF158" s="231">
        <v>476.1</v>
      </c>
      <c r="AG158" s="231">
        <v>69.39</v>
      </c>
      <c r="AH158" s="231">
        <v>6.94</v>
      </c>
      <c r="AI158" s="231">
        <v>193.66</v>
      </c>
      <c r="AJ158" s="231">
        <v>25.14</v>
      </c>
      <c r="AK158" s="231">
        <v>208.9</v>
      </c>
      <c r="AL158" s="231">
        <v>460.55</v>
      </c>
      <c r="AM158" s="231">
        <v>24.56</v>
      </c>
      <c r="AN158" s="231">
        <v>24.43</v>
      </c>
      <c r="AO158" s="231">
        <v>186.88</v>
      </c>
      <c r="AP158" s="231">
        <v>289.08</v>
      </c>
      <c r="AQ158" s="231">
        <v>18.91</v>
      </c>
      <c r="AR158" s="231">
        <v>12.93</v>
      </c>
      <c r="AS158" s="231">
        <v>72.34</v>
      </c>
      <c r="AT158" s="231">
        <v>99.43</v>
      </c>
      <c r="AU158" s="231">
        <v>179.05</v>
      </c>
      <c r="AV158" s="231">
        <v>33.39</v>
      </c>
      <c r="AW158" s="231">
        <v>53.51</v>
      </c>
      <c r="AX158" s="231">
        <v>4.2</v>
      </c>
      <c r="AY158" s="231">
        <v>26.47</v>
      </c>
      <c r="AZ158" s="231">
        <v>35.78</v>
      </c>
      <c r="BA158" s="231">
        <v>16500.71</v>
      </c>
      <c r="BB158" s="231">
        <v>636.70000000000005</v>
      </c>
      <c r="BC158" s="231">
        <v>2.74</v>
      </c>
      <c r="BD158" s="231">
        <v>22.25</v>
      </c>
      <c r="BE158" s="231">
        <v>354.85</v>
      </c>
      <c r="BF158" s="231">
        <v>1238.95</v>
      </c>
      <c r="BG158" s="231">
        <v>234.25</v>
      </c>
      <c r="BH158" s="231">
        <v>71.14</v>
      </c>
      <c r="BI158" s="231">
        <v>407.79</v>
      </c>
      <c r="BJ158" s="231">
        <v>8.24</v>
      </c>
      <c r="BK158" s="231">
        <v>1504.71</v>
      </c>
      <c r="BL158" s="231">
        <v>174.48</v>
      </c>
      <c r="BM158" s="231">
        <v>267.52</v>
      </c>
      <c r="BN158" s="231">
        <v>299.70999999999998</v>
      </c>
      <c r="BO158" s="231">
        <v>3011.07</v>
      </c>
      <c r="BP158" s="231">
        <v>140.56</v>
      </c>
      <c r="BQ158" s="231">
        <v>1129.68</v>
      </c>
      <c r="BR158" s="231">
        <v>115.39</v>
      </c>
      <c r="BS158" s="231">
        <v>392.9</v>
      </c>
      <c r="BT158" s="231">
        <v>112.8</v>
      </c>
      <c r="BU158" s="231">
        <v>52.59</v>
      </c>
      <c r="BV158" s="231">
        <v>11.29</v>
      </c>
      <c r="BW158" s="231">
        <v>99.77</v>
      </c>
      <c r="BX158" s="231">
        <v>784.7</v>
      </c>
      <c r="BY158" s="231">
        <v>175.35</v>
      </c>
      <c r="BZ158" s="231">
        <v>141.47</v>
      </c>
      <c r="CA158" s="231">
        <v>148.94</v>
      </c>
      <c r="CB158" s="231">
        <v>80.94</v>
      </c>
      <c r="CC158" s="231">
        <v>103700</v>
      </c>
      <c r="CD158" s="231">
        <v>166.2</v>
      </c>
      <c r="CE158" s="231">
        <v>73.14</v>
      </c>
      <c r="CF158" s="231">
        <v>8160</v>
      </c>
      <c r="CG158" s="231">
        <v>10.82</v>
      </c>
      <c r="CH158" s="231">
        <v>1.51</v>
      </c>
      <c r="CI158" s="231">
        <v>187.4</v>
      </c>
      <c r="CJ158" s="231">
        <v>177.51</v>
      </c>
      <c r="CK158" s="231">
        <v>52.41</v>
      </c>
      <c r="CL158" s="231">
        <v>24.46</v>
      </c>
      <c r="CM158" s="231">
        <v>7.28</v>
      </c>
      <c r="CN158" s="231">
        <v>10.82</v>
      </c>
      <c r="CO158" s="231">
        <v>15.32</v>
      </c>
      <c r="CP158" s="231">
        <v>1760</v>
      </c>
      <c r="CQ158" s="231">
        <v>205.09</v>
      </c>
      <c r="CR158" s="231">
        <v>441.97</v>
      </c>
      <c r="CS158" s="231">
        <v>277.85000000000002</v>
      </c>
      <c r="CT158" s="231">
        <v>343.86</v>
      </c>
      <c r="CU158" s="231">
        <v>664.6</v>
      </c>
      <c r="CV158" s="231">
        <v>247.85</v>
      </c>
      <c r="CW158" s="231">
        <v>580.92999999999995</v>
      </c>
      <c r="CX158" s="231">
        <v>12.81</v>
      </c>
      <c r="CY158" s="231">
        <v>592</v>
      </c>
      <c r="CZ158" s="231">
        <v>56.55</v>
      </c>
      <c r="DA158" s="231">
        <v>14095</v>
      </c>
      <c r="DB158" s="231">
        <v>289.08</v>
      </c>
      <c r="DC158" s="231">
        <v>9.06</v>
      </c>
      <c r="DD158" s="231">
        <v>35.869999999999997</v>
      </c>
      <c r="DE158" s="231">
        <v>1766.37</v>
      </c>
      <c r="DF158" s="231">
        <v>291.8</v>
      </c>
      <c r="DG158" s="231">
        <v>175.35</v>
      </c>
      <c r="DH158" s="231">
        <v>16.3</v>
      </c>
      <c r="DI158" s="231">
        <v>10.01</v>
      </c>
      <c r="DJ158" s="231">
        <v>33.08</v>
      </c>
      <c r="DK158" s="231">
        <v>76.569999999999993</v>
      </c>
      <c r="DL158" s="231">
        <v>14170</v>
      </c>
      <c r="DM158" s="231">
        <v>43.4</v>
      </c>
      <c r="DN158" s="231">
        <v>60.48</v>
      </c>
      <c r="DO158" s="231">
        <v>68.319999999999993</v>
      </c>
      <c r="DP158" s="231">
        <v>90.01</v>
      </c>
      <c r="DQ158" s="231">
        <v>224000</v>
      </c>
      <c r="DR158" s="231">
        <v>732.81</v>
      </c>
      <c r="DS158" s="231">
        <v>50.75</v>
      </c>
      <c r="DT158" s="231">
        <v>45.37</v>
      </c>
      <c r="DU158" s="231">
        <v>64.09</v>
      </c>
      <c r="DV158" s="231">
        <v>8.74</v>
      </c>
      <c r="DW158" s="231">
        <v>0.94</v>
      </c>
      <c r="DX158" s="231">
        <v>10.96</v>
      </c>
      <c r="DY158" s="231">
        <v>9.59</v>
      </c>
      <c r="DZ158" s="231">
        <v>246.13</v>
      </c>
      <c r="EA158" s="231">
        <v>151.69</v>
      </c>
      <c r="EB158" s="231">
        <v>24.59</v>
      </c>
      <c r="EC158" s="231">
        <v>1396.4</v>
      </c>
      <c r="ED158" s="231">
        <v>33.58</v>
      </c>
      <c r="EE158" s="231">
        <v>23.31</v>
      </c>
      <c r="EF158" s="231">
        <v>16.559999999999999</v>
      </c>
      <c r="EG158" s="231">
        <v>36.659999999999997</v>
      </c>
      <c r="EH158" s="231">
        <v>1298.5899999999999</v>
      </c>
      <c r="EI158" s="231">
        <v>210.56</v>
      </c>
      <c r="EJ158" s="231">
        <v>7.44</v>
      </c>
      <c r="EK158" s="231">
        <v>4483.62</v>
      </c>
      <c r="EL158" s="231">
        <v>23.83</v>
      </c>
      <c r="EM158" s="231">
        <v>256</v>
      </c>
      <c r="EN158" s="231">
        <v>154.36000000000001</v>
      </c>
      <c r="EO158" s="231">
        <v>293.60000000000002</v>
      </c>
      <c r="EP158" s="231">
        <v>4249.04</v>
      </c>
      <c r="EQ158" s="231">
        <v>238.88</v>
      </c>
      <c r="ER158" s="231">
        <v>180.22</v>
      </c>
      <c r="ES158" s="231">
        <v>313.18</v>
      </c>
      <c r="ET158" s="231">
        <v>72.3</v>
      </c>
      <c r="EU158" s="231">
        <v>28.62</v>
      </c>
      <c r="EV158" s="231">
        <v>477.2</v>
      </c>
      <c r="EW158" s="231">
        <v>17.149999999999999</v>
      </c>
      <c r="EX158" s="231">
        <v>235.26</v>
      </c>
      <c r="EY158" s="231">
        <v>239.72</v>
      </c>
      <c r="EZ158" s="231">
        <v>33.840000000000003</v>
      </c>
      <c r="FA158" s="231">
        <v>85.54</v>
      </c>
      <c r="FB158" s="231">
        <v>35.21</v>
      </c>
      <c r="FC158" s="231">
        <v>81.5</v>
      </c>
      <c r="FD158" s="231">
        <v>12.38</v>
      </c>
      <c r="FE158" s="231">
        <v>27.27</v>
      </c>
      <c r="FF158" s="231">
        <v>599</v>
      </c>
      <c r="FG158" s="231">
        <v>84.95</v>
      </c>
      <c r="FH158" s="231">
        <v>972.04</v>
      </c>
      <c r="FI158" s="231">
        <v>65.7</v>
      </c>
      <c r="FJ158" s="233">
        <v>48969.51</v>
      </c>
      <c r="FN158" s="326">
        <f t="shared" si="660"/>
        <v>1.1940949749109208E-2</v>
      </c>
      <c r="FO158" s="322">
        <f t="shared" si="661"/>
        <v>4.3360433604336043E-2</v>
      </c>
      <c r="FP158" s="322">
        <f t="shared" si="662"/>
        <v>8.1206246634356563E-2</v>
      </c>
      <c r="FQ158" s="322">
        <f t="shared" si="663"/>
        <v>4.3467208947635831E-2</v>
      </c>
      <c r="FR158" s="322">
        <f t="shared" si="664"/>
        <v>2.920929483189184E-2</v>
      </c>
      <c r="FS158" s="322">
        <f t="shared" si="665"/>
        <v>-5.2364142062473362E-2</v>
      </c>
      <c r="FT158" s="322">
        <f t="shared" si="666"/>
        <v>1.0861694424330196E-2</v>
      </c>
      <c r="FU158" s="322">
        <f t="shared" si="667"/>
        <v>2.3529402804756874E-2</v>
      </c>
      <c r="FV158" s="322">
        <f t="shared" si="668"/>
        <v>-4.012911105295244E-3</v>
      </c>
      <c r="FW158" s="322">
        <f t="shared" si="669"/>
        <v>-3.5688245903524696E-3</v>
      </c>
      <c r="FX158" s="322">
        <f t="shared" si="670"/>
        <v>3.087831655992684E-2</v>
      </c>
      <c r="FY158" s="322">
        <f t="shared" si="671"/>
        <v>0</v>
      </c>
      <c r="FZ158" s="322">
        <f t="shared" si="672"/>
        <v>1.8186541958950263E-2</v>
      </c>
      <c r="GA158" s="322">
        <f t="shared" si="673"/>
        <v>8.9500465105937024E-3</v>
      </c>
      <c r="GB158" s="322">
        <f t="shared" si="674"/>
        <v>3.1835205992509351E-2</v>
      </c>
      <c r="GC158" s="322">
        <f t="shared" si="675"/>
        <v>1.6399711093172609E-2</v>
      </c>
      <c r="GD158" s="322">
        <f t="shared" si="676"/>
        <v>3.1219512195121979E-2</v>
      </c>
      <c r="GE158" s="322">
        <f t="shared" si="677"/>
        <v>9.7778165786372561E-3</v>
      </c>
      <c r="GF158" s="322">
        <f t="shared" si="678"/>
        <v>4.235688823652764E-2</v>
      </c>
      <c r="GG158" s="322">
        <f t="shared" si="679"/>
        <v>-2.7855153203342618E-3</v>
      </c>
      <c r="GH158" s="322">
        <f t="shared" si="680"/>
        <v>1.0799136069114242E-3</v>
      </c>
      <c r="GI158" s="322">
        <f t="shared" si="681"/>
        <v>-1.231594504351634E-2</v>
      </c>
      <c r="GJ158" s="322">
        <f t="shared" si="682"/>
        <v>3.4965034965034891E-2</v>
      </c>
      <c r="GK158" s="322">
        <f t="shared" si="683"/>
        <v>0.21169581261030013</v>
      </c>
      <c r="GL158" s="322">
        <f t="shared" si="684"/>
        <v>7.4775672981057303E-3</v>
      </c>
      <c r="GM158" s="322">
        <f t="shared" si="685"/>
        <v>2.7605035643865467E-3</v>
      </c>
      <c r="GN158" s="322">
        <f t="shared" si="686"/>
        <v>2.0689655172413814E-2</v>
      </c>
      <c r="GO158" s="322">
        <f t="shared" si="687"/>
        <v>-3.5087719298245584E-2</v>
      </c>
      <c r="GP158" s="322">
        <f t="shared" si="688"/>
        <v>5.856353591160221E-2</v>
      </c>
      <c r="GQ158" s="322">
        <f t="shared" si="689"/>
        <v>3.7451165297049727E-2</v>
      </c>
      <c r="GR158" s="322">
        <f t="shared" si="690"/>
        <v>3.1971388316896061E-2</v>
      </c>
      <c r="GS158" s="322">
        <f t="shared" si="691"/>
        <v>-5.8739255014326162E-3</v>
      </c>
      <c r="GT158" s="322">
        <f t="shared" si="692"/>
        <v>-0.26947368421052625</v>
      </c>
      <c r="GU158" s="322">
        <f t="shared" si="693"/>
        <v>2.6611535199321516E-2</v>
      </c>
      <c r="GV158" s="322">
        <f t="shared" si="694"/>
        <v>2.2782750203417506E-2</v>
      </c>
      <c r="GW158" s="322">
        <f t="shared" si="695"/>
        <v>-0.3230719377835386</v>
      </c>
      <c r="GX158" s="322">
        <f t="shared" si="696"/>
        <v>3.7648702235039737E-2</v>
      </c>
      <c r="GY158" s="322">
        <f t="shared" si="697"/>
        <v>0.23107769423558897</v>
      </c>
      <c r="GZ158" s="322">
        <f t="shared" si="698"/>
        <v>-2.4499795835034189E-3</v>
      </c>
      <c r="HA158" s="322">
        <f t="shared" si="699"/>
        <v>6.049256611054362E-2</v>
      </c>
      <c r="HB158" s="322">
        <f t="shared" si="700"/>
        <v>5.9855233853005653E-3</v>
      </c>
      <c r="HC158" s="322">
        <f t="shared" si="701"/>
        <v>1.3941018766756116E-2</v>
      </c>
      <c r="HD158" s="322">
        <f t="shared" si="702"/>
        <v>0.10512820512820517</v>
      </c>
      <c r="HE158" s="322">
        <f t="shared" si="703"/>
        <v>3.3287101248267561E-3</v>
      </c>
      <c r="HF158" s="322">
        <f t="shared" si="704"/>
        <v>3.5729166666666735E-2</v>
      </c>
      <c r="HG158" s="322">
        <f t="shared" si="705"/>
        <v>3.1572276315031504E-2</v>
      </c>
      <c r="HH158" s="322">
        <f t="shared" si="706"/>
        <v>2.5491400491400439E-2</v>
      </c>
      <c r="HI158" s="322">
        <f t="shared" si="707"/>
        <v>2.6669224865694563E-2</v>
      </c>
      <c r="HJ158" s="322">
        <f t="shared" si="708"/>
        <v>2.4390243902439157E-2</v>
      </c>
      <c r="HK158" s="322">
        <f t="shared" si="709"/>
        <v>2.3984526112185586E-2</v>
      </c>
      <c r="HL158" s="322">
        <f t="shared" si="710"/>
        <v>1.8502704241389084E-2</v>
      </c>
      <c r="HM158" s="322">
        <f t="shared" si="711"/>
        <v>0.19148937706561067</v>
      </c>
      <c r="HN158" s="322">
        <f t="shared" si="712"/>
        <v>3.2095963689414926E-2</v>
      </c>
      <c r="HO158" s="322">
        <f t="shared" si="713"/>
        <v>-5.1903114186851181E-2</v>
      </c>
      <c r="HP158" s="322">
        <f t="shared" si="714"/>
        <v>6.7873303167420166E-3</v>
      </c>
      <c r="HQ158" s="322">
        <f t="shared" si="715"/>
        <v>4.0463275179592466E-2</v>
      </c>
      <c r="HR158" s="322">
        <f t="shared" si="716"/>
        <v>2.2539698260209257E-2</v>
      </c>
      <c r="HS158" s="322">
        <f t="shared" si="717"/>
        <v>7.9604130808949847E-3</v>
      </c>
      <c r="HT158" s="322">
        <f t="shared" si="718"/>
        <v>2.8192839018889603E-3</v>
      </c>
      <c r="HU158" s="322">
        <f t="shared" si="719"/>
        <v>-2.0959377700950643E-2</v>
      </c>
      <c r="HV158" s="322">
        <f t="shared" si="720"/>
        <v>3.6477987421383654E-2</v>
      </c>
      <c r="HW158" s="322">
        <f t="shared" si="721"/>
        <v>-2.2941710815094028E-3</v>
      </c>
      <c r="HX158" s="322">
        <f t="shared" si="722"/>
        <v>4.1920458616983049E-2</v>
      </c>
      <c r="HY158" s="322">
        <f t="shared" si="723"/>
        <v>-2.6031237484982102E-2</v>
      </c>
      <c r="HZ158" s="322">
        <f t="shared" si="724"/>
        <v>3.9901460740432326E-2</v>
      </c>
      <c r="IA158" s="322">
        <f t="shared" si="725"/>
        <v>-4.6444438567725338E-3</v>
      </c>
      <c r="IB158" s="322">
        <f t="shared" si="726"/>
        <v>4.2869391254643776E-3</v>
      </c>
      <c r="IC158" s="322">
        <f t="shared" si="727"/>
        <v>8.9311231780508718E-3</v>
      </c>
      <c r="ID158" s="322">
        <f t="shared" si="728"/>
        <v>2.6327492662100806E-2</v>
      </c>
      <c r="IE158" s="322">
        <f t="shared" si="729"/>
        <v>2.2245349291010678E-2</v>
      </c>
      <c r="IF158" s="322">
        <f t="shared" si="730"/>
        <v>1.4388489208633042E-2</v>
      </c>
      <c r="IG158" s="322">
        <f t="shared" si="731"/>
        <v>1.4467592592592591E-2</v>
      </c>
      <c r="IH158" s="322">
        <f t="shared" si="732"/>
        <v>1.0743061772605122E-2</v>
      </c>
      <c r="II158" s="322">
        <f t="shared" si="733"/>
        <v>-3.5945501980867704E-2</v>
      </c>
      <c r="IJ158" s="322">
        <f t="shared" si="734"/>
        <v>2.070813496709081E-2</v>
      </c>
      <c r="IK158" s="322">
        <f t="shared" si="735"/>
        <v>1.9062009647236595E-2</v>
      </c>
      <c r="IL158" s="322">
        <f t="shared" si="736"/>
        <v>-5.4408127798944016E-2</v>
      </c>
      <c r="IM158" s="322">
        <f t="shared" si="737"/>
        <v>3.5744089012517286E-2</v>
      </c>
      <c r="IN158" s="322">
        <f t="shared" si="738"/>
        <v>2.702702702702697E-2</v>
      </c>
      <c r="IO158" s="322">
        <f t="shared" si="739"/>
        <v>1.7664376840039256E-2</v>
      </c>
      <c r="IP158" s="322">
        <f t="shared" si="740"/>
        <v>-7.7611940298508144E-3</v>
      </c>
      <c r="IQ158" s="322">
        <f t="shared" si="741"/>
        <v>2.1936565600111885E-2</v>
      </c>
      <c r="IR158" s="322">
        <f t="shared" si="742"/>
        <v>-3.3175355450236969E-2</v>
      </c>
      <c r="IS158" s="322">
        <f t="shared" si="743"/>
        <v>-3.6509349955476417E-2</v>
      </c>
      <c r="IT158" s="322">
        <f t="shared" si="744"/>
        <v>-6.5789473684210583E-3</v>
      </c>
      <c r="IU158" s="322">
        <f t="shared" si="745"/>
        <v>3.2506887052341629E-2</v>
      </c>
      <c r="IV158" s="322">
        <f t="shared" si="746"/>
        <v>2.7494790460754807E-2</v>
      </c>
      <c r="IW158" s="322">
        <f t="shared" si="747"/>
        <v>2.6037588097102552E-2</v>
      </c>
      <c r="IX158" s="322">
        <f t="shared" si="748"/>
        <v>-2.4469820554648743E-3</v>
      </c>
      <c r="IY158" s="322">
        <f t="shared" si="749"/>
        <v>8.1723625557206511E-2</v>
      </c>
      <c r="IZ158" s="322">
        <f t="shared" si="750"/>
        <v>-1.9038984587488584E-2</v>
      </c>
      <c r="JA158" s="322">
        <f t="shared" si="751"/>
        <v>-5.021698698078108E-2</v>
      </c>
      <c r="JB158" s="322">
        <f t="shared" si="752"/>
        <v>1.2949640287769784E-2</v>
      </c>
      <c r="JC158" s="322">
        <f t="shared" si="753"/>
        <v>3.9904674982253342E-2</v>
      </c>
      <c r="JD158" s="322">
        <f t="shared" si="754"/>
        <v>4.5860053479732252E-2</v>
      </c>
      <c r="JE158" s="322">
        <f t="shared" si="755"/>
        <v>-4.8849787758455367E-2</v>
      </c>
      <c r="JF158" s="322">
        <f t="shared" si="756"/>
        <v>2.2814479907195383E-2</v>
      </c>
      <c r="JG158" s="322">
        <f t="shared" si="757"/>
        <v>4.8761243490610659E-2</v>
      </c>
      <c r="JH158" s="322">
        <f t="shared" si="758"/>
        <v>-7.0907779825334916E-3</v>
      </c>
      <c r="JI158" s="322">
        <f t="shared" si="759"/>
        <v>1.2849571099797763E-2</v>
      </c>
      <c r="JJ158" s="322">
        <f t="shared" si="760"/>
        <v>1.2648221343873528E-2</v>
      </c>
      <c r="JK158" s="322">
        <f t="shared" si="761"/>
        <v>5.5258467023172907E-2</v>
      </c>
      <c r="JL158" s="322">
        <f t="shared" si="762"/>
        <v>5.9782608695652134E-2</v>
      </c>
      <c r="JM158" s="322">
        <f t="shared" si="763"/>
        <v>9.6704871060171917E-3</v>
      </c>
      <c r="JN158" s="322">
        <f t="shared" si="764"/>
        <v>5.9855233853005653E-3</v>
      </c>
      <c r="JO158" s="322">
        <f t="shared" si="765"/>
        <v>3.7800687285223372E-2</v>
      </c>
      <c r="JP158" s="322">
        <f t="shared" si="766"/>
        <v>-6.3711911357341817E-3</v>
      </c>
      <c r="JQ158" s="322">
        <f t="shared" si="767"/>
        <v>-9.7157593765768643E-3</v>
      </c>
      <c r="JR158" s="322">
        <f t="shared" si="768"/>
        <v>2.0604395604396386E-3</v>
      </c>
      <c r="JS158" s="322">
        <f t="shared" si="769"/>
        <v>1.9062009647236595E-2</v>
      </c>
      <c r="JT158" s="322">
        <f t="shared" si="770"/>
        <v>4.8906048906049007E-2</v>
      </c>
      <c r="JU158" s="322">
        <f t="shared" si="771"/>
        <v>-2.6264591439688675E-2</v>
      </c>
      <c r="JV158" s="322">
        <f t="shared" si="772"/>
        <v>7.1243523316062152E-2</v>
      </c>
      <c r="JW158" s="322">
        <f t="shared" si="773"/>
        <v>3.7393307139953813E-2</v>
      </c>
      <c r="JX158" s="322">
        <f t="shared" si="774"/>
        <v>7.0621468926553672E-4</v>
      </c>
      <c r="JY158" s="322">
        <f t="shared" si="775"/>
        <v>4.8562454699202659E-2</v>
      </c>
      <c r="JZ158" s="322">
        <f t="shared" si="776"/>
        <v>-9.9108027750251519E-4</v>
      </c>
      <c r="KA158" s="322">
        <f t="shared" si="777"/>
        <v>-2.3364485981309988E-3</v>
      </c>
      <c r="KB158" s="322">
        <f t="shared" si="778"/>
        <v>-1.6499125874125775E-2</v>
      </c>
      <c r="KC158" s="322">
        <f t="shared" si="779"/>
        <v>2.7522935779816515E-2</v>
      </c>
      <c r="KD158" s="322">
        <f t="shared" si="780"/>
        <v>3.8136253523920104E-2</v>
      </c>
      <c r="KE158" s="322">
        <f t="shared" si="781"/>
        <v>0</v>
      </c>
      <c r="KF158" s="322">
        <f t="shared" si="782"/>
        <v>1.72645739910313E-2</v>
      </c>
      <c r="KG158" s="322">
        <f t="shared" si="783"/>
        <v>-6.7917393833624218E-2</v>
      </c>
      <c r="KH158" s="322">
        <f t="shared" si="784"/>
        <v>-3.2115171650055278E-2</v>
      </c>
      <c r="KI158" s="322">
        <f t="shared" si="785"/>
        <v>8.0459770114942472E-2</v>
      </c>
      <c r="KJ158" s="322">
        <f t="shared" si="786"/>
        <v>2.8142589118198939E-2</v>
      </c>
      <c r="KK158" s="322">
        <f t="shared" si="787"/>
        <v>-2.9352226720647863E-2</v>
      </c>
      <c r="KL158" s="322">
        <f t="shared" si="788"/>
        <v>-1.1446702546389246E-2</v>
      </c>
      <c r="KM158" s="322">
        <f t="shared" si="789"/>
        <v>-5.8981584638574331E-3</v>
      </c>
      <c r="KN158" s="322">
        <f t="shared" si="790"/>
        <v>-1.2053033346725622E-2</v>
      </c>
      <c r="KO158" s="322">
        <f t="shared" si="791"/>
        <v>-6.5828204442065733E-2</v>
      </c>
      <c r="KP158" s="322">
        <f t="shared" si="792"/>
        <v>-5.9523809523818821E-4</v>
      </c>
      <c r="KQ158" s="322">
        <f t="shared" si="793"/>
        <v>7.3204419889502756E-2</v>
      </c>
      <c r="KR158" s="322">
        <f t="shared" si="794"/>
        <v>3.5647279549718483E-2</v>
      </c>
      <c r="KS158" s="322">
        <f t="shared" si="795"/>
        <v>2.1454444134856396E-2</v>
      </c>
      <c r="KT158" s="322">
        <f t="shared" si="796"/>
        <v>-1.3611615245008935E-3</v>
      </c>
      <c r="KU158" s="322">
        <f t="shared" si="797"/>
        <v>5.1695719494530709E-2</v>
      </c>
      <c r="KV158" s="322">
        <f t="shared" si="798"/>
        <v>1.362397820163495E-2</v>
      </c>
      <c r="KW158" s="322">
        <f t="shared" si="799"/>
        <v>-3.7750438273922386E-3</v>
      </c>
      <c r="KX158" s="322">
        <f t="shared" si="800"/>
        <v>8.3998320033597544E-4</v>
      </c>
      <c r="KY158" s="322">
        <f t="shared" si="801"/>
        <v>3.8961038961038939E-2</v>
      </c>
      <c r="KZ158" s="322">
        <f t="shared" si="802"/>
        <v>5.537098560354523E-3</v>
      </c>
      <c r="LA158" s="322">
        <f t="shared" si="803"/>
        <v>1.6268605053651942E-2</v>
      </c>
      <c r="LB158" s="322">
        <f t="shared" si="804"/>
        <v>1.0879521139292501E-2</v>
      </c>
      <c r="LC158" s="322">
        <f t="shared" si="805"/>
        <v>-1.2198651945581677E-2</v>
      </c>
      <c r="LD158" s="322">
        <f t="shared" si="806"/>
        <v>3.7058349637472655E-2</v>
      </c>
      <c r="LE158" s="322">
        <f t="shared" si="807"/>
        <v>1.619131055517703E-2</v>
      </c>
      <c r="LF158" s="322">
        <f t="shared" si="808"/>
        <v>1.0058675607711636E-2</v>
      </c>
      <c r="LG158" s="322">
        <f t="shared" si="809"/>
        <v>5.6219255094870045E-3</v>
      </c>
      <c r="LH158" s="322">
        <f t="shared" si="810"/>
        <v>2.5354533734422029E-2</v>
      </c>
      <c r="LI158" s="322">
        <f t="shared" si="811"/>
        <v>0</v>
      </c>
      <c r="LJ158" s="322">
        <f t="shared" si="812"/>
        <v>2.6798184357541839E-2</v>
      </c>
      <c r="LK158" s="322">
        <f t="shared" si="813"/>
        <v>-3.8231382978722887E-3</v>
      </c>
      <c r="LL158" s="322">
        <f t="shared" si="814"/>
        <v>5.6463595839525956E-3</v>
      </c>
      <c r="LM158" s="322">
        <f t="shared" si="815"/>
        <v>1.555265344888997E-2</v>
      </c>
      <c r="LN158" s="322">
        <f t="shared" si="816"/>
        <v>1.6454965357967675E-2</v>
      </c>
      <c r="LO158" s="322">
        <f t="shared" si="817"/>
        <v>2.3869346733668414E-2</v>
      </c>
      <c r="LP158" s="322">
        <f t="shared" si="818"/>
        <v>6.5040650406504117E-3</v>
      </c>
      <c r="LQ158" s="322">
        <f t="shared" si="819"/>
        <v>-3.2894736842105214E-3</v>
      </c>
      <c r="LR158" s="322">
        <f t="shared" si="820"/>
        <v>1.6722408026755853E-3</v>
      </c>
      <c r="LS158" s="322">
        <f t="shared" si="821"/>
        <v>4.9672556530334804E-2</v>
      </c>
      <c r="LT158" s="322">
        <f t="shared" si="822"/>
        <v>-9.1133356439479438E-3</v>
      </c>
      <c r="LU158" s="322">
        <f t="shared" si="823"/>
        <v>2.1137705937208571E-2</v>
      </c>
      <c r="LV158" s="327">
        <f t="shared" si="824"/>
        <v>6.3958517152456235E-2</v>
      </c>
    </row>
    <row r="159" spans="1:334">
      <c r="A159" s="265">
        <v>45887</v>
      </c>
      <c r="B159" s="230">
        <v>4192.8</v>
      </c>
      <c r="C159" s="231">
        <v>197.3</v>
      </c>
      <c r="D159" s="231">
        <v>98.91</v>
      </c>
      <c r="E159" s="231">
        <v>41.09</v>
      </c>
      <c r="F159" s="231">
        <v>2898.4</v>
      </c>
      <c r="G159" s="231">
        <v>158.74</v>
      </c>
      <c r="H159" s="231">
        <v>266.39999999999998</v>
      </c>
      <c r="I159" s="231">
        <v>217500</v>
      </c>
      <c r="J159" s="231">
        <v>109.32</v>
      </c>
      <c r="K159" s="231">
        <v>506.4</v>
      </c>
      <c r="L159" s="231">
        <v>91.42</v>
      </c>
      <c r="M159" s="232">
        <v>7.0000000000000007E-2</v>
      </c>
      <c r="N159" s="231">
        <v>42.47</v>
      </c>
      <c r="O159" s="231">
        <v>5711.04</v>
      </c>
      <c r="P159" s="231">
        <v>5.64</v>
      </c>
      <c r="Q159" s="231">
        <v>2430.62</v>
      </c>
      <c r="R159" s="231">
        <v>52.55</v>
      </c>
      <c r="S159" s="231">
        <v>227.76</v>
      </c>
      <c r="T159" s="231">
        <v>102.4</v>
      </c>
      <c r="U159" s="231">
        <v>71400</v>
      </c>
      <c r="V159" s="231">
        <v>18.84</v>
      </c>
      <c r="W159" s="231">
        <v>177.98</v>
      </c>
      <c r="X159" s="231">
        <v>19.13</v>
      </c>
      <c r="Y159" s="231">
        <v>305.49</v>
      </c>
      <c r="Z159" s="231">
        <v>122.94</v>
      </c>
      <c r="AA159" s="231">
        <v>340.01</v>
      </c>
      <c r="AB159" s="231">
        <v>2.98</v>
      </c>
      <c r="AC159" s="231">
        <v>7.2</v>
      </c>
      <c r="AD159" s="231">
        <v>28.61</v>
      </c>
      <c r="AE159" s="231">
        <v>228.84</v>
      </c>
      <c r="AF159" s="231">
        <v>495.1</v>
      </c>
      <c r="AG159" s="231">
        <v>69.599999999999994</v>
      </c>
      <c r="AH159" s="231">
        <v>8.1199999999999992</v>
      </c>
      <c r="AI159" s="231">
        <v>201.37</v>
      </c>
      <c r="AJ159" s="231">
        <v>25.88</v>
      </c>
      <c r="AK159" s="231">
        <v>214.1</v>
      </c>
      <c r="AL159" s="231">
        <v>471.02</v>
      </c>
      <c r="AM159" s="231">
        <v>24.8</v>
      </c>
      <c r="AN159" s="231">
        <v>23.59</v>
      </c>
      <c r="AO159" s="231">
        <v>180.72</v>
      </c>
      <c r="AP159" s="231">
        <v>294.81</v>
      </c>
      <c r="AQ159" s="231">
        <v>18.77</v>
      </c>
      <c r="AR159" s="231">
        <v>12.19</v>
      </c>
      <c r="AS159" s="231">
        <v>75.36</v>
      </c>
      <c r="AT159" s="231">
        <v>102.94</v>
      </c>
      <c r="AU159" s="231">
        <v>187.31</v>
      </c>
      <c r="AV159" s="231">
        <v>34.61</v>
      </c>
      <c r="AW159" s="231">
        <v>55.14</v>
      </c>
      <c r="AX159" s="231">
        <v>4.3099999999999996</v>
      </c>
      <c r="AY159" s="231">
        <v>27.46</v>
      </c>
      <c r="AZ159" s="231">
        <v>35.61</v>
      </c>
      <c r="BA159" s="231">
        <v>14862.63</v>
      </c>
      <c r="BB159" s="231">
        <v>646.20000000000005</v>
      </c>
      <c r="BC159" s="231">
        <v>2.71</v>
      </c>
      <c r="BD159" s="231">
        <v>21.85</v>
      </c>
      <c r="BE159" s="231">
        <v>362.09</v>
      </c>
      <c r="BF159" s="231">
        <v>1204.6500000000001</v>
      </c>
      <c r="BG159" s="231">
        <v>236.9</v>
      </c>
      <c r="BH159" s="231">
        <v>73.319999999999993</v>
      </c>
      <c r="BI159" s="231">
        <v>435.67</v>
      </c>
      <c r="BJ159" s="231">
        <v>8.32</v>
      </c>
      <c r="BK159" s="231">
        <v>1525.95</v>
      </c>
      <c r="BL159" s="231">
        <v>171.21</v>
      </c>
      <c r="BM159" s="231">
        <v>266.2</v>
      </c>
      <c r="BN159" s="231">
        <v>294.26</v>
      </c>
      <c r="BO159" s="231">
        <v>3042.65</v>
      </c>
      <c r="BP159" s="231">
        <v>146.30000000000001</v>
      </c>
      <c r="BQ159" s="231">
        <v>1142.77</v>
      </c>
      <c r="BR159" s="231">
        <v>118.86</v>
      </c>
      <c r="BS159" s="231">
        <v>399</v>
      </c>
      <c r="BT159" s="231">
        <v>114.3</v>
      </c>
      <c r="BU159" s="231">
        <v>53.73</v>
      </c>
      <c r="BV159" s="231">
        <v>11.74</v>
      </c>
      <c r="BW159" s="231">
        <v>96.83</v>
      </c>
      <c r="BX159" s="231">
        <v>754.28</v>
      </c>
      <c r="BY159" s="231">
        <v>177.98</v>
      </c>
      <c r="BZ159" s="231">
        <v>142.11000000000001</v>
      </c>
      <c r="CA159" s="231">
        <v>148.19</v>
      </c>
      <c r="CB159" s="231">
        <v>80.63</v>
      </c>
      <c r="CC159" s="231">
        <v>104800</v>
      </c>
      <c r="CD159" s="231">
        <v>171.45</v>
      </c>
      <c r="CE159" s="231">
        <v>82.47</v>
      </c>
      <c r="CF159" s="231">
        <v>8220</v>
      </c>
      <c r="CG159" s="231">
        <v>11.93</v>
      </c>
      <c r="CH159" s="231">
        <v>1.54</v>
      </c>
      <c r="CI159" s="231">
        <v>190.8</v>
      </c>
      <c r="CJ159" s="231">
        <v>167.76</v>
      </c>
      <c r="CK159" s="231">
        <v>56.98</v>
      </c>
      <c r="CL159" s="231">
        <v>25.16</v>
      </c>
      <c r="CM159" s="231">
        <v>7.11</v>
      </c>
      <c r="CN159" s="231">
        <v>10.73</v>
      </c>
      <c r="CO159" s="231">
        <v>15.83</v>
      </c>
      <c r="CP159" s="231">
        <v>1764</v>
      </c>
      <c r="CQ159" s="231">
        <v>206.06</v>
      </c>
      <c r="CR159" s="231">
        <v>430</v>
      </c>
      <c r="CS159" s="231">
        <v>271.11</v>
      </c>
      <c r="CT159" s="231">
        <v>350.04</v>
      </c>
      <c r="CU159" s="231">
        <v>680.3</v>
      </c>
      <c r="CV159" s="231">
        <v>235.96</v>
      </c>
      <c r="CW159" s="231">
        <v>598.16999999999996</v>
      </c>
      <c r="CX159" s="231">
        <v>13.06</v>
      </c>
      <c r="CY159" s="231">
        <v>600</v>
      </c>
      <c r="CZ159" s="231">
        <v>57.04</v>
      </c>
      <c r="DA159" s="231">
        <v>13850</v>
      </c>
      <c r="DB159" s="231">
        <v>294.81</v>
      </c>
      <c r="DC159" s="231">
        <v>9.61</v>
      </c>
      <c r="DD159" s="231">
        <v>36.71</v>
      </c>
      <c r="DE159" s="231">
        <v>1962.91</v>
      </c>
      <c r="DF159" s="231">
        <v>290.5</v>
      </c>
      <c r="DG159" s="231">
        <v>177.98</v>
      </c>
      <c r="DH159" s="231">
        <v>16.61</v>
      </c>
      <c r="DI159" s="231">
        <v>10.07</v>
      </c>
      <c r="DJ159" s="231">
        <v>33.869999999999997</v>
      </c>
      <c r="DK159" s="231">
        <v>77.97</v>
      </c>
      <c r="DL159" s="231">
        <v>14790</v>
      </c>
      <c r="DM159" s="231">
        <v>42.59</v>
      </c>
      <c r="DN159" s="231">
        <v>63.06</v>
      </c>
      <c r="DO159" s="231">
        <v>70.86</v>
      </c>
      <c r="DP159" s="231">
        <v>88.38</v>
      </c>
      <c r="DQ159" s="231">
        <v>216000</v>
      </c>
      <c r="DR159" s="231">
        <v>692.99</v>
      </c>
      <c r="DS159" s="231">
        <v>51.1</v>
      </c>
      <c r="DT159" s="231">
        <v>43.88</v>
      </c>
      <c r="DU159" s="231">
        <v>68.849999999999994</v>
      </c>
      <c r="DV159" s="231">
        <v>8.89</v>
      </c>
      <c r="DW159" s="231">
        <v>0.97</v>
      </c>
      <c r="DX159" s="231">
        <v>11.17</v>
      </c>
      <c r="DY159" s="231">
        <v>10.119999999999999</v>
      </c>
      <c r="DZ159" s="231">
        <v>249.47</v>
      </c>
      <c r="EA159" s="231">
        <v>157.99</v>
      </c>
      <c r="EB159" s="231">
        <v>25.4</v>
      </c>
      <c r="EC159" s="231">
        <v>1474.4</v>
      </c>
      <c r="ED159" s="231">
        <v>34</v>
      </c>
      <c r="EE159" s="231">
        <v>23.52</v>
      </c>
      <c r="EF159" s="231">
        <v>17.34</v>
      </c>
      <c r="EG159" s="231">
        <v>37.770000000000003</v>
      </c>
      <c r="EH159" s="231">
        <v>1317.84</v>
      </c>
      <c r="EI159" s="231">
        <v>211.43</v>
      </c>
      <c r="EJ159" s="231">
        <v>7.28</v>
      </c>
      <c r="EK159" s="231">
        <v>4662</v>
      </c>
      <c r="EL159" s="231">
        <v>23.54</v>
      </c>
      <c r="EM159" s="231">
        <v>261.5</v>
      </c>
      <c r="EN159" s="231">
        <v>158.66999999999999</v>
      </c>
      <c r="EO159" s="231">
        <v>300</v>
      </c>
      <c r="EP159" s="231">
        <v>4099.92</v>
      </c>
      <c r="EQ159" s="231">
        <v>232.99</v>
      </c>
      <c r="ER159" s="231">
        <v>183.12</v>
      </c>
      <c r="ES159" s="231">
        <v>306.10000000000002</v>
      </c>
      <c r="ET159" s="231">
        <v>72.09</v>
      </c>
      <c r="EU159" s="231">
        <v>28.98</v>
      </c>
      <c r="EV159" s="231">
        <v>489</v>
      </c>
      <c r="EW159" s="231">
        <v>17.78</v>
      </c>
      <c r="EX159" s="231">
        <v>230.12</v>
      </c>
      <c r="EY159" s="231">
        <v>242.09</v>
      </c>
      <c r="EZ159" s="231">
        <v>34.74</v>
      </c>
      <c r="FA159" s="231">
        <v>87.04</v>
      </c>
      <c r="FB159" s="231">
        <v>35.93</v>
      </c>
      <c r="FC159" s="231">
        <v>87.4</v>
      </c>
      <c r="FD159" s="231">
        <v>11.06</v>
      </c>
      <c r="FE159" s="231">
        <v>27.65</v>
      </c>
      <c r="FF159" s="231">
        <v>599</v>
      </c>
      <c r="FG159" s="231">
        <v>87.34</v>
      </c>
      <c r="FH159" s="231">
        <v>958.54</v>
      </c>
      <c r="FI159" s="231">
        <v>65.84</v>
      </c>
      <c r="FJ159" s="233">
        <v>48173.9</v>
      </c>
      <c r="FN159" s="326">
        <f t="shared" si="660"/>
        <v>4.3693227549729263E-3</v>
      </c>
      <c r="FO159" s="322">
        <f t="shared" si="661"/>
        <v>2.4935064935064994E-2</v>
      </c>
      <c r="FP159" s="322">
        <f t="shared" si="662"/>
        <v>-1.4742504233489431E-2</v>
      </c>
      <c r="FQ159" s="322">
        <f t="shared" si="663"/>
        <v>9.7442143727177234E-4</v>
      </c>
      <c r="FR159" s="322">
        <f t="shared" si="664"/>
        <v>3.1183847727474904E-2</v>
      </c>
      <c r="FS159" s="322">
        <f t="shared" si="665"/>
        <v>-0.10402438336061398</v>
      </c>
      <c r="FT159" s="322">
        <f t="shared" si="666"/>
        <v>-4.5845272206303765E-2</v>
      </c>
      <c r="FU159" s="322">
        <f t="shared" si="667"/>
        <v>1.1494248597196978E-2</v>
      </c>
      <c r="FV159" s="322">
        <f t="shared" si="668"/>
        <v>-4.2480511517911962E-2</v>
      </c>
      <c r="FW159" s="322">
        <f t="shared" si="669"/>
        <v>-2.48786875144421E-2</v>
      </c>
      <c r="FX159" s="322">
        <f t="shared" si="670"/>
        <v>1.4200133126248071E-2</v>
      </c>
      <c r="FY159" s="322">
        <f t="shared" si="671"/>
        <v>0</v>
      </c>
      <c r="FZ159" s="322">
        <f t="shared" si="672"/>
        <v>8.3694820107170234E-2</v>
      </c>
      <c r="GA159" s="322">
        <f t="shared" si="673"/>
        <v>4.8874914599296201E-2</v>
      </c>
      <c r="GB159" s="322">
        <f t="shared" si="674"/>
        <v>2.3593466424682377E-2</v>
      </c>
      <c r="GC159" s="322">
        <f t="shared" si="675"/>
        <v>1.6018057935877485E-2</v>
      </c>
      <c r="GD159" s="322">
        <f t="shared" si="676"/>
        <v>-5.6764427625355584E-3</v>
      </c>
      <c r="GE159" s="322">
        <f t="shared" si="677"/>
        <v>-1.54324990273636E-2</v>
      </c>
      <c r="GF159" s="322">
        <f t="shared" si="678"/>
        <v>2.9973848320257533E-2</v>
      </c>
      <c r="GG159" s="322">
        <f t="shared" si="679"/>
        <v>-2.7932960893854749E-3</v>
      </c>
      <c r="GH159" s="322">
        <f t="shared" si="680"/>
        <v>1.6181229773462823E-2</v>
      </c>
      <c r="GI159" s="322">
        <f t="shared" si="681"/>
        <v>-1.3633340722677943E-2</v>
      </c>
      <c r="GJ159" s="322">
        <f t="shared" si="682"/>
        <v>-5.7172557172556881E-3</v>
      </c>
      <c r="GK159" s="322">
        <f t="shared" si="683"/>
        <v>1.1221449851042654E-2</v>
      </c>
      <c r="GL159" s="322">
        <f t="shared" si="684"/>
        <v>1.3854527461652586E-2</v>
      </c>
      <c r="GM159" s="322">
        <f t="shared" si="685"/>
        <v>2.8587850919651468E-2</v>
      </c>
      <c r="GN159" s="322">
        <f t="shared" si="686"/>
        <v>6.7567567567567632E-3</v>
      </c>
      <c r="GO159" s="322">
        <f t="shared" si="687"/>
        <v>6.9930069930069678E-3</v>
      </c>
      <c r="GP159" s="322">
        <f t="shared" si="688"/>
        <v>-4.5233124565065763E-3</v>
      </c>
      <c r="GQ159" s="322">
        <f t="shared" si="689"/>
        <v>-9.4792884041033539E-3</v>
      </c>
      <c r="GR159" s="322">
        <f t="shared" si="690"/>
        <v>3.9907582440663725E-2</v>
      </c>
      <c r="GS159" s="322">
        <f t="shared" si="691"/>
        <v>3.0263726761780335E-3</v>
      </c>
      <c r="GT159" s="322">
        <f t="shared" si="692"/>
        <v>0.17002881844380385</v>
      </c>
      <c r="GU159" s="322">
        <f t="shared" si="693"/>
        <v>3.9812041722606675E-2</v>
      </c>
      <c r="GV159" s="322">
        <f t="shared" si="694"/>
        <v>2.9435163086714337E-2</v>
      </c>
      <c r="GW159" s="322">
        <f t="shared" si="695"/>
        <v>2.4892292963140203E-2</v>
      </c>
      <c r="GX159" s="322">
        <f t="shared" si="696"/>
        <v>2.2733687981760873E-2</v>
      </c>
      <c r="GY159" s="322">
        <f t="shared" si="697"/>
        <v>9.7719869706841198E-3</v>
      </c>
      <c r="GZ159" s="322">
        <f t="shared" si="698"/>
        <v>-3.4383954154727787E-2</v>
      </c>
      <c r="HA159" s="322">
        <f t="shared" si="699"/>
        <v>-3.2962328767123267E-2</v>
      </c>
      <c r="HB159" s="322">
        <f t="shared" si="700"/>
        <v>1.9821502698215091E-2</v>
      </c>
      <c r="HC159" s="322">
        <f t="shared" si="701"/>
        <v>-7.4034902168165296E-3</v>
      </c>
      <c r="HD159" s="322">
        <f t="shared" si="702"/>
        <v>-5.723124516627999E-2</v>
      </c>
      <c r="HE159" s="322">
        <f t="shared" si="703"/>
        <v>4.1747304395908152E-2</v>
      </c>
      <c r="HF159" s="322">
        <f t="shared" si="704"/>
        <v>3.5301216936538177E-2</v>
      </c>
      <c r="HG159" s="322">
        <f t="shared" si="705"/>
        <v>4.6132365261100199E-2</v>
      </c>
      <c r="HH159" s="322">
        <f t="shared" si="706"/>
        <v>3.6537885594489332E-2</v>
      </c>
      <c r="HI159" s="322">
        <f t="shared" si="707"/>
        <v>3.046159596337138E-2</v>
      </c>
      <c r="HJ159" s="322">
        <f t="shared" si="708"/>
        <v>2.6190476190476052E-2</v>
      </c>
      <c r="HK159" s="322">
        <f t="shared" si="709"/>
        <v>3.7400831129580737E-2</v>
      </c>
      <c r="HL159" s="322">
        <f t="shared" si="710"/>
        <v>-4.7512576858580692E-3</v>
      </c>
      <c r="HM159" s="322">
        <f t="shared" si="711"/>
        <v>-9.9273303997221937E-2</v>
      </c>
      <c r="HN159" s="322">
        <f t="shared" si="712"/>
        <v>1.4920684780901522E-2</v>
      </c>
      <c r="HO159" s="322">
        <f t="shared" si="713"/>
        <v>-1.0948905109489142E-2</v>
      </c>
      <c r="HP159" s="322">
        <f t="shared" si="714"/>
        <v>-1.7977528089887576E-2</v>
      </c>
      <c r="HQ159" s="322">
        <f t="shared" si="715"/>
        <v>2.0402987177680576E-2</v>
      </c>
      <c r="HR159" s="322">
        <f t="shared" si="716"/>
        <v>-2.7684733040074218E-2</v>
      </c>
      <c r="HS159" s="322">
        <f t="shared" si="717"/>
        <v>1.1312700106723611E-2</v>
      </c>
      <c r="HT159" s="322">
        <f t="shared" si="718"/>
        <v>3.0643800955861576E-2</v>
      </c>
      <c r="HU159" s="322">
        <f t="shared" si="719"/>
        <v>6.8368523014296564E-2</v>
      </c>
      <c r="HV159" s="322">
        <f t="shared" si="720"/>
        <v>9.7087378640776777E-3</v>
      </c>
      <c r="HW159" s="322">
        <f t="shared" si="721"/>
        <v>1.4115676774926736E-2</v>
      </c>
      <c r="HX159" s="322">
        <f t="shared" si="722"/>
        <v>-1.8741403026134699E-2</v>
      </c>
      <c r="HY159" s="322">
        <f t="shared" si="723"/>
        <v>-4.934210526315764E-3</v>
      </c>
      <c r="HZ159" s="322">
        <f t="shared" si="724"/>
        <v>-1.8184244769944242E-2</v>
      </c>
      <c r="IA159" s="322">
        <f t="shared" si="725"/>
        <v>1.0487966071861473E-2</v>
      </c>
      <c r="IB159" s="322">
        <f t="shared" si="726"/>
        <v>4.0836653386454244E-2</v>
      </c>
      <c r="IC159" s="322">
        <f t="shared" si="727"/>
        <v>1.1587352170526094E-2</v>
      </c>
      <c r="ID159" s="322">
        <f t="shared" si="728"/>
        <v>3.0071929976601082E-2</v>
      </c>
      <c r="IE159" s="322">
        <f t="shared" si="729"/>
        <v>1.5525579027742487E-2</v>
      </c>
      <c r="IF159" s="322">
        <f t="shared" si="730"/>
        <v>1.3297872340425532E-2</v>
      </c>
      <c r="IG159" s="322">
        <f t="shared" si="731"/>
        <v>2.1677124928693541E-2</v>
      </c>
      <c r="IH159" s="322">
        <f t="shared" si="732"/>
        <v>3.985828166519053E-2</v>
      </c>
      <c r="II159" s="322">
        <f t="shared" si="733"/>
        <v>-2.9467775884534409E-2</v>
      </c>
      <c r="IJ159" s="322">
        <f t="shared" si="734"/>
        <v>-3.876640754428453E-2</v>
      </c>
      <c r="IK159" s="322">
        <f t="shared" si="735"/>
        <v>1.4998574280011381E-2</v>
      </c>
      <c r="IL159" s="322">
        <f t="shared" si="736"/>
        <v>4.5239273344172956E-3</v>
      </c>
      <c r="IM159" s="322">
        <f t="shared" si="737"/>
        <v>-5.0355847992480194E-3</v>
      </c>
      <c r="IN159" s="322">
        <f t="shared" si="738"/>
        <v>-3.8299975290338804E-3</v>
      </c>
      <c r="IO159" s="322">
        <f t="shared" si="739"/>
        <v>1.0607521697203472E-2</v>
      </c>
      <c r="IP159" s="322">
        <f t="shared" si="740"/>
        <v>3.1588447653429608E-2</v>
      </c>
      <c r="IQ159" s="322">
        <f t="shared" si="741"/>
        <v>0.12756357670221491</v>
      </c>
      <c r="IR159" s="322">
        <f t="shared" si="742"/>
        <v>7.3529411764705881E-3</v>
      </c>
      <c r="IS159" s="322">
        <f t="shared" si="743"/>
        <v>0.10258780036968571</v>
      </c>
      <c r="IT159" s="322">
        <f t="shared" si="744"/>
        <v>1.986754966887419E-2</v>
      </c>
      <c r="IU159" s="322">
        <f t="shared" si="745"/>
        <v>1.8143009605122763E-2</v>
      </c>
      <c r="IV159" s="322">
        <f t="shared" si="746"/>
        <v>-5.4926483015041411E-2</v>
      </c>
      <c r="IW159" s="322">
        <f t="shared" si="747"/>
        <v>8.7197099790116403E-2</v>
      </c>
      <c r="IX159" s="322">
        <f t="shared" si="748"/>
        <v>2.8618152085036763E-2</v>
      </c>
      <c r="IY159" s="322">
        <f t="shared" si="749"/>
        <v>-2.3351648351648342E-2</v>
      </c>
      <c r="IZ159" s="322">
        <f t="shared" si="750"/>
        <v>-8.3179297597042387E-3</v>
      </c>
      <c r="JA159" s="322">
        <f t="shared" si="751"/>
        <v>3.3289817232375965E-2</v>
      </c>
      <c r="JB159" s="322">
        <f t="shared" si="752"/>
        <v>2.2727272727272726E-3</v>
      </c>
      <c r="JC159" s="322">
        <f t="shared" si="753"/>
        <v>4.7296308937539557E-3</v>
      </c>
      <c r="JD159" s="322">
        <f t="shared" si="754"/>
        <v>-2.7083286195895707E-2</v>
      </c>
      <c r="JE159" s="322">
        <f t="shared" si="755"/>
        <v>-2.4257692999820078E-2</v>
      </c>
      <c r="JF159" s="322">
        <f t="shared" si="756"/>
        <v>1.7972430640376916E-2</v>
      </c>
      <c r="JG159" s="322">
        <f t="shared" si="757"/>
        <v>2.3623232019259602E-2</v>
      </c>
      <c r="JH159" s="322">
        <f t="shared" si="758"/>
        <v>-4.7972564050837149E-2</v>
      </c>
      <c r="JI159" s="322">
        <f t="shared" si="759"/>
        <v>2.9676553113111754E-2</v>
      </c>
      <c r="JJ159" s="322">
        <f t="shared" si="760"/>
        <v>1.95160031225605E-2</v>
      </c>
      <c r="JK159" s="322">
        <f t="shared" si="761"/>
        <v>1.3513513513513514E-2</v>
      </c>
      <c r="JL159" s="322">
        <f t="shared" si="762"/>
        <v>8.6648983200707692E-3</v>
      </c>
      <c r="JM159" s="322">
        <f t="shared" si="763"/>
        <v>-1.7382050372472507E-2</v>
      </c>
      <c r="JN159" s="322">
        <f t="shared" si="764"/>
        <v>1.9821502698215091E-2</v>
      </c>
      <c r="JO159" s="322">
        <f t="shared" si="765"/>
        <v>6.0706401766004295E-2</v>
      </c>
      <c r="JP159" s="322">
        <f t="shared" si="766"/>
        <v>2.3417897964873251E-2</v>
      </c>
      <c r="JQ159" s="322">
        <f t="shared" si="767"/>
        <v>0.11126774118672769</v>
      </c>
      <c r="JR159" s="322">
        <f t="shared" si="768"/>
        <v>-4.4551062371487706E-3</v>
      </c>
      <c r="JS159" s="322">
        <f t="shared" si="769"/>
        <v>1.4998574280011381E-2</v>
      </c>
      <c r="JT159" s="322">
        <f t="shared" si="770"/>
        <v>1.9018404907975382E-2</v>
      </c>
      <c r="JU159" s="322">
        <f t="shared" si="771"/>
        <v>5.9940059940060434E-3</v>
      </c>
      <c r="JV159" s="322">
        <f t="shared" si="772"/>
        <v>2.3881499395405053E-2</v>
      </c>
      <c r="JW159" s="322">
        <f t="shared" si="773"/>
        <v>1.8283923207522604E-2</v>
      </c>
      <c r="JX159" s="322">
        <f t="shared" si="774"/>
        <v>4.3754410726887794E-2</v>
      </c>
      <c r="JY159" s="322">
        <f t="shared" si="775"/>
        <v>-1.8663594470045973E-2</v>
      </c>
      <c r="JZ159" s="322">
        <f t="shared" si="776"/>
        <v>4.265873015873025E-2</v>
      </c>
      <c r="KA159" s="322">
        <f t="shared" si="777"/>
        <v>3.7177985948477849E-2</v>
      </c>
      <c r="KB159" s="322">
        <f t="shared" si="778"/>
        <v>-1.8109098989001329E-2</v>
      </c>
      <c r="KC159" s="322">
        <f t="shared" si="779"/>
        <v>-3.5714285714285712E-2</v>
      </c>
      <c r="KD159" s="322">
        <f t="shared" si="780"/>
        <v>-5.4338778128027648E-2</v>
      </c>
      <c r="KE159" s="322">
        <f t="shared" si="781"/>
        <v>6.8965517241379587E-3</v>
      </c>
      <c r="KF159" s="322">
        <f t="shared" si="782"/>
        <v>-3.284108441701554E-2</v>
      </c>
      <c r="KG159" s="322">
        <f t="shared" si="783"/>
        <v>7.4270557029177578E-2</v>
      </c>
      <c r="KH159" s="322">
        <f t="shared" si="784"/>
        <v>1.7162471395881049E-2</v>
      </c>
      <c r="KI159" s="322">
        <f t="shared" si="785"/>
        <v>3.1914893617021309E-2</v>
      </c>
      <c r="KJ159" s="322">
        <f t="shared" si="786"/>
        <v>1.9160583941605754E-2</v>
      </c>
      <c r="KK159" s="322">
        <f t="shared" si="787"/>
        <v>5.5265901981230381E-2</v>
      </c>
      <c r="KL159" s="322">
        <f t="shared" si="788"/>
        <v>1.357006460000814E-2</v>
      </c>
      <c r="KM159" s="322">
        <f t="shared" si="789"/>
        <v>4.1532071988924855E-2</v>
      </c>
      <c r="KN159" s="322">
        <f t="shared" si="790"/>
        <v>3.2940219601463955E-2</v>
      </c>
      <c r="KO159" s="322">
        <f t="shared" si="791"/>
        <v>5.5857920366657113E-2</v>
      </c>
      <c r="KP159" s="322">
        <f t="shared" si="792"/>
        <v>1.2507444907683195E-2</v>
      </c>
      <c r="KQ159" s="322">
        <f t="shared" si="793"/>
        <v>9.0090090090090454E-3</v>
      </c>
      <c r="KR159" s="322">
        <f t="shared" si="794"/>
        <v>4.7101449275362389E-2</v>
      </c>
      <c r="KS159" s="322">
        <f t="shared" si="795"/>
        <v>3.0278232405892162E-2</v>
      </c>
      <c r="KT159" s="322">
        <f t="shared" si="796"/>
        <v>1.4823770397123034E-2</v>
      </c>
      <c r="KU159" s="322">
        <f t="shared" si="797"/>
        <v>4.1318389057750978E-3</v>
      </c>
      <c r="KV159" s="322">
        <f t="shared" si="798"/>
        <v>-2.1505376344086041E-2</v>
      </c>
      <c r="KW159" s="322">
        <f t="shared" si="799"/>
        <v>3.9784816732907811E-2</v>
      </c>
      <c r="KX159" s="322">
        <f t="shared" si="800"/>
        <v>-1.2169534200587459E-2</v>
      </c>
      <c r="KY159" s="322">
        <f t="shared" si="801"/>
        <v>2.1484375E-2</v>
      </c>
      <c r="KZ159" s="322">
        <f t="shared" si="802"/>
        <v>2.7921741383778009E-2</v>
      </c>
      <c r="LA159" s="322">
        <f t="shared" si="803"/>
        <v>2.1798365122615723E-2</v>
      </c>
      <c r="LB159" s="322">
        <f t="shared" si="804"/>
        <v>-3.5094986161580001E-2</v>
      </c>
      <c r="LC159" s="322">
        <f t="shared" si="805"/>
        <v>-2.4656731413261832E-2</v>
      </c>
      <c r="LD159" s="322">
        <f t="shared" si="806"/>
        <v>1.6091443790922238E-2</v>
      </c>
      <c r="LE159" s="322">
        <f t="shared" si="807"/>
        <v>-2.260680758669131E-2</v>
      </c>
      <c r="LF159" s="322">
        <f t="shared" si="808"/>
        <v>-2.9045643153526109E-3</v>
      </c>
      <c r="LG159" s="322">
        <f t="shared" si="809"/>
        <v>1.2578616352201238E-2</v>
      </c>
      <c r="LH159" s="322">
        <f t="shared" si="810"/>
        <v>2.47275775356245E-2</v>
      </c>
      <c r="LI159" s="322">
        <f t="shared" si="811"/>
        <v>3.6734693877551169E-2</v>
      </c>
      <c r="LJ159" s="322">
        <f t="shared" si="812"/>
        <v>-2.1848167984357673E-2</v>
      </c>
      <c r="LK159" s="322">
        <f t="shared" si="813"/>
        <v>9.8865342900050241E-3</v>
      </c>
      <c r="LL159" s="322">
        <f t="shared" si="814"/>
        <v>2.6595744680851019E-2</v>
      </c>
      <c r="LM159" s="322">
        <f t="shared" si="815"/>
        <v>1.7535655833528174E-2</v>
      </c>
      <c r="LN159" s="322">
        <f t="shared" si="816"/>
        <v>2.0448736154501528E-2</v>
      </c>
      <c r="LO159" s="322">
        <f t="shared" si="817"/>
        <v>7.2392638036809884E-2</v>
      </c>
      <c r="LP159" s="322">
        <f t="shared" si="818"/>
        <v>-0.10662358642972539</v>
      </c>
      <c r="LQ159" s="322">
        <f t="shared" si="819"/>
        <v>1.3934726806013898E-2</v>
      </c>
      <c r="LR159" s="322">
        <f t="shared" si="820"/>
        <v>0</v>
      </c>
      <c r="LS159" s="322">
        <f t="shared" si="821"/>
        <v>2.8134196586227199E-2</v>
      </c>
      <c r="LT159" s="322">
        <f t="shared" si="822"/>
        <v>-1.3888317353195342E-2</v>
      </c>
      <c r="LU159" s="322">
        <f t="shared" si="823"/>
        <v>2.1308980213089889E-3</v>
      </c>
      <c r="LV159" s="327">
        <f t="shared" si="824"/>
        <v>-1.624704841849552E-2</v>
      </c>
    </row>
    <row r="160" spans="1:334">
      <c r="A160" s="265">
        <v>45894</v>
      </c>
      <c r="B160" s="230">
        <v>4177.72</v>
      </c>
      <c r="C160" s="231">
        <v>199.85</v>
      </c>
      <c r="D160" s="231">
        <v>90.33</v>
      </c>
      <c r="E160" s="231">
        <v>42.25</v>
      </c>
      <c r="F160" s="231">
        <v>2829.46</v>
      </c>
      <c r="G160" s="231">
        <v>156.71</v>
      </c>
      <c r="H160" s="231">
        <v>258.60000000000002</v>
      </c>
      <c r="I160" s="231">
        <v>217500</v>
      </c>
      <c r="J160" s="231">
        <v>104.03</v>
      </c>
      <c r="K160" s="231">
        <v>506.69</v>
      </c>
      <c r="L160" s="231">
        <v>89.46</v>
      </c>
      <c r="M160" s="232">
        <v>7.0000000000000007E-2</v>
      </c>
      <c r="N160" s="231">
        <v>42.79</v>
      </c>
      <c r="O160" s="231">
        <v>5589.43</v>
      </c>
      <c r="P160" s="231">
        <v>5.38</v>
      </c>
      <c r="Q160" s="231">
        <v>2472.91</v>
      </c>
      <c r="R160" s="231">
        <v>52.85</v>
      </c>
      <c r="S160" s="231">
        <v>232.14</v>
      </c>
      <c r="T160" s="231">
        <v>100.25</v>
      </c>
      <c r="U160" s="231">
        <v>69700</v>
      </c>
      <c r="V160" s="231">
        <v>18.48</v>
      </c>
      <c r="W160" s="231">
        <v>174.17</v>
      </c>
      <c r="X160" s="231">
        <v>18.13</v>
      </c>
      <c r="Y160" s="231">
        <v>307.93</v>
      </c>
      <c r="Z160" s="231">
        <v>135</v>
      </c>
      <c r="AA160" s="231">
        <v>333.87</v>
      </c>
      <c r="AB160" s="231">
        <v>3.11</v>
      </c>
      <c r="AC160" s="231">
        <v>7.14</v>
      </c>
      <c r="AD160" s="231">
        <v>27.52</v>
      </c>
      <c r="AE160" s="231">
        <v>229</v>
      </c>
      <c r="AF160" s="231">
        <v>504.1</v>
      </c>
      <c r="AG160" s="231">
        <v>68.459999999999994</v>
      </c>
      <c r="AH160" s="231">
        <v>7.45</v>
      </c>
      <c r="AI160" s="231">
        <v>194.57</v>
      </c>
      <c r="AJ160" s="231">
        <v>24.76</v>
      </c>
      <c r="AK160" s="231">
        <v>193.15</v>
      </c>
      <c r="AL160" s="231">
        <v>477.21</v>
      </c>
      <c r="AM160" s="231">
        <v>24.35</v>
      </c>
      <c r="AN160" s="231">
        <v>22.34</v>
      </c>
      <c r="AO160" s="231">
        <v>179.06</v>
      </c>
      <c r="AP160" s="231">
        <v>299.95999999999998</v>
      </c>
      <c r="AQ160" s="231">
        <v>17.690000000000001</v>
      </c>
      <c r="AR160" s="231">
        <v>11.46</v>
      </c>
      <c r="AS160" s="231">
        <v>75.39</v>
      </c>
      <c r="AT160" s="231">
        <v>99.9</v>
      </c>
      <c r="AU160" s="231">
        <v>184.41</v>
      </c>
      <c r="AV160" s="231">
        <v>33.4</v>
      </c>
      <c r="AW160" s="231">
        <v>53.35</v>
      </c>
      <c r="AX160" s="231">
        <v>4.3</v>
      </c>
      <c r="AY160" s="231">
        <v>28.26</v>
      </c>
      <c r="AZ160" s="231">
        <v>36.630000000000003</v>
      </c>
      <c r="BA160" s="231">
        <v>16211.05</v>
      </c>
      <c r="BB160" s="231">
        <v>636.6</v>
      </c>
      <c r="BC160" s="231">
        <v>2.67</v>
      </c>
      <c r="BD160" s="231">
        <v>21.21</v>
      </c>
      <c r="BE160" s="231">
        <v>356.7</v>
      </c>
      <c r="BF160" s="231">
        <v>1208.25</v>
      </c>
      <c r="BG160" s="231">
        <v>236.6</v>
      </c>
      <c r="BH160" s="231">
        <v>73.88</v>
      </c>
      <c r="BI160" s="231">
        <v>419.04</v>
      </c>
      <c r="BJ160" s="231">
        <v>8.16</v>
      </c>
      <c r="BK160" s="231">
        <v>1496.81</v>
      </c>
      <c r="BL160" s="231">
        <v>171.76</v>
      </c>
      <c r="BM160" s="231">
        <v>274.86</v>
      </c>
      <c r="BN160" s="231">
        <v>292.16000000000003</v>
      </c>
      <c r="BO160" s="231">
        <v>3073.24</v>
      </c>
      <c r="BP160" s="231">
        <v>147.24</v>
      </c>
      <c r="BQ160" s="231">
        <v>1121.8399999999999</v>
      </c>
      <c r="BR160" s="231">
        <v>118.38</v>
      </c>
      <c r="BS160" s="231">
        <v>397.9</v>
      </c>
      <c r="BT160" s="231">
        <v>114.4</v>
      </c>
      <c r="BU160" s="231">
        <v>52.62</v>
      </c>
      <c r="BV160" s="231">
        <v>11.77</v>
      </c>
      <c r="BW160" s="231">
        <v>96.98</v>
      </c>
      <c r="BX160" s="231">
        <v>738.2</v>
      </c>
      <c r="BY160" s="231">
        <v>175.88</v>
      </c>
      <c r="BZ160" s="231">
        <v>141.28</v>
      </c>
      <c r="CA160" s="231">
        <v>147.21</v>
      </c>
      <c r="CB160" s="231">
        <v>74.290000000000006</v>
      </c>
      <c r="CC160" s="231">
        <v>105800</v>
      </c>
      <c r="CD160" s="231">
        <v>166.35</v>
      </c>
      <c r="CE160" s="231">
        <v>81.42</v>
      </c>
      <c r="CF160" s="231">
        <v>8370</v>
      </c>
      <c r="CG160" s="231">
        <v>12.51</v>
      </c>
      <c r="CH160" s="231">
        <v>1.46</v>
      </c>
      <c r="CI160" s="231">
        <v>185.1</v>
      </c>
      <c r="CJ160" s="231">
        <v>162.63</v>
      </c>
      <c r="CK160" s="231">
        <v>56.46</v>
      </c>
      <c r="CL160" s="231">
        <v>25.48</v>
      </c>
      <c r="CM160" s="231">
        <v>7.36</v>
      </c>
      <c r="CN160" s="231">
        <v>11.08</v>
      </c>
      <c r="CO160" s="231">
        <v>15.78</v>
      </c>
      <c r="CP160" s="231">
        <v>1757.5</v>
      </c>
      <c r="CQ160" s="231">
        <v>208.89</v>
      </c>
      <c r="CR160" s="231">
        <v>425</v>
      </c>
      <c r="CS160" s="231">
        <v>272.16000000000003</v>
      </c>
      <c r="CT160" s="231">
        <v>351.78</v>
      </c>
      <c r="CU160" s="231">
        <v>669</v>
      </c>
      <c r="CV160" s="231">
        <v>225.74</v>
      </c>
      <c r="CW160" s="231">
        <v>594.51</v>
      </c>
      <c r="CX160" s="231">
        <v>12.36</v>
      </c>
      <c r="CY160" s="231">
        <v>596.5</v>
      </c>
      <c r="CZ160" s="231">
        <v>55.28</v>
      </c>
      <c r="DA160" s="231">
        <v>13135</v>
      </c>
      <c r="DB160" s="231">
        <v>299.95999999999998</v>
      </c>
      <c r="DC160" s="231">
        <v>9.56</v>
      </c>
      <c r="DD160" s="231">
        <v>36.08</v>
      </c>
      <c r="DE160" s="231">
        <v>1951.52</v>
      </c>
      <c r="DF160" s="231">
        <v>284.89999999999998</v>
      </c>
      <c r="DG160" s="231">
        <v>175.88</v>
      </c>
      <c r="DH160" s="231">
        <v>16.079999999999998</v>
      </c>
      <c r="DI160" s="231">
        <v>9.84</v>
      </c>
      <c r="DJ160" s="231">
        <v>33.67</v>
      </c>
      <c r="DK160" s="231">
        <v>76.97</v>
      </c>
      <c r="DL160" s="231">
        <v>14200</v>
      </c>
      <c r="DM160" s="231">
        <v>39.79</v>
      </c>
      <c r="DN160" s="231">
        <v>63.2</v>
      </c>
      <c r="DO160" s="231">
        <v>69</v>
      </c>
      <c r="DP160" s="231">
        <v>88.19</v>
      </c>
      <c r="DQ160" s="231">
        <v>207000</v>
      </c>
      <c r="DR160" s="231">
        <v>681.88</v>
      </c>
      <c r="DS160" s="231">
        <v>50.65</v>
      </c>
      <c r="DT160" s="231">
        <v>41.54</v>
      </c>
      <c r="DU160" s="231">
        <v>73.28</v>
      </c>
      <c r="DV160" s="231">
        <v>8.93</v>
      </c>
      <c r="DW160" s="231">
        <v>1.18</v>
      </c>
      <c r="DX160" s="231">
        <v>11.12</v>
      </c>
      <c r="DY160" s="231">
        <v>10.28</v>
      </c>
      <c r="DZ160" s="231">
        <v>247.8</v>
      </c>
      <c r="EA160" s="231">
        <v>154.81</v>
      </c>
      <c r="EB160" s="231">
        <v>25.38</v>
      </c>
      <c r="EC160" s="231">
        <v>1434.4</v>
      </c>
      <c r="ED160" s="231">
        <v>33.36</v>
      </c>
      <c r="EE160" s="231">
        <v>22.22</v>
      </c>
      <c r="EF160" s="231">
        <v>16.82</v>
      </c>
      <c r="EG160" s="231">
        <v>36.67</v>
      </c>
      <c r="EH160" s="231">
        <v>1308.8800000000001</v>
      </c>
      <c r="EI160" s="231">
        <v>205.46</v>
      </c>
      <c r="EJ160" s="231">
        <v>7.28</v>
      </c>
      <c r="EK160" s="231">
        <v>4652</v>
      </c>
      <c r="EL160" s="231">
        <v>23.8</v>
      </c>
      <c r="EM160" s="231">
        <v>260.3</v>
      </c>
      <c r="EN160" s="231">
        <v>157.04</v>
      </c>
      <c r="EO160" s="231">
        <v>290.89999999999998</v>
      </c>
      <c r="EP160" s="231">
        <v>4025.36</v>
      </c>
      <c r="EQ160" s="231">
        <v>230.87</v>
      </c>
      <c r="ER160" s="231">
        <v>176.22</v>
      </c>
      <c r="ES160" s="231">
        <v>298.51</v>
      </c>
      <c r="ET160" s="231">
        <v>73.709999999999994</v>
      </c>
      <c r="EU160" s="231">
        <v>28.1</v>
      </c>
      <c r="EV160" s="231">
        <v>502.98</v>
      </c>
      <c r="EW160" s="231">
        <v>16.760000000000002</v>
      </c>
      <c r="EX160" s="231">
        <v>234.68</v>
      </c>
      <c r="EY160" s="231">
        <v>243.49</v>
      </c>
      <c r="EZ160" s="231">
        <v>35.229999999999997</v>
      </c>
      <c r="FA160" s="231">
        <v>86.7</v>
      </c>
      <c r="FB160" s="231">
        <v>35.770000000000003</v>
      </c>
      <c r="FC160" s="231">
        <v>80.7</v>
      </c>
      <c r="FD160" s="231">
        <v>10.26</v>
      </c>
      <c r="FE160" s="231">
        <v>27.57</v>
      </c>
      <c r="FF160" s="231">
        <v>598</v>
      </c>
      <c r="FG160" s="231">
        <v>84.49</v>
      </c>
      <c r="FH160" s="231">
        <v>943.32</v>
      </c>
      <c r="FI160" s="231">
        <v>65.180000000000007</v>
      </c>
      <c r="FJ160" s="233">
        <v>46264.45</v>
      </c>
      <c r="FN160" s="326">
        <f t="shared" si="660"/>
        <v>-3.5966418622400131E-3</v>
      </c>
      <c r="FO160" s="322">
        <f t="shared" si="661"/>
        <v>1.292448048656859E-2</v>
      </c>
      <c r="FP160" s="322">
        <f t="shared" si="662"/>
        <v>-8.6745526235972079E-2</v>
      </c>
      <c r="FQ160" s="322">
        <f t="shared" si="663"/>
        <v>2.823071306887312E-2</v>
      </c>
      <c r="FR160" s="322">
        <f t="shared" si="664"/>
        <v>-2.3785536847916108E-2</v>
      </c>
      <c r="FS160" s="322">
        <f t="shared" si="665"/>
        <v>-1.2788207131157874E-2</v>
      </c>
      <c r="FT160" s="322">
        <f t="shared" si="666"/>
        <v>-2.9279279279279112E-2</v>
      </c>
      <c r="FU160" s="322">
        <f t="shared" si="667"/>
        <v>0</v>
      </c>
      <c r="FV160" s="322">
        <f t="shared" si="668"/>
        <v>-4.8390047566776367E-2</v>
      </c>
      <c r="FW160" s="322">
        <f t="shared" si="669"/>
        <v>5.7266982622436902E-4</v>
      </c>
      <c r="FX160" s="322">
        <f t="shared" si="670"/>
        <v>-2.1439509954058279E-2</v>
      </c>
      <c r="FY160" s="322">
        <f t="shared" si="671"/>
        <v>0</v>
      </c>
      <c r="FZ160" s="322">
        <f t="shared" si="672"/>
        <v>7.5347303979279561E-3</v>
      </c>
      <c r="GA160" s="322">
        <f t="shared" si="673"/>
        <v>-2.129384490390536E-2</v>
      </c>
      <c r="GB160" s="322">
        <f t="shared" si="674"/>
        <v>-4.6099290780141806E-2</v>
      </c>
      <c r="GC160" s="322">
        <f t="shared" si="675"/>
        <v>1.7398852967555591E-2</v>
      </c>
      <c r="GD160" s="322">
        <f t="shared" si="676"/>
        <v>5.7088487155091206E-3</v>
      </c>
      <c r="GE160" s="322">
        <f t="shared" si="677"/>
        <v>1.9230769230769211E-2</v>
      </c>
      <c r="GF160" s="322">
        <f t="shared" si="678"/>
        <v>-2.0996093750000056E-2</v>
      </c>
      <c r="GG160" s="322">
        <f t="shared" si="679"/>
        <v>-2.3809523809523808E-2</v>
      </c>
      <c r="GH160" s="322">
        <f t="shared" si="680"/>
        <v>-1.9108280254777042E-2</v>
      </c>
      <c r="GI160" s="322">
        <f t="shared" si="681"/>
        <v>-2.1406899651646265E-2</v>
      </c>
      <c r="GJ160" s="322">
        <f t="shared" si="682"/>
        <v>-5.2273915316257191E-2</v>
      </c>
      <c r="GK160" s="322">
        <f t="shared" si="683"/>
        <v>7.9871681560771141E-3</v>
      </c>
      <c r="GL160" s="322">
        <f t="shared" si="684"/>
        <v>9.8096632503660339E-2</v>
      </c>
      <c r="GM160" s="322">
        <f t="shared" si="685"/>
        <v>-1.8058292403164575E-2</v>
      </c>
      <c r="GN160" s="322">
        <f t="shared" si="686"/>
        <v>4.3624161073825468E-2</v>
      </c>
      <c r="GO160" s="322">
        <f t="shared" si="687"/>
        <v>-8.3333333333334026E-3</v>
      </c>
      <c r="GP160" s="322">
        <f t="shared" si="688"/>
        <v>-3.8098566934638235E-2</v>
      </c>
      <c r="GQ160" s="322">
        <f t="shared" si="689"/>
        <v>6.9917846530325378E-4</v>
      </c>
      <c r="GR160" s="322">
        <f t="shared" si="690"/>
        <v>1.8178145829125428E-2</v>
      </c>
      <c r="GS160" s="322">
        <f t="shared" si="691"/>
        <v>-1.6379310344827595E-2</v>
      </c>
      <c r="GT160" s="322">
        <f t="shared" si="692"/>
        <v>-8.2512315270935846E-2</v>
      </c>
      <c r="GU160" s="322">
        <f t="shared" si="693"/>
        <v>-3.3768684511099024E-2</v>
      </c>
      <c r="GV160" s="322">
        <f t="shared" si="694"/>
        <v>-4.3276661514683054E-2</v>
      </c>
      <c r="GW160" s="322">
        <f t="shared" si="695"/>
        <v>-9.7851471275105045E-2</v>
      </c>
      <c r="GX160" s="322">
        <f t="shared" si="696"/>
        <v>1.3141692497133876E-2</v>
      </c>
      <c r="GY160" s="322">
        <f t="shared" si="697"/>
        <v>-1.8145161290322551E-2</v>
      </c>
      <c r="GZ160" s="322">
        <f t="shared" si="698"/>
        <v>-5.2988554472233995E-2</v>
      </c>
      <c r="HA160" s="322">
        <f t="shared" si="699"/>
        <v>-9.1854803010181316E-3</v>
      </c>
      <c r="HB160" s="322">
        <f t="shared" si="700"/>
        <v>1.7468878260574531E-2</v>
      </c>
      <c r="HC160" s="322">
        <f t="shared" si="701"/>
        <v>-5.7538625466169328E-2</v>
      </c>
      <c r="HD160" s="322">
        <f t="shared" si="702"/>
        <v>-5.9885151763740666E-2</v>
      </c>
      <c r="HE160" s="322">
        <f t="shared" si="703"/>
        <v>3.9808917197453738E-4</v>
      </c>
      <c r="HF160" s="322">
        <f t="shared" si="704"/>
        <v>-2.9531766077326521E-2</v>
      </c>
      <c r="HG160" s="322">
        <f t="shared" si="705"/>
        <v>-1.548235545352627E-2</v>
      </c>
      <c r="HH160" s="322">
        <f t="shared" si="706"/>
        <v>-3.4960993932389509E-2</v>
      </c>
      <c r="HI160" s="322">
        <f t="shared" si="707"/>
        <v>-3.2462821907870858E-2</v>
      </c>
      <c r="HJ160" s="322">
        <f t="shared" si="708"/>
        <v>-2.3201856148491388E-3</v>
      </c>
      <c r="HK160" s="322">
        <f t="shared" si="709"/>
        <v>2.9133284777858728E-2</v>
      </c>
      <c r="HL160" s="322">
        <f t="shared" si="710"/>
        <v>2.8643639427127301E-2</v>
      </c>
      <c r="HM160" s="322">
        <f t="shared" si="711"/>
        <v>9.072553108030007E-2</v>
      </c>
      <c r="HN160" s="322">
        <f t="shared" si="712"/>
        <v>-1.4856081708449431E-2</v>
      </c>
      <c r="HO160" s="322">
        <f t="shared" si="713"/>
        <v>-1.4760147601476028E-2</v>
      </c>
      <c r="HP160" s="322">
        <f t="shared" si="714"/>
        <v>-2.9290617848970277E-2</v>
      </c>
      <c r="HQ160" s="322">
        <f t="shared" si="715"/>
        <v>-1.4885801872462611E-2</v>
      </c>
      <c r="HR160" s="322">
        <f t="shared" si="716"/>
        <v>2.9884198729920796E-3</v>
      </c>
      <c r="HS160" s="322">
        <f t="shared" si="717"/>
        <v>-1.2663571127058311E-3</v>
      </c>
      <c r="HT160" s="322">
        <f t="shared" si="718"/>
        <v>7.6377523186034139E-3</v>
      </c>
      <c r="HU160" s="322">
        <f t="shared" si="719"/>
        <v>-3.8171092799596011E-2</v>
      </c>
      <c r="HV160" s="322">
        <f t="shared" si="720"/>
        <v>-1.9230769230769246E-2</v>
      </c>
      <c r="HW160" s="322">
        <f t="shared" si="721"/>
        <v>-1.9096300665159473E-2</v>
      </c>
      <c r="HX160" s="322">
        <f t="shared" si="722"/>
        <v>3.2124291805384203E-3</v>
      </c>
      <c r="HY160" s="322">
        <f t="shared" si="723"/>
        <v>3.2531930879038412E-2</v>
      </c>
      <c r="HZ160" s="322">
        <f t="shared" si="724"/>
        <v>-7.1365459117785834E-3</v>
      </c>
      <c r="IA160" s="322">
        <f t="shared" si="725"/>
        <v>1.0053736052454174E-2</v>
      </c>
      <c r="IB160" s="322">
        <f t="shared" si="726"/>
        <v>6.4251537935748303E-3</v>
      </c>
      <c r="IC160" s="322">
        <f t="shared" si="727"/>
        <v>-1.8315146529922964E-2</v>
      </c>
      <c r="ID160" s="322">
        <f t="shared" si="728"/>
        <v>-4.0383644623927647E-3</v>
      </c>
      <c r="IE160" s="322">
        <f t="shared" si="729"/>
        <v>-2.7568922305764979E-3</v>
      </c>
      <c r="IF160" s="322">
        <f t="shared" si="730"/>
        <v>8.7489063867024085E-4</v>
      </c>
      <c r="IG160" s="322">
        <f t="shared" si="731"/>
        <v>-2.0658849804578439E-2</v>
      </c>
      <c r="IH160" s="322">
        <f t="shared" si="732"/>
        <v>2.5553662691651926E-3</v>
      </c>
      <c r="II160" s="322">
        <f t="shared" si="733"/>
        <v>1.5491066818135463E-3</v>
      </c>
      <c r="IJ160" s="322">
        <f t="shared" si="734"/>
        <v>-2.1318343320782637E-2</v>
      </c>
      <c r="IK160" s="322">
        <f t="shared" si="735"/>
        <v>-1.1799078548151447E-2</v>
      </c>
      <c r="IL160" s="322">
        <f t="shared" si="736"/>
        <v>-5.8405460558722993E-3</v>
      </c>
      <c r="IM160" s="322">
        <f t="shared" si="737"/>
        <v>-6.6131317902691803E-3</v>
      </c>
      <c r="IN160" s="322">
        <f t="shared" si="738"/>
        <v>-7.8630782587126247E-2</v>
      </c>
      <c r="IO160" s="322">
        <f t="shared" si="739"/>
        <v>9.5419847328244278E-3</v>
      </c>
      <c r="IP160" s="322">
        <f t="shared" si="740"/>
        <v>-2.9746281714785619E-2</v>
      </c>
      <c r="IQ160" s="322">
        <f t="shared" si="741"/>
        <v>-1.2731902510003603E-2</v>
      </c>
      <c r="IR160" s="322">
        <f t="shared" si="742"/>
        <v>1.824817518248175E-2</v>
      </c>
      <c r="IS160" s="322">
        <f t="shared" si="743"/>
        <v>4.8616932103939657E-2</v>
      </c>
      <c r="IT160" s="322">
        <f t="shared" si="744"/>
        <v>-5.1948051948051993E-2</v>
      </c>
      <c r="IU160" s="322">
        <f t="shared" si="745"/>
        <v>-2.9874213836478074E-2</v>
      </c>
      <c r="IV160" s="322">
        <f t="shared" si="746"/>
        <v>-3.0579399141630877E-2</v>
      </c>
      <c r="IW160" s="322">
        <f t="shared" si="747"/>
        <v>-9.1260091260090565E-3</v>
      </c>
      <c r="IX160" s="322">
        <f t="shared" si="748"/>
        <v>1.2718600953895083E-2</v>
      </c>
      <c r="IY160" s="322">
        <f t="shared" si="749"/>
        <v>3.5161744022503515E-2</v>
      </c>
      <c r="IZ160" s="322">
        <f t="shared" si="750"/>
        <v>3.2618825722273967E-2</v>
      </c>
      <c r="JA160" s="322">
        <f t="shared" si="751"/>
        <v>-3.1585596967783139E-3</v>
      </c>
      <c r="JB160" s="322">
        <f t="shared" si="752"/>
        <v>-3.6848072562358277E-3</v>
      </c>
      <c r="JC160" s="322">
        <f t="shared" si="753"/>
        <v>1.3733863923129109E-2</v>
      </c>
      <c r="JD160" s="322">
        <f t="shared" si="754"/>
        <v>-1.1627906976744186E-2</v>
      </c>
      <c r="JE160" s="322">
        <f t="shared" si="755"/>
        <v>3.8729666924864864E-3</v>
      </c>
      <c r="JF160" s="322">
        <f t="shared" si="756"/>
        <v>4.970860473088653E-3</v>
      </c>
      <c r="JG160" s="322">
        <f t="shared" si="757"/>
        <v>-1.6610318976921879E-2</v>
      </c>
      <c r="JH160" s="322">
        <f t="shared" si="758"/>
        <v>-4.3312425834887265E-2</v>
      </c>
      <c r="JI160" s="322">
        <f t="shared" si="759"/>
        <v>-6.1186619188524473E-3</v>
      </c>
      <c r="JJ160" s="322">
        <f t="shared" si="760"/>
        <v>-5.3598774885145563E-2</v>
      </c>
      <c r="JK160" s="322">
        <f t="shared" si="761"/>
        <v>-5.8333333333333336E-3</v>
      </c>
      <c r="JL160" s="322">
        <f t="shared" si="762"/>
        <v>-3.0855539971949474E-2</v>
      </c>
      <c r="JM160" s="322">
        <f t="shared" si="763"/>
        <v>-5.1624548736462092E-2</v>
      </c>
      <c r="JN160" s="322">
        <f t="shared" si="764"/>
        <v>1.7468878260574531E-2</v>
      </c>
      <c r="JO160" s="322">
        <f t="shared" si="765"/>
        <v>-5.2029136316336039E-3</v>
      </c>
      <c r="JP160" s="322">
        <f t="shared" si="766"/>
        <v>-1.7161536366112846E-2</v>
      </c>
      <c r="JQ160" s="322">
        <f t="shared" si="767"/>
        <v>-5.8026093911590949E-3</v>
      </c>
      <c r="JR160" s="322">
        <f t="shared" si="768"/>
        <v>-1.9277108433735018E-2</v>
      </c>
      <c r="JS160" s="322">
        <f t="shared" si="769"/>
        <v>-1.1799078548151447E-2</v>
      </c>
      <c r="JT160" s="322">
        <f t="shared" si="770"/>
        <v>-3.1908488862131316E-2</v>
      </c>
      <c r="JU160" s="322">
        <f t="shared" si="771"/>
        <v>-2.2840119165839168E-2</v>
      </c>
      <c r="JV160" s="322">
        <f t="shared" si="772"/>
        <v>-5.9049306170651239E-3</v>
      </c>
      <c r="JW160" s="322">
        <f t="shared" si="773"/>
        <v>-1.2825445684237527E-2</v>
      </c>
      <c r="JX160" s="322">
        <f t="shared" si="774"/>
        <v>-3.989181879648411E-2</v>
      </c>
      <c r="JY160" s="322">
        <f t="shared" si="775"/>
        <v>-6.5743132190655182E-2</v>
      </c>
      <c r="JZ160" s="322">
        <f t="shared" si="776"/>
        <v>2.2201078338090798E-3</v>
      </c>
      <c r="KA160" s="322">
        <f t="shared" si="777"/>
        <v>-2.6248941574936485E-2</v>
      </c>
      <c r="KB160" s="322">
        <f t="shared" si="778"/>
        <v>-2.1498076487892932E-3</v>
      </c>
      <c r="KC160" s="322">
        <f t="shared" si="779"/>
        <v>-4.1666666666666664E-2</v>
      </c>
      <c r="KD160" s="322">
        <f t="shared" si="780"/>
        <v>-1.6031977373410892E-2</v>
      </c>
      <c r="KE160" s="322">
        <f t="shared" si="781"/>
        <v>-8.8062622309198202E-3</v>
      </c>
      <c r="KF160" s="322">
        <f t="shared" si="782"/>
        <v>-5.3327256153145014E-2</v>
      </c>
      <c r="KG160" s="322">
        <f t="shared" si="783"/>
        <v>6.4342774146695814E-2</v>
      </c>
      <c r="KH160" s="322">
        <f t="shared" si="784"/>
        <v>4.4994375703036162E-3</v>
      </c>
      <c r="KI160" s="322">
        <f t="shared" si="785"/>
        <v>0.21649484536082472</v>
      </c>
      <c r="KJ160" s="322">
        <f t="shared" si="786"/>
        <v>-4.4762757385855608E-3</v>
      </c>
      <c r="KK160" s="322">
        <f t="shared" si="787"/>
        <v>1.5810276679841914E-2</v>
      </c>
      <c r="KL160" s="322">
        <f t="shared" si="788"/>
        <v>-6.6941916863750648E-3</v>
      </c>
      <c r="KM160" s="322">
        <f t="shared" si="789"/>
        <v>-2.0127856193430008E-2</v>
      </c>
      <c r="KN160" s="322">
        <f t="shared" si="790"/>
        <v>-7.874015748031329E-4</v>
      </c>
      <c r="KO160" s="322">
        <f t="shared" si="791"/>
        <v>-2.7129679869777535E-2</v>
      </c>
      <c r="KP160" s="322">
        <f t="shared" si="792"/>
        <v>-1.8823529411764722E-2</v>
      </c>
      <c r="KQ160" s="322">
        <f t="shared" si="793"/>
        <v>-5.5272108843537449E-2</v>
      </c>
      <c r="KR160" s="322">
        <f t="shared" si="794"/>
        <v>-2.9988465974625119E-2</v>
      </c>
      <c r="KS160" s="322">
        <f t="shared" si="795"/>
        <v>-2.9123643102991828E-2</v>
      </c>
      <c r="KT160" s="322">
        <f t="shared" si="796"/>
        <v>-6.7990044314938155E-3</v>
      </c>
      <c r="KU160" s="322">
        <f t="shared" si="797"/>
        <v>-2.8236295700704718E-2</v>
      </c>
      <c r="KV160" s="322">
        <f t="shared" si="798"/>
        <v>0</v>
      </c>
      <c r="KW160" s="322">
        <f t="shared" si="799"/>
        <v>-2.1450021450021449E-3</v>
      </c>
      <c r="KX160" s="322">
        <f t="shared" si="800"/>
        <v>1.1045029736618589E-2</v>
      </c>
      <c r="KY160" s="322">
        <f t="shared" si="801"/>
        <v>-4.5889101338431691E-3</v>
      </c>
      <c r="KZ160" s="322">
        <f t="shared" si="802"/>
        <v>-1.0272893426608656E-2</v>
      </c>
      <c r="LA160" s="322">
        <f t="shared" si="803"/>
        <v>-3.033333333333341E-2</v>
      </c>
      <c r="LB160" s="322">
        <f t="shared" si="804"/>
        <v>-1.8185720696989194E-2</v>
      </c>
      <c r="LC160" s="322">
        <f t="shared" si="805"/>
        <v>-9.0991029657925427E-3</v>
      </c>
      <c r="LD160" s="322">
        <f t="shared" si="806"/>
        <v>-3.7680209698558349E-2</v>
      </c>
      <c r="LE160" s="322">
        <f t="shared" si="807"/>
        <v>-2.4795818360013169E-2</v>
      </c>
      <c r="LF160" s="322">
        <f t="shared" si="808"/>
        <v>2.2471910112359415E-2</v>
      </c>
      <c r="LG160" s="322">
        <f t="shared" si="809"/>
        <v>-3.0365769496204245E-2</v>
      </c>
      <c r="LH160" s="322">
        <f t="shared" si="810"/>
        <v>2.8588957055214761E-2</v>
      </c>
      <c r="LI160" s="322">
        <f t="shared" si="811"/>
        <v>-5.7367829021372302E-2</v>
      </c>
      <c r="LJ160" s="322">
        <f t="shared" si="812"/>
        <v>1.9815748305232063E-2</v>
      </c>
      <c r="LK160" s="322">
        <f t="shared" si="813"/>
        <v>5.7829732744021055E-3</v>
      </c>
      <c r="LL160" s="322">
        <f t="shared" si="814"/>
        <v>1.4104778353482868E-2</v>
      </c>
      <c r="LM160" s="322">
        <f t="shared" si="815"/>
        <v>-3.906250000000039E-3</v>
      </c>
      <c r="LN160" s="322">
        <f t="shared" si="816"/>
        <v>-4.4531032563316615E-3</v>
      </c>
      <c r="LO160" s="322">
        <f t="shared" si="817"/>
        <v>-7.6659038901601861E-2</v>
      </c>
      <c r="LP160" s="322">
        <f t="shared" si="818"/>
        <v>-7.233273056057872E-2</v>
      </c>
      <c r="LQ160" s="322">
        <f t="shared" si="819"/>
        <v>-2.8933092224230849E-3</v>
      </c>
      <c r="LR160" s="322">
        <f t="shared" si="820"/>
        <v>-1.6694490818030051E-3</v>
      </c>
      <c r="LS160" s="322">
        <f t="shared" si="821"/>
        <v>-3.2631096862834996E-2</v>
      </c>
      <c r="LT160" s="322">
        <f t="shared" si="822"/>
        <v>-1.5878314937300388E-2</v>
      </c>
      <c r="LU160" s="322">
        <f t="shared" si="823"/>
        <v>-1.0024301336573459E-2</v>
      </c>
      <c r="LV160" s="327">
        <f t="shared" si="824"/>
        <v>-3.9636608204857905E-2</v>
      </c>
    </row>
    <row r="161" spans="1:334">
      <c r="A161" s="265">
        <v>45901</v>
      </c>
      <c r="B161" s="230">
        <v>4191.2299999999996</v>
      </c>
      <c r="C161" s="231">
        <v>206.9</v>
      </c>
      <c r="D161" s="231">
        <v>92.66</v>
      </c>
      <c r="E161" s="231">
        <v>40.71</v>
      </c>
      <c r="F161" s="231">
        <v>2917.61</v>
      </c>
      <c r="G161" s="231">
        <v>153.11000000000001</v>
      </c>
      <c r="H161" s="231">
        <v>252.6</v>
      </c>
      <c r="I161" s="231">
        <v>220000</v>
      </c>
      <c r="J161" s="231">
        <v>101.25</v>
      </c>
      <c r="K161" s="231">
        <v>495</v>
      </c>
      <c r="L161" s="231">
        <v>88.44</v>
      </c>
      <c r="M161" s="232">
        <v>7.0000000000000007E-2</v>
      </c>
      <c r="N161" s="231">
        <v>43.17</v>
      </c>
      <c r="O161" s="231">
        <v>5496.34</v>
      </c>
      <c r="P161" s="231">
        <v>5.29</v>
      </c>
      <c r="Q161" s="231">
        <v>2417.4899999999998</v>
      </c>
      <c r="R161" s="231">
        <v>53.65</v>
      </c>
      <c r="S161" s="231">
        <v>239.69</v>
      </c>
      <c r="T161" s="231">
        <v>99.92</v>
      </c>
      <c r="U161" s="231">
        <v>69500</v>
      </c>
      <c r="V161" s="231">
        <v>18.54</v>
      </c>
      <c r="W161" s="231">
        <v>167.01</v>
      </c>
      <c r="X161" s="231">
        <v>18.3</v>
      </c>
      <c r="Y161" s="231">
        <v>313.41000000000003</v>
      </c>
      <c r="Z161" s="231">
        <v>135.58000000000001</v>
      </c>
      <c r="AA161" s="231">
        <v>350.84</v>
      </c>
      <c r="AB161" s="231">
        <v>3.18</v>
      </c>
      <c r="AC161" s="231">
        <v>7.31</v>
      </c>
      <c r="AD161" s="231">
        <v>27.57</v>
      </c>
      <c r="AE161" s="231">
        <v>232.33</v>
      </c>
      <c r="AF161" s="231">
        <v>496.25</v>
      </c>
      <c r="AG161" s="231">
        <v>67.44</v>
      </c>
      <c r="AH161" s="231">
        <v>8.1</v>
      </c>
      <c r="AI161" s="231">
        <v>199.62</v>
      </c>
      <c r="AJ161" s="231">
        <v>24.88</v>
      </c>
      <c r="AK161" s="231">
        <v>204.5</v>
      </c>
      <c r="AL161" s="231">
        <v>488.77</v>
      </c>
      <c r="AM161" s="231">
        <v>24.49</v>
      </c>
      <c r="AN161" s="231">
        <v>22.46</v>
      </c>
      <c r="AO161" s="231">
        <v>183.84</v>
      </c>
      <c r="AP161" s="231">
        <v>292.95999999999998</v>
      </c>
      <c r="AQ161" s="231">
        <v>17.64</v>
      </c>
      <c r="AR161" s="231">
        <v>11.4</v>
      </c>
      <c r="AS161" s="231">
        <v>75.41</v>
      </c>
      <c r="AT161" s="231">
        <v>100.75</v>
      </c>
      <c r="AU161" s="231">
        <v>187.63</v>
      </c>
      <c r="AV161" s="231">
        <v>34.35</v>
      </c>
      <c r="AW161" s="231">
        <v>52.92</v>
      </c>
      <c r="AX161" s="231">
        <v>4.55</v>
      </c>
      <c r="AY161" s="231">
        <v>29.05</v>
      </c>
      <c r="AZ161" s="231">
        <v>37.94</v>
      </c>
      <c r="BA161" s="231">
        <v>15521.86</v>
      </c>
      <c r="BB161" s="231">
        <v>660.2</v>
      </c>
      <c r="BC161" s="231">
        <v>2.56</v>
      </c>
      <c r="BD161" s="231">
        <v>21.17</v>
      </c>
      <c r="BE161" s="231">
        <v>348.97</v>
      </c>
      <c r="BF161" s="231">
        <v>1243.82</v>
      </c>
      <c r="BG161" s="231">
        <v>226</v>
      </c>
      <c r="BH161" s="231">
        <v>71.599999999999994</v>
      </c>
      <c r="BI161" s="231">
        <v>423.08</v>
      </c>
      <c r="BJ161" s="231">
        <v>8.09</v>
      </c>
      <c r="BK161" s="231">
        <v>1522.49</v>
      </c>
      <c r="BL161" s="231">
        <v>168.62</v>
      </c>
      <c r="BM161" s="231">
        <v>278.89</v>
      </c>
      <c r="BN161" s="231">
        <v>286.89999999999998</v>
      </c>
      <c r="BO161" s="231">
        <v>3036.97</v>
      </c>
      <c r="BP161" s="231">
        <v>145.08000000000001</v>
      </c>
      <c r="BQ161" s="231">
        <v>1093.99</v>
      </c>
      <c r="BR161" s="231">
        <v>117.91</v>
      </c>
      <c r="BS161" s="231">
        <v>402.65</v>
      </c>
      <c r="BT161" s="231">
        <v>105.6</v>
      </c>
      <c r="BU161" s="231">
        <v>50.97</v>
      </c>
      <c r="BV161" s="231">
        <v>11.74</v>
      </c>
      <c r="BW161" s="231">
        <v>100.51</v>
      </c>
      <c r="BX161" s="231">
        <v>751.94</v>
      </c>
      <c r="BY161" s="231">
        <v>178.43</v>
      </c>
      <c r="BZ161" s="231">
        <v>146.82</v>
      </c>
      <c r="CA161" s="231">
        <v>144.97</v>
      </c>
      <c r="CB161" s="231">
        <v>73.989999999999995</v>
      </c>
      <c r="CC161" s="231">
        <v>106600</v>
      </c>
      <c r="CD161" s="231">
        <v>175.7</v>
      </c>
      <c r="CE161" s="231">
        <v>83.68</v>
      </c>
      <c r="CF161" s="231">
        <v>8500</v>
      </c>
      <c r="CG161" s="231">
        <v>12.58</v>
      </c>
      <c r="CH161" s="231">
        <v>1.6</v>
      </c>
      <c r="CI161" s="231">
        <v>159.4</v>
      </c>
      <c r="CJ161" s="231">
        <v>151.13999999999999</v>
      </c>
      <c r="CK161" s="231">
        <v>55.23</v>
      </c>
      <c r="CL161" s="231">
        <v>24.8</v>
      </c>
      <c r="CM161" s="231">
        <v>7.14</v>
      </c>
      <c r="CN161" s="231">
        <v>11</v>
      </c>
      <c r="CO161" s="231">
        <v>15.11</v>
      </c>
      <c r="CP161" s="231">
        <v>1777</v>
      </c>
      <c r="CQ161" s="231">
        <v>208.29</v>
      </c>
      <c r="CR161" s="231">
        <v>425.55</v>
      </c>
      <c r="CS161" s="231">
        <v>269</v>
      </c>
      <c r="CT161" s="231">
        <v>343.22</v>
      </c>
      <c r="CU161" s="231">
        <v>691.7</v>
      </c>
      <c r="CV161" s="231">
        <v>232.4</v>
      </c>
      <c r="CW161" s="231">
        <v>583.45000000000005</v>
      </c>
      <c r="CX161" s="231">
        <v>12.3</v>
      </c>
      <c r="CY161" s="231">
        <v>605.5</v>
      </c>
      <c r="CZ161" s="231">
        <v>54.44</v>
      </c>
      <c r="DA161" s="231">
        <v>13500</v>
      </c>
      <c r="DB161" s="231">
        <v>292.95999999999998</v>
      </c>
      <c r="DC161" s="231">
        <v>9.73</v>
      </c>
      <c r="DD161" s="231">
        <v>36.520000000000003</v>
      </c>
      <c r="DE161" s="231">
        <v>1999.05</v>
      </c>
      <c r="DF161" s="231">
        <v>278.2</v>
      </c>
      <c r="DG161" s="231">
        <v>178.43</v>
      </c>
      <c r="DH161" s="231">
        <v>15.72</v>
      </c>
      <c r="DI161" s="231">
        <v>10.33</v>
      </c>
      <c r="DJ161" s="231">
        <v>33.29</v>
      </c>
      <c r="DK161" s="231">
        <v>73.53</v>
      </c>
      <c r="DL161" s="231">
        <v>12380</v>
      </c>
      <c r="DM161" s="231">
        <v>39.51</v>
      </c>
      <c r="DN161" s="231">
        <v>64.31</v>
      </c>
      <c r="DO161" s="231">
        <v>66.8</v>
      </c>
      <c r="DP161" s="231">
        <v>85.43</v>
      </c>
      <c r="DQ161" s="231">
        <v>199500</v>
      </c>
      <c r="DR161" s="231">
        <v>707.19</v>
      </c>
      <c r="DS161" s="231">
        <v>50.61</v>
      </c>
      <c r="DT161" s="231">
        <v>40.409999999999997</v>
      </c>
      <c r="DU161" s="231">
        <v>66.900000000000006</v>
      </c>
      <c r="DV161" s="231">
        <v>8.84</v>
      </c>
      <c r="DW161" s="231">
        <v>1.02</v>
      </c>
      <c r="DX161" s="231">
        <v>11.49</v>
      </c>
      <c r="DY161" s="231">
        <v>10.4</v>
      </c>
      <c r="DZ161" s="231">
        <v>239.4</v>
      </c>
      <c r="EA161" s="231">
        <v>155.30000000000001</v>
      </c>
      <c r="EB161" s="231">
        <v>24.88</v>
      </c>
      <c r="EC161" s="231">
        <v>1386.4</v>
      </c>
      <c r="ED161" s="231">
        <v>34.22</v>
      </c>
      <c r="EE161" s="231">
        <v>22.73</v>
      </c>
      <c r="EF161" s="231">
        <v>16.38</v>
      </c>
      <c r="EG161" s="231">
        <v>36.15</v>
      </c>
      <c r="EH161" s="231">
        <v>1189.26</v>
      </c>
      <c r="EI161" s="231">
        <v>199.86</v>
      </c>
      <c r="EJ161" s="231">
        <v>7.45</v>
      </c>
      <c r="EK161" s="231">
        <v>4769</v>
      </c>
      <c r="EL161" s="231">
        <v>23.47</v>
      </c>
      <c r="EM161" s="231">
        <v>274.2</v>
      </c>
      <c r="EN161" s="231">
        <v>160.02000000000001</v>
      </c>
      <c r="EO161" s="231">
        <v>276.89999999999998</v>
      </c>
      <c r="EP161" s="231">
        <v>3873.25</v>
      </c>
      <c r="EQ161" s="231">
        <v>243.41</v>
      </c>
      <c r="ER161" s="231">
        <v>175.38</v>
      </c>
      <c r="ES161" s="231">
        <v>297.93</v>
      </c>
      <c r="ET161" s="231">
        <v>76.22</v>
      </c>
      <c r="EU161" s="231">
        <v>27.48</v>
      </c>
      <c r="EV161" s="231">
        <v>499.77</v>
      </c>
      <c r="EW161" s="231">
        <v>17.5</v>
      </c>
      <c r="EX161" s="231">
        <v>229.61</v>
      </c>
      <c r="EY161" s="231">
        <v>248.53</v>
      </c>
      <c r="EZ161" s="231">
        <v>33.93</v>
      </c>
      <c r="FA161" s="231">
        <v>83.21</v>
      </c>
      <c r="FB161" s="231">
        <v>34.18</v>
      </c>
      <c r="FC161" s="231">
        <v>80.400000000000006</v>
      </c>
      <c r="FD161" s="231">
        <v>10.64</v>
      </c>
      <c r="FE161" s="231">
        <v>27.29</v>
      </c>
      <c r="FF161" s="231">
        <v>599</v>
      </c>
      <c r="FG161" s="231">
        <v>79.5</v>
      </c>
      <c r="FH161" s="231">
        <v>963.48</v>
      </c>
      <c r="FI161" s="231">
        <v>66.8</v>
      </c>
      <c r="FJ161" s="233">
        <v>48490</v>
      </c>
      <c r="FN161" s="326">
        <f t="shared" si="660"/>
        <v>3.2338213188053072E-3</v>
      </c>
      <c r="FO161" s="322">
        <f t="shared" si="661"/>
        <v>3.5276457343007314E-2</v>
      </c>
      <c r="FP161" s="322">
        <f t="shared" si="662"/>
        <v>2.5794309753127402E-2</v>
      </c>
      <c r="FQ161" s="322">
        <f t="shared" si="663"/>
        <v>-3.6449704142011811E-2</v>
      </c>
      <c r="FR161" s="322">
        <f t="shared" si="664"/>
        <v>3.1154354541149225E-2</v>
      </c>
      <c r="FS161" s="322">
        <f t="shared" si="665"/>
        <v>-2.2972369344649315E-2</v>
      </c>
      <c r="FT161" s="322">
        <f t="shared" si="666"/>
        <v>-2.3201856148491986E-2</v>
      </c>
      <c r="FU161" s="322">
        <f t="shared" si="667"/>
        <v>1.1494252873563218E-2</v>
      </c>
      <c r="FV161" s="322">
        <f t="shared" si="668"/>
        <v>-2.6723060655580132E-2</v>
      </c>
      <c r="FW161" s="322">
        <f t="shared" si="669"/>
        <v>-2.3071305926700741E-2</v>
      </c>
      <c r="FX161" s="322">
        <f t="shared" si="670"/>
        <v>-1.1401743796109949E-2</v>
      </c>
      <c r="FY161" s="322">
        <f t="shared" si="671"/>
        <v>0</v>
      </c>
      <c r="FZ161" s="322">
        <f t="shared" si="672"/>
        <v>8.8805795746670375E-3</v>
      </c>
      <c r="GA161" s="322">
        <f t="shared" si="673"/>
        <v>-1.6654649937471289E-2</v>
      </c>
      <c r="GB161" s="322">
        <f t="shared" si="674"/>
        <v>-1.6728624535315959E-2</v>
      </c>
      <c r="GC161" s="322">
        <f t="shared" si="675"/>
        <v>-2.241084390454973E-2</v>
      </c>
      <c r="GD161" s="322">
        <f t="shared" si="676"/>
        <v>1.5137180700094554E-2</v>
      </c>
      <c r="GE161" s="322">
        <f t="shared" si="677"/>
        <v>3.2523477212027273E-2</v>
      </c>
      <c r="GF161" s="322">
        <f t="shared" si="678"/>
        <v>-3.2917705735660678E-3</v>
      </c>
      <c r="GG161" s="322">
        <f t="shared" si="679"/>
        <v>-2.8694404591104736E-3</v>
      </c>
      <c r="GH161" s="322">
        <f t="shared" si="680"/>
        <v>3.2467532467531776E-3</v>
      </c>
      <c r="GI161" s="322">
        <f t="shared" si="681"/>
        <v>-4.1109261066773824E-2</v>
      </c>
      <c r="GJ161" s="322">
        <f t="shared" si="682"/>
        <v>9.3767236624380419E-3</v>
      </c>
      <c r="GK161" s="322">
        <f t="shared" si="683"/>
        <v>1.7796252395024904E-2</v>
      </c>
      <c r="GL161" s="322">
        <f t="shared" si="684"/>
        <v>4.2962962962963891E-3</v>
      </c>
      <c r="GM161" s="322">
        <f t="shared" si="685"/>
        <v>5.0828166651690689E-2</v>
      </c>
      <c r="GN161" s="322">
        <f t="shared" si="686"/>
        <v>2.2508038585209094E-2</v>
      </c>
      <c r="GO161" s="322">
        <f t="shared" si="687"/>
        <v>2.3809523809523801E-2</v>
      </c>
      <c r="GP161" s="322">
        <f t="shared" si="688"/>
        <v>1.8168604651163048E-3</v>
      </c>
      <c r="GQ161" s="322">
        <f t="shared" si="689"/>
        <v>1.4541484716157261E-2</v>
      </c>
      <c r="GR161" s="322">
        <f t="shared" si="690"/>
        <v>-1.5572307081928234E-2</v>
      </c>
      <c r="GS161" s="322">
        <f t="shared" si="691"/>
        <v>-1.4899211218229567E-2</v>
      </c>
      <c r="GT161" s="322">
        <f t="shared" si="692"/>
        <v>8.7248322147650936E-2</v>
      </c>
      <c r="GU161" s="322">
        <f t="shared" si="693"/>
        <v>2.5954669270699549E-2</v>
      </c>
      <c r="GV161" s="322">
        <f t="shared" si="694"/>
        <v>4.8465266558965041E-3</v>
      </c>
      <c r="GW161" s="322">
        <f t="shared" si="695"/>
        <v>5.8762619725601831E-2</v>
      </c>
      <c r="GX161" s="322">
        <f t="shared" si="696"/>
        <v>2.422413612455733E-2</v>
      </c>
      <c r="GY161" s="322">
        <f t="shared" si="697"/>
        <v>5.7494866529772901E-3</v>
      </c>
      <c r="GZ161" s="322">
        <f t="shared" si="698"/>
        <v>5.3715308863026409E-3</v>
      </c>
      <c r="HA161" s="322">
        <f t="shared" si="699"/>
        <v>2.669496258237463E-2</v>
      </c>
      <c r="HB161" s="322">
        <f t="shared" si="700"/>
        <v>-2.3336444859314576E-2</v>
      </c>
      <c r="HC161" s="322">
        <f t="shared" si="701"/>
        <v>-2.8264556246467331E-3</v>
      </c>
      <c r="HD161" s="322">
        <f t="shared" si="702"/>
        <v>-5.2356020942408805E-3</v>
      </c>
      <c r="HE161" s="322">
        <f t="shared" si="703"/>
        <v>2.6528717336511503E-4</v>
      </c>
      <c r="HF161" s="322">
        <f t="shared" si="704"/>
        <v>8.5085085085084503E-3</v>
      </c>
      <c r="HG161" s="322">
        <f t="shared" si="705"/>
        <v>1.7461092131663136E-2</v>
      </c>
      <c r="HH161" s="322">
        <f t="shared" si="706"/>
        <v>2.8443113772455175E-2</v>
      </c>
      <c r="HI161" s="322">
        <f t="shared" si="707"/>
        <v>-8.0599812558575391E-3</v>
      </c>
      <c r="HJ161" s="322">
        <f t="shared" si="708"/>
        <v>5.8139534883720929E-2</v>
      </c>
      <c r="HK161" s="322">
        <f t="shared" si="709"/>
        <v>2.7954706298655312E-2</v>
      </c>
      <c r="HL161" s="322">
        <f t="shared" si="710"/>
        <v>3.5763035763035626E-2</v>
      </c>
      <c r="HM161" s="322">
        <f t="shared" si="711"/>
        <v>-4.2513594122527455E-2</v>
      </c>
      <c r="HN161" s="322">
        <f t="shared" si="712"/>
        <v>3.7071944706251997E-2</v>
      </c>
      <c r="HO161" s="322">
        <f t="shared" si="713"/>
        <v>-4.1198501872659131E-2</v>
      </c>
      <c r="HP161" s="322">
        <f t="shared" si="714"/>
        <v>-1.8859028760018456E-3</v>
      </c>
      <c r="HQ161" s="322">
        <f t="shared" si="715"/>
        <v>-2.1670871881132498E-2</v>
      </c>
      <c r="HR161" s="322">
        <f t="shared" si="716"/>
        <v>2.9439271673908491E-2</v>
      </c>
      <c r="HS161" s="322">
        <f t="shared" si="717"/>
        <v>-4.4801352493660164E-2</v>
      </c>
      <c r="HT161" s="322">
        <f t="shared" si="718"/>
        <v>-3.0860855441256108E-2</v>
      </c>
      <c r="HU161" s="322">
        <f t="shared" si="719"/>
        <v>9.6410843833523371E-3</v>
      </c>
      <c r="HV161" s="322">
        <f t="shared" si="720"/>
        <v>-8.5784313725490551E-3</v>
      </c>
      <c r="HW161" s="322">
        <f t="shared" si="721"/>
        <v>1.7156486127163813E-2</v>
      </c>
      <c r="HX161" s="322">
        <f t="shared" si="722"/>
        <v>-1.8281322775966388E-2</v>
      </c>
      <c r="HY161" s="322">
        <f t="shared" si="723"/>
        <v>1.4662009750418295E-2</v>
      </c>
      <c r="HZ161" s="322">
        <f t="shared" si="724"/>
        <v>-1.8003833515881869E-2</v>
      </c>
      <c r="IA161" s="322">
        <f t="shared" si="725"/>
        <v>-1.1801876846585358E-2</v>
      </c>
      <c r="IB161" s="322">
        <f t="shared" si="726"/>
        <v>-1.4669926650366724E-2</v>
      </c>
      <c r="IC161" s="322">
        <f t="shared" si="727"/>
        <v>-2.4825287028453175E-2</v>
      </c>
      <c r="ID161" s="322">
        <f t="shared" si="728"/>
        <v>-3.9702652475080156E-3</v>
      </c>
      <c r="IE161" s="322">
        <f t="shared" si="729"/>
        <v>1.1937672782106057E-2</v>
      </c>
      <c r="IF161" s="322">
        <f t="shared" si="730"/>
        <v>-7.6923076923077024E-2</v>
      </c>
      <c r="IG161" s="322">
        <f t="shared" si="731"/>
        <v>-3.1356898517673863E-2</v>
      </c>
      <c r="IH161" s="322">
        <f t="shared" si="732"/>
        <v>-2.5488530161426816E-3</v>
      </c>
      <c r="II161" s="322">
        <f t="shared" si="733"/>
        <v>3.6399257578882252E-2</v>
      </c>
      <c r="IJ161" s="322">
        <f t="shared" si="734"/>
        <v>1.8612842048225425E-2</v>
      </c>
      <c r="IK161" s="322">
        <f t="shared" si="735"/>
        <v>1.449852171935417E-2</v>
      </c>
      <c r="IL161" s="322">
        <f t="shared" si="736"/>
        <v>3.9212910532276275E-2</v>
      </c>
      <c r="IM161" s="322">
        <f t="shared" si="737"/>
        <v>-1.5216357584403295E-2</v>
      </c>
      <c r="IN161" s="322">
        <f t="shared" si="738"/>
        <v>-4.0382285637368606E-3</v>
      </c>
      <c r="IO161" s="322">
        <f t="shared" si="739"/>
        <v>7.5614366729678641E-3</v>
      </c>
      <c r="IP161" s="322">
        <f t="shared" si="740"/>
        <v>5.6206792906522363E-2</v>
      </c>
      <c r="IQ161" s="322">
        <f t="shared" si="741"/>
        <v>2.7757307786784636E-2</v>
      </c>
      <c r="IR161" s="322">
        <f t="shared" si="742"/>
        <v>1.5531660692951015E-2</v>
      </c>
      <c r="IS161" s="322">
        <f t="shared" si="743"/>
        <v>5.5955235811351147E-3</v>
      </c>
      <c r="IT161" s="322">
        <f t="shared" si="744"/>
        <v>9.5890410958904201E-2</v>
      </c>
      <c r="IU161" s="322">
        <f t="shared" si="745"/>
        <v>-0.13884386817936245</v>
      </c>
      <c r="IV161" s="322">
        <f t="shared" si="746"/>
        <v>-7.0651171370595886E-2</v>
      </c>
      <c r="IW161" s="322">
        <f t="shared" si="747"/>
        <v>-2.1785334750265745E-2</v>
      </c>
      <c r="IX161" s="322">
        <f t="shared" si="748"/>
        <v>-2.6687598116169532E-2</v>
      </c>
      <c r="IY161" s="322">
        <f t="shared" si="749"/>
        <v>-2.9891304347826171E-2</v>
      </c>
      <c r="IZ161" s="322">
        <f t="shared" si="750"/>
        <v>-7.2202166064982013E-3</v>
      </c>
      <c r="JA161" s="322">
        <f t="shared" si="751"/>
        <v>-4.2458808618504436E-2</v>
      </c>
      <c r="JB161" s="322">
        <f t="shared" si="752"/>
        <v>1.1095305832147937E-2</v>
      </c>
      <c r="JC161" s="322">
        <f t="shared" si="753"/>
        <v>-2.8723251472066369E-3</v>
      </c>
      <c r="JD161" s="322">
        <f t="shared" si="754"/>
        <v>1.2941176470588503E-3</v>
      </c>
      <c r="JE161" s="322">
        <f t="shared" si="755"/>
        <v>-1.1610817166372812E-2</v>
      </c>
      <c r="JF161" s="322">
        <f t="shared" si="756"/>
        <v>-2.4333390187048571E-2</v>
      </c>
      <c r="JG161" s="322">
        <f t="shared" si="757"/>
        <v>3.3931240657698127E-2</v>
      </c>
      <c r="JH161" s="322">
        <f t="shared" si="758"/>
        <v>2.9502968016301923E-2</v>
      </c>
      <c r="JI161" s="322">
        <f t="shared" si="759"/>
        <v>-1.8603555869539528E-2</v>
      </c>
      <c r="JJ161" s="322">
        <f t="shared" si="760"/>
        <v>-4.8543689320387313E-3</v>
      </c>
      <c r="JK161" s="322">
        <f t="shared" si="761"/>
        <v>1.5088013411567477E-2</v>
      </c>
      <c r="JL161" s="322">
        <f t="shared" si="762"/>
        <v>-1.5195369030390799E-2</v>
      </c>
      <c r="JM161" s="322">
        <f t="shared" si="763"/>
        <v>2.7788351732013702E-2</v>
      </c>
      <c r="JN161" s="322">
        <f t="shared" si="764"/>
        <v>-2.3336444859314576E-2</v>
      </c>
      <c r="JO161" s="322">
        <f t="shared" si="765"/>
        <v>1.7782426778242669E-2</v>
      </c>
      <c r="JP161" s="322">
        <f t="shared" si="766"/>
        <v>1.2195121951219646E-2</v>
      </c>
      <c r="JQ161" s="322">
        <f t="shared" si="767"/>
        <v>2.4355374272362042E-2</v>
      </c>
      <c r="JR161" s="322">
        <f t="shared" si="768"/>
        <v>-2.3517023517023478E-2</v>
      </c>
      <c r="JS161" s="322">
        <f t="shared" si="769"/>
        <v>1.449852171935417E-2</v>
      </c>
      <c r="JT161" s="322">
        <f t="shared" si="770"/>
        <v>-2.2388059701492394E-2</v>
      </c>
      <c r="JU161" s="322">
        <f t="shared" si="771"/>
        <v>4.9796747967479696E-2</v>
      </c>
      <c r="JV161" s="322">
        <f t="shared" si="772"/>
        <v>-1.1286011286011361E-2</v>
      </c>
      <c r="JW161" s="322">
        <f t="shared" si="773"/>
        <v>-4.4692737430167571E-2</v>
      </c>
      <c r="JX161" s="322">
        <f t="shared" si="774"/>
        <v>-0.12816901408450704</v>
      </c>
      <c r="JY161" s="322">
        <f t="shared" si="775"/>
        <v>-7.0369439557678099E-3</v>
      </c>
      <c r="JZ161" s="322">
        <f t="shared" si="776"/>
        <v>1.7563291139240496E-2</v>
      </c>
      <c r="KA161" s="322">
        <f t="shared" si="777"/>
        <v>-3.1884057971014533E-2</v>
      </c>
      <c r="KB161" s="322">
        <f t="shared" si="778"/>
        <v>-3.1296065313527507E-2</v>
      </c>
      <c r="KC161" s="322">
        <f t="shared" si="779"/>
        <v>-3.6231884057971016E-2</v>
      </c>
      <c r="KD161" s="322">
        <f t="shared" si="780"/>
        <v>3.711796797090406E-2</v>
      </c>
      <c r="KE161" s="322">
        <f t="shared" si="781"/>
        <v>-7.8973346495556063E-4</v>
      </c>
      <c r="KF161" s="322">
        <f t="shared" si="782"/>
        <v>-2.7202696196437229E-2</v>
      </c>
      <c r="KG161" s="322">
        <f t="shared" si="783"/>
        <v>-8.7063318777292509E-2</v>
      </c>
      <c r="KH161" s="322">
        <f t="shared" si="784"/>
        <v>-1.0078387458006703E-2</v>
      </c>
      <c r="KI161" s="322">
        <f t="shared" si="785"/>
        <v>-0.13559322033898299</v>
      </c>
      <c r="KJ161" s="322">
        <f t="shared" si="786"/>
        <v>3.327338129496412E-2</v>
      </c>
      <c r="KK161" s="322">
        <f t="shared" si="787"/>
        <v>1.167315175097286E-2</v>
      </c>
      <c r="KL161" s="322">
        <f t="shared" si="788"/>
        <v>-3.3898305084745783E-2</v>
      </c>
      <c r="KM161" s="322">
        <f t="shared" si="789"/>
        <v>3.1651702086429112E-3</v>
      </c>
      <c r="KN161" s="322">
        <f t="shared" si="790"/>
        <v>-1.9700551615445233E-2</v>
      </c>
      <c r="KO161" s="322">
        <f t="shared" si="791"/>
        <v>-3.3463469046291133E-2</v>
      </c>
      <c r="KP161" s="322">
        <f t="shared" si="792"/>
        <v>2.5779376498800941E-2</v>
      </c>
      <c r="KQ161" s="322">
        <f t="shared" si="793"/>
        <v>2.2952295229523023E-2</v>
      </c>
      <c r="KR161" s="322">
        <f t="shared" si="794"/>
        <v>-2.6159334126040504E-2</v>
      </c>
      <c r="KS161" s="322">
        <f t="shared" si="795"/>
        <v>-1.4180529042814374E-2</v>
      </c>
      <c r="KT161" s="322">
        <f t="shared" si="796"/>
        <v>-9.1391113012652125E-2</v>
      </c>
      <c r="KU161" s="322">
        <f t="shared" si="797"/>
        <v>-2.7255913559816967E-2</v>
      </c>
      <c r="KV161" s="322">
        <f t="shared" si="798"/>
        <v>2.3351648351648342E-2</v>
      </c>
      <c r="KW161" s="322">
        <f t="shared" si="799"/>
        <v>2.5150472914875321E-2</v>
      </c>
      <c r="KX161" s="322">
        <f t="shared" si="800"/>
        <v>-1.3865546218487472E-2</v>
      </c>
      <c r="KY161" s="322">
        <f t="shared" si="801"/>
        <v>5.3399923165578088E-2</v>
      </c>
      <c r="KZ161" s="322">
        <f t="shared" si="802"/>
        <v>1.8976057055527372E-2</v>
      </c>
      <c r="LA161" s="322">
        <f t="shared" si="803"/>
        <v>-4.8126503953248544E-2</v>
      </c>
      <c r="LB161" s="322">
        <f t="shared" si="804"/>
        <v>-3.7787924558300406E-2</v>
      </c>
      <c r="LC161" s="322">
        <f t="shared" si="805"/>
        <v>5.4316281890241229E-2</v>
      </c>
      <c r="LD161" s="322">
        <f t="shared" si="806"/>
        <v>-4.7667688117126513E-3</v>
      </c>
      <c r="LE161" s="322">
        <f t="shared" si="807"/>
        <v>-1.9429834846403273E-3</v>
      </c>
      <c r="LF161" s="322">
        <f t="shared" si="808"/>
        <v>3.4052367385700791E-2</v>
      </c>
      <c r="LG161" s="322">
        <f t="shared" si="809"/>
        <v>-2.2064056939501815E-2</v>
      </c>
      <c r="LH161" s="322">
        <f t="shared" si="810"/>
        <v>-6.3819634975546468E-3</v>
      </c>
      <c r="LI161" s="322">
        <f t="shared" si="811"/>
        <v>4.4152744630071503E-2</v>
      </c>
      <c r="LJ161" s="322">
        <f t="shared" si="812"/>
        <v>-2.1603886142832762E-2</v>
      </c>
      <c r="LK161" s="322">
        <f t="shared" si="813"/>
        <v>2.0699002012402941E-2</v>
      </c>
      <c r="LL161" s="322">
        <f t="shared" si="814"/>
        <v>-3.690036900368996E-2</v>
      </c>
      <c r="LM161" s="322">
        <f t="shared" si="815"/>
        <v>-4.0253748558246934E-2</v>
      </c>
      <c r="LN161" s="322">
        <f t="shared" si="816"/>
        <v>-4.4450656975118907E-2</v>
      </c>
      <c r="LO161" s="322">
        <f t="shared" si="817"/>
        <v>-3.7174721189590725E-3</v>
      </c>
      <c r="LP161" s="322">
        <f t="shared" si="818"/>
        <v>3.7037037037037111E-2</v>
      </c>
      <c r="LQ161" s="322">
        <f t="shared" si="819"/>
        <v>-1.0155966630395398E-2</v>
      </c>
      <c r="LR161" s="322">
        <f t="shared" si="820"/>
        <v>1.6722408026755853E-3</v>
      </c>
      <c r="LS161" s="322">
        <f t="shared" si="821"/>
        <v>-5.906024381583614E-2</v>
      </c>
      <c r="LT161" s="322">
        <f t="shared" si="822"/>
        <v>2.1371326803205665E-2</v>
      </c>
      <c r="LU161" s="322">
        <f t="shared" si="823"/>
        <v>2.4854249769867907E-2</v>
      </c>
      <c r="LV161" s="327">
        <f t="shared" si="824"/>
        <v>4.8104970447071196E-2</v>
      </c>
    </row>
    <row r="162" spans="1:334">
      <c r="A162" s="265">
        <v>45908</v>
      </c>
      <c r="B162" s="230">
        <v>4252.63</v>
      </c>
      <c r="C162" s="231">
        <v>207.4</v>
      </c>
      <c r="D162" s="231">
        <v>90.8</v>
      </c>
      <c r="E162" s="231">
        <v>40.81</v>
      </c>
      <c r="F162" s="231">
        <v>2845.22</v>
      </c>
      <c r="G162" s="231">
        <v>171.43</v>
      </c>
      <c r="H162" s="231">
        <v>252.8</v>
      </c>
      <c r="I162" s="231">
        <v>223500</v>
      </c>
      <c r="J162" s="231">
        <v>115.03</v>
      </c>
      <c r="K162" s="231">
        <v>509.9</v>
      </c>
      <c r="L162" s="231">
        <v>83.82</v>
      </c>
      <c r="M162" s="232">
        <v>7.0000000000000007E-2</v>
      </c>
      <c r="N162" s="231">
        <v>43.54</v>
      </c>
      <c r="O162" s="231">
        <v>5458.32</v>
      </c>
      <c r="P162" s="231">
        <v>5.47</v>
      </c>
      <c r="Q162" s="231">
        <v>2339.36</v>
      </c>
      <c r="R162" s="231">
        <v>55.15</v>
      </c>
      <c r="S162" s="231">
        <v>234.07</v>
      </c>
      <c r="T162" s="231">
        <v>102</v>
      </c>
      <c r="U162" s="231">
        <v>75400</v>
      </c>
      <c r="V162" s="231">
        <v>18.18</v>
      </c>
      <c r="W162" s="231">
        <v>177.81</v>
      </c>
      <c r="X162" s="231">
        <v>19.07</v>
      </c>
      <c r="Y162" s="231">
        <v>350.3</v>
      </c>
      <c r="Z162" s="231">
        <v>155.06</v>
      </c>
      <c r="AA162" s="231">
        <v>395.94</v>
      </c>
      <c r="AB162" s="231">
        <v>3.13</v>
      </c>
      <c r="AC162" s="231">
        <v>7.34</v>
      </c>
      <c r="AD162" s="231">
        <v>29.21</v>
      </c>
      <c r="AE162" s="231">
        <v>228.15</v>
      </c>
      <c r="AF162" s="231">
        <v>490.65</v>
      </c>
      <c r="AG162" s="231">
        <v>66.5</v>
      </c>
      <c r="AH162" s="231">
        <v>7.6</v>
      </c>
      <c r="AI162" s="231">
        <v>196.13</v>
      </c>
      <c r="AJ162" s="231">
        <v>23.87</v>
      </c>
      <c r="AK162" s="231">
        <v>111.33</v>
      </c>
      <c r="AL162" s="231">
        <v>478</v>
      </c>
      <c r="AM162" s="231">
        <v>24.08</v>
      </c>
      <c r="AN162" s="231">
        <v>23.69</v>
      </c>
      <c r="AO162" s="231">
        <v>193.22</v>
      </c>
      <c r="AP162" s="231">
        <v>305.43</v>
      </c>
      <c r="AQ162" s="231">
        <v>18.2</v>
      </c>
      <c r="AR162" s="231">
        <v>11.19</v>
      </c>
      <c r="AS162" s="231">
        <v>72.98</v>
      </c>
      <c r="AT162" s="231">
        <v>99.44</v>
      </c>
      <c r="AU162" s="231">
        <v>179.63</v>
      </c>
      <c r="AV162" s="231">
        <v>33.53</v>
      </c>
      <c r="AW162" s="231">
        <v>51.69</v>
      </c>
      <c r="AX162" s="231">
        <v>4.51</v>
      </c>
      <c r="AY162" s="231">
        <v>27.69</v>
      </c>
      <c r="AZ162" s="231">
        <v>35.03</v>
      </c>
      <c r="BA162" s="231">
        <v>18208.72</v>
      </c>
      <c r="BB162" s="231">
        <v>689.8</v>
      </c>
      <c r="BC162" s="231">
        <v>3.28</v>
      </c>
      <c r="BD162" s="231">
        <v>21.84</v>
      </c>
      <c r="BE162" s="231">
        <v>349.36</v>
      </c>
      <c r="BF162" s="231">
        <v>1188.44</v>
      </c>
      <c r="BG162" s="231">
        <v>228.55</v>
      </c>
      <c r="BH162" s="231">
        <v>71.34</v>
      </c>
      <c r="BI162" s="231">
        <v>431.52</v>
      </c>
      <c r="BJ162" s="231">
        <v>8.49</v>
      </c>
      <c r="BK162" s="231">
        <v>1539.78</v>
      </c>
      <c r="BL162" s="231">
        <v>172.38</v>
      </c>
      <c r="BM162" s="231">
        <v>281.35000000000002</v>
      </c>
      <c r="BN162" s="231">
        <v>303.5</v>
      </c>
      <c r="BO162" s="231">
        <v>3121.76</v>
      </c>
      <c r="BP162" s="231">
        <v>148.58000000000001</v>
      </c>
      <c r="BQ162" s="231">
        <v>1123.4100000000001</v>
      </c>
      <c r="BR162" s="231">
        <v>115.96</v>
      </c>
      <c r="BS162" s="231">
        <v>381.05</v>
      </c>
      <c r="BT162" s="231">
        <v>104.5</v>
      </c>
      <c r="BU162" s="231">
        <v>51.26</v>
      </c>
      <c r="BV162" s="231">
        <v>11.68</v>
      </c>
      <c r="BW162" s="231">
        <v>103.49</v>
      </c>
      <c r="BX162" s="231">
        <v>755.08</v>
      </c>
      <c r="BY162" s="231">
        <v>178.06</v>
      </c>
      <c r="BZ162" s="231">
        <v>143.38</v>
      </c>
      <c r="CA162" s="231">
        <v>143.53</v>
      </c>
      <c r="CB162" s="231">
        <v>76.680000000000007</v>
      </c>
      <c r="CC162" s="231">
        <v>105900</v>
      </c>
      <c r="CD162" s="231">
        <v>177</v>
      </c>
      <c r="CE162" s="231">
        <v>83.98</v>
      </c>
      <c r="CF162" s="231">
        <v>8350</v>
      </c>
      <c r="CG162" s="231">
        <v>12.27</v>
      </c>
      <c r="CH162" s="231">
        <v>1.7</v>
      </c>
      <c r="CI162" s="231">
        <v>165.3</v>
      </c>
      <c r="CJ162" s="231">
        <v>158.57</v>
      </c>
      <c r="CK162" s="231">
        <v>54.87</v>
      </c>
      <c r="CL162" s="231">
        <v>25.18</v>
      </c>
      <c r="CM162" s="231">
        <v>7.99</v>
      </c>
      <c r="CN162" s="231">
        <v>11.83</v>
      </c>
      <c r="CO162" s="231">
        <v>17.010000000000002</v>
      </c>
      <c r="CP162" s="231">
        <v>1981</v>
      </c>
      <c r="CQ162" s="231">
        <v>216.05</v>
      </c>
      <c r="CR162" s="231">
        <v>417.54</v>
      </c>
      <c r="CS162" s="231">
        <v>257.16000000000003</v>
      </c>
      <c r="CT162" s="231">
        <v>339.43</v>
      </c>
      <c r="CU162" s="231">
        <v>715.25</v>
      </c>
      <c r="CV162" s="231">
        <v>291.67</v>
      </c>
      <c r="CW162" s="231">
        <v>579.64</v>
      </c>
      <c r="CX162" s="231">
        <v>12.16</v>
      </c>
      <c r="CY162" s="231">
        <v>643.5</v>
      </c>
      <c r="CZ162" s="231">
        <v>56.06</v>
      </c>
      <c r="DA162" s="231">
        <v>13380</v>
      </c>
      <c r="DB162" s="231">
        <v>305.43</v>
      </c>
      <c r="DC162" s="231">
        <v>9.48</v>
      </c>
      <c r="DD162" s="231">
        <v>36</v>
      </c>
      <c r="DE162" s="231">
        <v>2062.91</v>
      </c>
      <c r="DF162" s="231">
        <v>285.60000000000002</v>
      </c>
      <c r="DG162" s="231">
        <v>178.06</v>
      </c>
      <c r="DH162" s="231">
        <v>15.69</v>
      </c>
      <c r="DI162" s="231">
        <v>10.45</v>
      </c>
      <c r="DJ162" s="231">
        <v>33.19</v>
      </c>
      <c r="DK162" s="231">
        <v>73</v>
      </c>
      <c r="DL162" s="231">
        <v>12640</v>
      </c>
      <c r="DM162" s="231">
        <v>40.21</v>
      </c>
      <c r="DN162" s="231">
        <v>62.89</v>
      </c>
      <c r="DO162" s="231">
        <v>66</v>
      </c>
      <c r="DP162" s="231">
        <v>81.900000000000006</v>
      </c>
      <c r="DQ162" s="231">
        <v>204000</v>
      </c>
      <c r="DR162" s="231">
        <v>696.4</v>
      </c>
      <c r="DS162" s="231">
        <v>51.74</v>
      </c>
      <c r="DT162" s="231">
        <v>45</v>
      </c>
      <c r="DU162" s="231">
        <v>63.08</v>
      </c>
      <c r="DV162" s="231">
        <v>8.94</v>
      </c>
      <c r="DW162" s="231">
        <v>1.34</v>
      </c>
      <c r="DX162" s="231">
        <v>11.4</v>
      </c>
      <c r="DY162" s="231">
        <v>10.67</v>
      </c>
      <c r="DZ162" s="231">
        <v>241.5</v>
      </c>
      <c r="EA162" s="231">
        <v>157.87</v>
      </c>
      <c r="EB162" s="231">
        <v>25.32</v>
      </c>
      <c r="EC162" s="231">
        <v>1345.2</v>
      </c>
      <c r="ED162" s="231">
        <v>34.75</v>
      </c>
      <c r="EE162" s="231">
        <v>23.61</v>
      </c>
      <c r="EF162" s="231">
        <v>16.96</v>
      </c>
      <c r="EG162" s="231">
        <v>36.270000000000003</v>
      </c>
      <c r="EH162" s="231">
        <v>1271.45</v>
      </c>
      <c r="EI162" s="231">
        <v>189.71</v>
      </c>
      <c r="EJ162" s="231">
        <v>7.16</v>
      </c>
      <c r="EK162" s="231">
        <v>4630</v>
      </c>
      <c r="EL162" s="231">
        <v>23.16</v>
      </c>
      <c r="EM162" s="231">
        <v>264.5</v>
      </c>
      <c r="EN162" s="231">
        <v>157.9</v>
      </c>
      <c r="EO162" s="231">
        <v>273.60000000000002</v>
      </c>
      <c r="EP162" s="231">
        <v>4067.11</v>
      </c>
      <c r="EQ162" s="231">
        <v>259.33</v>
      </c>
      <c r="ER162" s="231">
        <v>177.24</v>
      </c>
      <c r="ES162" s="231">
        <v>298.45</v>
      </c>
      <c r="ET162" s="231">
        <v>75.569999999999993</v>
      </c>
      <c r="EU162" s="231">
        <v>27.46</v>
      </c>
      <c r="EV162" s="231">
        <v>493.74</v>
      </c>
      <c r="EW162" s="231">
        <v>17.850000000000001</v>
      </c>
      <c r="EX162" s="231">
        <v>215.94</v>
      </c>
      <c r="EY162" s="231">
        <v>253.44</v>
      </c>
      <c r="EZ162" s="231">
        <v>33.89</v>
      </c>
      <c r="FA162" s="231">
        <v>87.85</v>
      </c>
      <c r="FB162" s="231">
        <v>34.869999999999997</v>
      </c>
      <c r="FC162" s="231">
        <v>82</v>
      </c>
      <c r="FD162" s="231">
        <v>10.1</v>
      </c>
      <c r="FE162" s="231">
        <v>26.13</v>
      </c>
      <c r="FF162" s="231">
        <v>600</v>
      </c>
      <c r="FG162" s="231">
        <v>80.7</v>
      </c>
      <c r="FH162" s="231">
        <v>967.9</v>
      </c>
      <c r="FI162" s="231">
        <v>66.819999999999993</v>
      </c>
      <c r="FJ162" s="233">
        <v>48320</v>
      </c>
      <c r="FN162" s="326">
        <f t="shared" si="660"/>
        <v>1.4649637457262081E-2</v>
      </c>
      <c r="FO162" s="322">
        <f t="shared" si="661"/>
        <v>2.4166263895601739E-3</v>
      </c>
      <c r="FP162" s="322">
        <f t="shared" si="662"/>
        <v>-2.0073386574573707E-2</v>
      </c>
      <c r="FQ162" s="322">
        <f t="shared" si="663"/>
        <v>2.4563989191845105E-3</v>
      </c>
      <c r="FR162" s="322">
        <f t="shared" si="664"/>
        <v>-2.4811403854524877E-2</v>
      </c>
      <c r="FS162" s="322">
        <f t="shared" si="665"/>
        <v>0.11965253739141787</v>
      </c>
      <c r="FT162" s="322">
        <f t="shared" si="666"/>
        <v>7.9176563737140559E-4</v>
      </c>
      <c r="FU162" s="322">
        <f t="shared" si="667"/>
        <v>1.5909090909090907E-2</v>
      </c>
      <c r="FV162" s="322">
        <f t="shared" si="668"/>
        <v>0.13609876543209878</v>
      </c>
      <c r="FW162" s="322">
        <f t="shared" si="669"/>
        <v>3.0101010101010055E-2</v>
      </c>
      <c r="FX162" s="322">
        <f t="shared" si="670"/>
        <v>-5.2238805970149307E-2</v>
      </c>
      <c r="FY162" s="322">
        <f t="shared" si="671"/>
        <v>0</v>
      </c>
      <c r="FZ162" s="322">
        <f t="shared" si="672"/>
        <v>8.5707667361593111E-3</v>
      </c>
      <c r="GA162" s="322">
        <f t="shared" si="673"/>
        <v>-6.9173304417122E-3</v>
      </c>
      <c r="GB162" s="322">
        <f t="shared" si="674"/>
        <v>3.4026465028355331E-2</v>
      </c>
      <c r="GC162" s="322">
        <f t="shared" si="675"/>
        <v>-3.2318644544548129E-2</v>
      </c>
      <c r="GD162" s="322">
        <f t="shared" si="676"/>
        <v>2.7958993476234855E-2</v>
      </c>
      <c r="GE162" s="322">
        <f t="shared" si="677"/>
        <v>-2.3446952313404833E-2</v>
      </c>
      <c r="GF162" s="322">
        <f t="shared" si="678"/>
        <v>2.0816653322658109E-2</v>
      </c>
      <c r="GG162" s="322">
        <f t="shared" si="679"/>
        <v>8.4892086330935257E-2</v>
      </c>
      <c r="GH162" s="322">
        <f t="shared" si="680"/>
        <v>-1.941747572815531E-2</v>
      </c>
      <c r="GI162" s="322">
        <f t="shared" si="681"/>
        <v>6.466678641997492E-2</v>
      </c>
      <c r="GJ162" s="322">
        <f t="shared" si="682"/>
        <v>4.2076502732240409E-2</v>
      </c>
      <c r="GK162" s="322">
        <f t="shared" si="683"/>
        <v>0.1177052423343224</v>
      </c>
      <c r="GL162" s="322">
        <f t="shared" si="684"/>
        <v>0.14367900870334849</v>
      </c>
      <c r="GM162" s="322">
        <f t="shared" si="685"/>
        <v>0.12854862615437243</v>
      </c>
      <c r="GN162" s="322">
        <f t="shared" si="686"/>
        <v>-1.5723270440251656E-2</v>
      </c>
      <c r="GO162" s="322">
        <f t="shared" si="687"/>
        <v>4.1039671682626885E-3</v>
      </c>
      <c r="GP162" s="322">
        <f t="shared" si="688"/>
        <v>5.9484947406601402E-2</v>
      </c>
      <c r="GQ162" s="322">
        <f t="shared" si="689"/>
        <v>-1.7991649808462129E-2</v>
      </c>
      <c r="GR162" s="322">
        <f t="shared" si="690"/>
        <v>-1.1284634760705336E-2</v>
      </c>
      <c r="GS162" s="322">
        <f t="shared" si="691"/>
        <v>-1.3938315539738995E-2</v>
      </c>
      <c r="GT162" s="322">
        <f t="shared" si="692"/>
        <v>-6.1728395061728399E-2</v>
      </c>
      <c r="GU162" s="322">
        <f t="shared" si="693"/>
        <v>-1.7483218114417439E-2</v>
      </c>
      <c r="GV162" s="322">
        <f t="shared" si="694"/>
        <v>-4.0594855305466158E-2</v>
      </c>
      <c r="GW162" s="322">
        <f t="shared" si="695"/>
        <v>-0.45559902200489</v>
      </c>
      <c r="GX162" s="322">
        <f t="shared" si="696"/>
        <v>-2.203490394254963E-2</v>
      </c>
      <c r="GY162" s="322">
        <f t="shared" si="697"/>
        <v>-1.6741527153940391E-2</v>
      </c>
      <c r="GZ162" s="322">
        <f t="shared" si="698"/>
        <v>5.4764024933214618E-2</v>
      </c>
      <c r="HA162" s="322">
        <f t="shared" si="699"/>
        <v>5.1022628372497797E-2</v>
      </c>
      <c r="HB162" s="322">
        <f t="shared" si="700"/>
        <v>4.2565537957400423E-2</v>
      </c>
      <c r="HC162" s="322">
        <f t="shared" si="701"/>
        <v>3.1746031746031675E-2</v>
      </c>
      <c r="HD162" s="322">
        <f t="shared" si="702"/>
        <v>-1.8421052631579022E-2</v>
      </c>
      <c r="HE162" s="322">
        <f t="shared" si="703"/>
        <v>-3.2223842991645574E-2</v>
      </c>
      <c r="HF162" s="322">
        <f t="shared" si="704"/>
        <v>-1.3002481389578187E-2</v>
      </c>
      <c r="HG162" s="322">
        <f t="shared" si="705"/>
        <v>-4.2637104940574537E-2</v>
      </c>
      <c r="HH162" s="322">
        <f t="shared" si="706"/>
        <v>-2.3871906841339163E-2</v>
      </c>
      <c r="HI162" s="322">
        <f t="shared" si="707"/>
        <v>-2.3242630385487604E-2</v>
      </c>
      <c r="HJ162" s="322">
        <f t="shared" si="708"/>
        <v>-8.7912087912087999E-3</v>
      </c>
      <c r="HK162" s="322">
        <f t="shared" si="709"/>
        <v>-4.6815834767641978E-2</v>
      </c>
      <c r="HL162" s="322">
        <f t="shared" si="710"/>
        <v>-7.6700052714812783E-2</v>
      </c>
      <c r="HM162" s="322">
        <f t="shared" si="711"/>
        <v>0.17310167724744333</v>
      </c>
      <c r="HN162" s="322">
        <f t="shared" si="712"/>
        <v>4.4834898515601192E-2</v>
      </c>
      <c r="HO162" s="322">
        <f t="shared" si="713"/>
        <v>0.28124999999999989</v>
      </c>
      <c r="HP162" s="322">
        <f t="shared" si="714"/>
        <v>3.1648559282002747E-2</v>
      </c>
      <c r="HQ162" s="322">
        <f t="shared" si="715"/>
        <v>1.1175745766111309E-3</v>
      </c>
      <c r="HR162" s="322">
        <f t="shared" si="716"/>
        <v>-4.452412728529842E-2</v>
      </c>
      <c r="HS162" s="322">
        <f t="shared" si="717"/>
        <v>1.1283185840708015E-2</v>
      </c>
      <c r="HT162" s="322">
        <f t="shared" si="718"/>
        <v>-3.6312849162009908E-3</v>
      </c>
      <c r="HU162" s="322">
        <f t="shared" si="719"/>
        <v>1.9948945825848535E-2</v>
      </c>
      <c r="HV162" s="322">
        <f t="shared" si="720"/>
        <v>4.9443757725587192E-2</v>
      </c>
      <c r="HW162" s="322">
        <f t="shared" si="721"/>
        <v>1.1356396429533174E-2</v>
      </c>
      <c r="HX162" s="322">
        <f t="shared" si="722"/>
        <v>2.229865970821961E-2</v>
      </c>
      <c r="HY162" s="322">
        <f t="shared" si="723"/>
        <v>8.8206819893149151E-3</v>
      </c>
      <c r="HZ162" s="322">
        <f t="shared" si="724"/>
        <v>5.7859881491809075E-2</v>
      </c>
      <c r="IA162" s="322">
        <f t="shared" si="725"/>
        <v>2.7919274803504947E-2</v>
      </c>
      <c r="IB162" s="322">
        <f t="shared" si="726"/>
        <v>2.4124620898814446E-2</v>
      </c>
      <c r="IC162" s="322">
        <f t="shared" si="727"/>
        <v>2.6892384756716306E-2</v>
      </c>
      <c r="ID162" s="322">
        <f t="shared" si="728"/>
        <v>-1.6538037486218328E-2</v>
      </c>
      <c r="IE162" s="322">
        <f t="shared" si="729"/>
        <v>-5.3644604495219093E-2</v>
      </c>
      <c r="IF162" s="322">
        <f t="shared" si="730"/>
        <v>-1.0416666666666614E-2</v>
      </c>
      <c r="IG162" s="322">
        <f t="shared" si="731"/>
        <v>5.6896213458897229E-3</v>
      </c>
      <c r="IH162" s="322">
        <f t="shared" si="732"/>
        <v>-5.1107325383305362E-3</v>
      </c>
      <c r="II162" s="322">
        <f t="shared" si="733"/>
        <v>2.96487911650581E-2</v>
      </c>
      <c r="IJ162" s="322">
        <f t="shared" si="734"/>
        <v>4.1758650956193128E-3</v>
      </c>
      <c r="IK162" s="322">
        <f t="shared" si="735"/>
        <v>-2.0736423247212045E-3</v>
      </c>
      <c r="IL162" s="322">
        <f t="shared" si="736"/>
        <v>-2.3430050401852594E-2</v>
      </c>
      <c r="IM162" s="322">
        <f t="shared" si="737"/>
        <v>-9.9330896047457942E-3</v>
      </c>
      <c r="IN162" s="322">
        <f t="shared" si="738"/>
        <v>3.6356264360048816E-2</v>
      </c>
      <c r="IO162" s="322">
        <f t="shared" si="739"/>
        <v>-6.5666041275797378E-3</v>
      </c>
      <c r="IP162" s="322">
        <f t="shared" si="740"/>
        <v>7.3989755264656318E-3</v>
      </c>
      <c r="IQ162" s="322">
        <f t="shared" si="741"/>
        <v>3.5850860420649751E-3</v>
      </c>
      <c r="IR162" s="322">
        <f t="shared" si="742"/>
        <v>-1.7647058823529412E-2</v>
      </c>
      <c r="IS162" s="322">
        <f t="shared" si="743"/>
        <v>-2.4642289348171739E-2</v>
      </c>
      <c r="IT162" s="322">
        <f t="shared" si="744"/>
        <v>6.2499999999999917E-2</v>
      </c>
      <c r="IU162" s="322">
        <f t="shared" si="745"/>
        <v>3.7013801756587236E-2</v>
      </c>
      <c r="IV162" s="322">
        <f t="shared" si="746"/>
        <v>4.9159719465396372E-2</v>
      </c>
      <c r="IW162" s="322">
        <f t="shared" si="747"/>
        <v>-6.5181966322650636E-3</v>
      </c>
      <c r="IX162" s="322">
        <f t="shared" si="748"/>
        <v>1.532258064516125E-2</v>
      </c>
      <c r="IY162" s="322">
        <f t="shared" si="749"/>
        <v>0.11904761904761912</v>
      </c>
      <c r="IZ162" s="322">
        <f t="shared" si="750"/>
        <v>7.5454545454545455E-2</v>
      </c>
      <c r="JA162" s="322">
        <f t="shared" si="751"/>
        <v>0.12574454003970895</v>
      </c>
      <c r="JB162" s="322">
        <f t="shared" si="752"/>
        <v>0.11480022509848059</v>
      </c>
      <c r="JC162" s="322">
        <f t="shared" si="753"/>
        <v>3.7255749195832827E-2</v>
      </c>
      <c r="JD162" s="322">
        <f t="shared" si="754"/>
        <v>-1.8822700035248479E-2</v>
      </c>
      <c r="JE162" s="322">
        <f t="shared" si="755"/>
        <v>-4.4014869888475742E-2</v>
      </c>
      <c r="JF162" s="322">
        <f t="shared" si="756"/>
        <v>-1.1042480041955656E-2</v>
      </c>
      <c r="JG162" s="322">
        <f t="shared" si="757"/>
        <v>3.4046551973398807E-2</v>
      </c>
      <c r="JH162" s="322">
        <f t="shared" si="758"/>
        <v>0.25503442340791743</v>
      </c>
      <c r="JI162" s="322">
        <f t="shared" si="759"/>
        <v>-6.5301225469192887E-3</v>
      </c>
      <c r="JJ162" s="322">
        <f t="shared" si="760"/>
        <v>-1.1382113821138257E-2</v>
      </c>
      <c r="JK162" s="322">
        <f t="shared" si="761"/>
        <v>6.2758051197357556E-2</v>
      </c>
      <c r="JL162" s="322">
        <f t="shared" si="762"/>
        <v>2.9757531227039027E-2</v>
      </c>
      <c r="JM162" s="322">
        <f t="shared" si="763"/>
        <v>-8.8888888888888889E-3</v>
      </c>
      <c r="JN162" s="322">
        <f t="shared" si="764"/>
        <v>4.2565537957400423E-2</v>
      </c>
      <c r="JO162" s="322">
        <f t="shared" si="765"/>
        <v>-2.5693730729701953E-2</v>
      </c>
      <c r="JP162" s="322">
        <f t="shared" si="766"/>
        <v>-1.4238773274917937E-2</v>
      </c>
      <c r="JQ162" s="322">
        <f t="shared" si="767"/>
        <v>3.1945173957629823E-2</v>
      </c>
      <c r="JR162" s="322">
        <f t="shared" si="768"/>
        <v>2.6599568655643547E-2</v>
      </c>
      <c r="JS162" s="322">
        <f t="shared" si="769"/>
        <v>-2.0736423247212045E-3</v>
      </c>
      <c r="JT162" s="322">
        <f t="shared" si="770"/>
        <v>-1.9083969465649578E-3</v>
      </c>
      <c r="JU162" s="322">
        <f t="shared" si="771"/>
        <v>1.161665053242974E-2</v>
      </c>
      <c r="JV162" s="322">
        <f t="shared" si="772"/>
        <v>-3.0039050765996223E-3</v>
      </c>
      <c r="JW162" s="322">
        <f t="shared" si="773"/>
        <v>-7.2079423364613234E-3</v>
      </c>
      <c r="JX162" s="322">
        <f t="shared" si="774"/>
        <v>2.10016155088853E-2</v>
      </c>
      <c r="JY162" s="322">
        <f t="shared" si="775"/>
        <v>1.7717033662364032E-2</v>
      </c>
      <c r="JZ162" s="322">
        <f t="shared" si="776"/>
        <v>-2.2080547348779376E-2</v>
      </c>
      <c r="KA162" s="322">
        <f t="shared" si="777"/>
        <v>-1.1976047904191574E-2</v>
      </c>
      <c r="KB162" s="322">
        <f t="shared" si="778"/>
        <v>-4.132037925787195E-2</v>
      </c>
      <c r="KC162" s="322">
        <f t="shared" si="779"/>
        <v>2.2556390977443608E-2</v>
      </c>
      <c r="KD162" s="322">
        <f t="shared" si="780"/>
        <v>-1.5257568687340144E-2</v>
      </c>
      <c r="KE162" s="322">
        <f t="shared" si="781"/>
        <v>2.2327603240466364E-2</v>
      </c>
      <c r="KF162" s="322">
        <f t="shared" si="782"/>
        <v>0.11358574610244998</v>
      </c>
      <c r="KG162" s="322">
        <f t="shared" si="783"/>
        <v>-5.7100149476831195E-2</v>
      </c>
      <c r="KH162" s="322">
        <f t="shared" si="784"/>
        <v>1.1312217194570096E-2</v>
      </c>
      <c r="KI162" s="322">
        <f t="shared" si="785"/>
        <v>0.31372549019607848</v>
      </c>
      <c r="KJ162" s="322">
        <f t="shared" si="786"/>
        <v>-7.8328981723237469E-3</v>
      </c>
      <c r="KK162" s="322">
        <f t="shared" si="787"/>
        <v>2.5961538461538421E-2</v>
      </c>
      <c r="KL162" s="322">
        <f t="shared" si="788"/>
        <v>8.7719298245613787E-3</v>
      </c>
      <c r="KM162" s="322">
        <f t="shared" si="789"/>
        <v>1.6548615582743034E-2</v>
      </c>
      <c r="KN162" s="322">
        <f t="shared" si="790"/>
        <v>1.7684887459807126E-2</v>
      </c>
      <c r="KO162" s="322">
        <f t="shared" si="791"/>
        <v>-2.971725331794579E-2</v>
      </c>
      <c r="KP162" s="322">
        <f t="shared" si="792"/>
        <v>1.5488018702513184E-2</v>
      </c>
      <c r="KQ162" s="322">
        <f t="shared" si="793"/>
        <v>3.8715354157501054E-2</v>
      </c>
      <c r="KR162" s="322">
        <f t="shared" si="794"/>
        <v>3.5409035409035526E-2</v>
      </c>
      <c r="KS162" s="322">
        <f t="shared" si="795"/>
        <v>3.3195020746889228E-3</v>
      </c>
      <c r="KT162" s="322">
        <f t="shared" si="796"/>
        <v>6.9110202983367855E-2</v>
      </c>
      <c r="KU162" s="322">
        <f t="shared" si="797"/>
        <v>-5.078554988491947E-2</v>
      </c>
      <c r="KV162" s="322">
        <f t="shared" si="798"/>
        <v>-3.8926174496644296E-2</v>
      </c>
      <c r="KW162" s="322">
        <f t="shared" si="799"/>
        <v>-2.9146571608303629E-2</v>
      </c>
      <c r="KX162" s="322">
        <f t="shared" si="800"/>
        <v>-1.3208351086493342E-2</v>
      </c>
      <c r="KY162" s="322">
        <f t="shared" si="801"/>
        <v>-3.5375638220277131E-2</v>
      </c>
      <c r="KZ162" s="322">
        <f t="shared" si="802"/>
        <v>-1.3248343957005401E-2</v>
      </c>
      <c r="LA162" s="322">
        <f t="shared" si="803"/>
        <v>-1.1917659804983586E-2</v>
      </c>
      <c r="LB162" s="322">
        <f t="shared" si="804"/>
        <v>5.0050990770025207E-2</v>
      </c>
      <c r="LC162" s="322">
        <f t="shared" si="805"/>
        <v>6.540405077852178E-2</v>
      </c>
      <c r="LD162" s="322">
        <f t="shared" si="806"/>
        <v>1.060554225111195E-2</v>
      </c>
      <c r="LE162" s="322">
        <f t="shared" si="807"/>
        <v>1.7453764307051381E-3</v>
      </c>
      <c r="LF162" s="322">
        <f t="shared" si="808"/>
        <v>-8.5279454211493796E-3</v>
      </c>
      <c r="LG162" s="322">
        <f t="shared" si="809"/>
        <v>-7.2780203784569039E-4</v>
      </c>
      <c r="LH162" s="322">
        <f t="shared" si="810"/>
        <v>-1.2065550153070358E-2</v>
      </c>
      <c r="LI162" s="322">
        <f t="shared" si="811"/>
        <v>2.000000000000008E-2</v>
      </c>
      <c r="LJ162" s="322">
        <f t="shared" si="812"/>
        <v>-5.9535734506336896E-2</v>
      </c>
      <c r="LK162" s="322">
        <f t="shared" si="813"/>
        <v>1.9756166257594642E-2</v>
      </c>
      <c r="LL162" s="322">
        <f t="shared" si="814"/>
        <v>-1.1788977306218433E-3</v>
      </c>
      <c r="LM162" s="322">
        <f t="shared" si="815"/>
        <v>5.5762528542242527E-2</v>
      </c>
      <c r="LN162" s="322">
        <f t="shared" si="816"/>
        <v>2.0187244002340482E-2</v>
      </c>
      <c r="LO162" s="322">
        <f t="shared" si="817"/>
        <v>1.9900497512437738E-2</v>
      </c>
      <c r="LP162" s="322">
        <f t="shared" si="818"/>
        <v>-5.0751879699248208E-2</v>
      </c>
      <c r="LQ162" s="322">
        <f t="shared" si="819"/>
        <v>-4.2506412605349951E-2</v>
      </c>
      <c r="LR162" s="322">
        <f t="shared" si="820"/>
        <v>1.6694490818030051E-3</v>
      </c>
      <c r="LS162" s="322">
        <f t="shared" si="821"/>
        <v>1.5094339622641546E-2</v>
      </c>
      <c r="LT162" s="322">
        <f t="shared" si="822"/>
        <v>4.5875368456013196E-3</v>
      </c>
      <c r="LU162" s="322">
        <f t="shared" si="823"/>
        <v>2.9940119760473084E-4</v>
      </c>
      <c r="LV162" s="327">
        <f t="shared" si="824"/>
        <v>-3.5058775005155701E-3</v>
      </c>
    </row>
    <row r="163" spans="1:334">
      <c r="A163" s="265">
        <v>45915</v>
      </c>
      <c r="B163" s="230">
        <v>4293.8500000000004</v>
      </c>
      <c r="C163" s="231">
        <v>203.3</v>
      </c>
      <c r="D163" s="231">
        <v>91.11</v>
      </c>
      <c r="E163" s="231">
        <v>39.64</v>
      </c>
      <c r="F163" s="231">
        <v>2878.7</v>
      </c>
      <c r="G163" s="231">
        <v>182.39</v>
      </c>
      <c r="H163" s="231">
        <v>253.85</v>
      </c>
      <c r="I163" s="231">
        <v>216500</v>
      </c>
      <c r="J163" s="231">
        <v>124.78</v>
      </c>
      <c r="K163" s="231">
        <v>517.92999999999995</v>
      </c>
      <c r="L163" s="231">
        <v>83.26</v>
      </c>
      <c r="M163" s="232">
        <v>7.0000000000000007E-2</v>
      </c>
      <c r="N163" s="231">
        <v>43.79</v>
      </c>
      <c r="O163" s="231">
        <v>5444.44</v>
      </c>
      <c r="P163" s="231">
        <v>5.47</v>
      </c>
      <c r="Q163" s="231">
        <v>2452.34</v>
      </c>
      <c r="R163" s="231">
        <v>56.7</v>
      </c>
      <c r="S163" s="231">
        <v>245.5</v>
      </c>
      <c r="T163" s="231">
        <v>97.28</v>
      </c>
      <c r="U163" s="231">
        <v>80300</v>
      </c>
      <c r="V163" s="231">
        <v>18.5</v>
      </c>
      <c r="W163" s="231">
        <v>176.67</v>
      </c>
      <c r="X163" s="231">
        <v>19.309999999999999</v>
      </c>
      <c r="Y163" s="231">
        <v>334.58</v>
      </c>
      <c r="Z163" s="231">
        <v>162.81</v>
      </c>
      <c r="AA163" s="231">
        <v>426.07</v>
      </c>
      <c r="AB163" s="231">
        <v>3.33</v>
      </c>
      <c r="AC163" s="231">
        <v>8.16</v>
      </c>
      <c r="AD163" s="231">
        <v>29.36</v>
      </c>
      <c r="AE163" s="231">
        <v>231.48</v>
      </c>
      <c r="AF163" s="231">
        <v>510.6</v>
      </c>
      <c r="AG163" s="231">
        <v>65.92</v>
      </c>
      <c r="AH163" s="231">
        <v>7.71</v>
      </c>
      <c r="AI163" s="231">
        <v>198.95</v>
      </c>
      <c r="AJ163" s="231">
        <v>24.03</v>
      </c>
      <c r="AK163" s="231">
        <v>105.4</v>
      </c>
      <c r="AL163" s="231">
        <v>479.59</v>
      </c>
      <c r="AM163" s="231">
        <v>29.58</v>
      </c>
      <c r="AN163" s="231">
        <v>21.84</v>
      </c>
      <c r="AO163" s="231">
        <v>193.86</v>
      </c>
      <c r="AP163" s="231">
        <v>313.26</v>
      </c>
      <c r="AQ163" s="231">
        <v>17.88</v>
      </c>
      <c r="AR163" s="231">
        <v>11.11</v>
      </c>
      <c r="AS163" s="231">
        <v>72.42</v>
      </c>
      <c r="AT163" s="231">
        <v>103.67</v>
      </c>
      <c r="AU163" s="231">
        <v>176.06</v>
      </c>
      <c r="AV163" s="231">
        <v>33.35</v>
      </c>
      <c r="AW163" s="231">
        <v>51.48</v>
      </c>
      <c r="AX163" s="231">
        <v>4.74</v>
      </c>
      <c r="AY163" s="231">
        <v>28.16</v>
      </c>
      <c r="AZ163" s="231">
        <v>35.81</v>
      </c>
      <c r="BA163" s="231">
        <v>18353.55</v>
      </c>
      <c r="BB163" s="231">
        <v>793.7</v>
      </c>
      <c r="BC163" s="231">
        <v>3.61</v>
      </c>
      <c r="BD163" s="231">
        <v>21.92</v>
      </c>
      <c r="BE163" s="231">
        <v>365.9</v>
      </c>
      <c r="BF163" s="231">
        <v>1226.97</v>
      </c>
      <c r="BG163" s="231">
        <v>228.4</v>
      </c>
      <c r="BH163" s="231">
        <v>70.790000000000006</v>
      </c>
      <c r="BI163" s="231">
        <v>466.54</v>
      </c>
      <c r="BJ163" s="231">
        <v>8.65</v>
      </c>
      <c r="BK163" s="231">
        <v>1538.8</v>
      </c>
      <c r="BL163" s="231">
        <v>173.09</v>
      </c>
      <c r="BM163" s="231">
        <v>300.77</v>
      </c>
      <c r="BN163" s="231">
        <v>312.95</v>
      </c>
      <c r="BO163" s="231">
        <v>3157.42</v>
      </c>
      <c r="BP163" s="231">
        <v>148.08000000000001</v>
      </c>
      <c r="BQ163" s="231">
        <v>1142.8499999999999</v>
      </c>
      <c r="BR163" s="231">
        <v>113.76</v>
      </c>
      <c r="BS163" s="231">
        <v>369.65</v>
      </c>
      <c r="BT163" s="231">
        <v>113.5</v>
      </c>
      <c r="BU163" s="231">
        <v>50.72</v>
      </c>
      <c r="BV163" s="231">
        <v>11.62</v>
      </c>
      <c r="BW163" s="231">
        <v>102.33</v>
      </c>
      <c r="BX163" s="231">
        <v>777.85</v>
      </c>
      <c r="BY163" s="231">
        <v>176.19</v>
      </c>
      <c r="BZ163" s="231">
        <v>153.30000000000001</v>
      </c>
      <c r="CA163" s="231">
        <v>141.76</v>
      </c>
      <c r="CB163" s="231">
        <v>76.97</v>
      </c>
      <c r="CC163" s="231">
        <v>102000</v>
      </c>
      <c r="CD163" s="231">
        <v>179.35</v>
      </c>
      <c r="CE163" s="231">
        <v>84.16</v>
      </c>
      <c r="CF163" s="231">
        <v>8050</v>
      </c>
      <c r="CG163" s="231">
        <v>12.57</v>
      </c>
      <c r="CH163" s="231">
        <v>1.74</v>
      </c>
      <c r="CI163" s="231">
        <v>165</v>
      </c>
      <c r="CJ163" s="231">
        <v>157.38999999999999</v>
      </c>
      <c r="CK163" s="231">
        <v>61.4</v>
      </c>
      <c r="CL163" s="231">
        <v>25.42</v>
      </c>
      <c r="CM163" s="231">
        <v>7.73</v>
      </c>
      <c r="CN163" s="231">
        <v>12.02</v>
      </c>
      <c r="CO163" s="231">
        <v>23.27</v>
      </c>
      <c r="CP163" s="231">
        <v>1951.5</v>
      </c>
      <c r="CQ163" s="231">
        <v>221</v>
      </c>
      <c r="CR163" s="231">
        <v>410.5</v>
      </c>
      <c r="CS163" s="231">
        <v>266.91000000000003</v>
      </c>
      <c r="CT163" s="231">
        <v>341.61</v>
      </c>
      <c r="CU163" s="231">
        <v>707.45</v>
      </c>
      <c r="CV163" s="231">
        <v>308.13</v>
      </c>
      <c r="CW163" s="231">
        <v>583.39</v>
      </c>
      <c r="CX163" s="231">
        <v>12.17</v>
      </c>
      <c r="CY163" s="231">
        <v>642.5</v>
      </c>
      <c r="CZ163" s="231">
        <v>53.95</v>
      </c>
      <c r="DA163" s="231">
        <v>13005</v>
      </c>
      <c r="DB163" s="231">
        <v>313.26</v>
      </c>
      <c r="DC163" s="231">
        <v>9.5299999999999994</v>
      </c>
      <c r="DD163" s="231">
        <v>36.5</v>
      </c>
      <c r="DE163" s="231">
        <v>2110.9299999999998</v>
      </c>
      <c r="DF163" s="231">
        <v>291.60000000000002</v>
      </c>
      <c r="DG163" s="231">
        <v>176.19</v>
      </c>
      <c r="DH163" s="231">
        <v>15.6</v>
      </c>
      <c r="DI163" s="231">
        <v>10.35</v>
      </c>
      <c r="DJ163" s="231">
        <v>33.049999999999997</v>
      </c>
      <c r="DK163" s="231">
        <v>70.89</v>
      </c>
      <c r="DL163" s="231">
        <v>12720</v>
      </c>
      <c r="DM163" s="231">
        <v>39.89</v>
      </c>
      <c r="DN163" s="231">
        <v>61.2</v>
      </c>
      <c r="DO163" s="231">
        <v>65.56</v>
      </c>
      <c r="DP163" s="231">
        <v>84.56</v>
      </c>
      <c r="DQ163" s="231">
        <v>204500</v>
      </c>
      <c r="DR163" s="231">
        <v>734.92</v>
      </c>
      <c r="DS163" s="231">
        <v>49.87</v>
      </c>
      <c r="DT163" s="231">
        <v>45.81</v>
      </c>
      <c r="DU163" s="231">
        <v>67.89</v>
      </c>
      <c r="DV163" s="231">
        <v>8.57</v>
      </c>
      <c r="DW163" s="231">
        <v>1.52</v>
      </c>
      <c r="DX163" s="231">
        <v>11.87</v>
      </c>
      <c r="DY163" s="231">
        <v>10.86</v>
      </c>
      <c r="DZ163" s="231">
        <v>243.3</v>
      </c>
      <c r="EA163" s="231">
        <v>156.6</v>
      </c>
      <c r="EB163" s="231">
        <v>24.94</v>
      </c>
      <c r="EC163" s="231">
        <v>1379.8</v>
      </c>
      <c r="ED163" s="231">
        <v>35.32</v>
      </c>
      <c r="EE163" s="231">
        <v>26.42</v>
      </c>
      <c r="EF163" s="231">
        <v>16.97</v>
      </c>
      <c r="EG163" s="231">
        <v>35.15</v>
      </c>
      <c r="EH163" s="231">
        <v>1282.46</v>
      </c>
      <c r="EI163" s="231">
        <v>192.95</v>
      </c>
      <c r="EJ163" s="231">
        <v>7.22</v>
      </c>
      <c r="EK163" s="231">
        <v>4554</v>
      </c>
      <c r="EL163" s="231">
        <v>24.93</v>
      </c>
      <c r="EM163" s="231">
        <v>265.10000000000002</v>
      </c>
      <c r="EN163" s="231">
        <v>156.04</v>
      </c>
      <c r="EO163" s="231">
        <v>275.39999999999998</v>
      </c>
      <c r="EP163" s="231">
        <v>3840.44</v>
      </c>
      <c r="EQ163" s="231">
        <v>264.87</v>
      </c>
      <c r="ER163" s="231">
        <v>175.68</v>
      </c>
      <c r="ES163" s="231">
        <v>313.29000000000002</v>
      </c>
      <c r="ET163" s="231">
        <v>74.349999999999994</v>
      </c>
      <c r="EU163" s="231">
        <v>26.48</v>
      </c>
      <c r="EV163" s="231">
        <v>492.85</v>
      </c>
      <c r="EW163" s="231">
        <v>17.010000000000002</v>
      </c>
      <c r="EX163" s="231">
        <v>215.65</v>
      </c>
      <c r="EY163" s="231">
        <v>266.39999999999998</v>
      </c>
      <c r="EZ163" s="231">
        <v>34.119999999999997</v>
      </c>
      <c r="FA163" s="231">
        <v>85.95</v>
      </c>
      <c r="FB163" s="231">
        <v>34.729999999999997</v>
      </c>
      <c r="FC163" s="231">
        <v>85.8</v>
      </c>
      <c r="FD163" s="231">
        <v>9.43</v>
      </c>
      <c r="FE163" s="231">
        <v>26.42</v>
      </c>
      <c r="FF163" s="231">
        <v>598</v>
      </c>
      <c r="FG163" s="231">
        <v>80.459999999999994</v>
      </c>
      <c r="FH163" s="231">
        <v>951.16</v>
      </c>
      <c r="FI163" s="231">
        <v>66.239999999999995</v>
      </c>
      <c r="FJ163" s="233">
        <v>45720</v>
      </c>
      <c r="FN163" s="326">
        <f t="shared" si="660"/>
        <v>9.692825380999583E-3</v>
      </c>
      <c r="FO163" s="322">
        <f t="shared" si="661"/>
        <v>-1.9768563162970078E-2</v>
      </c>
      <c r="FP163" s="322">
        <f t="shared" si="662"/>
        <v>3.4140969162995845E-3</v>
      </c>
      <c r="FQ163" s="322">
        <f t="shared" si="663"/>
        <v>-2.8669443763783428E-2</v>
      </c>
      <c r="FR163" s="322">
        <f t="shared" si="664"/>
        <v>1.1767104125515784E-2</v>
      </c>
      <c r="FS163" s="322">
        <f t="shared" si="665"/>
        <v>6.3932800559995215E-2</v>
      </c>
      <c r="FT163" s="322">
        <f t="shared" si="666"/>
        <v>4.1534810126581598E-3</v>
      </c>
      <c r="FU163" s="322">
        <f t="shared" si="667"/>
        <v>-3.1319910514541388E-2</v>
      </c>
      <c r="FV163" s="322">
        <f t="shared" si="668"/>
        <v>8.4760497261583939E-2</v>
      </c>
      <c r="FW163" s="322">
        <f t="shared" si="669"/>
        <v>1.5748185918807556E-2</v>
      </c>
      <c r="FX163" s="322">
        <f t="shared" si="670"/>
        <v>-6.6809830589356729E-3</v>
      </c>
      <c r="FY163" s="322">
        <f t="shared" si="671"/>
        <v>0</v>
      </c>
      <c r="FZ163" s="322">
        <f t="shared" si="672"/>
        <v>5.7418465778594401E-3</v>
      </c>
      <c r="GA163" s="322">
        <f t="shared" si="673"/>
        <v>-2.5429069750399591E-3</v>
      </c>
      <c r="GB163" s="322">
        <f t="shared" si="674"/>
        <v>0</v>
      </c>
      <c r="GC163" s="322">
        <f t="shared" si="675"/>
        <v>4.8295260242117506E-2</v>
      </c>
      <c r="GD163" s="322">
        <f t="shared" si="676"/>
        <v>2.8105167724388112E-2</v>
      </c>
      <c r="GE163" s="322">
        <f t="shared" si="677"/>
        <v>4.8831546118682477E-2</v>
      </c>
      <c r="GF163" s="322">
        <f t="shared" si="678"/>
        <v>-4.627450980392156E-2</v>
      </c>
      <c r="GG163" s="322">
        <f t="shared" si="679"/>
        <v>6.49867374005305E-2</v>
      </c>
      <c r="GH163" s="322">
        <f t="shared" si="680"/>
        <v>1.7601760176017618E-2</v>
      </c>
      <c r="GI163" s="322">
        <f t="shared" si="681"/>
        <v>-6.411337944997552E-3</v>
      </c>
      <c r="GJ163" s="322">
        <f t="shared" si="682"/>
        <v>1.2585212375458754E-2</v>
      </c>
      <c r="GK163" s="322">
        <f t="shared" si="683"/>
        <v>-4.4875820725092851E-2</v>
      </c>
      <c r="GL163" s="322">
        <f t="shared" si="684"/>
        <v>4.998065265058687E-2</v>
      </c>
      <c r="GM163" s="322">
        <f t="shared" si="685"/>
        <v>7.6097388493206033E-2</v>
      </c>
      <c r="GN163" s="322">
        <f t="shared" si="686"/>
        <v>6.3897763578274813E-2</v>
      </c>
      <c r="GO163" s="322">
        <f t="shared" si="687"/>
        <v>0.11171662125340603</v>
      </c>
      <c r="GP163" s="322">
        <f t="shared" si="688"/>
        <v>5.1352276617596228E-3</v>
      </c>
      <c r="GQ163" s="322">
        <f t="shared" si="689"/>
        <v>1.4595660749506833E-2</v>
      </c>
      <c r="GR163" s="322">
        <f t="shared" si="690"/>
        <v>4.0660348517273098E-2</v>
      </c>
      <c r="GS163" s="322">
        <f t="shared" si="691"/>
        <v>-8.7218045112781705E-3</v>
      </c>
      <c r="GT163" s="322">
        <f t="shared" si="692"/>
        <v>1.4473684210526359E-2</v>
      </c>
      <c r="GU163" s="322">
        <f t="shared" si="693"/>
        <v>1.4378218528526963E-2</v>
      </c>
      <c r="GV163" s="322">
        <f t="shared" si="694"/>
        <v>6.7029744449099348E-3</v>
      </c>
      <c r="GW163" s="322">
        <f t="shared" si="695"/>
        <v>-5.3265067816401626E-2</v>
      </c>
      <c r="GX163" s="322">
        <f t="shared" si="696"/>
        <v>3.3263598326359308E-3</v>
      </c>
      <c r="GY163" s="322">
        <f t="shared" si="697"/>
        <v>0.22840531561461797</v>
      </c>
      <c r="GZ163" s="322">
        <f t="shared" si="698"/>
        <v>-7.8092021950190008E-2</v>
      </c>
      <c r="HA163" s="322">
        <f t="shared" si="699"/>
        <v>3.3122865127834323E-3</v>
      </c>
      <c r="HB163" s="322">
        <f t="shared" si="700"/>
        <v>2.5635988606227234E-2</v>
      </c>
      <c r="HC163" s="322">
        <f t="shared" si="701"/>
        <v>-1.75824175824176E-2</v>
      </c>
      <c r="HD163" s="322">
        <f t="shared" si="702"/>
        <v>-7.1492403932082284E-3</v>
      </c>
      <c r="HE163" s="322">
        <f t="shared" si="703"/>
        <v>-7.6733351603179263E-3</v>
      </c>
      <c r="HF163" s="322">
        <f t="shared" si="704"/>
        <v>4.2538213998391028E-2</v>
      </c>
      <c r="HG163" s="322">
        <f t="shared" si="705"/>
        <v>-1.9874185826420938E-2</v>
      </c>
      <c r="HH163" s="322">
        <f t="shared" si="706"/>
        <v>-5.3683268714583869E-3</v>
      </c>
      <c r="HI163" s="322">
        <f t="shared" si="707"/>
        <v>-4.0626813697040211E-3</v>
      </c>
      <c r="HJ163" s="322">
        <f t="shared" si="708"/>
        <v>5.0997782705099873E-2</v>
      </c>
      <c r="HK163" s="322">
        <f t="shared" si="709"/>
        <v>1.6973636691946511E-2</v>
      </c>
      <c r="HL163" s="322">
        <f t="shared" si="710"/>
        <v>2.22666286040537E-2</v>
      </c>
      <c r="HM163" s="322">
        <f t="shared" si="711"/>
        <v>7.953881437025672E-3</v>
      </c>
      <c r="HN163" s="322">
        <f t="shared" si="712"/>
        <v>0.15062336909249072</v>
      </c>
      <c r="HO163" s="322">
        <f t="shared" si="713"/>
        <v>0.10060975609756101</v>
      </c>
      <c r="HP163" s="322">
        <f t="shared" si="714"/>
        <v>3.6630036630037476E-3</v>
      </c>
      <c r="HQ163" s="322">
        <f t="shared" si="715"/>
        <v>4.7343714220288421E-2</v>
      </c>
      <c r="HR163" s="322">
        <f t="shared" si="716"/>
        <v>3.242065228366596E-2</v>
      </c>
      <c r="HS163" s="322">
        <f t="shared" si="717"/>
        <v>-6.563115292058879E-4</v>
      </c>
      <c r="HT163" s="322">
        <f t="shared" si="718"/>
        <v>-7.7095598542191914E-3</v>
      </c>
      <c r="HU163" s="322">
        <f t="shared" si="719"/>
        <v>8.1154987022617822E-2</v>
      </c>
      <c r="HV163" s="322">
        <f t="shared" si="720"/>
        <v>1.8845700824499427E-2</v>
      </c>
      <c r="HW163" s="322">
        <f t="shared" si="721"/>
        <v>-6.3645455844342578E-4</v>
      </c>
      <c r="HX163" s="322">
        <f t="shared" si="722"/>
        <v>4.1188072862281466E-3</v>
      </c>
      <c r="HY163" s="322">
        <f t="shared" si="723"/>
        <v>6.9024346898880248E-2</v>
      </c>
      <c r="HZ163" s="322">
        <f t="shared" si="724"/>
        <v>3.1136738056013143E-2</v>
      </c>
      <c r="IA163" s="322">
        <f t="shared" si="725"/>
        <v>1.1423043411408901E-2</v>
      </c>
      <c r="IB163" s="322">
        <f t="shared" si="726"/>
        <v>-3.3651904697805891E-3</v>
      </c>
      <c r="IC163" s="322">
        <f t="shared" si="727"/>
        <v>1.7304456965844907E-2</v>
      </c>
      <c r="ID163" s="322">
        <f t="shared" si="728"/>
        <v>-1.8972059330803627E-2</v>
      </c>
      <c r="IE163" s="322">
        <f t="shared" si="729"/>
        <v>-2.9917333683243758E-2</v>
      </c>
      <c r="IF163" s="322">
        <f t="shared" si="730"/>
        <v>8.6124401913875603E-2</v>
      </c>
      <c r="IG163" s="322">
        <f t="shared" si="731"/>
        <v>-1.0534529847834553E-2</v>
      </c>
      <c r="IH163" s="322">
        <f t="shared" si="732"/>
        <v>-5.1369863013699061E-3</v>
      </c>
      <c r="II163" s="322">
        <f t="shared" si="733"/>
        <v>-1.1208812445646889E-2</v>
      </c>
      <c r="IJ163" s="322">
        <f t="shared" si="734"/>
        <v>3.0155745086613315E-2</v>
      </c>
      <c r="IK163" s="322">
        <f t="shared" si="735"/>
        <v>-1.0502077951252412E-2</v>
      </c>
      <c r="IL163" s="322">
        <f t="shared" si="736"/>
        <v>6.9186776398382041E-2</v>
      </c>
      <c r="IM163" s="322">
        <f t="shared" si="737"/>
        <v>-1.2331916672472725E-2</v>
      </c>
      <c r="IN163" s="322">
        <f t="shared" si="738"/>
        <v>3.7819509650494523E-3</v>
      </c>
      <c r="IO163" s="322">
        <f t="shared" si="739"/>
        <v>-3.6827195467422094E-2</v>
      </c>
      <c r="IP163" s="322">
        <f t="shared" si="740"/>
        <v>1.3276836158192059E-2</v>
      </c>
      <c r="IQ163" s="322">
        <f t="shared" si="741"/>
        <v>2.1433674684447797E-3</v>
      </c>
      <c r="IR163" s="322">
        <f t="shared" si="742"/>
        <v>-3.5928143712574849E-2</v>
      </c>
      <c r="IS163" s="322">
        <f t="shared" si="743"/>
        <v>2.4449877750611304E-2</v>
      </c>
      <c r="IT163" s="322">
        <f t="shared" si="744"/>
        <v>2.3529411764705903E-2</v>
      </c>
      <c r="IU163" s="322">
        <f t="shared" si="745"/>
        <v>-1.8148820326679453E-3</v>
      </c>
      <c r="IV163" s="322">
        <f t="shared" si="746"/>
        <v>-7.4415084820584404E-3</v>
      </c>
      <c r="IW163" s="322">
        <f t="shared" si="747"/>
        <v>0.11900856570074725</v>
      </c>
      <c r="IX163" s="322">
        <f t="shared" si="748"/>
        <v>9.5313741064337563E-3</v>
      </c>
      <c r="IY163" s="322">
        <f t="shared" si="749"/>
        <v>-3.254067584480598E-2</v>
      </c>
      <c r="IZ163" s="322">
        <f t="shared" si="750"/>
        <v>1.6060862214708326E-2</v>
      </c>
      <c r="JA163" s="322">
        <f t="shared" si="751"/>
        <v>0.36801881246325674</v>
      </c>
      <c r="JB163" s="322">
        <f t="shared" si="752"/>
        <v>-1.4891468955073196E-2</v>
      </c>
      <c r="JC163" s="322">
        <f t="shared" si="753"/>
        <v>2.2911363110391058E-2</v>
      </c>
      <c r="JD163" s="322">
        <f t="shared" si="754"/>
        <v>-1.6860660056521579E-2</v>
      </c>
      <c r="JE163" s="322">
        <f t="shared" si="755"/>
        <v>3.7914139057396171E-2</v>
      </c>
      <c r="JF163" s="322">
        <f t="shared" si="756"/>
        <v>6.4225318917008126E-3</v>
      </c>
      <c r="JG163" s="322">
        <f t="shared" si="757"/>
        <v>-1.0905277874868863E-2</v>
      </c>
      <c r="JH163" s="322">
        <f t="shared" si="758"/>
        <v>5.643364075839126E-2</v>
      </c>
      <c r="JI163" s="322">
        <f t="shared" si="759"/>
        <v>6.46953281347043E-3</v>
      </c>
      <c r="JJ163" s="322">
        <f t="shared" si="760"/>
        <v>8.2236842105261408E-4</v>
      </c>
      <c r="JK163" s="322">
        <f t="shared" si="761"/>
        <v>-1.554001554001554E-3</v>
      </c>
      <c r="JL163" s="322">
        <f t="shared" si="762"/>
        <v>-3.7638244737780935E-2</v>
      </c>
      <c r="JM163" s="322">
        <f t="shared" si="763"/>
        <v>-2.8026905829596414E-2</v>
      </c>
      <c r="JN163" s="322">
        <f t="shared" si="764"/>
        <v>2.5635988606227234E-2</v>
      </c>
      <c r="JO163" s="322">
        <f t="shared" si="765"/>
        <v>5.2742616033754144E-3</v>
      </c>
      <c r="JP163" s="322">
        <f t="shared" si="766"/>
        <v>1.3888888888888888E-2</v>
      </c>
      <c r="JQ163" s="322">
        <f t="shared" si="767"/>
        <v>2.3277796898555917E-2</v>
      </c>
      <c r="JR163" s="322">
        <f t="shared" si="768"/>
        <v>2.1008403361344536E-2</v>
      </c>
      <c r="JS163" s="322">
        <f t="shared" si="769"/>
        <v>-1.0502077951252412E-2</v>
      </c>
      <c r="JT163" s="322">
        <f t="shared" si="770"/>
        <v>-5.7361376673040068E-3</v>
      </c>
      <c r="JU163" s="322">
        <f t="shared" si="771"/>
        <v>-9.5693779904305887E-3</v>
      </c>
      <c r="JV163" s="322">
        <f t="shared" si="772"/>
        <v>-4.2181379933715147E-3</v>
      </c>
      <c r="JW163" s="322">
        <f t="shared" si="773"/>
        <v>-2.8904109589041087E-2</v>
      </c>
      <c r="JX163" s="322">
        <f t="shared" si="774"/>
        <v>6.3291139240506328E-3</v>
      </c>
      <c r="JY163" s="322">
        <f t="shared" si="775"/>
        <v>-7.9582193484207982E-3</v>
      </c>
      <c r="JZ163" s="322">
        <f t="shared" si="776"/>
        <v>-2.6872316743520395E-2</v>
      </c>
      <c r="KA163" s="322">
        <f t="shared" si="777"/>
        <v>-6.6666666666666324E-3</v>
      </c>
      <c r="KB163" s="322">
        <f t="shared" si="778"/>
        <v>3.2478632478632433E-2</v>
      </c>
      <c r="KC163" s="322">
        <f t="shared" si="779"/>
        <v>2.4509803921568627E-3</v>
      </c>
      <c r="KD163" s="322">
        <f t="shared" si="780"/>
        <v>5.5313038483630075E-2</v>
      </c>
      <c r="KE163" s="322">
        <f t="shared" si="781"/>
        <v>-3.6142249710088996E-2</v>
      </c>
      <c r="KF163" s="322">
        <f t="shared" si="782"/>
        <v>1.8000000000000051E-2</v>
      </c>
      <c r="KG163" s="322">
        <f t="shared" si="783"/>
        <v>7.6252377932783805E-2</v>
      </c>
      <c r="KH163" s="322">
        <f t="shared" si="784"/>
        <v>-4.1387024608501036E-2</v>
      </c>
      <c r="KI163" s="322">
        <f t="shared" si="785"/>
        <v>0.13432835820895517</v>
      </c>
      <c r="KJ163" s="322">
        <f t="shared" si="786"/>
        <v>4.1228070175438496E-2</v>
      </c>
      <c r="KK163" s="322">
        <f t="shared" si="787"/>
        <v>1.7806935332708482E-2</v>
      </c>
      <c r="KL163" s="322">
        <f t="shared" si="788"/>
        <v>7.4534161490683697E-3</v>
      </c>
      <c r="KM163" s="322">
        <f t="shared" si="789"/>
        <v>-8.0445936530057025E-3</v>
      </c>
      <c r="KN163" s="322">
        <f t="shared" si="790"/>
        <v>-1.5007898894154778E-2</v>
      </c>
      <c r="KO163" s="322">
        <f t="shared" si="791"/>
        <v>2.5721082366934215E-2</v>
      </c>
      <c r="KP163" s="322">
        <f t="shared" si="792"/>
        <v>1.6402877697841736E-2</v>
      </c>
      <c r="KQ163" s="322">
        <f t="shared" si="793"/>
        <v>0.11901736552308353</v>
      </c>
      <c r="KR163" s="322">
        <f t="shared" si="794"/>
        <v>5.8962264150931663E-4</v>
      </c>
      <c r="KS163" s="322">
        <f t="shared" si="795"/>
        <v>-3.0879514750482614E-2</v>
      </c>
      <c r="KT163" s="322">
        <f t="shared" si="796"/>
        <v>8.6594046167761136E-3</v>
      </c>
      <c r="KU163" s="322">
        <f t="shared" si="797"/>
        <v>1.7078699066996893E-2</v>
      </c>
      <c r="KV163" s="322">
        <f t="shared" si="798"/>
        <v>8.3798882681563706E-3</v>
      </c>
      <c r="KW163" s="322">
        <f t="shared" si="799"/>
        <v>-1.6414686825053995E-2</v>
      </c>
      <c r="KX163" s="322">
        <f t="shared" si="800"/>
        <v>7.6424870466321224E-2</v>
      </c>
      <c r="KY163" s="322">
        <f t="shared" si="801"/>
        <v>2.2684310018904453E-3</v>
      </c>
      <c r="KZ163" s="322">
        <f t="shared" si="802"/>
        <v>-1.1779607346421871E-2</v>
      </c>
      <c r="LA163" s="322">
        <f t="shared" si="803"/>
        <v>6.5789473684208857E-3</v>
      </c>
      <c r="LB163" s="322">
        <f t="shared" si="804"/>
        <v>-5.5732448839593732E-2</v>
      </c>
      <c r="LC163" s="322">
        <f t="shared" si="805"/>
        <v>2.1362742451702544E-2</v>
      </c>
      <c r="LD163" s="322">
        <f t="shared" si="806"/>
        <v>-8.8016249153690038E-3</v>
      </c>
      <c r="LE163" s="322">
        <f t="shared" si="807"/>
        <v>4.9723571787569212E-2</v>
      </c>
      <c r="LF163" s="322">
        <f t="shared" si="808"/>
        <v>-1.6143972475850192E-2</v>
      </c>
      <c r="LG163" s="322">
        <f t="shared" si="809"/>
        <v>-3.5688273852876928E-2</v>
      </c>
      <c r="LH163" s="322">
        <f t="shared" si="810"/>
        <v>-1.802568153279026E-3</v>
      </c>
      <c r="LI163" s="322">
        <f t="shared" si="811"/>
        <v>-4.705882352941175E-2</v>
      </c>
      <c r="LJ163" s="322">
        <f t="shared" si="812"/>
        <v>-1.342965638603279E-3</v>
      </c>
      <c r="LK163" s="322">
        <f t="shared" si="813"/>
        <v>5.1136363636363556E-2</v>
      </c>
      <c r="LL163" s="322">
        <f t="shared" si="814"/>
        <v>6.7866627323693385E-3</v>
      </c>
      <c r="LM163" s="322">
        <f t="shared" si="815"/>
        <v>-2.162777461582233E-2</v>
      </c>
      <c r="LN163" s="322">
        <f t="shared" si="816"/>
        <v>-4.0149125322627068E-3</v>
      </c>
      <c r="LO163" s="322">
        <f t="shared" si="817"/>
        <v>4.6341463414634111E-2</v>
      </c>
      <c r="LP163" s="322">
        <f t="shared" si="818"/>
        <v>-6.6336633663366326E-2</v>
      </c>
      <c r="LQ163" s="322">
        <f t="shared" si="819"/>
        <v>1.1098354381936576E-2</v>
      </c>
      <c r="LR163" s="322">
        <f t="shared" si="820"/>
        <v>-3.3333333333333335E-3</v>
      </c>
      <c r="LS163" s="322">
        <f t="shared" si="821"/>
        <v>-2.9739776951673989E-3</v>
      </c>
      <c r="LT163" s="322">
        <f t="shared" si="822"/>
        <v>-1.7295175121396847E-2</v>
      </c>
      <c r="LU163" s="322">
        <f t="shared" si="823"/>
        <v>-8.6800359173899791E-3</v>
      </c>
      <c r="LV163" s="327">
        <f t="shared" si="824"/>
        <v>-5.3807947019867547E-2</v>
      </c>
    </row>
    <row r="164" spans="1:334">
      <c r="A164" s="265">
        <v>45922</v>
      </c>
      <c r="B164" s="230">
        <v>4276.2299999999996</v>
      </c>
      <c r="C164" s="231">
        <v>196.9</v>
      </c>
      <c r="D164" s="231">
        <v>91.14</v>
      </c>
      <c r="E164" s="231">
        <v>42.22</v>
      </c>
      <c r="F164" s="231">
        <v>2924.5</v>
      </c>
      <c r="G164" s="231">
        <v>177.57</v>
      </c>
      <c r="H164" s="231">
        <v>254.4</v>
      </c>
      <c r="I164" s="231">
        <v>214500</v>
      </c>
      <c r="J164" s="231">
        <v>121.78</v>
      </c>
      <c r="K164" s="231">
        <v>511.46</v>
      </c>
      <c r="L164" s="231">
        <v>85.74</v>
      </c>
      <c r="M164" s="232">
        <v>7.0000000000000007E-2</v>
      </c>
      <c r="N164" s="231">
        <v>43.64</v>
      </c>
      <c r="O164" s="231">
        <v>5548</v>
      </c>
      <c r="P164" s="231">
        <v>5.56</v>
      </c>
      <c r="Q164" s="231">
        <v>2468.42</v>
      </c>
      <c r="R164" s="231">
        <v>54.65</v>
      </c>
      <c r="S164" s="231">
        <v>255.46</v>
      </c>
      <c r="T164" s="231">
        <v>90.62</v>
      </c>
      <c r="U164" s="231">
        <v>83300</v>
      </c>
      <c r="V164" s="231">
        <v>18.5</v>
      </c>
      <c r="W164" s="231">
        <v>178.19</v>
      </c>
      <c r="X164" s="231">
        <v>19.25</v>
      </c>
      <c r="Y164" s="231">
        <v>344.08</v>
      </c>
      <c r="Z164" s="231">
        <v>171.91</v>
      </c>
      <c r="AA164" s="231">
        <v>440.4</v>
      </c>
      <c r="AB164" s="231">
        <v>3.3</v>
      </c>
      <c r="AC164" s="231">
        <v>8.27</v>
      </c>
      <c r="AD164" s="231">
        <v>29.78</v>
      </c>
      <c r="AE164" s="231">
        <v>219.78</v>
      </c>
      <c r="AF164" s="231">
        <v>515.70000000000005</v>
      </c>
      <c r="AG164" s="231">
        <v>65.67</v>
      </c>
      <c r="AH164" s="231">
        <v>7.32</v>
      </c>
      <c r="AI164" s="231">
        <v>198.1</v>
      </c>
      <c r="AJ164" s="231">
        <v>23.76</v>
      </c>
      <c r="AK164" s="231">
        <v>115.1</v>
      </c>
      <c r="AL164" s="231">
        <v>475.36</v>
      </c>
      <c r="AM164" s="231">
        <v>35.5</v>
      </c>
      <c r="AN164" s="231">
        <v>21.66</v>
      </c>
      <c r="AO164" s="231">
        <v>195.72</v>
      </c>
      <c r="AP164" s="231">
        <v>314.52999999999997</v>
      </c>
      <c r="AQ164" s="231">
        <v>18.29</v>
      </c>
      <c r="AR164" s="231">
        <v>10.7</v>
      </c>
      <c r="AS164" s="231">
        <v>71.14</v>
      </c>
      <c r="AT164" s="231">
        <v>104.93</v>
      </c>
      <c r="AU164" s="231">
        <v>171.74</v>
      </c>
      <c r="AV164" s="231">
        <v>33.11</v>
      </c>
      <c r="AW164" s="231">
        <v>53.32</v>
      </c>
      <c r="AX164" s="231">
        <v>4.66</v>
      </c>
      <c r="AY164" s="231">
        <v>26.71</v>
      </c>
      <c r="AZ164" s="231">
        <v>33.6</v>
      </c>
      <c r="BA164" s="231">
        <v>18823</v>
      </c>
      <c r="BB164" s="231">
        <v>812.8</v>
      </c>
      <c r="BC164" s="231">
        <v>3.87</v>
      </c>
      <c r="BD164" s="231">
        <v>23.14</v>
      </c>
      <c r="BE164" s="231">
        <v>360.37</v>
      </c>
      <c r="BF164" s="231">
        <v>1210.6099999999999</v>
      </c>
      <c r="BG164" s="231">
        <v>228.75</v>
      </c>
      <c r="BH164" s="231">
        <v>73.400000000000006</v>
      </c>
      <c r="BI164" s="231">
        <v>465.76</v>
      </c>
      <c r="BJ164" s="231">
        <v>8.85</v>
      </c>
      <c r="BK164" s="231">
        <v>1645.5</v>
      </c>
      <c r="BL164" s="231">
        <v>193.35</v>
      </c>
      <c r="BM164" s="231">
        <v>294.62</v>
      </c>
      <c r="BN164" s="231">
        <v>335.75</v>
      </c>
      <c r="BO164" s="231">
        <v>2888.33</v>
      </c>
      <c r="BP164" s="231">
        <v>142.55000000000001</v>
      </c>
      <c r="BQ164" s="231">
        <v>1156.45</v>
      </c>
      <c r="BR164" s="231">
        <v>113.47</v>
      </c>
      <c r="BS164" s="231">
        <v>366.9</v>
      </c>
      <c r="BT164" s="231">
        <v>106.5</v>
      </c>
      <c r="BU164" s="231">
        <v>53.36</v>
      </c>
      <c r="BV164" s="231">
        <v>12.01</v>
      </c>
      <c r="BW164" s="231">
        <v>103.16</v>
      </c>
      <c r="BX164" s="231">
        <v>743.25</v>
      </c>
      <c r="BY164" s="231">
        <v>179.71</v>
      </c>
      <c r="BZ164" s="231">
        <v>140.25</v>
      </c>
      <c r="CA164" s="231">
        <v>140.44</v>
      </c>
      <c r="CB164" s="231">
        <v>74.98</v>
      </c>
      <c r="CC164" s="231">
        <v>100200</v>
      </c>
      <c r="CD164" s="231">
        <v>180.3</v>
      </c>
      <c r="CE164" s="231">
        <v>84.51</v>
      </c>
      <c r="CF164" s="231">
        <v>7780</v>
      </c>
      <c r="CG164" s="231">
        <v>12</v>
      </c>
      <c r="CH164" s="231">
        <v>1.66</v>
      </c>
      <c r="CI164" s="231">
        <v>159.9</v>
      </c>
      <c r="CJ164" s="231">
        <v>159.46</v>
      </c>
      <c r="CK164" s="231">
        <v>55.61</v>
      </c>
      <c r="CL164" s="231">
        <v>25.74</v>
      </c>
      <c r="CM164" s="231">
        <v>7.68</v>
      </c>
      <c r="CN164" s="231">
        <v>11.51</v>
      </c>
      <c r="CO164" s="231">
        <v>20.149999999999999</v>
      </c>
      <c r="CP164" s="231">
        <v>2012</v>
      </c>
      <c r="CQ164" s="231">
        <v>221.56</v>
      </c>
      <c r="CR164" s="231">
        <v>424.5</v>
      </c>
      <c r="CS164" s="231">
        <v>264.08</v>
      </c>
      <c r="CT164" s="231">
        <v>337.37</v>
      </c>
      <c r="CU164" s="231">
        <v>672.9</v>
      </c>
      <c r="CV164" s="231">
        <v>282.97000000000003</v>
      </c>
      <c r="CW164" s="231">
        <v>564.38</v>
      </c>
      <c r="CX164" s="231">
        <v>12.74</v>
      </c>
      <c r="CY164" s="231">
        <v>644</v>
      </c>
      <c r="CZ164" s="231">
        <v>52.4</v>
      </c>
      <c r="DA164" s="231">
        <v>12785</v>
      </c>
      <c r="DB164" s="231">
        <v>314.52999999999997</v>
      </c>
      <c r="DC164" s="231">
        <v>9.68</v>
      </c>
      <c r="DD164" s="231">
        <v>31.57</v>
      </c>
      <c r="DE164" s="231">
        <v>2204</v>
      </c>
      <c r="DF164" s="231">
        <v>296</v>
      </c>
      <c r="DG164" s="231">
        <v>179.71</v>
      </c>
      <c r="DH164" s="231">
        <v>15.97</v>
      </c>
      <c r="DI164" s="231">
        <v>10.33</v>
      </c>
      <c r="DJ164" s="231">
        <v>32.83</v>
      </c>
      <c r="DK164" s="231">
        <v>69.31</v>
      </c>
      <c r="DL164" s="231">
        <v>12600</v>
      </c>
      <c r="DM164" s="231">
        <v>40.659999999999997</v>
      </c>
      <c r="DN164" s="231">
        <v>59.28</v>
      </c>
      <c r="DO164" s="231">
        <v>65.98</v>
      </c>
      <c r="DP164" s="231">
        <v>83.39</v>
      </c>
      <c r="DQ164" s="231">
        <v>202500</v>
      </c>
      <c r="DR164" s="231">
        <v>716.53</v>
      </c>
      <c r="DS164" s="231">
        <v>49.7</v>
      </c>
      <c r="DT164" s="231">
        <v>45.82</v>
      </c>
      <c r="DU164" s="231">
        <v>57.35</v>
      </c>
      <c r="DV164" s="231">
        <v>8.4700000000000006</v>
      </c>
      <c r="DW164" s="231">
        <v>1.52</v>
      </c>
      <c r="DX164" s="231">
        <v>12.21</v>
      </c>
      <c r="DY164" s="231">
        <v>10.7</v>
      </c>
      <c r="DZ164" s="231">
        <v>257.5</v>
      </c>
      <c r="EA164" s="231">
        <v>152.81</v>
      </c>
      <c r="EB164" s="231">
        <v>25.92</v>
      </c>
      <c r="EC164" s="231">
        <v>1353</v>
      </c>
      <c r="ED164" s="231">
        <v>36.94</v>
      </c>
      <c r="EE164" s="231">
        <v>26.3</v>
      </c>
      <c r="EF164" s="231">
        <v>16.52</v>
      </c>
      <c r="EG164" s="231">
        <v>33.159999999999997</v>
      </c>
      <c r="EH164" s="231">
        <v>1295.72</v>
      </c>
      <c r="EI164" s="231">
        <v>184.51</v>
      </c>
      <c r="EJ164" s="231">
        <v>7.11</v>
      </c>
      <c r="EK164" s="231">
        <v>4412</v>
      </c>
      <c r="EL164" s="231">
        <v>24.45</v>
      </c>
      <c r="EM164" s="231">
        <v>253.5</v>
      </c>
      <c r="EN164" s="231">
        <v>152.5</v>
      </c>
      <c r="EO164" s="231">
        <v>276</v>
      </c>
      <c r="EP164" s="231">
        <v>3916</v>
      </c>
      <c r="EQ164" s="231">
        <v>273.36</v>
      </c>
      <c r="ER164" s="231">
        <v>175.46</v>
      </c>
      <c r="ES164" s="231">
        <v>301.77</v>
      </c>
      <c r="ET164" s="231">
        <v>74.2</v>
      </c>
      <c r="EU164" s="231">
        <v>26.94</v>
      </c>
      <c r="EV164" s="231">
        <v>500.03</v>
      </c>
      <c r="EW164" s="231">
        <v>16.7</v>
      </c>
      <c r="EX164" s="231">
        <v>221.26</v>
      </c>
      <c r="EY164" s="231">
        <v>284.31</v>
      </c>
      <c r="EZ164" s="231">
        <v>35.69</v>
      </c>
      <c r="FA164" s="231">
        <v>85</v>
      </c>
      <c r="FB164" s="231">
        <v>35.85</v>
      </c>
      <c r="FC164" s="231">
        <v>80.2</v>
      </c>
      <c r="FD164" s="231">
        <v>9.4</v>
      </c>
      <c r="FE164" s="231">
        <v>26.05</v>
      </c>
      <c r="FF164" s="231">
        <v>596</v>
      </c>
      <c r="FG164" s="231">
        <v>78.319999999999993</v>
      </c>
      <c r="FH164" s="231">
        <v>915.95</v>
      </c>
      <c r="FI164" s="231">
        <v>65.8</v>
      </c>
      <c r="FJ164" s="233">
        <v>45580</v>
      </c>
      <c r="FN164" s="326">
        <f t="shared" si="660"/>
        <v>-4.1035434400365171E-3</v>
      </c>
      <c r="FO164" s="322">
        <f t="shared" si="661"/>
        <v>-3.1480570585341885E-2</v>
      </c>
      <c r="FP164" s="322">
        <f t="shared" si="662"/>
        <v>3.2927230819889298E-4</v>
      </c>
      <c r="FQ164" s="322">
        <f t="shared" si="663"/>
        <v>6.508577194752771E-2</v>
      </c>
      <c r="FR164" s="322">
        <f t="shared" si="664"/>
        <v>1.590995935665411E-2</v>
      </c>
      <c r="FS164" s="322">
        <f t="shared" si="665"/>
        <v>-2.6426887439004294E-2</v>
      </c>
      <c r="FT164" s="322">
        <f t="shared" si="666"/>
        <v>2.1666338388812737E-3</v>
      </c>
      <c r="FU164" s="322">
        <f t="shared" si="667"/>
        <v>-9.2378752886836026E-3</v>
      </c>
      <c r="FV164" s="322">
        <f t="shared" si="668"/>
        <v>-2.4042314473473311E-2</v>
      </c>
      <c r="FW164" s="322">
        <f t="shared" si="669"/>
        <v>-1.2492035603266794E-2</v>
      </c>
      <c r="FX164" s="322">
        <f t="shared" si="670"/>
        <v>2.9786211866442345E-2</v>
      </c>
      <c r="FY164" s="322">
        <f t="shared" si="671"/>
        <v>0</v>
      </c>
      <c r="FZ164" s="322">
        <f t="shared" si="672"/>
        <v>-3.4254395980817215E-3</v>
      </c>
      <c r="GA164" s="322">
        <f t="shared" si="673"/>
        <v>1.9021240017338865E-2</v>
      </c>
      <c r="GB164" s="322">
        <f t="shared" si="674"/>
        <v>1.6453382084095039E-2</v>
      </c>
      <c r="GC164" s="322">
        <f t="shared" si="675"/>
        <v>6.5570026994625245E-3</v>
      </c>
      <c r="GD164" s="322">
        <f t="shared" si="676"/>
        <v>-3.6155202821869563E-2</v>
      </c>
      <c r="GE164" s="322">
        <f t="shared" si="677"/>
        <v>4.0570264765784146E-2</v>
      </c>
      <c r="GF164" s="322">
        <f t="shared" si="678"/>
        <v>-6.846217105263154E-2</v>
      </c>
      <c r="GG164" s="322">
        <f t="shared" si="679"/>
        <v>3.7359900373599E-2</v>
      </c>
      <c r="GH164" s="322">
        <f t="shared" si="680"/>
        <v>0</v>
      </c>
      <c r="GI164" s="322">
        <f t="shared" si="681"/>
        <v>8.6036112526179341E-3</v>
      </c>
      <c r="GJ164" s="322">
        <f t="shared" si="682"/>
        <v>-3.1071983428274845E-3</v>
      </c>
      <c r="GK164" s="322">
        <f t="shared" si="683"/>
        <v>2.839380716121705E-2</v>
      </c>
      <c r="GL164" s="322">
        <f t="shared" si="684"/>
        <v>5.5893372642958017E-2</v>
      </c>
      <c r="GM164" s="322">
        <f t="shared" si="685"/>
        <v>3.3632971108033857E-2</v>
      </c>
      <c r="GN164" s="322">
        <f t="shared" si="686"/>
        <v>-9.0090090090090835E-3</v>
      </c>
      <c r="GO164" s="322">
        <f t="shared" si="687"/>
        <v>1.3480392156862675E-2</v>
      </c>
      <c r="GP164" s="322">
        <f t="shared" si="688"/>
        <v>1.430517711171668E-2</v>
      </c>
      <c r="GQ164" s="322">
        <f t="shared" si="689"/>
        <v>-5.0544323483670252E-2</v>
      </c>
      <c r="GR164" s="322">
        <f t="shared" si="690"/>
        <v>9.9882491186839457E-3</v>
      </c>
      <c r="GS164" s="322">
        <f t="shared" si="691"/>
        <v>-3.7924757281553399E-3</v>
      </c>
      <c r="GT164" s="322">
        <f t="shared" si="692"/>
        <v>-5.0583657587548597E-2</v>
      </c>
      <c r="GU164" s="322">
        <f t="shared" si="693"/>
        <v>-4.2724302588589818E-3</v>
      </c>
      <c r="GV164" s="322">
        <f t="shared" si="694"/>
        <v>-1.1235955056179758E-2</v>
      </c>
      <c r="GW164" s="322">
        <f t="shared" si="695"/>
        <v>9.2030360531309183E-2</v>
      </c>
      <c r="GX164" s="322">
        <f t="shared" si="696"/>
        <v>-8.8200337788526904E-3</v>
      </c>
      <c r="GY164" s="322">
        <f t="shared" si="697"/>
        <v>0.20013522650439494</v>
      </c>
      <c r="GZ164" s="322">
        <f t="shared" si="698"/>
        <v>-8.2417582417582281E-3</v>
      </c>
      <c r="HA164" s="322">
        <f t="shared" si="699"/>
        <v>9.5945527700401576E-3</v>
      </c>
      <c r="HB164" s="322">
        <f t="shared" si="700"/>
        <v>4.0541403307156419E-3</v>
      </c>
      <c r="HC164" s="322">
        <f t="shared" si="701"/>
        <v>2.2930648769574954E-2</v>
      </c>
      <c r="HD164" s="322">
        <f t="shared" si="702"/>
        <v>-3.6903690369036915E-2</v>
      </c>
      <c r="HE164" s="322">
        <f t="shared" si="703"/>
        <v>-1.7674675504004433E-2</v>
      </c>
      <c r="HF164" s="322">
        <f t="shared" si="704"/>
        <v>1.2153950033761022E-2</v>
      </c>
      <c r="HG164" s="322">
        <f t="shared" si="705"/>
        <v>-2.4537089628535687E-2</v>
      </c>
      <c r="HH164" s="322">
        <f t="shared" si="706"/>
        <v>-7.1964017991005087E-3</v>
      </c>
      <c r="HI164" s="322">
        <f t="shared" si="707"/>
        <v>3.5742035742035813E-2</v>
      </c>
      <c r="HJ164" s="322">
        <f t="shared" si="708"/>
        <v>-1.6877637130801704E-2</v>
      </c>
      <c r="HK164" s="322">
        <f t="shared" si="709"/>
        <v>-5.1491477272727244E-2</v>
      </c>
      <c r="HL164" s="322">
        <f t="shared" si="710"/>
        <v>-6.1714604858977958E-2</v>
      </c>
      <c r="HM164" s="322">
        <f t="shared" si="711"/>
        <v>2.557815790405675E-2</v>
      </c>
      <c r="HN164" s="322">
        <f t="shared" si="712"/>
        <v>2.4064508000503852E-2</v>
      </c>
      <c r="HO164" s="322">
        <f t="shared" si="713"/>
        <v>7.2022160664820006E-2</v>
      </c>
      <c r="HP164" s="322">
        <f t="shared" si="714"/>
        <v>5.5656934306569289E-2</v>
      </c>
      <c r="HQ164" s="322">
        <f t="shared" si="715"/>
        <v>-1.5113418966930782E-2</v>
      </c>
      <c r="HR164" s="322">
        <f t="shared" si="716"/>
        <v>-1.333365933967426E-2</v>
      </c>
      <c r="HS164" s="322">
        <f t="shared" si="717"/>
        <v>1.532399299474581E-3</v>
      </c>
      <c r="HT164" s="322">
        <f t="shared" si="718"/>
        <v>3.6869614352309635E-2</v>
      </c>
      <c r="HU164" s="322">
        <f t="shared" si="719"/>
        <v>-1.6718823680713969E-3</v>
      </c>
      <c r="HV164" s="322">
        <f t="shared" si="720"/>
        <v>2.312138728323691E-2</v>
      </c>
      <c r="HW164" s="322">
        <f t="shared" si="721"/>
        <v>6.9339745256043708E-2</v>
      </c>
      <c r="HX164" s="322">
        <f t="shared" si="722"/>
        <v>0.11704893408053609</v>
      </c>
      <c r="HY164" s="322">
        <f t="shared" si="723"/>
        <v>-2.0447518037038193E-2</v>
      </c>
      <c r="HZ164" s="322">
        <f t="shared" si="724"/>
        <v>7.2855088672311913E-2</v>
      </c>
      <c r="IA164" s="322">
        <f t="shared" si="725"/>
        <v>-8.5224645438364277E-2</v>
      </c>
      <c r="IB164" s="322">
        <f t="shared" si="726"/>
        <v>-3.7344678552133984E-2</v>
      </c>
      <c r="IC164" s="322">
        <f t="shared" si="727"/>
        <v>1.1900074375464966E-2</v>
      </c>
      <c r="ID164" s="322">
        <f t="shared" si="728"/>
        <v>-2.5492264416315598E-3</v>
      </c>
      <c r="IE164" s="322">
        <f t="shared" si="729"/>
        <v>-7.4394697687001224E-3</v>
      </c>
      <c r="IF164" s="322">
        <f t="shared" si="730"/>
        <v>-6.1674008810572688E-2</v>
      </c>
      <c r="IG164" s="322">
        <f t="shared" si="731"/>
        <v>5.2050473186119883E-2</v>
      </c>
      <c r="IH164" s="322">
        <f t="shared" si="732"/>
        <v>3.3562822719449277E-2</v>
      </c>
      <c r="II164" s="322">
        <f t="shared" si="733"/>
        <v>8.1110133880582264E-3</v>
      </c>
      <c r="IJ164" s="322">
        <f t="shared" si="734"/>
        <v>-4.4481583852927969E-2</v>
      </c>
      <c r="IK164" s="322">
        <f t="shared" si="735"/>
        <v>1.9978432374141611E-2</v>
      </c>
      <c r="IL164" s="322">
        <f t="shared" si="736"/>
        <v>-8.5127201565557795E-2</v>
      </c>
      <c r="IM164" s="322">
        <f t="shared" si="737"/>
        <v>-9.3115124153498388E-3</v>
      </c>
      <c r="IN164" s="322">
        <f t="shared" si="738"/>
        <v>-2.5854228920358515E-2</v>
      </c>
      <c r="IO164" s="322">
        <f t="shared" si="739"/>
        <v>-1.7647058823529412E-2</v>
      </c>
      <c r="IP164" s="322">
        <f t="shared" si="740"/>
        <v>5.2969054920547374E-3</v>
      </c>
      <c r="IQ164" s="322">
        <f t="shared" si="741"/>
        <v>4.1587452471483904E-3</v>
      </c>
      <c r="IR164" s="322">
        <f t="shared" si="742"/>
        <v>-3.354037267080745E-2</v>
      </c>
      <c r="IS164" s="322">
        <f t="shared" si="743"/>
        <v>-4.5346062052505985E-2</v>
      </c>
      <c r="IT164" s="322">
        <f t="shared" si="744"/>
        <v>-4.5977011494252915E-2</v>
      </c>
      <c r="IU164" s="322">
        <f t="shared" si="745"/>
        <v>-3.0909090909090876E-2</v>
      </c>
      <c r="IV164" s="322">
        <f t="shared" si="746"/>
        <v>1.3152042696486574E-2</v>
      </c>
      <c r="IW164" s="322">
        <f t="shared" si="747"/>
        <v>-9.4299674267100966E-2</v>
      </c>
      <c r="IX164" s="322">
        <f t="shared" si="748"/>
        <v>1.2588512981903882E-2</v>
      </c>
      <c r="IY164" s="322">
        <f t="shared" si="749"/>
        <v>-6.4683053040104407E-3</v>
      </c>
      <c r="IZ164" s="322">
        <f t="shared" si="750"/>
        <v>-4.2429284525790333E-2</v>
      </c>
      <c r="JA164" s="322">
        <f t="shared" si="751"/>
        <v>-0.13407821229050285</v>
      </c>
      <c r="JB164" s="322">
        <f t="shared" si="752"/>
        <v>3.1001793492185497E-2</v>
      </c>
      <c r="JC164" s="322">
        <f t="shared" si="753"/>
        <v>2.5339366515837207E-3</v>
      </c>
      <c r="JD164" s="322">
        <f t="shared" si="754"/>
        <v>3.4104750304506701E-2</v>
      </c>
      <c r="JE164" s="322">
        <f t="shared" si="755"/>
        <v>-1.0602824922258591E-2</v>
      </c>
      <c r="JF164" s="322">
        <f t="shared" si="756"/>
        <v>-1.2411814642428527E-2</v>
      </c>
      <c r="JG164" s="322">
        <f t="shared" si="757"/>
        <v>-4.8837373665983556E-2</v>
      </c>
      <c r="JH164" s="322">
        <f t="shared" si="758"/>
        <v>-8.1653847402070448E-2</v>
      </c>
      <c r="JI164" s="322">
        <f t="shared" si="759"/>
        <v>-3.2585405989132468E-2</v>
      </c>
      <c r="JJ164" s="322">
        <f t="shared" si="760"/>
        <v>4.6836483155299945E-2</v>
      </c>
      <c r="JK164" s="322">
        <f t="shared" si="761"/>
        <v>2.3346303501945525E-3</v>
      </c>
      <c r="JL164" s="322">
        <f t="shared" si="762"/>
        <v>-2.8730305838739652E-2</v>
      </c>
      <c r="JM164" s="322">
        <f t="shared" si="763"/>
        <v>-1.6916570549788543E-2</v>
      </c>
      <c r="JN164" s="322">
        <f t="shared" si="764"/>
        <v>4.0541403307156419E-3</v>
      </c>
      <c r="JO164" s="322">
        <f t="shared" si="765"/>
        <v>1.5739769150052506E-2</v>
      </c>
      <c r="JP164" s="322">
        <f t="shared" si="766"/>
        <v>-0.13506849315068492</v>
      </c>
      <c r="JQ164" s="322">
        <f t="shared" si="767"/>
        <v>4.408957189485211E-2</v>
      </c>
      <c r="JR164" s="322">
        <f t="shared" si="768"/>
        <v>1.5089163237311307E-2</v>
      </c>
      <c r="JS164" s="322">
        <f t="shared" si="769"/>
        <v>1.9978432374141611E-2</v>
      </c>
      <c r="JT164" s="322">
        <f t="shared" si="770"/>
        <v>2.3717948717948783E-2</v>
      </c>
      <c r="JU164" s="322">
        <f t="shared" si="771"/>
        <v>-1.9323671497584131E-3</v>
      </c>
      <c r="JV164" s="322">
        <f t="shared" si="772"/>
        <v>-6.6565809379727347E-3</v>
      </c>
      <c r="JW164" s="322">
        <f t="shared" si="773"/>
        <v>-2.2288051911412022E-2</v>
      </c>
      <c r="JX164" s="322">
        <f t="shared" si="774"/>
        <v>-9.433962264150943E-3</v>
      </c>
      <c r="JY164" s="322">
        <f t="shared" si="775"/>
        <v>1.9303083479568713E-2</v>
      </c>
      <c r="JZ164" s="322">
        <f t="shared" si="776"/>
        <v>-3.137254901960787E-2</v>
      </c>
      <c r="KA164" s="322">
        <f t="shared" si="777"/>
        <v>6.4063453325198553E-3</v>
      </c>
      <c r="KB164" s="322">
        <f t="shared" si="778"/>
        <v>-1.3836329233680247E-2</v>
      </c>
      <c r="KC164" s="322">
        <f t="shared" si="779"/>
        <v>-9.7799511002444987E-3</v>
      </c>
      <c r="KD164" s="322">
        <f t="shared" si="780"/>
        <v>-2.5023131769444276E-2</v>
      </c>
      <c r="KE164" s="322">
        <f t="shared" si="781"/>
        <v>-3.4088630439140688E-3</v>
      </c>
      <c r="KF164" s="322">
        <f t="shared" si="782"/>
        <v>2.182929491376994E-4</v>
      </c>
      <c r="KG164" s="322">
        <f t="shared" si="783"/>
        <v>-0.15525114155251141</v>
      </c>
      <c r="KH164" s="322">
        <f t="shared" si="784"/>
        <v>-1.1668611435239165E-2</v>
      </c>
      <c r="KI164" s="322">
        <f t="shared" si="785"/>
        <v>0</v>
      </c>
      <c r="KJ164" s="322">
        <f t="shared" si="786"/>
        <v>2.8643639427127349E-2</v>
      </c>
      <c r="KK164" s="322">
        <f t="shared" si="787"/>
        <v>-1.4732965009208118E-2</v>
      </c>
      <c r="KL164" s="322">
        <f t="shared" si="788"/>
        <v>5.8364159473900487E-2</v>
      </c>
      <c r="KM164" s="322">
        <f t="shared" si="789"/>
        <v>-2.4201787994891394E-2</v>
      </c>
      <c r="KN164" s="322">
        <f t="shared" si="790"/>
        <v>3.9294306335204504E-2</v>
      </c>
      <c r="KO164" s="322">
        <f t="shared" si="791"/>
        <v>-1.9423104797796749E-2</v>
      </c>
      <c r="KP164" s="322">
        <f t="shared" si="792"/>
        <v>4.586636466591159E-2</v>
      </c>
      <c r="KQ164" s="322">
        <f t="shared" si="793"/>
        <v>-4.5420136260409154E-3</v>
      </c>
      <c r="KR164" s="322">
        <f t="shared" si="794"/>
        <v>-2.6517383618149634E-2</v>
      </c>
      <c r="KS164" s="322">
        <f t="shared" si="795"/>
        <v>-5.6614509246088254E-2</v>
      </c>
      <c r="KT164" s="322">
        <f t="shared" si="796"/>
        <v>1.0339503766199328E-2</v>
      </c>
      <c r="KU164" s="322">
        <f t="shared" si="797"/>
        <v>-4.3741902047162468E-2</v>
      </c>
      <c r="KV164" s="322">
        <f t="shared" si="798"/>
        <v>-1.5235457063711834E-2</v>
      </c>
      <c r="KW164" s="322">
        <f t="shared" si="799"/>
        <v>-3.1181379007465964E-2</v>
      </c>
      <c r="KX164" s="322">
        <f t="shared" si="800"/>
        <v>-1.9253910950661871E-2</v>
      </c>
      <c r="KY164" s="322">
        <f t="shared" si="801"/>
        <v>-4.375707280271604E-2</v>
      </c>
      <c r="KZ164" s="322">
        <f t="shared" si="802"/>
        <v>-2.2686490643424713E-2</v>
      </c>
      <c r="LA164" s="322">
        <f t="shared" si="803"/>
        <v>2.1786492374728495E-3</v>
      </c>
      <c r="LB164" s="322">
        <f t="shared" si="804"/>
        <v>1.967482892585223E-2</v>
      </c>
      <c r="LC164" s="322">
        <f t="shared" si="805"/>
        <v>3.2053460188016795E-2</v>
      </c>
      <c r="LD164" s="322">
        <f t="shared" si="806"/>
        <v>-1.2522768670309588E-3</v>
      </c>
      <c r="LE164" s="322">
        <f t="shared" si="807"/>
        <v>-3.6771042803792134E-2</v>
      </c>
      <c r="LF164" s="322">
        <f t="shared" si="808"/>
        <v>-2.0174848688633688E-3</v>
      </c>
      <c r="LG164" s="322">
        <f t="shared" si="809"/>
        <v>1.7371601208459247E-2</v>
      </c>
      <c r="LH164" s="322">
        <f t="shared" si="810"/>
        <v>1.4568327077203916E-2</v>
      </c>
      <c r="LI164" s="322">
        <f t="shared" si="811"/>
        <v>-1.8224573780129469E-2</v>
      </c>
      <c r="LJ164" s="322">
        <f t="shared" si="812"/>
        <v>2.6014375144910666E-2</v>
      </c>
      <c r="LK164" s="322">
        <f t="shared" si="813"/>
        <v>6.7229729729729834E-2</v>
      </c>
      <c r="LL164" s="322">
        <f t="shared" si="814"/>
        <v>4.601406799531068E-2</v>
      </c>
      <c r="LM164" s="322">
        <f t="shared" si="815"/>
        <v>-1.1052937754508468E-2</v>
      </c>
      <c r="LN164" s="322">
        <f t="shared" si="816"/>
        <v>3.2248776274114731E-2</v>
      </c>
      <c r="LO164" s="322">
        <f t="shared" si="817"/>
        <v>-6.5268065268065209E-2</v>
      </c>
      <c r="LP164" s="322">
        <f t="shared" si="818"/>
        <v>-3.1813361611876313E-3</v>
      </c>
      <c r="LQ164" s="322">
        <f t="shared" si="819"/>
        <v>-1.4004542013626078E-2</v>
      </c>
      <c r="LR164" s="322">
        <f t="shared" si="820"/>
        <v>-3.3444816053511705E-3</v>
      </c>
      <c r="LS164" s="322">
        <f t="shared" si="821"/>
        <v>-2.6597066865523249E-2</v>
      </c>
      <c r="LT164" s="322">
        <f t="shared" si="822"/>
        <v>-3.7017957020900716E-2</v>
      </c>
      <c r="LU164" s="322">
        <f t="shared" si="823"/>
        <v>-6.6425120772946522E-3</v>
      </c>
      <c r="LV164" s="327">
        <f t="shared" si="824"/>
        <v>-3.0621172353455816E-3</v>
      </c>
    </row>
    <row r="165" spans="1:334">
      <c r="A165" s="265">
        <v>45929</v>
      </c>
      <c r="B165" s="230">
        <v>4337.29</v>
      </c>
      <c r="C165" s="231">
        <v>252</v>
      </c>
      <c r="D165" s="231">
        <v>92.17</v>
      </c>
      <c r="E165" s="231">
        <v>42.08</v>
      </c>
      <c r="F165" s="231">
        <v>2796.47</v>
      </c>
      <c r="G165" s="231">
        <v>173.07</v>
      </c>
      <c r="H165" s="231">
        <v>250</v>
      </c>
      <c r="I165" s="231">
        <v>220000</v>
      </c>
      <c r="J165" s="231">
        <v>148.66999999999999</v>
      </c>
      <c r="K165" s="231">
        <v>517.35</v>
      </c>
      <c r="L165" s="231">
        <v>86.42</v>
      </c>
      <c r="M165" s="232">
        <v>7.0000000000000007E-2</v>
      </c>
      <c r="N165" s="231">
        <v>44.6</v>
      </c>
      <c r="O165" s="231">
        <v>5418.05</v>
      </c>
      <c r="P165" s="231">
        <v>5.61</v>
      </c>
      <c r="Q165" s="231">
        <v>2172.75</v>
      </c>
      <c r="R165" s="231">
        <v>55</v>
      </c>
      <c r="S165" s="231">
        <v>258.02</v>
      </c>
      <c r="T165" s="231">
        <v>93.28</v>
      </c>
      <c r="U165" s="231">
        <v>89750</v>
      </c>
      <c r="V165" s="231">
        <v>18.579999999999998</v>
      </c>
      <c r="W165" s="231">
        <v>187.62</v>
      </c>
      <c r="X165" s="231">
        <v>19.25</v>
      </c>
      <c r="Y165" s="231">
        <v>360.2</v>
      </c>
      <c r="Z165" s="231">
        <v>188.03</v>
      </c>
      <c r="AA165" s="231">
        <v>429.83</v>
      </c>
      <c r="AB165" s="231">
        <v>3.17</v>
      </c>
      <c r="AC165" s="231">
        <v>8.5399999999999991</v>
      </c>
      <c r="AD165" s="231">
        <v>28.96</v>
      </c>
      <c r="AE165" s="231">
        <v>219.51</v>
      </c>
      <c r="AF165" s="231">
        <v>553.1</v>
      </c>
      <c r="AG165" s="231">
        <v>66.650000000000006</v>
      </c>
      <c r="AH165" s="231">
        <v>7.21</v>
      </c>
      <c r="AI165" s="231">
        <v>194.59</v>
      </c>
      <c r="AJ165" s="231">
        <v>27.37</v>
      </c>
      <c r="AK165" s="231">
        <v>120.6</v>
      </c>
      <c r="AL165" s="231">
        <v>501.15</v>
      </c>
      <c r="AM165" s="231">
        <v>36.83</v>
      </c>
      <c r="AN165" s="231">
        <v>21.46</v>
      </c>
      <c r="AO165" s="231">
        <v>203.55</v>
      </c>
      <c r="AP165" s="231">
        <v>308.52999999999997</v>
      </c>
      <c r="AQ165" s="231">
        <v>18.72</v>
      </c>
      <c r="AR165" s="231">
        <v>10.88</v>
      </c>
      <c r="AS165" s="231">
        <v>74.2</v>
      </c>
      <c r="AT165" s="231">
        <v>104.83</v>
      </c>
      <c r="AU165" s="231">
        <v>174.29</v>
      </c>
      <c r="AV165" s="231">
        <v>31.37</v>
      </c>
      <c r="AW165" s="231">
        <v>55.41</v>
      </c>
      <c r="AX165" s="231">
        <v>4.9000000000000004</v>
      </c>
      <c r="AY165" s="231">
        <v>26.64</v>
      </c>
      <c r="AZ165" s="231">
        <v>31.95</v>
      </c>
      <c r="BA165" s="231">
        <v>19956.68</v>
      </c>
      <c r="BB165" s="231">
        <v>880.1</v>
      </c>
      <c r="BC165" s="231">
        <v>4.5599999999999996</v>
      </c>
      <c r="BD165" s="231">
        <v>23.95</v>
      </c>
      <c r="BE165" s="231">
        <v>346.74</v>
      </c>
      <c r="BF165" s="231">
        <v>1153.32</v>
      </c>
      <c r="BG165" s="231">
        <v>241.2</v>
      </c>
      <c r="BH165" s="231">
        <v>73.209999999999994</v>
      </c>
      <c r="BI165" s="231">
        <v>497.85</v>
      </c>
      <c r="BJ165" s="231">
        <v>8.75</v>
      </c>
      <c r="BK165" s="231">
        <v>1676.62</v>
      </c>
      <c r="BL165" s="231">
        <v>200.69</v>
      </c>
      <c r="BM165" s="231">
        <v>296.64</v>
      </c>
      <c r="BN165" s="231">
        <v>347.7</v>
      </c>
      <c r="BO165" s="231">
        <v>2891.12</v>
      </c>
      <c r="BP165" s="231">
        <v>148.84</v>
      </c>
      <c r="BQ165" s="231">
        <v>1160.69</v>
      </c>
      <c r="BR165" s="231">
        <v>112.47</v>
      </c>
      <c r="BS165" s="231">
        <v>376.55</v>
      </c>
      <c r="BT165" s="231">
        <v>109.4</v>
      </c>
      <c r="BU165" s="231">
        <v>50.22</v>
      </c>
      <c r="BV165" s="231">
        <v>12.67</v>
      </c>
      <c r="BW165" s="231">
        <v>102.07</v>
      </c>
      <c r="BX165" s="231">
        <v>710.56</v>
      </c>
      <c r="BY165" s="231">
        <v>188.64</v>
      </c>
      <c r="BZ165" s="231">
        <v>161.13999999999999</v>
      </c>
      <c r="CA165" s="231">
        <v>141.97999999999999</v>
      </c>
      <c r="CB165" s="231">
        <v>78</v>
      </c>
      <c r="CC165" s="231">
        <v>104200</v>
      </c>
      <c r="CD165" s="231">
        <v>187.6</v>
      </c>
      <c r="CE165" s="231">
        <v>80.959999999999994</v>
      </c>
      <c r="CF165" s="231">
        <v>7860</v>
      </c>
      <c r="CG165" s="231">
        <v>14.71</v>
      </c>
      <c r="CH165" s="231">
        <v>1.75</v>
      </c>
      <c r="CI165" s="231">
        <v>161.1</v>
      </c>
      <c r="CJ165" s="231">
        <v>164.67</v>
      </c>
      <c r="CK165" s="231">
        <v>59.63</v>
      </c>
      <c r="CL165" s="231">
        <v>25.3</v>
      </c>
      <c r="CM165" s="231">
        <v>7.24</v>
      </c>
      <c r="CN165" s="231">
        <v>11.77</v>
      </c>
      <c r="CO165" s="231">
        <v>24.62</v>
      </c>
      <c r="CP165" s="231">
        <v>2055</v>
      </c>
      <c r="CQ165" s="231">
        <v>228.54</v>
      </c>
      <c r="CR165" s="231">
        <v>419.94</v>
      </c>
      <c r="CS165" s="231">
        <v>270.52999999999997</v>
      </c>
      <c r="CT165" s="231">
        <v>349.84</v>
      </c>
      <c r="CU165" s="231">
        <v>716.1</v>
      </c>
      <c r="CV165" s="231">
        <v>285.64</v>
      </c>
      <c r="CW165" s="231">
        <v>579.67999999999995</v>
      </c>
      <c r="CX165" s="231">
        <v>13.11</v>
      </c>
      <c r="CY165" s="231">
        <v>673.5</v>
      </c>
      <c r="CZ165" s="231">
        <v>52.95</v>
      </c>
      <c r="DA165" s="231">
        <v>12725</v>
      </c>
      <c r="DB165" s="231">
        <v>308.52999999999997</v>
      </c>
      <c r="DC165" s="231">
        <v>9.77</v>
      </c>
      <c r="DD165" s="231">
        <v>32.36</v>
      </c>
      <c r="DE165" s="231">
        <v>2167.37</v>
      </c>
      <c r="DF165" s="231">
        <v>303.10000000000002</v>
      </c>
      <c r="DG165" s="231">
        <v>188.64</v>
      </c>
      <c r="DH165" s="231">
        <v>16.18</v>
      </c>
      <c r="DI165" s="231">
        <v>10.01</v>
      </c>
      <c r="DJ165" s="231">
        <v>34.200000000000003</v>
      </c>
      <c r="DK165" s="231">
        <v>71.930000000000007</v>
      </c>
      <c r="DL165" s="231">
        <v>12120</v>
      </c>
      <c r="DM165" s="231">
        <v>40.380000000000003</v>
      </c>
      <c r="DN165" s="231">
        <v>59.06</v>
      </c>
      <c r="DO165" s="231">
        <v>66</v>
      </c>
      <c r="DP165" s="231">
        <v>86.42</v>
      </c>
      <c r="DQ165" s="231">
        <v>206500</v>
      </c>
      <c r="DR165" s="231">
        <v>680.5</v>
      </c>
      <c r="DS165" s="231">
        <v>51.2</v>
      </c>
      <c r="DT165" s="231">
        <v>51.96</v>
      </c>
      <c r="DU165" s="231">
        <v>51.96</v>
      </c>
      <c r="DV165" s="231">
        <v>8.0299999999999994</v>
      </c>
      <c r="DW165" s="231">
        <v>2</v>
      </c>
      <c r="DX165" s="231">
        <v>12.9</v>
      </c>
      <c r="DY165" s="231">
        <v>11.01</v>
      </c>
      <c r="DZ165" s="231">
        <v>247.6</v>
      </c>
      <c r="EA165" s="231">
        <v>158.66</v>
      </c>
      <c r="EB165" s="231">
        <v>26.52</v>
      </c>
      <c r="EC165" s="231">
        <v>1445.6</v>
      </c>
      <c r="ED165" s="231">
        <v>38.409999999999997</v>
      </c>
      <c r="EE165" s="231">
        <v>28.02</v>
      </c>
      <c r="EF165" s="231">
        <v>16.23</v>
      </c>
      <c r="EG165" s="231">
        <v>34.25</v>
      </c>
      <c r="EH165" s="231">
        <v>1288.83</v>
      </c>
      <c r="EI165" s="231">
        <v>214.99</v>
      </c>
      <c r="EJ165" s="231">
        <v>7.14</v>
      </c>
      <c r="EK165" s="231">
        <v>4392</v>
      </c>
      <c r="EL165" s="231">
        <v>24.79</v>
      </c>
      <c r="EM165" s="231">
        <v>286.8</v>
      </c>
      <c r="EN165" s="231">
        <v>152.27000000000001</v>
      </c>
      <c r="EO165" s="231">
        <v>275.8</v>
      </c>
      <c r="EP165" s="231">
        <v>4274.8900000000003</v>
      </c>
      <c r="EQ165" s="231">
        <v>292.19</v>
      </c>
      <c r="ER165" s="231">
        <v>171.68</v>
      </c>
      <c r="ES165" s="231">
        <v>314</v>
      </c>
      <c r="ET165" s="231">
        <v>72.66</v>
      </c>
      <c r="EU165" s="231">
        <v>27.2</v>
      </c>
      <c r="EV165" s="231">
        <v>498.75</v>
      </c>
      <c r="EW165" s="231">
        <v>16.55</v>
      </c>
      <c r="EX165" s="231">
        <v>216.3</v>
      </c>
      <c r="EY165" s="231">
        <v>288.37</v>
      </c>
      <c r="EZ165" s="231">
        <v>34.159999999999997</v>
      </c>
      <c r="FA165" s="231">
        <v>84.55</v>
      </c>
      <c r="FB165" s="231">
        <v>35.06</v>
      </c>
      <c r="FC165" s="231">
        <v>70.2</v>
      </c>
      <c r="FD165" s="231">
        <v>9.3000000000000007</v>
      </c>
      <c r="FE165" s="231">
        <v>26.06</v>
      </c>
      <c r="FF165" s="231">
        <v>596</v>
      </c>
      <c r="FG165" s="231">
        <v>86.8</v>
      </c>
      <c r="FH165" s="231">
        <v>915.38</v>
      </c>
      <c r="FI165" s="231">
        <v>69.38</v>
      </c>
      <c r="FJ165" s="233">
        <v>45460</v>
      </c>
      <c r="FN165" s="326">
        <f t="shared" si="660"/>
        <v>1.4278932611202019E-2</v>
      </c>
      <c r="FO165" s="322">
        <f t="shared" si="661"/>
        <v>0.27983748095479938</v>
      </c>
      <c r="FP165" s="322">
        <f t="shared" si="662"/>
        <v>1.1301294711432973E-2</v>
      </c>
      <c r="FQ165" s="322">
        <f t="shared" si="663"/>
        <v>-3.315963998105177E-3</v>
      </c>
      <c r="FR165" s="322">
        <f t="shared" si="664"/>
        <v>-4.3778423662164542E-2</v>
      </c>
      <c r="FS165" s="322">
        <f t="shared" si="665"/>
        <v>-2.5342118601115054E-2</v>
      </c>
      <c r="FT165" s="322">
        <f t="shared" si="666"/>
        <v>-1.729559748427675E-2</v>
      </c>
      <c r="FU165" s="322">
        <f t="shared" si="667"/>
        <v>2.564102564102564E-2</v>
      </c>
      <c r="FV165" s="322">
        <f t="shared" si="668"/>
        <v>0.2208080144522909</v>
      </c>
      <c r="FW165" s="322">
        <f t="shared" si="669"/>
        <v>1.1516052086184734E-2</v>
      </c>
      <c r="FX165" s="322">
        <f t="shared" si="670"/>
        <v>7.9309540471192777E-3</v>
      </c>
      <c r="FY165" s="322">
        <f t="shared" si="671"/>
        <v>0</v>
      </c>
      <c r="FZ165" s="322">
        <f t="shared" si="672"/>
        <v>2.1998166819431734E-2</v>
      </c>
      <c r="GA165" s="322">
        <f t="shared" si="673"/>
        <v>-2.3422855082912728E-2</v>
      </c>
      <c r="GB165" s="322">
        <f t="shared" si="674"/>
        <v>8.9928057553958114E-3</v>
      </c>
      <c r="GC165" s="322">
        <f t="shared" si="675"/>
        <v>-0.1197810745335073</v>
      </c>
      <c r="GD165" s="322">
        <f t="shared" si="676"/>
        <v>6.4043915827996598E-3</v>
      </c>
      <c r="GE165" s="322">
        <f t="shared" si="677"/>
        <v>1.0021138338683058E-2</v>
      </c>
      <c r="GF165" s="322">
        <f t="shared" si="678"/>
        <v>2.9353343632752112E-2</v>
      </c>
      <c r="GG165" s="322">
        <f t="shared" si="679"/>
        <v>7.7430972388955577E-2</v>
      </c>
      <c r="GH165" s="322">
        <f t="shared" si="680"/>
        <v>4.3243243243242325E-3</v>
      </c>
      <c r="GI165" s="322">
        <f t="shared" si="681"/>
        <v>5.292103934003034E-2</v>
      </c>
      <c r="GJ165" s="322">
        <f t="shared" si="682"/>
        <v>0</v>
      </c>
      <c r="GK165" s="322">
        <f t="shared" si="683"/>
        <v>4.6849569867472698E-2</v>
      </c>
      <c r="GL165" s="322">
        <f t="shared" si="684"/>
        <v>9.3769995928101937E-2</v>
      </c>
      <c r="GM165" s="322">
        <f t="shared" si="685"/>
        <v>-2.4000908265213429E-2</v>
      </c>
      <c r="GN165" s="322">
        <f t="shared" si="686"/>
        <v>-3.9393939393939363E-2</v>
      </c>
      <c r="GO165" s="322">
        <f t="shared" si="687"/>
        <v>3.26481257557436E-2</v>
      </c>
      <c r="GP165" s="322">
        <f t="shared" si="688"/>
        <v>-2.7535258562793829E-2</v>
      </c>
      <c r="GQ165" s="322">
        <f t="shared" si="689"/>
        <v>-1.2285012285012751E-3</v>
      </c>
      <c r="GR165" s="322">
        <f t="shared" si="690"/>
        <v>7.2522784564669332E-2</v>
      </c>
      <c r="GS165" s="322">
        <f t="shared" si="691"/>
        <v>1.4923100350236088E-2</v>
      </c>
      <c r="GT165" s="322">
        <f t="shared" si="692"/>
        <v>-1.5027322404371627E-2</v>
      </c>
      <c r="GU165" s="322">
        <f t="shared" si="693"/>
        <v>-1.7718324078748061E-2</v>
      </c>
      <c r="GV165" s="322">
        <f t="shared" si="694"/>
        <v>0.1519360269360269</v>
      </c>
      <c r="GW165" s="322">
        <f t="shared" si="695"/>
        <v>4.7784535186794097E-2</v>
      </c>
      <c r="GX165" s="322">
        <f t="shared" si="696"/>
        <v>5.4253618310333145E-2</v>
      </c>
      <c r="GY165" s="322">
        <f t="shared" si="697"/>
        <v>3.7464788732394318E-2</v>
      </c>
      <c r="GZ165" s="322">
        <f t="shared" si="698"/>
        <v>-9.23361034164355E-3</v>
      </c>
      <c r="HA165" s="322">
        <f t="shared" si="699"/>
        <v>4.000613120784801E-2</v>
      </c>
      <c r="HB165" s="322">
        <f t="shared" si="700"/>
        <v>-1.9076081772803868E-2</v>
      </c>
      <c r="HC165" s="322">
        <f t="shared" si="701"/>
        <v>2.3510114816839789E-2</v>
      </c>
      <c r="HD165" s="322">
        <f t="shared" si="702"/>
        <v>1.6822429906542195E-2</v>
      </c>
      <c r="HE165" s="322">
        <f t="shared" si="703"/>
        <v>4.3013775653640743E-2</v>
      </c>
      <c r="HF165" s="322">
        <f t="shared" si="704"/>
        <v>-9.5301629657875266E-4</v>
      </c>
      <c r="HG165" s="322">
        <f t="shared" si="705"/>
        <v>1.4848026085943768E-2</v>
      </c>
      <c r="HH165" s="322">
        <f t="shared" si="706"/>
        <v>-5.2552099063726924E-2</v>
      </c>
      <c r="HI165" s="322">
        <f t="shared" si="707"/>
        <v>3.9197299324831139E-2</v>
      </c>
      <c r="HJ165" s="322">
        <f t="shared" si="708"/>
        <v>5.1502145922746823E-2</v>
      </c>
      <c r="HK165" s="322">
        <f t="shared" si="709"/>
        <v>-2.6207412953949938E-3</v>
      </c>
      <c r="HL165" s="322">
        <f t="shared" si="710"/>
        <v>-4.9107142857142919E-2</v>
      </c>
      <c r="HM165" s="322">
        <f t="shared" si="711"/>
        <v>6.0228443924985407E-2</v>
      </c>
      <c r="HN165" s="322">
        <f t="shared" si="712"/>
        <v>8.280019685039379E-2</v>
      </c>
      <c r="HO165" s="322">
        <f t="shared" si="713"/>
        <v>0.17829457364341073</v>
      </c>
      <c r="HP165" s="322">
        <f t="shared" si="714"/>
        <v>3.5004321521175399E-2</v>
      </c>
      <c r="HQ165" s="322">
        <f t="shared" si="715"/>
        <v>-3.7822238255126664E-2</v>
      </c>
      <c r="HR165" s="322">
        <f t="shared" si="716"/>
        <v>-4.732325026226445E-2</v>
      </c>
      <c r="HS165" s="322">
        <f t="shared" si="717"/>
        <v>5.4426229508196672E-2</v>
      </c>
      <c r="HT165" s="322">
        <f t="shared" si="718"/>
        <v>-2.588555858310789E-3</v>
      </c>
      <c r="HU165" s="322">
        <f t="shared" si="719"/>
        <v>6.8898144967365238E-2</v>
      </c>
      <c r="HV165" s="322">
        <f t="shared" si="720"/>
        <v>-1.1299435028248548E-2</v>
      </c>
      <c r="HW165" s="322">
        <f t="shared" si="721"/>
        <v>1.891218474627766E-2</v>
      </c>
      <c r="HX165" s="322">
        <f t="shared" si="722"/>
        <v>3.7962244634083285E-2</v>
      </c>
      <c r="HY165" s="322">
        <f t="shared" si="723"/>
        <v>6.8562894576063467E-3</v>
      </c>
      <c r="HZ165" s="322">
        <f t="shared" si="724"/>
        <v>3.5591958302308234E-2</v>
      </c>
      <c r="IA165" s="322">
        <f t="shared" si="725"/>
        <v>9.6595610612359517E-4</v>
      </c>
      <c r="IB165" s="322">
        <f t="shared" si="726"/>
        <v>4.4124868467204433E-2</v>
      </c>
      <c r="IC165" s="322">
        <f t="shared" si="727"/>
        <v>3.666392840157386E-3</v>
      </c>
      <c r="ID165" s="322">
        <f t="shared" si="728"/>
        <v>-8.8129020886577956E-3</v>
      </c>
      <c r="IE165" s="322">
        <f t="shared" si="729"/>
        <v>2.6301444535295815E-2</v>
      </c>
      <c r="IF165" s="322">
        <f t="shared" si="730"/>
        <v>2.7230046948356863E-2</v>
      </c>
      <c r="IG165" s="322">
        <f t="shared" si="731"/>
        <v>-5.8845577211394315E-2</v>
      </c>
      <c r="IH165" s="322">
        <f t="shared" si="732"/>
        <v>5.495420482930892E-2</v>
      </c>
      <c r="II165" s="322">
        <f t="shared" si="733"/>
        <v>-1.056611089569604E-2</v>
      </c>
      <c r="IJ165" s="322">
        <f t="shared" si="734"/>
        <v>-4.3982509249915987E-2</v>
      </c>
      <c r="IK165" s="322">
        <f t="shared" si="735"/>
        <v>4.9691169105781412E-2</v>
      </c>
      <c r="IL165" s="322">
        <f t="shared" si="736"/>
        <v>0.14894830659536532</v>
      </c>
      <c r="IM165" s="322">
        <f t="shared" si="737"/>
        <v>1.0965536884078553E-2</v>
      </c>
      <c r="IN165" s="322">
        <f t="shared" si="738"/>
        <v>4.0277407308615579E-2</v>
      </c>
      <c r="IO165" s="322">
        <f t="shared" si="739"/>
        <v>3.9920159680638723E-2</v>
      </c>
      <c r="IP165" s="322">
        <f t="shared" si="740"/>
        <v>4.0488075429839059E-2</v>
      </c>
      <c r="IQ165" s="322">
        <f t="shared" si="741"/>
        <v>-4.2006863093125207E-2</v>
      </c>
      <c r="IR165" s="322">
        <f t="shared" si="742"/>
        <v>1.0282776349614395E-2</v>
      </c>
      <c r="IS165" s="322">
        <f t="shared" si="743"/>
        <v>0.22583333333333341</v>
      </c>
      <c r="IT165" s="322">
        <f t="shared" si="744"/>
        <v>5.4216867469879568E-2</v>
      </c>
      <c r="IU165" s="322">
        <f t="shared" si="745"/>
        <v>7.5046904315196287E-3</v>
      </c>
      <c r="IV165" s="322">
        <f t="shared" si="746"/>
        <v>3.2672770600777494E-2</v>
      </c>
      <c r="IW165" s="322">
        <f t="shared" si="747"/>
        <v>7.2289156626506076E-2</v>
      </c>
      <c r="IX165" s="322">
        <f t="shared" si="748"/>
        <v>-1.7094017094017006E-2</v>
      </c>
      <c r="IY165" s="322">
        <f t="shared" si="749"/>
        <v>-5.7291666666666602E-2</v>
      </c>
      <c r="IZ165" s="322">
        <f t="shared" si="750"/>
        <v>2.2589052997393552E-2</v>
      </c>
      <c r="JA165" s="322">
        <f t="shared" si="751"/>
        <v>0.22183622828784133</v>
      </c>
      <c r="JB165" s="322">
        <f t="shared" si="752"/>
        <v>2.1371769383697812E-2</v>
      </c>
      <c r="JC165" s="322">
        <f t="shared" si="753"/>
        <v>3.1503881567069819E-2</v>
      </c>
      <c r="JD165" s="322">
        <f t="shared" si="754"/>
        <v>-1.074204946996467E-2</v>
      </c>
      <c r="JE165" s="322">
        <f t="shared" si="755"/>
        <v>2.4424416843380752E-2</v>
      </c>
      <c r="JF165" s="322">
        <f t="shared" si="756"/>
        <v>3.6962385511456176E-2</v>
      </c>
      <c r="JG165" s="322">
        <f t="shared" si="757"/>
        <v>6.4199732501114645E-2</v>
      </c>
      <c r="JH165" s="322">
        <f t="shared" si="758"/>
        <v>9.4356292186449399E-3</v>
      </c>
      <c r="JI165" s="322">
        <f t="shared" si="759"/>
        <v>2.7109394379673191E-2</v>
      </c>
      <c r="JJ165" s="322">
        <f t="shared" si="760"/>
        <v>2.9042386185243265E-2</v>
      </c>
      <c r="JK165" s="322">
        <f t="shared" si="761"/>
        <v>4.5807453416149072E-2</v>
      </c>
      <c r="JL165" s="322">
        <f t="shared" si="762"/>
        <v>1.0496183206106952E-2</v>
      </c>
      <c r="JM165" s="322">
        <f t="shared" si="763"/>
        <v>-4.692999608916699E-3</v>
      </c>
      <c r="JN165" s="322">
        <f t="shared" si="764"/>
        <v>-1.9076081772803868E-2</v>
      </c>
      <c r="JO165" s="322">
        <f t="shared" si="765"/>
        <v>9.2975206611570112E-3</v>
      </c>
      <c r="JP165" s="322">
        <f t="shared" si="766"/>
        <v>2.5023756731073776E-2</v>
      </c>
      <c r="JQ165" s="322">
        <f t="shared" si="767"/>
        <v>-1.661978221415613E-2</v>
      </c>
      <c r="JR165" s="322">
        <f t="shared" si="768"/>
        <v>2.3986486486486564E-2</v>
      </c>
      <c r="JS165" s="322">
        <f t="shared" si="769"/>
        <v>4.9691169105781412E-2</v>
      </c>
      <c r="JT165" s="322">
        <f t="shared" si="770"/>
        <v>1.3149655604257925E-2</v>
      </c>
      <c r="JU165" s="322">
        <f t="shared" si="771"/>
        <v>-3.0977734753146205E-2</v>
      </c>
      <c r="JV165" s="322">
        <f t="shared" si="772"/>
        <v>4.1730124885775349E-2</v>
      </c>
      <c r="JW165" s="322">
        <f t="shared" si="773"/>
        <v>3.7801183090463202E-2</v>
      </c>
      <c r="JX165" s="322">
        <f t="shared" si="774"/>
        <v>-3.8095238095238099E-2</v>
      </c>
      <c r="JY165" s="322">
        <f t="shared" si="775"/>
        <v>-6.8863748155433852E-3</v>
      </c>
      <c r="JZ165" s="322">
        <f t="shared" si="776"/>
        <v>-3.7112010796221131E-3</v>
      </c>
      <c r="KA165" s="322">
        <f t="shared" si="777"/>
        <v>3.0312215822970626E-4</v>
      </c>
      <c r="KB165" s="322">
        <f t="shared" si="778"/>
        <v>3.6335292001439035E-2</v>
      </c>
      <c r="KC165" s="322">
        <f t="shared" si="779"/>
        <v>1.9753086419753086E-2</v>
      </c>
      <c r="KD165" s="322">
        <f t="shared" si="780"/>
        <v>-5.0284007647970044E-2</v>
      </c>
      <c r="KE165" s="322">
        <f t="shared" si="781"/>
        <v>3.0181086519114688E-2</v>
      </c>
      <c r="KF165" s="322">
        <f t="shared" si="782"/>
        <v>0.13400261894369273</v>
      </c>
      <c r="KG165" s="322">
        <f t="shared" si="783"/>
        <v>-9.3984306887532704E-2</v>
      </c>
      <c r="KH165" s="322">
        <f t="shared" si="784"/>
        <v>-5.1948051948052097E-2</v>
      </c>
      <c r="KI165" s="322">
        <f t="shared" si="785"/>
        <v>0.31578947368421051</v>
      </c>
      <c r="KJ165" s="322">
        <f t="shared" si="786"/>
        <v>5.6511056511056465E-2</v>
      </c>
      <c r="KK165" s="322">
        <f t="shared" si="787"/>
        <v>2.8971962616822479E-2</v>
      </c>
      <c r="KL165" s="322">
        <f t="shared" si="788"/>
        <v>-3.8446601941747593E-2</v>
      </c>
      <c r="KM165" s="322">
        <f t="shared" si="789"/>
        <v>3.8282834893004346E-2</v>
      </c>
      <c r="KN165" s="322">
        <f t="shared" si="790"/>
        <v>2.3148148148148064E-2</v>
      </c>
      <c r="KO165" s="322">
        <f t="shared" si="791"/>
        <v>6.8440502586843976E-2</v>
      </c>
      <c r="KP165" s="322">
        <f t="shared" si="792"/>
        <v>3.9794260963724931E-2</v>
      </c>
      <c r="KQ165" s="322">
        <f t="shared" si="793"/>
        <v>6.5399239543726187E-2</v>
      </c>
      <c r="KR165" s="322">
        <f t="shared" si="794"/>
        <v>-1.7554479418886146E-2</v>
      </c>
      <c r="KS165" s="322">
        <f t="shared" si="795"/>
        <v>3.2870928829915665E-2</v>
      </c>
      <c r="KT165" s="322">
        <f t="shared" si="796"/>
        <v>-5.3175068687680207E-3</v>
      </c>
      <c r="KU165" s="322">
        <f t="shared" si="797"/>
        <v>0.1651942984120103</v>
      </c>
      <c r="KV165" s="322">
        <f t="shared" si="798"/>
        <v>4.2194092827003314E-3</v>
      </c>
      <c r="KW165" s="322">
        <f t="shared" si="799"/>
        <v>-4.5330915684496827E-3</v>
      </c>
      <c r="KX165" s="322">
        <f t="shared" si="800"/>
        <v>1.3905930470347643E-2</v>
      </c>
      <c r="KY165" s="322">
        <f t="shared" si="801"/>
        <v>0.13136094674556217</v>
      </c>
      <c r="KZ165" s="322">
        <f t="shared" si="802"/>
        <v>-1.5081967213114082E-3</v>
      </c>
      <c r="LA165" s="322">
        <f t="shared" si="803"/>
        <v>-7.246376811593791E-4</v>
      </c>
      <c r="LB165" s="322">
        <f t="shared" si="804"/>
        <v>9.164708886619008E-2</v>
      </c>
      <c r="LC165" s="322">
        <f t="shared" si="805"/>
        <v>6.8883523558677134E-2</v>
      </c>
      <c r="LD165" s="322">
        <f t="shared" si="806"/>
        <v>-2.1543371708651549E-2</v>
      </c>
      <c r="LE165" s="322">
        <f t="shared" si="807"/>
        <v>4.0527554097491529E-2</v>
      </c>
      <c r="LF165" s="322">
        <f t="shared" si="808"/>
        <v>-2.0754716981132158E-2</v>
      </c>
      <c r="LG165" s="322">
        <f t="shared" si="809"/>
        <v>9.6510764662211587E-3</v>
      </c>
      <c r="LH165" s="322">
        <f t="shared" si="810"/>
        <v>-2.5598464092153926E-3</v>
      </c>
      <c r="LI165" s="322">
        <f t="shared" si="811"/>
        <v>-8.9820359281436273E-3</v>
      </c>
      <c r="LJ165" s="322">
        <f t="shared" si="812"/>
        <v>-2.2417065895326674E-2</v>
      </c>
      <c r="LK165" s="322">
        <f t="shared" si="813"/>
        <v>1.42801871196933E-2</v>
      </c>
      <c r="LL165" s="322">
        <f t="shared" si="814"/>
        <v>-4.2869151022695465E-2</v>
      </c>
      <c r="LM165" s="322">
        <f t="shared" si="815"/>
        <v>-5.2941176470588571E-3</v>
      </c>
      <c r="LN165" s="322">
        <f t="shared" si="816"/>
        <v>-2.2036262203626197E-2</v>
      </c>
      <c r="LO165" s="322">
        <f t="shared" si="817"/>
        <v>-0.12468827930174563</v>
      </c>
      <c r="LP165" s="322">
        <f t="shared" si="818"/>
        <v>-1.0638297872340387E-2</v>
      </c>
      <c r="LQ165" s="322">
        <f t="shared" si="819"/>
        <v>3.8387715930894475E-4</v>
      </c>
      <c r="LR165" s="322">
        <f t="shared" si="820"/>
        <v>0</v>
      </c>
      <c r="LS165" s="322">
        <f t="shared" si="821"/>
        <v>0.10827374872318699</v>
      </c>
      <c r="LT165" s="322">
        <f t="shared" si="822"/>
        <v>-6.2230471095589275E-4</v>
      </c>
      <c r="LU165" s="322">
        <f t="shared" si="823"/>
        <v>5.4407294832826726E-2</v>
      </c>
      <c r="LV165" s="327">
        <f t="shared" si="824"/>
        <v>-2.6327336551118913E-3</v>
      </c>
    </row>
    <row r="166" spans="1:334">
      <c r="A166" s="265">
        <v>45936</v>
      </c>
      <c r="B166" s="230">
        <v>4237.72</v>
      </c>
      <c r="C166" s="231">
        <v>256</v>
      </c>
      <c r="D166" s="231">
        <v>88.55</v>
      </c>
      <c r="E166" s="231">
        <v>42.22</v>
      </c>
      <c r="F166" s="231">
        <v>2898.5</v>
      </c>
      <c r="G166" s="231">
        <v>175.44</v>
      </c>
      <c r="H166" s="231">
        <v>242.4</v>
      </c>
      <c r="I166" s="231">
        <v>217000</v>
      </c>
      <c r="J166" s="231">
        <v>138.96</v>
      </c>
      <c r="K166" s="231">
        <v>510.96</v>
      </c>
      <c r="L166" s="231">
        <v>78.48</v>
      </c>
      <c r="M166" s="232">
        <v>7.0000000000000007E-2</v>
      </c>
      <c r="N166" s="231">
        <v>44.02</v>
      </c>
      <c r="O166" s="231">
        <v>5164.93</v>
      </c>
      <c r="P166" s="231">
        <v>5.43</v>
      </c>
      <c r="Q166" s="231">
        <v>2133.67</v>
      </c>
      <c r="R166" s="231">
        <v>52.05</v>
      </c>
      <c r="S166" s="231">
        <v>245.27</v>
      </c>
      <c r="T166" s="231">
        <v>89.16</v>
      </c>
      <c r="U166" s="231">
        <v>94400</v>
      </c>
      <c r="V166" s="231">
        <v>18.940000000000001</v>
      </c>
      <c r="W166" s="231">
        <v>183.16</v>
      </c>
      <c r="X166" s="231">
        <v>18.04</v>
      </c>
      <c r="Y166" s="231">
        <v>354.5</v>
      </c>
      <c r="Z166" s="231">
        <v>159.01</v>
      </c>
      <c r="AA166" s="231">
        <v>413.49</v>
      </c>
      <c r="AB166" s="231">
        <v>3.06</v>
      </c>
      <c r="AC166" s="231">
        <v>7.78</v>
      </c>
      <c r="AD166" s="231">
        <v>28.25</v>
      </c>
      <c r="AE166" s="231">
        <v>216.37</v>
      </c>
      <c r="AF166" s="231">
        <v>546</v>
      </c>
      <c r="AG166" s="231">
        <v>67.040000000000006</v>
      </c>
      <c r="AH166" s="231">
        <v>7.45</v>
      </c>
      <c r="AI166" s="231">
        <v>185.22</v>
      </c>
      <c r="AJ166" s="231">
        <v>24.78</v>
      </c>
      <c r="AK166" s="231">
        <v>122.55</v>
      </c>
      <c r="AL166" s="231">
        <v>395.72</v>
      </c>
      <c r="AM166" s="231">
        <v>36.369999999999997</v>
      </c>
      <c r="AN166" s="231">
        <v>19.600000000000001</v>
      </c>
      <c r="AO166" s="231">
        <v>202</v>
      </c>
      <c r="AP166" s="231">
        <v>299.43</v>
      </c>
      <c r="AQ166" s="231">
        <v>18.920000000000002</v>
      </c>
      <c r="AR166" s="231">
        <v>11.26</v>
      </c>
      <c r="AS166" s="231">
        <v>75.61</v>
      </c>
      <c r="AT166" s="231">
        <v>103.2</v>
      </c>
      <c r="AU166" s="231">
        <v>165.65</v>
      </c>
      <c r="AV166" s="231">
        <v>29.84</v>
      </c>
      <c r="AW166" s="231">
        <v>53.2</v>
      </c>
      <c r="AX166" s="231">
        <v>5.32</v>
      </c>
      <c r="AY166" s="231">
        <v>25.55</v>
      </c>
      <c r="AZ166" s="231">
        <v>30.4</v>
      </c>
      <c r="BA166" s="231">
        <v>22245</v>
      </c>
      <c r="BB166" s="231">
        <v>813.9</v>
      </c>
      <c r="BC166" s="231">
        <v>4.33</v>
      </c>
      <c r="BD166" s="231">
        <v>26.01</v>
      </c>
      <c r="BE166" s="231">
        <v>337.51</v>
      </c>
      <c r="BF166" s="231">
        <v>1220.08</v>
      </c>
      <c r="BG166" s="231">
        <v>242.3</v>
      </c>
      <c r="BH166" s="231">
        <v>71.42</v>
      </c>
      <c r="BI166" s="231">
        <v>491.3</v>
      </c>
      <c r="BJ166" s="231">
        <v>8.52</v>
      </c>
      <c r="BK166" s="231">
        <v>1870</v>
      </c>
      <c r="BL166" s="231">
        <v>200.02</v>
      </c>
      <c r="BM166" s="231">
        <v>291.49</v>
      </c>
      <c r="BN166" s="231">
        <v>345.85</v>
      </c>
      <c r="BO166" s="231">
        <v>3017.05</v>
      </c>
      <c r="BP166" s="231">
        <v>142.34</v>
      </c>
      <c r="BQ166" s="231">
        <v>1132.3599999999999</v>
      </c>
      <c r="BR166" s="231">
        <v>109.19</v>
      </c>
      <c r="BS166" s="231">
        <v>369.65</v>
      </c>
      <c r="BT166" s="231">
        <v>108.2</v>
      </c>
      <c r="BU166" s="231">
        <v>50</v>
      </c>
      <c r="BV166" s="231">
        <v>11.41</v>
      </c>
      <c r="BW166" s="231">
        <v>101.84</v>
      </c>
      <c r="BX166" s="231">
        <v>705.3</v>
      </c>
      <c r="BY166" s="231">
        <v>190.72</v>
      </c>
      <c r="BZ166" s="231">
        <v>151.02000000000001</v>
      </c>
      <c r="CA166" s="231">
        <v>150.08000000000001</v>
      </c>
      <c r="CB166" s="231">
        <v>75.5</v>
      </c>
      <c r="CC166" s="231">
        <v>100600</v>
      </c>
      <c r="CD166" s="231">
        <v>187.5</v>
      </c>
      <c r="CE166" s="231">
        <v>80.28</v>
      </c>
      <c r="CF166" s="231">
        <v>7910</v>
      </c>
      <c r="CG166" s="231">
        <v>14</v>
      </c>
      <c r="CH166" s="231">
        <v>1.83</v>
      </c>
      <c r="CI166" s="231">
        <v>157.6</v>
      </c>
      <c r="CJ166" s="231">
        <v>214.9</v>
      </c>
      <c r="CK166" s="231">
        <v>56.93</v>
      </c>
      <c r="CL166" s="231">
        <v>24.54</v>
      </c>
      <c r="CM166" s="231">
        <v>7.05</v>
      </c>
      <c r="CN166" s="231">
        <v>12.24</v>
      </c>
      <c r="CO166" s="231">
        <v>19.010000000000002</v>
      </c>
      <c r="CP166" s="231">
        <v>1982.5</v>
      </c>
      <c r="CQ166" s="231">
        <v>228.65</v>
      </c>
      <c r="CR166" s="231">
        <v>428</v>
      </c>
      <c r="CS166" s="231">
        <v>265.52999999999997</v>
      </c>
      <c r="CT166" s="231">
        <v>343.65</v>
      </c>
      <c r="CU166" s="231">
        <v>678.95</v>
      </c>
      <c r="CV166" s="231">
        <v>292.45</v>
      </c>
      <c r="CW166" s="231">
        <v>556.74</v>
      </c>
      <c r="CX166" s="231">
        <v>12.93</v>
      </c>
      <c r="CY166" s="231">
        <v>651.5</v>
      </c>
      <c r="CZ166" s="231">
        <v>53.9</v>
      </c>
      <c r="DA166" s="231">
        <v>12025</v>
      </c>
      <c r="DB166" s="231">
        <v>299.43</v>
      </c>
      <c r="DC166" s="231">
        <v>9.39</v>
      </c>
      <c r="DD166" s="231">
        <v>32.479999999999997</v>
      </c>
      <c r="DE166" s="231">
        <v>2237</v>
      </c>
      <c r="DF166" s="231">
        <v>297.3</v>
      </c>
      <c r="DG166" s="231">
        <v>190.72</v>
      </c>
      <c r="DH166" s="231">
        <v>16.62</v>
      </c>
      <c r="DI166" s="231">
        <v>9.59</v>
      </c>
      <c r="DJ166" s="231">
        <v>34.86</v>
      </c>
      <c r="DK166" s="231">
        <v>65.22</v>
      </c>
      <c r="DL166" s="231">
        <v>12440</v>
      </c>
      <c r="DM166" s="231">
        <v>39.56</v>
      </c>
      <c r="DN166" s="231">
        <v>60.43</v>
      </c>
      <c r="DO166" s="231">
        <v>66.86</v>
      </c>
      <c r="DP166" s="231">
        <v>78.459999999999994</v>
      </c>
      <c r="DQ166" s="231">
        <v>207000</v>
      </c>
      <c r="DR166" s="231">
        <v>685.29</v>
      </c>
      <c r="DS166" s="231">
        <v>52.05</v>
      </c>
      <c r="DT166" s="231">
        <v>52.86</v>
      </c>
      <c r="DU166" s="231">
        <v>48.58</v>
      </c>
      <c r="DV166" s="231">
        <v>7.49</v>
      </c>
      <c r="DW166" s="231">
        <v>2.02</v>
      </c>
      <c r="DX166" s="231">
        <v>17.05</v>
      </c>
      <c r="DY166" s="231">
        <v>10.75</v>
      </c>
      <c r="DZ166" s="231">
        <v>239</v>
      </c>
      <c r="EA166" s="231">
        <v>148.75</v>
      </c>
      <c r="EB166" s="231">
        <v>26.29</v>
      </c>
      <c r="EC166" s="231">
        <v>1467.6</v>
      </c>
      <c r="ED166" s="231">
        <v>37.18</v>
      </c>
      <c r="EE166" s="231">
        <v>26.91</v>
      </c>
      <c r="EF166" s="231">
        <v>16.579999999999998</v>
      </c>
      <c r="EG166" s="231">
        <v>33.25</v>
      </c>
      <c r="EH166" s="231">
        <v>1277.99</v>
      </c>
      <c r="EI166" s="231">
        <v>202.46</v>
      </c>
      <c r="EJ166" s="231">
        <v>7.27</v>
      </c>
      <c r="EK166" s="231">
        <v>4485</v>
      </c>
      <c r="EL166" s="231">
        <v>24.5</v>
      </c>
      <c r="EM166" s="231">
        <v>290.2</v>
      </c>
      <c r="EN166" s="231">
        <v>149.69</v>
      </c>
      <c r="EO166" s="231">
        <v>267</v>
      </c>
      <c r="EP166" s="231">
        <v>4414</v>
      </c>
      <c r="EQ166" s="231">
        <v>280.66000000000003</v>
      </c>
      <c r="ER166" s="231">
        <v>169.6</v>
      </c>
      <c r="ES166" s="231">
        <v>305.55</v>
      </c>
      <c r="ET166" s="231">
        <v>72.83</v>
      </c>
      <c r="EU166" s="231">
        <v>26.24</v>
      </c>
      <c r="EV166" s="231">
        <v>489.13</v>
      </c>
      <c r="EW166" s="231">
        <v>16.239999999999998</v>
      </c>
      <c r="EX166" s="231">
        <v>210.73</v>
      </c>
      <c r="EY166" s="231">
        <v>277.82</v>
      </c>
      <c r="EZ166" s="231">
        <v>33.49</v>
      </c>
      <c r="FA166" s="231">
        <v>84.8</v>
      </c>
      <c r="FB166" s="231">
        <v>34.4</v>
      </c>
      <c r="FC166" s="231">
        <v>71.5</v>
      </c>
      <c r="FD166" s="231">
        <v>10.1</v>
      </c>
      <c r="FE166" s="231">
        <v>25.15</v>
      </c>
      <c r="FF166" s="231">
        <v>596</v>
      </c>
      <c r="FG166" s="231">
        <v>83.34</v>
      </c>
      <c r="FH166" s="231">
        <v>930.01</v>
      </c>
      <c r="FI166" s="231">
        <v>68.42</v>
      </c>
      <c r="FJ166" s="233">
        <v>51500</v>
      </c>
      <c r="FN166" s="326">
        <f t="shared" si="660"/>
        <v>-2.295673104634454E-2</v>
      </c>
      <c r="FO166" s="322">
        <f t="shared" si="661"/>
        <v>1.5873015873015872E-2</v>
      </c>
      <c r="FP166" s="322">
        <f t="shared" si="662"/>
        <v>-3.9275252251274866E-2</v>
      </c>
      <c r="FQ166" s="322">
        <f t="shared" si="663"/>
        <v>3.3269961977186449E-3</v>
      </c>
      <c r="FR166" s="322">
        <f t="shared" si="664"/>
        <v>3.6485283232074797E-2</v>
      </c>
      <c r="FS166" s="322">
        <f t="shared" si="665"/>
        <v>1.3693881088576903E-2</v>
      </c>
      <c r="FT166" s="322">
        <f t="shared" si="666"/>
        <v>-3.0399999999999976E-2</v>
      </c>
      <c r="FU166" s="322">
        <f t="shared" si="667"/>
        <v>-1.3636363636363636E-2</v>
      </c>
      <c r="FV166" s="322">
        <f t="shared" si="668"/>
        <v>-6.5312436940875629E-2</v>
      </c>
      <c r="FW166" s="322">
        <f t="shared" si="669"/>
        <v>-1.2351406204697097E-2</v>
      </c>
      <c r="FX166" s="322">
        <f t="shared" si="670"/>
        <v>-9.1876880351770399E-2</v>
      </c>
      <c r="FY166" s="322">
        <f t="shared" si="671"/>
        <v>0</v>
      </c>
      <c r="FZ166" s="322">
        <f t="shared" si="672"/>
        <v>-1.3004484304932697E-2</v>
      </c>
      <c r="GA166" s="322">
        <f t="shared" si="673"/>
        <v>-4.6717915117062393E-2</v>
      </c>
      <c r="GB166" s="322">
        <f t="shared" si="674"/>
        <v>-3.2085561497326311E-2</v>
      </c>
      <c r="GC166" s="322">
        <f t="shared" si="675"/>
        <v>-1.7986422736163816E-2</v>
      </c>
      <c r="GD166" s="322">
        <f t="shared" si="676"/>
        <v>-5.363636363636369E-2</v>
      </c>
      <c r="GE166" s="322">
        <f t="shared" si="677"/>
        <v>-4.9414774048523263E-2</v>
      </c>
      <c r="GF166" s="322">
        <f t="shared" si="678"/>
        <v>-4.4168096054888556E-2</v>
      </c>
      <c r="GG166" s="322">
        <f t="shared" si="679"/>
        <v>5.1810584958217269E-2</v>
      </c>
      <c r="GH166" s="322">
        <f t="shared" si="680"/>
        <v>1.9375672766415664E-2</v>
      </c>
      <c r="GI166" s="322">
        <f t="shared" si="681"/>
        <v>-2.3771452936787164E-2</v>
      </c>
      <c r="GJ166" s="322">
        <f t="shared" si="682"/>
        <v>-6.2857142857142903E-2</v>
      </c>
      <c r="GK166" s="322">
        <f t="shared" si="683"/>
        <v>-1.5824541921154883E-2</v>
      </c>
      <c r="GL166" s="322">
        <f t="shared" si="684"/>
        <v>-0.15433707387119083</v>
      </c>
      <c r="GM166" s="322">
        <f t="shared" si="685"/>
        <v>-3.8015029197589686E-2</v>
      </c>
      <c r="GN166" s="322">
        <f t="shared" si="686"/>
        <v>-3.4700315457413214E-2</v>
      </c>
      <c r="GO166" s="322">
        <f t="shared" si="687"/>
        <v>-8.8992974238875755E-2</v>
      </c>
      <c r="GP166" s="322">
        <f t="shared" si="688"/>
        <v>-2.4516574585635387E-2</v>
      </c>
      <c r="GQ166" s="322">
        <f t="shared" si="689"/>
        <v>-1.4304587490319286E-2</v>
      </c>
      <c r="GR166" s="322">
        <f t="shared" si="690"/>
        <v>-1.2836738383655798E-2</v>
      </c>
      <c r="GS166" s="322">
        <f t="shared" si="691"/>
        <v>5.8514628657164369E-3</v>
      </c>
      <c r="GT166" s="322">
        <f t="shared" si="692"/>
        <v>3.3287101248266324E-2</v>
      </c>
      <c r="GU166" s="322">
        <f t="shared" si="693"/>
        <v>-4.8152525823526408E-2</v>
      </c>
      <c r="GV166" s="322">
        <f t="shared" si="694"/>
        <v>-9.462915601023017E-2</v>
      </c>
      <c r="GW166" s="322">
        <f t="shared" si="695"/>
        <v>1.6169154228855745E-2</v>
      </c>
      <c r="GX166" s="322">
        <f t="shared" si="696"/>
        <v>-0.21037613488975349</v>
      </c>
      <c r="GY166" s="322">
        <f t="shared" si="697"/>
        <v>-1.2489818083084466E-2</v>
      </c>
      <c r="GZ166" s="322">
        <f t="shared" si="698"/>
        <v>-8.6672879776328024E-2</v>
      </c>
      <c r="HA166" s="322">
        <f t="shared" si="699"/>
        <v>-7.6148366494719301E-3</v>
      </c>
      <c r="HB166" s="322">
        <f t="shared" si="700"/>
        <v>-2.9494700677405655E-2</v>
      </c>
      <c r="HC166" s="322">
        <f t="shared" si="701"/>
        <v>1.0683760683760837E-2</v>
      </c>
      <c r="HD166" s="322">
        <f t="shared" si="702"/>
        <v>3.4926470588235198E-2</v>
      </c>
      <c r="HE166" s="322">
        <f t="shared" si="703"/>
        <v>1.9002695417789709E-2</v>
      </c>
      <c r="HF166" s="322">
        <f t="shared" si="704"/>
        <v>-1.5548984069445727E-2</v>
      </c>
      <c r="HG166" s="322">
        <f t="shared" si="705"/>
        <v>-4.9572551494635304E-2</v>
      </c>
      <c r="HH166" s="322">
        <f t="shared" si="706"/>
        <v>-4.8772712782913646E-2</v>
      </c>
      <c r="HI166" s="322">
        <f t="shared" si="707"/>
        <v>-3.9884497383143723E-2</v>
      </c>
      <c r="HJ166" s="322">
        <f t="shared" si="708"/>
        <v>8.5714285714285687E-2</v>
      </c>
      <c r="HK166" s="322">
        <f t="shared" si="709"/>
        <v>-4.091591591591591E-2</v>
      </c>
      <c r="HL166" s="322">
        <f t="shared" si="710"/>
        <v>-4.8513302034428815E-2</v>
      </c>
      <c r="HM166" s="322">
        <f t="shared" si="711"/>
        <v>0.11466436301028025</v>
      </c>
      <c r="HN166" s="322">
        <f t="shared" si="712"/>
        <v>-7.521872514486995E-2</v>
      </c>
      <c r="HO166" s="322">
        <f t="shared" si="713"/>
        <v>-5.043859649122797E-2</v>
      </c>
      <c r="HP166" s="322">
        <f t="shared" si="714"/>
        <v>8.6012526096033506E-2</v>
      </c>
      <c r="HQ166" s="322">
        <f t="shared" si="715"/>
        <v>-2.6619368979638975E-2</v>
      </c>
      <c r="HR166" s="322">
        <f t="shared" si="716"/>
        <v>5.7885062255054964E-2</v>
      </c>
      <c r="HS166" s="322">
        <f t="shared" si="717"/>
        <v>4.5605306799337596E-3</v>
      </c>
      <c r="HT166" s="322">
        <f t="shared" si="718"/>
        <v>-2.4450211719710315E-2</v>
      </c>
      <c r="HU166" s="322">
        <f t="shared" si="719"/>
        <v>-1.3156573265039693E-2</v>
      </c>
      <c r="HV166" s="322">
        <f t="shared" si="720"/>
        <v>-2.6285714285714336E-2</v>
      </c>
      <c r="HW166" s="322">
        <f t="shared" si="721"/>
        <v>0.11533919433145264</v>
      </c>
      <c r="HX166" s="322">
        <f t="shared" si="722"/>
        <v>-3.338482236284755E-3</v>
      </c>
      <c r="HY166" s="322">
        <f t="shared" si="723"/>
        <v>-1.7361111111111036E-2</v>
      </c>
      <c r="HZ166" s="322">
        <f t="shared" si="724"/>
        <v>-5.3206787460453433E-3</v>
      </c>
      <c r="IA166" s="322">
        <f t="shared" si="725"/>
        <v>4.355751404300074E-2</v>
      </c>
      <c r="IB166" s="322">
        <f t="shared" si="726"/>
        <v>-4.3671056167696856E-2</v>
      </c>
      <c r="IC166" s="322">
        <f t="shared" si="727"/>
        <v>-2.4407895303655718E-2</v>
      </c>
      <c r="ID166" s="322">
        <f t="shared" si="728"/>
        <v>-2.9163332444207355E-2</v>
      </c>
      <c r="IE166" s="322">
        <f t="shared" si="729"/>
        <v>-1.8324259726464041E-2</v>
      </c>
      <c r="IF166" s="322">
        <f t="shared" si="730"/>
        <v>-1.0968921389396735E-2</v>
      </c>
      <c r="IG166" s="322">
        <f t="shared" si="731"/>
        <v>-4.3807248108323153E-3</v>
      </c>
      <c r="IH166" s="322">
        <f t="shared" si="732"/>
        <v>-9.9447513812154678E-2</v>
      </c>
      <c r="II166" s="322">
        <f t="shared" si="733"/>
        <v>-2.2533555403153696E-3</v>
      </c>
      <c r="IJ166" s="322">
        <f t="shared" si="734"/>
        <v>-7.4026120243188345E-3</v>
      </c>
      <c r="IK166" s="322">
        <f t="shared" si="735"/>
        <v>1.1026293469041628E-2</v>
      </c>
      <c r="IL166" s="322">
        <f t="shared" si="736"/>
        <v>-6.2802531959786384E-2</v>
      </c>
      <c r="IM166" s="322">
        <f t="shared" si="737"/>
        <v>5.7050288773066796E-2</v>
      </c>
      <c r="IN166" s="322">
        <f t="shared" si="738"/>
        <v>-3.2051282051282048E-2</v>
      </c>
      <c r="IO166" s="322">
        <f t="shared" si="739"/>
        <v>-3.4548944337811902E-2</v>
      </c>
      <c r="IP166" s="322">
        <f t="shared" si="740"/>
        <v>-5.3304904051169682E-4</v>
      </c>
      <c r="IQ166" s="322">
        <f t="shared" si="741"/>
        <v>-8.3992094861659178E-3</v>
      </c>
      <c r="IR166" s="322">
        <f t="shared" si="742"/>
        <v>6.3613231552162846E-3</v>
      </c>
      <c r="IS166" s="322">
        <f t="shared" si="743"/>
        <v>-4.8266485384092513E-2</v>
      </c>
      <c r="IT166" s="322">
        <f t="shared" si="744"/>
        <v>4.5714285714285756E-2</v>
      </c>
      <c r="IU166" s="322">
        <f t="shared" si="745"/>
        <v>-2.1725636250775917E-2</v>
      </c>
      <c r="IV166" s="322">
        <f t="shared" si="746"/>
        <v>0.30503431104633522</v>
      </c>
      <c r="IW166" s="322">
        <f t="shared" si="747"/>
        <v>-4.5279221868187197E-2</v>
      </c>
      <c r="IX166" s="322">
        <f t="shared" si="748"/>
        <v>-3.0039525691699667E-2</v>
      </c>
      <c r="IY166" s="322">
        <f t="shared" si="749"/>
        <v>-2.6243093922651988E-2</v>
      </c>
      <c r="IZ166" s="322">
        <f t="shared" si="750"/>
        <v>3.9932030586236247E-2</v>
      </c>
      <c r="JA166" s="322">
        <f t="shared" si="751"/>
        <v>-0.22786352558895204</v>
      </c>
      <c r="JB166" s="322">
        <f t="shared" si="752"/>
        <v>-3.5279805352798052E-2</v>
      </c>
      <c r="JC166" s="322">
        <f t="shared" si="753"/>
        <v>4.8131618097494377E-4</v>
      </c>
      <c r="JD166" s="322">
        <f t="shared" si="754"/>
        <v>1.9193218078773163E-2</v>
      </c>
      <c r="JE166" s="322">
        <f t="shared" si="755"/>
        <v>-1.8482238568735446E-2</v>
      </c>
      <c r="JF166" s="322">
        <f t="shared" si="756"/>
        <v>-1.7693802881317167E-2</v>
      </c>
      <c r="JG166" s="322">
        <f t="shared" si="757"/>
        <v>-5.1878229297584101E-2</v>
      </c>
      <c r="JH166" s="322">
        <f t="shared" si="758"/>
        <v>2.384119871166504E-2</v>
      </c>
      <c r="JI166" s="322">
        <f t="shared" si="759"/>
        <v>-3.9573557825006801E-2</v>
      </c>
      <c r="JJ166" s="322">
        <f t="shared" si="760"/>
        <v>-1.3729977116704784E-2</v>
      </c>
      <c r="JK166" s="322">
        <f t="shared" si="761"/>
        <v>-3.2665181885671864E-2</v>
      </c>
      <c r="JL166" s="322">
        <f t="shared" si="762"/>
        <v>1.794145420207735E-2</v>
      </c>
      <c r="JM166" s="322">
        <f t="shared" si="763"/>
        <v>-5.50098231827112E-2</v>
      </c>
      <c r="JN166" s="322">
        <f t="shared" si="764"/>
        <v>-2.9494700677405655E-2</v>
      </c>
      <c r="JO166" s="322">
        <f t="shared" si="765"/>
        <v>-3.8894575230296727E-2</v>
      </c>
      <c r="JP166" s="322">
        <f t="shared" si="766"/>
        <v>3.708281829418957E-3</v>
      </c>
      <c r="JQ166" s="322">
        <f t="shared" si="767"/>
        <v>3.2126494322612248E-2</v>
      </c>
      <c r="JR166" s="322">
        <f t="shared" si="768"/>
        <v>-1.9135598812273214E-2</v>
      </c>
      <c r="JS166" s="322">
        <f t="shared" si="769"/>
        <v>1.1026293469041628E-2</v>
      </c>
      <c r="JT166" s="322">
        <f t="shared" si="770"/>
        <v>2.7194066749073008E-2</v>
      </c>
      <c r="JU166" s="322">
        <f t="shared" si="771"/>
        <v>-4.1958041958041953E-2</v>
      </c>
      <c r="JV166" s="322">
        <f t="shared" si="772"/>
        <v>1.9298245614034988E-2</v>
      </c>
      <c r="JW166" s="322">
        <f t="shared" si="773"/>
        <v>-9.3285138328931011E-2</v>
      </c>
      <c r="JX166" s="322">
        <f t="shared" si="774"/>
        <v>2.6402640264026403E-2</v>
      </c>
      <c r="JY166" s="322">
        <f t="shared" si="775"/>
        <v>-2.0307082714214962E-2</v>
      </c>
      <c r="JZ166" s="322">
        <f t="shared" si="776"/>
        <v>2.3196749068743607E-2</v>
      </c>
      <c r="KA166" s="322">
        <f t="shared" si="777"/>
        <v>1.3030303030303022E-2</v>
      </c>
      <c r="KB166" s="322">
        <f t="shared" si="778"/>
        <v>-9.2108308261976482E-2</v>
      </c>
      <c r="KC166" s="322">
        <f t="shared" si="779"/>
        <v>2.4213075060532689E-3</v>
      </c>
      <c r="KD166" s="322">
        <f t="shared" si="780"/>
        <v>7.0389419544452077E-3</v>
      </c>
      <c r="KE166" s="322">
        <f t="shared" si="781"/>
        <v>1.6601562499999889E-2</v>
      </c>
      <c r="KF166" s="322">
        <f t="shared" si="782"/>
        <v>1.7321016166281726E-2</v>
      </c>
      <c r="KG166" s="322">
        <f t="shared" si="783"/>
        <v>-6.5050038491147086E-2</v>
      </c>
      <c r="KH166" s="322">
        <f t="shared" si="784"/>
        <v>-6.7247820672478101E-2</v>
      </c>
      <c r="KI166" s="322">
        <f t="shared" si="785"/>
        <v>1.0000000000000009E-2</v>
      </c>
      <c r="KJ166" s="322">
        <f t="shared" si="786"/>
        <v>0.32170542635658916</v>
      </c>
      <c r="KK166" s="322">
        <f t="shared" si="787"/>
        <v>-2.3614895549500435E-2</v>
      </c>
      <c r="KL166" s="322">
        <f t="shared" si="788"/>
        <v>-3.4733441033925665E-2</v>
      </c>
      <c r="KM166" s="322">
        <f t="shared" si="789"/>
        <v>-6.2460607588554123E-2</v>
      </c>
      <c r="KN166" s="322">
        <f t="shared" si="790"/>
        <v>-8.6726998491704534E-3</v>
      </c>
      <c r="KO166" s="322">
        <f t="shared" si="791"/>
        <v>1.5218594355285003E-2</v>
      </c>
      <c r="KP166" s="322">
        <f t="shared" si="792"/>
        <v>-3.2022910700338372E-2</v>
      </c>
      <c r="KQ166" s="322">
        <f t="shared" si="793"/>
        <v>-3.9614561027837239E-2</v>
      </c>
      <c r="KR166" s="322">
        <f t="shared" si="794"/>
        <v>2.1565003080714594E-2</v>
      </c>
      <c r="KS166" s="322">
        <f t="shared" si="795"/>
        <v>-2.9197080291970802E-2</v>
      </c>
      <c r="KT166" s="322">
        <f t="shared" si="796"/>
        <v>-8.4107291108989693E-3</v>
      </c>
      <c r="KU166" s="322">
        <f t="shared" si="797"/>
        <v>-5.8281780547932462E-2</v>
      </c>
      <c r="KV166" s="322">
        <f t="shared" si="798"/>
        <v>1.8207282913165253E-2</v>
      </c>
      <c r="KW166" s="322">
        <f t="shared" si="799"/>
        <v>2.1174863387978141E-2</v>
      </c>
      <c r="KX166" s="322">
        <f t="shared" si="800"/>
        <v>-1.169826542960868E-2</v>
      </c>
      <c r="KY166" s="322">
        <f t="shared" si="801"/>
        <v>1.1854951185495038E-2</v>
      </c>
      <c r="KZ166" s="322">
        <f t="shared" si="802"/>
        <v>-1.6943587049320367E-2</v>
      </c>
      <c r="LA166" s="322">
        <f t="shared" si="803"/>
        <v>-3.1907179115300985E-2</v>
      </c>
      <c r="LB166" s="322">
        <f t="shared" si="804"/>
        <v>3.2541188194316034E-2</v>
      </c>
      <c r="LC166" s="322">
        <f t="shared" si="805"/>
        <v>-3.946062493582933E-2</v>
      </c>
      <c r="LD166" s="322">
        <f t="shared" si="806"/>
        <v>-1.2115563839701844E-2</v>
      </c>
      <c r="LE166" s="322">
        <f t="shared" si="807"/>
        <v>-2.691082802547767E-2</v>
      </c>
      <c r="LF166" s="322">
        <f t="shared" si="808"/>
        <v>2.3396641893751956E-3</v>
      </c>
      <c r="LG166" s="322">
        <f t="shared" si="809"/>
        <v>-3.5294117647058858E-2</v>
      </c>
      <c r="LH166" s="322">
        <f t="shared" si="810"/>
        <v>-1.9288220551378455E-2</v>
      </c>
      <c r="LI166" s="322">
        <f t="shared" si="811"/>
        <v>-1.873111782477355E-2</v>
      </c>
      <c r="LJ166" s="322">
        <f t="shared" si="812"/>
        <v>-2.5751271382339441E-2</v>
      </c>
      <c r="LK166" s="322">
        <f t="shared" si="813"/>
        <v>-3.6584942955231167E-2</v>
      </c>
      <c r="LL166" s="322">
        <f t="shared" si="814"/>
        <v>-1.9613583138173147E-2</v>
      </c>
      <c r="LM166" s="322">
        <f t="shared" si="815"/>
        <v>2.9568302779420462E-3</v>
      </c>
      <c r="LN166" s="322">
        <f t="shared" si="816"/>
        <v>-1.8824871648602502E-2</v>
      </c>
      <c r="LO166" s="322">
        <f t="shared" si="817"/>
        <v>1.8518518518518476E-2</v>
      </c>
      <c r="LP166" s="322">
        <f t="shared" si="818"/>
        <v>8.6021505376343968E-2</v>
      </c>
      <c r="LQ166" s="322">
        <f t="shared" si="819"/>
        <v>-3.4919416730621648E-2</v>
      </c>
      <c r="LR166" s="322">
        <f t="shared" si="820"/>
        <v>0</v>
      </c>
      <c r="LS166" s="322">
        <f t="shared" si="821"/>
        <v>-3.986175115207366E-2</v>
      </c>
      <c r="LT166" s="322">
        <f t="shared" si="822"/>
        <v>1.5982433524874912E-2</v>
      </c>
      <c r="LU166" s="322">
        <f t="shared" si="823"/>
        <v>-1.3836840588065636E-2</v>
      </c>
      <c r="LV166" s="327">
        <f t="shared" si="824"/>
        <v>0.13286405631324241</v>
      </c>
    </row>
    <row r="167" spans="1:334">
      <c r="A167" s="266">
        <v>45943</v>
      </c>
      <c r="B167" s="186">
        <v>4296.41</v>
      </c>
      <c r="C167" s="186">
        <v>248.6</v>
      </c>
      <c r="D167" s="186">
        <v>92.01</v>
      </c>
      <c r="E167" s="186">
        <v>43.6</v>
      </c>
      <c r="F167" s="186">
        <v>2933.5</v>
      </c>
      <c r="G167" s="186">
        <v>178.15</v>
      </c>
      <c r="H167" s="186">
        <v>239.4</v>
      </c>
      <c r="I167" s="186">
        <v>243000</v>
      </c>
      <c r="J167" s="186">
        <v>129.91</v>
      </c>
      <c r="K167" s="186">
        <v>513.58000000000004</v>
      </c>
      <c r="L167" s="186">
        <v>80.22</v>
      </c>
      <c r="M167" s="234">
        <v>7.0000000000000007E-2</v>
      </c>
      <c r="N167" s="186">
        <v>43.3</v>
      </c>
      <c r="O167" s="186">
        <v>5070.0200000000004</v>
      </c>
      <c r="P167" s="186">
        <v>5.35</v>
      </c>
      <c r="Q167" s="186">
        <v>2024.98</v>
      </c>
      <c r="R167" s="186">
        <v>45.96</v>
      </c>
      <c r="S167" s="186">
        <v>252.29</v>
      </c>
      <c r="T167" s="186">
        <v>91.2</v>
      </c>
      <c r="U167" s="186">
        <v>97900</v>
      </c>
      <c r="V167" s="186">
        <v>18.7</v>
      </c>
      <c r="W167" s="186">
        <v>183.22</v>
      </c>
      <c r="X167" s="186">
        <v>19.57</v>
      </c>
      <c r="Y167" s="186">
        <v>356.6</v>
      </c>
      <c r="Z167" s="186">
        <v>167.05</v>
      </c>
      <c r="AA167" s="186">
        <v>439.31</v>
      </c>
      <c r="AB167" s="186">
        <v>3.3</v>
      </c>
      <c r="AC167" s="186">
        <v>7.65</v>
      </c>
      <c r="AD167" s="186">
        <v>28.9</v>
      </c>
      <c r="AE167" s="186">
        <v>213.04</v>
      </c>
      <c r="AF167" s="186">
        <v>605.70000000000005</v>
      </c>
      <c r="AG167" s="186">
        <v>68.44</v>
      </c>
      <c r="AH167" s="186">
        <v>7.11</v>
      </c>
      <c r="AI167" s="186">
        <v>197.83</v>
      </c>
      <c r="AJ167" s="186">
        <v>24.51</v>
      </c>
      <c r="AK167" s="186">
        <v>119.75</v>
      </c>
      <c r="AL167" s="186">
        <v>399.08</v>
      </c>
      <c r="AM167" s="186">
        <v>37.01</v>
      </c>
      <c r="AN167" s="186">
        <v>20.94</v>
      </c>
      <c r="AO167" s="186">
        <v>200.4</v>
      </c>
      <c r="AP167" s="186">
        <v>297.56</v>
      </c>
      <c r="AQ167" s="186">
        <v>19.66</v>
      </c>
      <c r="AR167" s="186">
        <v>10.88</v>
      </c>
      <c r="AS167" s="186">
        <v>84.83</v>
      </c>
      <c r="AT167" s="186">
        <v>98.95</v>
      </c>
      <c r="AU167" s="186">
        <v>169.57</v>
      </c>
      <c r="AV167" s="186">
        <v>30.82</v>
      </c>
      <c r="AW167" s="186">
        <v>53.37</v>
      </c>
      <c r="AX167" s="186">
        <v>5.74</v>
      </c>
      <c r="AY167" s="186">
        <v>27.37</v>
      </c>
      <c r="AZ167" s="186">
        <v>32.39</v>
      </c>
      <c r="BA167" s="186">
        <v>23030</v>
      </c>
      <c r="BB167" s="186">
        <v>875.7</v>
      </c>
      <c r="BC167" s="186">
        <v>5.83</v>
      </c>
      <c r="BD167" s="186">
        <v>24.29</v>
      </c>
      <c r="BE167" s="186">
        <v>333.26</v>
      </c>
      <c r="BF167" s="186">
        <v>1199.3599999999999</v>
      </c>
      <c r="BG167" s="186">
        <v>237.9</v>
      </c>
      <c r="BH167" s="186">
        <v>72.59</v>
      </c>
      <c r="BI167" s="186">
        <v>527.08000000000004</v>
      </c>
      <c r="BJ167" s="186">
        <v>8.2899999999999991</v>
      </c>
      <c r="BK167" s="186">
        <v>1801.5</v>
      </c>
      <c r="BL167" s="186">
        <v>200.3</v>
      </c>
      <c r="BM167" s="186">
        <v>300.14</v>
      </c>
      <c r="BN167" s="186">
        <v>345.8</v>
      </c>
      <c r="BO167" s="186">
        <v>2951.19</v>
      </c>
      <c r="BP167" s="186">
        <v>147.44</v>
      </c>
      <c r="BQ167" s="186">
        <v>1161.1600000000001</v>
      </c>
      <c r="BR167" s="186">
        <v>110.67</v>
      </c>
      <c r="BS167" s="186">
        <v>390.65</v>
      </c>
      <c r="BT167" s="186">
        <v>103.2</v>
      </c>
      <c r="BU167" s="186">
        <v>52.71</v>
      </c>
      <c r="BV167" s="186">
        <v>11.92</v>
      </c>
      <c r="BW167" s="186">
        <v>107.73</v>
      </c>
      <c r="BX167" s="186">
        <v>716.92</v>
      </c>
      <c r="BY167" s="186">
        <v>193.22</v>
      </c>
      <c r="BZ167" s="186">
        <v>157.76</v>
      </c>
      <c r="CA167" s="186">
        <v>153.71</v>
      </c>
      <c r="CB167" s="186">
        <v>74.89</v>
      </c>
      <c r="CC167" s="186">
        <v>112100</v>
      </c>
      <c r="CD167" s="186">
        <v>191.4</v>
      </c>
      <c r="CE167" s="186">
        <v>80.010000000000005</v>
      </c>
      <c r="CF167" s="186">
        <v>8060</v>
      </c>
      <c r="CG167" s="186">
        <v>14.79</v>
      </c>
      <c r="CH167" s="186">
        <v>1.71</v>
      </c>
      <c r="CI167" s="186">
        <v>156.9</v>
      </c>
      <c r="CJ167" s="186">
        <v>233.08</v>
      </c>
      <c r="CK167" s="186">
        <v>54.37</v>
      </c>
      <c r="CL167" s="186">
        <v>25.5</v>
      </c>
      <c r="CM167" s="186">
        <v>7.5</v>
      </c>
      <c r="CN167" s="186">
        <v>11.16</v>
      </c>
      <c r="CO167" s="186">
        <v>18.329999999999998</v>
      </c>
      <c r="CP167" s="186">
        <v>1831.5</v>
      </c>
      <c r="CQ167" s="186">
        <v>227.93</v>
      </c>
      <c r="CR167" s="186">
        <v>416.04</v>
      </c>
      <c r="CS167" s="186">
        <v>272.89999999999998</v>
      </c>
      <c r="CT167" s="186">
        <v>341.89</v>
      </c>
      <c r="CU167" s="186">
        <v>396.6</v>
      </c>
      <c r="CV167" s="186">
        <v>291.31</v>
      </c>
      <c r="CW167" s="186">
        <v>560.97</v>
      </c>
      <c r="CX167" s="186">
        <v>13.35</v>
      </c>
      <c r="CY167" s="186">
        <v>608</v>
      </c>
      <c r="CZ167" s="186">
        <v>53.7</v>
      </c>
      <c r="DA167" s="186">
        <v>13055</v>
      </c>
      <c r="DB167" s="186">
        <v>297.56</v>
      </c>
      <c r="DC167" s="186">
        <v>9.5</v>
      </c>
      <c r="DD167" s="186">
        <v>33.1</v>
      </c>
      <c r="DE167" s="186">
        <v>2210</v>
      </c>
      <c r="DF167" s="186">
        <v>296.89999999999998</v>
      </c>
      <c r="DG167" s="186">
        <v>193.22</v>
      </c>
      <c r="DH167" s="186">
        <v>16.95</v>
      </c>
      <c r="DI167" s="186">
        <v>10.3</v>
      </c>
      <c r="DJ167" s="186">
        <v>36.61</v>
      </c>
      <c r="DK167" s="186">
        <v>67.37</v>
      </c>
      <c r="DL167" s="186">
        <v>12920</v>
      </c>
      <c r="DM167" s="186">
        <v>39.409999999999997</v>
      </c>
      <c r="DN167" s="186">
        <v>63.12</v>
      </c>
      <c r="DO167" s="186">
        <v>70.42</v>
      </c>
      <c r="DP167" s="186">
        <v>85.36</v>
      </c>
      <c r="DQ167" s="186">
        <v>255500</v>
      </c>
      <c r="DR167" s="186">
        <v>671.52</v>
      </c>
      <c r="DS167" s="186">
        <v>50.4</v>
      </c>
      <c r="DT167" s="186">
        <v>52.18</v>
      </c>
      <c r="DU167" s="186">
        <v>46.5</v>
      </c>
      <c r="DV167" s="186">
        <v>7.85</v>
      </c>
      <c r="DW167" s="186">
        <v>1.82</v>
      </c>
      <c r="DX167" s="186">
        <v>15.44</v>
      </c>
      <c r="DY167" s="186">
        <v>11.1</v>
      </c>
      <c r="DZ167" s="186">
        <v>233.3</v>
      </c>
      <c r="EA167" s="186">
        <v>152.63999999999999</v>
      </c>
      <c r="EB167" s="186">
        <v>28.52</v>
      </c>
      <c r="EC167" s="186">
        <v>1446.6</v>
      </c>
      <c r="ED167" s="186">
        <v>38.479999999999997</v>
      </c>
      <c r="EE167" s="186">
        <v>26.64</v>
      </c>
      <c r="EF167" s="186">
        <v>16.329999999999998</v>
      </c>
      <c r="EG167" s="186">
        <v>34.22</v>
      </c>
      <c r="EH167" s="186">
        <v>1265.8800000000001</v>
      </c>
      <c r="EI167" s="186">
        <v>209.06</v>
      </c>
      <c r="EJ167" s="186">
        <v>7.32</v>
      </c>
      <c r="EK167" s="186">
        <v>4665</v>
      </c>
      <c r="EL167" s="186">
        <v>25.16</v>
      </c>
      <c r="EM167" s="186">
        <v>283.7</v>
      </c>
      <c r="EN167" s="186">
        <v>151.4</v>
      </c>
      <c r="EO167" s="186">
        <v>247.4</v>
      </c>
      <c r="EP167" s="186">
        <v>4490</v>
      </c>
      <c r="EQ167" s="186">
        <v>295.08</v>
      </c>
      <c r="ER167" s="186">
        <v>172.82</v>
      </c>
      <c r="ES167" s="186">
        <v>285.60000000000002</v>
      </c>
      <c r="ET167" s="186">
        <v>72.8</v>
      </c>
      <c r="EU167" s="186">
        <v>27.92</v>
      </c>
      <c r="EV167" s="186">
        <v>492.42</v>
      </c>
      <c r="EW167" s="186">
        <v>18.190000000000001</v>
      </c>
      <c r="EX167" s="186">
        <v>212.94</v>
      </c>
      <c r="EY167" s="186">
        <v>281.27999999999997</v>
      </c>
      <c r="EZ167" s="186">
        <v>33.130000000000003</v>
      </c>
      <c r="FA167" s="186">
        <v>85.3</v>
      </c>
      <c r="FB167" s="186">
        <v>34.799999999999997</v>
      </c>
      <c r="FC167" s="186">
        <v>66.7</v>
      </c>
      <c r="FD167" s="186">
        <v>9.64</v>
      </c>
      <c r="FE167" s="186">
        <v>25.52</v>
      </c>
      <c r="FF167" s="186">
        <v>597</v>
      </c>
      <c r="FG167" s="186">
        <v>86.43</v>
      </c>
      <c r="FH167" s="186">
        <v>936.33</v>
      </c>
      <c r="FI167" s="186">
        <v>69.819999999999993</v>
      </c>
      <c r="FJ167" s="187">
        <v>51580</v>
      </c>
      <c r="FN167" s="326">
        <f t="shared" ref="FN167:FN175" si="825">(B167-B166)/B166</f>
        <v>1.3849428466250624E-2</v>
      </c>
      <c r="FO167" s="326">
        <f t="shared" si="661"/>
        <v>-2.8906250000000022E-2</v>
      </c>
      <c r="FP167" s="326">
        <f t="shared" si="662"/>
        <v>3.9073969508752207E-2</v>
      </c>
      <c r="FQ167" s="326">
        <f t="shared" si="663"/>
        <v>3.2685930838465244E-2</v>
      </c>
      <c r="FR167" s="326">
        <f t="shared" si="664"/>
        <v>1.2075211316198034E-2</v>
      </c>
      <c r="FS167" s="326">
        <f t="shared" si="665"/>
        <v>1.5446876424988645E-2</v>
      </c>
      <c r="FT167" s="326">
        <f t="shared" si="666"/>
        <v>-1.2376237623762375E-2</v>
      </c>
      <c r="FU167" s="326">
        <f t="shared" si="667"/>
        <v>0.11981566820276497</v>
      </c>
      <c r="FV167" s="326">
        <f t="shared" si="668"/>
        <v>-6.5126655152561969E-2</v>
      </c>
      <c r="FW167" s="326">
        <f t="shared" si="669"/>
        <v>5.1276029434790616E-3</v>
      </c>
      <c r="FX167" s="326">
        <f t="shared" si="670"/>
        <v>2.2171253822629904E-2</v>
      </c>
      <c r="FY167" s="326">
        <f t="shared" si="671"/>
        <v>0</v>
      </c>
      <c r="FZ167" s="326">
        <f t="shared" si="672"/>
        <v>-1.6356201726488096E-2</v>
      </c>
      <c r="GA167" s="326">
        <f t="shared" si="673"/>
        <v>-1.8375854077402762E-2</v>
      </c>
      <c r="GB167" s="326">
        <f t="shared" si="674"/>
        <v>-1.4732965009208118E-2</v>
      </c>
      <c r="GC167" s="326">
        <f t="shared" si="675"/>
        <v>-5.0940398468366732E-2</v>
      </c>
      <c r="GD167" s="326">
        <f t="shared" si="676"/>
        <v>-0.11700288184438033</v>
      </c>
      <c r="GE167" s="326">
        <f t="shared" si="677"/>
        <v>2.8621519142169777E-2</v>
      </c>
      <c r="GF167" s="326">
        <f t="shared" si="678"/>
        <v>2.2880215343203301E-2</v>
      </c>
      <c r="GG167" s="326">
        <f t="shared" si="679"/>
        <v>3.7076271186440676E-2</v>
      </c>
      <c r="GH167" s="326">
        <f t="shared" si="680"/>
        <v>-1.2671594508975818E-2</v>
      </c>
      <c r="GI167" s="326">
        <f t="shared" si="681"/>
        <v>3.2758244158114365E-4</v>
      </c>
      <c r="GJ167" s="326">
        <f t="shared" si="682"/>
        <v>8.4811529933481219E-2</v>
      </c>
      <c r="GK167" s="326">
        <f t="shared" si="683"/>
        <v>5.9238363892807414E-3</v>
      </c>
      <c r="GL167" s="326">
        <f t="shared" si="684"/>
        <v>5.0562857681906929E-2</v>
      </c>
      <c r="GM167" s="326">
        <f t="shared" si="685"/>
        <v>6.2444073617257956E-2</v>
      </c>
      <c r="GN167" s="326">
        <f t="shared" si="686"/>
        <v>7.8431372549019537E-2</v>
      </c>
      <c r="GO167" s="326">
        <f t="shared" si="687"/>
        <v>-1.6709511568123378E-2</v>
      </c>
      <c r="GP167" s="326">
        <f t="shared" si="688"/>
        <v>2.3008849557522075E-2</v>
      </c>
      <c r="GQ167" s="326">
        <f t="shared" si="689"/>
        <v>-1.5390303646531461E-2</v>
      </c>
      <c r="GR167" s="326">
        <f t="shared" si="690"/>
        <v>0.10934065934065942</v>
      </c>
      <c r="GS167" s="326">
        <f t="shared" si="691"/>
        <v>2.0883054892601303E-2</v>
      </c>
      <c r="GT167" s="326">
        <f t="shared" si="692"/>
        <v>-4.5637583892617427E-2</v>
      </c>
      <c r="GU167" s="326">
        <f t="shared" si="693"/>
        <v>6.8081200734262035E-2</v>
      </c>
      <c r="GV167" s="326">
        <f t="shared" si="694"/>
        <v>-1.0895883777239691E-2</v>
      </c>
      <c r="GW167" s="326">
        <f t="shared" si="695"/>
        <v>-2.2847817217462239E-2</v>
      </c>
      <c r="GX167" s="326">
        <f t="shared" si="696"/>
        <v>8.4908521176588411E-3</v>
      </c>
      <c r="GY167" s="326">
        <f t="shared" si="697"/>
        <v>1.7596920538905707E-2</v>
      </c>
      <c r="GZ167" s="326">
        <f t="shared" si="698"/>
        <v>6.8367346938775497E-2</v>
      </c>
      <c r="HA167" s="326">
        <f t="shared" si="699"/>
        <v>-7.9207920792078931E-3</v>
      </c>
      <c r="HB167" s="326">
        <f t="shared" si="700"/>
        <v>-6.2451992118358361E-3</v>
      </c>
      <c r="HC167" s="326">
        <f t="shared" si="701"/>
        <v>3.9112050739957632E-2</v>
      </c>
      <c r="HD167" s="326">
        <f t="shared" si="702"/>
        <v>-3.3747779751332065E-2</v>
      </c>
      <c r="HE167" s="326">
        <f t="shared" si="703"/>
        <v>0.12194154212405765</v>
      </c>
      <c r="HF167" s="326">
        <f t="shared" si="704"/>
        <v>-4.1182170542635656E-2</v>
      </c>
      <c r="HG167" s="326">
        <f t="shared" si="705"/>
        <v>2.3664352550558331E-2</v>
      </c>
      <c r="HH167" s="326">
        <f t="shared" si="706"/>
        <v>3.2841823056300283E-2</v>
      </c>
      <c r="HI167" s="326">
        <f t="shared" si="707"/>
        <v>3.1954887218044094E-3</v>
      </c>
      <c r="HJ167" s="326">
        <f t="shared" si="708"/>
        <v>7.8947368421052613E-2</v>
      </c>
      <c r="HK167" s="326">
        <f t="shared" si="709"/>
        <v>7.123287671232878E-2</v>
      </c>
      <c r="HL167" s="326">
        <f t="shared" si="710"/>
        <v>6.5460526315789538E-2</v>
      </c>
      <c r="HM167" s="326">
        <f t="shared" si="711"/>
        <v>3.5288828950325916E-2</v>
      </c>
      <c r="HN167" s="326">
        <f t="shared" si="712"/>
        <v>7.5930704017692682E-2</v>
      </c>
      <c r="HO167" s="326">
        <f t="shared" si="713"/>
        <v>0.3464203233256351</v>
      </c>
      <c r="HP167" s="326">
        <f t="shared" si="714"/>
        <v>-6.6128412149173491E-2</v>
      </c>
      <c r="HQ167" s="326">
        <f t="shared" si="715"/>
        <v>-1.2592219489792895E-2</v>
      </c>
      <c r="HR167" s="326">
        <f t="shared" si="716"/>
        <v>-1.6982492951281906E-2</v>
      </c>
      <c r="HS167" s="326">
        <f t="shared" si="717"/>
        <v>-1.8159306644655409E-2</v>
      </c>
      <c r="HT167" s="326">
        <f t="shared" si="718"/>
        <v>1.638196583590033E-2</v>
      </c>
      <c r="HU167" s="326">
        <f t="shared" si="719"/>
        <v>7.2827193161001488E-2</v>
      </c>
      <c r="HV167" s="326">
        <f t="shared" si="720"/>
        <v>-2.6995305164319302E-2</v>
      </c>
      <c r="HW167" s="326">
        <f t="shared" si="721"/>
        <v>-3.6631016042780747E-2</v>
      </c>
      <c r="HX167" s="326">
        <f t="shared" si="722"/>
        <v>1.3998600139986058E-3</v>
      </c>
      <c r="HY167" s="326">
        <f t="shared" si="723"/>
        <v>2.9675117499742623E-2</v>
      </c>
      <c r="HZ167" s="326">
        <f t="shared" si="724"/>
        <v>-1.4457134595926375E-4</v>
      </c>
      <c r="IA167" s="326">
        <f t="shared" si="725"/>
        <v>-2.1829270313717081E-2</v>
      </c>
      <c r="IB167" s="326">
        <f t="shared" si="726"/>
        <v>3.5829703526766857E-2</v>
      </c>
      <c r="IC167" s="326">
        <f t="shared" si="727"/>
        <v>2.5433607686601595E-2</v>
      </c>
      <c r="ID167" s="326">
        <f t="shared" si="728"/>
        <v>1.3554354794395127E-2</v>
      </c>
      <c r="IE167" s="326">
        <f t="shared" si="729"/>
        <v>5.6810496415528204E-2</v>
      </c>
      <c r="IF167" s="326">
        <f t="shared" si="730"/>
        <v>-4.6210720887245843E-2</v>
      </c>
      <c r="IG167" s="326">
        <f t="shared" si="731"/>
        <v>5.4200000000000019E-2</v>
      </c>
      <c r="IH167" s="326">
        <f t="shared" si="732"/>
        <v>4.4697633654688852E-2</v>
      </c>
      <c r="II167" s="326">
        <f t="shared" si="733"/>
        <v>5.7835820895522388E-2</v>
      </c>
      <c r="IJ167" s="326">
        <f t="shared" si="734"/>
        <v>1.6475258755139666E-2</v>
      </c>
      <c r="IK167" s="326">
        <f t="shared" si="735"/>
        <v>1.3108221476510067E-2</v>
      </c>
      <c r="IL167" s="326">
        <f t="shared" si="736"/>
        <v>4.4629850350946763E-2</v>
      </c>
      <c r="IM167" s="326">
        <f t="shared" si="737"/>
        <v>2.4187100213219584E-2</v>
      </c>
      <c r="IN167" s="326">
        <f t="shared" si="738"/>
        <v>-8.0794701986754893E-3</v>
      </c>
      <c r="IO167" s="326">
        <f t="shared" si="739"/>
        <v>0.1143141153081511</v>
      </c>
      <c r="IP167" s="326">
        <f t="shared" si="740"/>
        <v>2.080000000000003E-2</v>
      </c>
      <c r="IQ167" s="326">
        <f t="shared" si="741"/>
        <v>-3.3632286995515198E-3</v>
      </c>
      <c r="IR167" s="326">
        <f t="shared" si="742"/>
        <v>1.8963337547408345E-2</v>
      </c>
      <c r="IS167" s="326">
        <f t="shared" si="743"/>
        <v>5.642857142857137E-2</v>
      </c>
      <c r="IT167" s="326">
        <f t="shared" si="744"/>
        <v>-6.5573770491803338E-2</v>
      </c>
      <c r="IU167" s="326">
        <f t="shared" si="745"/>
        <v>-4.4416243654821618E-3</v>
      </c>
      <c r="IV167" s="326">
        <f t="shared" si="746"/>
        <v>8.4597487203350419E-2</v>
      </c>
      <c r="IW167" s="326">
        <f t="shared" si="747"/>
        <v>-4.4967503952222064E-2</v>
      </c>
      <c r="IX167" s="326">
        <f t="shared" si="748"/>
        <v>3.911980440097803E-2</v>
      </c>
      <c r="IY167" s="326">
        <f t="shared" si="749"/>
        <v>6.3829787234042576E-2</v>
      </c>
      <c r="IZ167" s="326">
        <f t="shared" si="750"/>
        <v>-8.8235294117647065E-2</v>
      </c>
      <c r="JA167" s="326">
        <f t="shared" si="751"/>
        <v>-3.5770647027880235E-2</v>
      </c>
      <c r="JB167" s="326">
        <f t="shared" si="752"/>
        <v>-7.6166456494325352E-2</v>
      </c>
      <c r="JC167" s="326">
        <f t="shared" si="753"/>
        <v>-3.1489175595888863E-3</v>
      </c>
      <c r="JD167" s="326">
        <f t="shared" si="754"/>
        <v>-2.7943925233644813E-2</v>
      </c>
      <c r="JE167" s="326">
        <f t="shared" si="755"/>
        <v>2.7755809136444112E-2</v>
      </c>
      <c r="JF167" s="326">
        <f t="shared" si="756"/>
        <v>-5.1214898879673827E-3</v>
      </c>
      <c r="JG167" s="326">
        <f t="shared" si="757"/>
        <v>-0.41586272921422784</v>
      </c>
      <c r="JH167" s="326">
        <f t="shared" si="758"/>
        <v>-3.8981022396990476E-3</v>
      </c>
      <c r="JI167" s="326">
        <f t="shared" si="759"/>
        <v>7.5978014872292599E-3</v>
      </c>
      <c r="JJ167" s="326">
        <f t="shared" si="760"/>
        <v>3.248259860788863E-2</v>
      </c>
      <c r="JK167" s="326">
        <f t="shared" si="761"/>
        <v>-6.6768994627782047E-2</v>
      </c>
      <c r="JL167" s="326">
        <f t="shared" si="762"/>
        <v>-3.7105751391464888E-3</v>
      </c>
      <c r="JM167" s="326">
        <f t="shared" si="763"/>
        <v>8.565488565488566E-2</v>
      </c>
      <c r="JN167" s="326">
        <f t="shared" si="764"/>
        <v>-6.2451992118358361E-3</v>
      </c>
      <c r="JO167" s="326">
        <f t="shared" si="765"/>
        <v>1.1714589989350311E-2</v>
      </c>
      <c r="JP167" s="326">
        <f t="shared" si="766"/>
        <v>1.9088669950739059E-2</v>
      </c>
      <c r="JQ167" s="326">
        <f t="shared" si="767"/>
        <v>-1.2069736253911488E-2</v>
      </c>
      <c r="JR167" s="326">
        <f t="shared" si="768"/>
        <v>-1.3454423141608951E-3</v>
      </c>
      <c r="JS167" s="326">
        <f t="shared" si="769"/>
        <v>1.3108221476510067E-2</v>
      </c>
      <c r="JT167" s="326">
        <f t="shared" si="770"/>
        <v>1.9855595667869933E-2</v>
      </c>
      <c r="JU167" s="326">
        <f t="shared" si="771"/>
        <v>7.4035453597497483E-2</v>
      </c>
      <c r="JV167" s="326">
        <f t="shared" si="772"/>
        <v>5.0200803212851405E-2</v>
      </c>
      <c r="JW167" s="326">
        <f t="shared" si="773"/>
        <v>3.2965348052744647E-2</v>
      </c>
      <c r="JX167" s="326">
        <f t="shared" si="774"/>
        <v>3.8585209003215437E-2</v>
      </c>
      <c r="JY167" s="326">
        <f t="shared" si="775"/>
        <v>-3.7917087967645519E-3</v>
      </c>
      <c r="JZ167" s="326">
        <f t="shared" si="776"/>
        <v>4.4514314082409363E-2</v>
      </c>
      <c r="KA167" s="326">
        <f t="shared" si="777"/>
        <v>5.3245587795393394E-2</v>
      </c>
      <c r="KB167" s="326">
        <f t="shared" si="778"/>
        <v>8.794290084119305E-2</v>
      </c>
      <c r="KC167" s="326">
        <f t="shared" si="779"/>
        <v>0.23429951690821257</v>
      </c>
      <c r="KD167" s="326">
        <f t="shared" si="780"/>
        <v>-2.0093682966335395E-2</v>
      </c>
      <c r="KE167" s="326">
        <f t="shared" si="781"/>
        <v>-3.1700288184438014E-2</v>
      </c>
      <c r="KF167" s="326">
        <f t="shared" si="782"/>
        <v>-1.2864169504351111E-2</v>
      </c>
      <c r="KG167" s="326">
        <f t="shared" si="783"/>
        <v>-4.2815973651708486E-2</v>
      </c>
      <c r="KH167" s="326">
        <f t="shared" si="784"/>
        <v>4.8064085447262941E-2</v>
      </c>
      <c r="KI167" s="326">
        <f t="shared" si="785"/>
        <v>-9.9009900990098987E-2</v>
      </c>
      <c r="KJ167" s="326">
        <f t="shared" si="786"/>
        <v>-9.4428152492668685E-2</v>
      </c>
      <c r="KK167" s="326">
        <f t="shared" si="787"/>
        <v>3.2558139534883686E-2</v>
      </c>
      <c r="KL167" s="326">
        <f t="shared" si="788"/>
        <v>-2.384937238493719E-2</v>
      </c>
      <c r="KM167" s="326">
        <f t="shared" si="789"/>
        <v>2.6151260504201589E-2</v>
      </c>
      <c r="KN167" s="326">
        <f t="shared" si="790"/>
        <v>8.4823126664130874E-2</v>
      </c>
      <c r="KO167" s="326">
        <f t="shared" si="791"/>
        <v>-1.4309076042518399E-2</v>
      </c>
      <c r="KP167" s="326">
        <f t="shared" si="792"/>
        <v>3.4965034965034891E-2</v>
      </c>
      <c r="KQ167" s="326">
        <f t="shared" si="793"/>
        <v>-1.0033444816053496E-2</v>
      </c>
      <c r="KR167" s="326">
        <f t="shared" si="794"/>
        <v>-1.5078407720144755E-2</v>
      </c>
      <c r="KS167" s="326">
        <f t="shared" si="795"/>
        <v>2.9172932330827035E-2</v>
      </c>
      <c r="KT167" s="326">
        <f t="shared" si="796"/>
        <v>-9.4758174946595036E-3</v>
      </c>
      <c r="KU167" s="326">
        <f t="shared" si="797"/>
        <v>3.2599031907537261E-2</v>
      </c>
      <c r="KV167" s="326">
        <f t="shared" si="798"/>
        <v>6.8775790921596584E-3</v>
      </c>
      <c r="KW167" s="326">
        <f t="shared" si="799"/>
        <v>4.0133779264214048E-2</v>
      </c>
      <c r="KX167" s="326">
        <f t="shared" si="800"/>
        <v>2.6938775510204089E-2</v>
      </c>
      <c r="KY167" s="326">
        <f t="shared" si="801"/>
        <v>-2.2398345968297727E-2</v>
      </c>
      <c r="KZ167" s="326">
        <f t="shared" si="802"/>
        <v>1.1423608791502492E-2</v>
      </c>
      <c r="LA167" s="326">
        <f t="shared" si="803"/>
        <v>-7.3408239700374509E-2</v>
      </c>
      <c r="LB167" s="326">
        <f t="shared" si="804"/>
        <v>1.7217942908926143E-2</v>
      </c>
      <c r="LC167" s="326">
        <f t="shared" si="805"/>
        <v>5.1378892610275631E-2</v>
      </c>
      <c r="LD167" s="326">
        <f t="shared" si="806"/>
        <v>1.8985849056603766E-2</v>
      </c>
      <c r="LE167" s="326">
        <f t="shared" si="807"/>
        <v>-6.5292096219931234E-2</v>
      </c>
      <c r="LF167" s="326">
        <f t="shared" si="808"/>
        <v>-4.1191816559111818E-4</v>
      </c>
      <c r="LG167" s="326">
        <f t="shared" si="809"/>
        <v>6.4024390243902565E-2</v>
      </c>
      <c r="LH167" s="326">
        <f t="shared" si="810"/>
        <v>6.7262282010917759E-3</v>
      </c>
      <c r="LI167" s="326">
        <f t="shared" si="811"/>
        <v>0.12007389162561595</v>
      </c>
      <c r="LJ167" s="326">
        <f t="shared" si="812"/>
        <v>1.0487353485502815E-2</v>
      </c>
      <c r="LK167" s="326">
        <f t="shared" si="813"/>
        <v>1.2454106975739614E-2</v>
      </c>
      <c r="LL167" s="326">
        <f t="shared" si="814"/>
        <v>-1.0749477455956984E-2</v>
      </c>
      <c r="LM167" s="326">
        <f t="shared" si="815"/>
        <v>5.89622641509434E-3</v>
      </c>
      <c r="LN167" s="326">
        <f t="shared" si="816"/>
        <v>1.1627906976744146E-2</v>
      </c>
      <c r="LO167" s="326">
        <f t="shared" si="817"/>
        <v>-6.7132867132867091E-2</v>
      </c>
      <c r="LP167" s="326">
        <f t="shared" si="818"/>
        <v>-4.5544554455445453E-2</v>
      </c>
      <c r="LQ167" s="326">
        <f t="shared" si="819"/>
        <v>1.4711729622266441E-2</v>
      </c>
      <c r="LR167" s="326">
        <f t="shared" si="820"/>
        <v>1.6778523489932886E-3</v>
      </c>
      <c r="LS167" s="326">
        <f t="shared" si="821"/>
        <v>3.7077033837293057E-2</v>
      </c>
      <c r="LT167" s="326">
        <f t="shared" si="822"/>
        <v>6.7956258534855006E-3</v>
      </c>
      <c r="LU167" s="326">
        <f t="shared" si="823"/>
        <v>2.0461853259280786E-2</v>
      </c>
      <c r="LV167" s="326">
        <f t="shared" si="824"/>
        <v>1.5533980582524273E-3</v>
      </c>
    </row>
    <row r="168" spans="1:334">
      <c r="A168" s="266">
        <v>45950</v>
      </c>
      <c r="B168" s="185">
        <v>4371.2700000000004</v>
      </c>
      <c r="C168" s="185">
        <v>243.2</v>
      </c>
      <c r="D168" s="185">
        <v>97.2</v>
      </c>
      <c r="E168" s="185">
        <v>43.24</v>
      </c>
      <c r="F168" s="185">
        <v>3127</v>
      </c>
      <c r="G168" s="185">
        <v>184.63</v>
      </c>
      <c r="H168" s="185">
        <v>245.6</v>
      </c>
      <c r="I168" s="185">
        <v>252500</v>
      </c>
      <c r="J168" s="185">
        <v>139.79</v>
      </c>
      <c r="K168" s="185">
        <v>523.61</v>
      </c>
      <c r="L168" s="185">
        <v>81.16</v>
      </c>
      <c r="M168" s="185">
        <v>7.0000000000000007E-2</v>
      </c>
      <c r="N168" s="185">
        <v>42.4</v>
      </c>
      <c r="O168" s="185">
        <v>5146.16</v>
      </c>
      <c r="P168" s="185">
        <v>5.46</v>
      </c>
      <c r="Q168" s="185">
        <v>2161.11</v>
      </c>
      <c r="R168" s="185">
        <v>45.92</v>
      </c>
      <c r="S168" s="185">
        <v>262.57</v>
      </c>
      <c r="T168" s="185">
        <v>90.52</v>
      </c>
      <c r="U168" s="185">
        <v>98800</v>
      </c>
      <c r="V168" s="185">
        <v>18.739999999999998</v>
      </c>
      <c r="W168" s="185">
        <v>186.26</v>
      </c>
      <c r="X168" s="185">
        <v>19.64</v>
      </c>
      <c r="Y168" s="185">
        <v>362.5</v>
      </c>
      <c r="Z168" s="185">
        <v>174.7</v>
      </c>
      <c r="AA168" s="185">
        <v>433.72</v>
      </c>
      <c r="AB168" s="185">
        <v>3.35</v>
      </c>
      <c r="AC168" s="185">
        <v>7.95</v>
      </c>
      <c r="AD168" s="185">
        <v>28.65</v>
      </c>
      <c r="AE168" s="185">
        <v>224.21</v>
      </c>
      <c r="AF168" s="185">
        <v>612.5</v>
      </c>
      <c r="AG168" s="185">
        <v>69.709999999999994</v>
      </c>
      <c r="AH168" s="185">
        <v>7.56</v>
      </c>
      <c r="AI168" s="185">
        <v>205.37</v>
      </c>
      <c r="AJ168" s="185">
        <v>24.33</v>
      </c>
      <c r="AK168" s="185">
        <v>118.7</v>
      </c>
      <c r="AL168" s="185">
        <v>408.31</v>
      </c>
      <c r="AM168" s="185">
        <v>38.28</v>
      </c>
      <c r="AN168" s="185">
        <v>20.9</v>
      </c>
      <c r="AO168" s="185">
        <v>208.45</v>
      </c>
      <c r="AP168" s="185">
        <v>300.44</v>
      </c>
      <c r="AQ168" s="185">
        <v>19.690000000000001</v>
      </c>
      <c r="AR168" s="185">
        <v>11.28</v>
      </c>
      <c r="AS168" s="185">
        <v>80.11</v>
      </c>
      <c r="AT168" s="185">
        <v>94.65</v>
      </c>
      <c r="AU168" s="185">
        <v>164.77</v>
      </c>
      <c r="AV168" s="185">
        <v>31.52</v>
      </c>
      <c r="AW168" s="185">
        <v>53.75</v>
      </c>
      <c r="AX168" s="185">
        <v>6.3</v>
      </c>
      <c r="AY168" s="185">
        <v>27.66</v>
      </c>
      <c r="AZ168" s="185">
        <v>33.97</v>
      </c>
      <c r="BA168" s="185">
        <v>23880</v>
      </c>
      <c r="BB168" s="185">
        <v>892.82</v>
      </c>
      <c r="BC168" s="185">
        <v>5.69</v>
      </c>
      <c r="BD168" s="185">
        <v>23.81</v>
      </c>
      <c r="BE168" s="185">
        <v>353.52</v>
      </c>
      <c r="BF168" s="185">
        <v>1094.69</v>
      </c>
      <c r="BG168" s="185">
        <v>243.6</v>
      </c>
      <c r="BH168" s="185">
        <v>75.84</v>
      </c>
      <c r="BI168" s="185">
        <v>521.23</v>
      </c>
      <c r="BJ168" s="185">
        <v>8.26</v>
      </c>
      <c r="BK168" s="185">
        <v>1839</v>
      </c>
      <c r="BL168" s="185">
        <v>200.84</v>
      </c>
      <c r="BM168" s="185">
        <v>303.87</v>
      </c>
      <c r="BN168" s="185">
        <v>346.05</v>
      </c>
      <c r="BO168" s="185">
        <v>3063.2</v>
      </c>
      <c r="BP168" s="185">
        <v>147.5</v>
      </c>
      <c r="BQ168" s="185">
        <v>1136.6300000000001</v>
      </c>
      <c r="BR168" s="185">
        <v>111.68</v>
      </c>
      <c r="BS168" s="185">
        <v>374.7</v>
      </c>
      <c r="BT168" s="185">
        <v>104</v>
      </c>
      <c r="BU168" s="185">
        <v>53.91</v>
      </c>
      <c r="BV168" s="185">
        <v>13.68</v>
      </c>
      <c r="BW168" s="185">
        <v>106.17</v>
      </c>
      <c r="BX168" s="185">
        <v>738.36</v>
      </c>
      <c r="BY168" s="185">
        <v>190.4</v>
      </c>
      <c r="BZ168" s="185">
        <v>172.95</v>
      </c>
      <c r="CA168" s="185">
        <v>151.55000000000001</v>
      </c>
      <c r="CB168" s="185">
        <v>68.48</v>
      </c>
      <c r="CC168" s="185">
        <v>114900</v>
      </c>
      <c r="CD168" s="185">
        <v>187.4</v>
      </c>
      <c r="CE168" s="185">
        <v>84.28</v>
      </c>
      <c r="CF168" s="185">
        <v>8130</v>
      </c>
      <c r="CG168" s="185">
        <v>14.95</v>
      </c>
      <c r="CH168" s="185">
        <v>1.76</v>
      </c>
      <c r="CI168" s="185">
        <v>161.1</v>
      </c>
      <c r="CJ168" s="185">
        <v>252.92</v>
      </c>
      <c r="CK168" s="185">
        <v>52.96</v>
      </c>
      <c r="CL168" s="185">
        <v>27.44</v>
      </c>
      <c r="CM168" s="185">
        <v>7.39</v>
      </c>
      <c r="CN168" s="185">
        <v>11.52</v>
      </c>
      <c r="CO168" s="185">
        <v>15.53</v>
      </c>
      <c r="CP168" s="185">
        <v>1861.37</v>
      </c>
      <c r="CQ168" s="185">
        <v>227.99</v>
      </c>
      <c r="CR168" s="185">
        <v>407.15</v>
      </c>
      <c r="CS168" s="185">
        <v>269.55</v>
      </c>
      <c r="CT168" s="185">
        <v>346.69</v>
      </c>
      <c r="CU168" s="185">
        <v>403.3</v>
      </c>
      <c r="CV168" s="185">
        <v>283.33</v>
      </c>
      <c r="CW168" s="185">
        <v>573.66999999999996</v>
      </c>
      <c r="CX168" s="185">
        <v>12.97</v>
      </c>
      <c r="CY168" s="185">
        <v>637.5</v>
      </c>
      <c r="CZ168" s="185">
        <v>55.65</v>
      </c>
      <c r="DA168" s="185">
        <v>13075</v>
      </c>
      <c r="DB168" s="185">
        <v>300.44</v>
      </c>
      <c r="DC168" s="185">
        <v>10.029999999999999</v>
      </c>
      <c r="DD168" s="185">
        <v>32.92</v>
      </c>
      <c r="DE168" s="185">
        <v>2296</v>
      </c>
      <c r="DF168" s="185">
        <v>304.5</v>
      </c>
      <c r="DG168" s="185">
        <v>190.4</v>
      </c>
      <c r="DH168" s="185">
        <v>17.13</v>
      </c>
      <c r="DI168" s="185">
        <v>10.69</v>
      </c>
      <c r="DJ168" s="185">
        <v>35.86</v>
      </c>
      <c r="DK168" s="185">
        <v>69.11</v>
      </c>
      <c r="DL168" s="185">
        <v>12980</v>
      </c>
      <c r="DM168" s="185">
        <v>39.4</v>
      </c>
      <c r="DN168" s="185">
        <v>62.13</v>
      </c>
      <c r="DO168" s="185">
        <v>68.8</v>
      </c>
      <c r="DP168" s="185">
        <v>86.09</v>
      </c>
      <c r="DQ168" s="185">
        <v>293000</v>
      </c>
      <c r="DR168" s="185">
        <v>645.78</v>
      </c>
      <c r="DS168" s="185">
        <v>51.15</v>
      </c>
      <c r="DT168" s="185">
        <v>48.29</v>
      </c>
      <c r="DU168" s="185">
        <v>52.69</v>
      </c>
      <c r="DV168" s="185">
        <v>8.6</v>
      </c>
      <c r="DW168" s="185">
        <v>1.93</v>
      </c>
      <c r="DX168" s="185">
        <v>16.48</v>
      </c>
      <c r="DY168" s="185">
        <v>11.41</v>
      </c>
      <c r="DZ168" s="185">
        <v>245.03</v>
      </c>
      <c r="EA168" s="185">
        <v>168.5</v>
      </c>
      <c r="EB168" s="185">
        <v>29.29</v>
      </c>
      <c r="EC168" s="185">
        <v>1512.6</v>
      </c>
      <c r="ED168" s="185">
        <v>39.119999999999997</v>
      </c>
      <c r="EE168" s="185">
        <v>28.09</v>
      </c>
      <c r="EF168" s="185">
        <v>17.48</v>
      </c>
      <c r="EG168" s="185">
        <v>34.68</v>
      </c>
      <c r="EH168" s="185">
        <v>1359.3</v>
      </c>
      <c r="EI168" s="185">
        <v>223.01</v>
      </c>
      <c r="EJ168" s="185">
        <v>8</v>
      </c>
      <c r="EK168" s="185">
        <v>4688.6000000000004</v>
      </c>
      <c r="EL168" s="185">
        <v>25.74</v>
      </c>
      <c r="EM168" s="185">
        <v>271.2</v>
      </c>
      <c r="EN168" s="185">
        <v>151.43</v>
      </c>
      <c r="EO168" s="185">
        <v>260.5</v>
      </c>
      <c r="EP168" s="185">
        <v>4569</v>
      </c>
      <c r="EQ168" s="185">
        <v>294.95999999999998</v>
      </c>
      <c r="ER168" s="185">
        <v>172.5</v>
      </c>
      <c r="ES168" s="185">
        <v>281.77999999999997</v>
      </c>
      <c r="ET168" s="185">
        <v>74.61</v>
      </c>
      <c r="EU168" s="185">
        <v>28.48</v>
      </c>
      <c r="EV168" s="185">
        <v>492.1</v>
      </c>
      <c r="EW168" s="185">
        <v>19.350000000000001</v>
      </c>
      <c r="EX168" s="185">
        <v>221.35</v>
      </c>
      <c r="EY168" s="185">
        <v>305.77</v>
      </c>
      <c r="EZ168" s="185">
        <v>34.54</v>
      </c>
      <c r="FA168" s="185">
        <v>85.4</v>
      </c>
      <c r="FB168" s="185">
        <v>36.81</v>
      </c>
      <c r="FC168" s="185">
        <v>73.599999999999994</v>
      </c>
      <c r="FD168" s="185">
        <v>9.76</v>
      </c>
      <c r="FE168" s="185">
        <v>25.25</v>
      </c>
      <c r="FF168" s="185">
        <v>597</v>
      </c>
      <c r="FG168" s="185">
        <v>88.79</v>
      </c>
      <c r="FH168" s="185">
        <v>930.82</v>
      </c>
      <c r="FI168" s="185">
        <v>68.400000000000006</v>
      </c>
      <c r="FJ168" s="235">
        <v>55340</v>
      </c>
      <c r="FN168" s="326">
        <f t="shared" si="825"/>
        <v>1.7423849213645946E-2</v>
      </c>
      <c r="FO168" s="326">
        <f t="shared" si="661"/>
        <v>-2.1721641190667763E-2</v>
      </c>
      <c r="FP168" s="326">
        <f t="shared" si="662"/>
        <v>5.6406912292142133E-2</v>
      </c>
      <c r="FQ168" s="326">
        <f t="shared" si="663"/>
        <v>-8.2568807339449407E-3</v>
      </c>
      <c r="FR168" s="326">
        <f t="shared" si="664"/>
        <v>6.596216124083859E-2</v>
      </c>
      <c r="FS168" s="326">
        <f t="shared" si="665"/>
        <v>3.6373842267751838E-2</v>
      </c>
      <c r="FT168" s="326">
        <f t="shared" si="666"/>
        <v>2.589807852965743E-2</v>
      </c>
      <c r="FU168" s="326">
        <f t="shared" si="667"/>
        <v>3.9094650205761319E-2</v>
      </c>
      <c r="FV168" s="326">
        <f t="shared" si="668"/>
        <v>7.6052651835886345E-2</v>
      </c>
      <c r="FW168" s="326">
        <f t="shared" si="669"/>
        <v>1.952957669691182E-2</v>
      </c>
      <c r="FX168" s="326">
        <f t="shared" si="670"/>
        <v>1.1717776115681847E-2</v>
      </c>
      <c r="FY168" s="326">
        <f t="shared" si="671"/>
        <v>0</v>
      </c>
      <c r="FZ168" s="326">
        <f t="shared" si="672"/>
        <v>-2.0785219399538073E-2</v>
      </c>
      <c r="GA168" s="326">
        <f t="shared" si="673"/>
        <v>1.5017692237900325E-2</v>
      </c>
      <c r="GB168" s="326">
        <f t="shared" si="674"/>
        <v>2.0560747663551465E-2</v>
      </c>
      <c r="GC168" s="326">
        <f t="shared" si="675"/>
        <v>6.7225355312151278E-2</v>
      </c>
      <c r="GD168" s="326">
        <f t="shared" si="676"/>
        <v>-8.7032201914706586E-4</v>
      </c>
      <c r="GE168" s="326">
        <f t="shared" si="677"/>
        <v>4.074675968131912E-2</v>
      </c>
      <c r="GF168" s="326">
        <f t="shared" si="678"/>
        <v>-7.4561403508772673E-3</v>
      </c>
      <c r="GG168" s="326">
        <f t="shared" si="679"/>
        <v>9.1930541368743617E-3</v>
      </c>
      <c r="GH168" s="326">
        <f t="shared" si="680"/>
        <v>2.1390374331550347E-3</v>
      </c>
      <c r="GI168" s="326">
        <f t="shared" si="681"/>
        <v>1.6592075100971465E-2</v>
      </c>
      <c r="GJ168" s="326">
        <f t="shared" si="682"/>
        <v>3.5769034236075772E-3</v>
      </c>
      <c r="GK168" s="326">
        <f t="shared" si="683"/>
        <v>1.6545148625911322E-2</v>
      </c>
      <c r="GL168" s="326">
        <f t="shared" si="684"/>
        <v>4.5794672253816081E-2</v>
      </c>
      <c r="GM168" s="326">
        <f t="shared" si="685"/>
        <v>-1.2724499783751736E-2</v>
      </c>
      <c r="GN168" s="326">
        <f t="shared" si="686"/>
        <v>1.5151515151515233E-2</v>
      </c>
      <c r="GO168" s="326">
        <f t="shared" si="687"/>
        <v>3.9215686274509776E-2</v>
      </c>
      <c r="GP168" s="326">
        <f t="shared" si="688"/>
        <v>-8.6505190311418692E-3</v>
      </c>
      <c r="GQ168" s="326">
        <f t="shared" si="689"/>
        <v>5.2431468268869776E-2</v>
      </c>
      <c r="GR168" s="326">
        <f t="shared" si="690"/>
        <v>1.1226679874525266E-2</v>
      </c>
      <c r="GS168" s="326">
        <f t="shared" si="691"/>
        <v>1.8556399766218527E-2</v>
      </c>
      <c r="GT168" s="326">
        <f t="shared" si="692"/>
        <v>6.3291139240506222E-2</v>
      </c>
      <c r="GU168" s="326">
        <f t="shared" si="693"/>
        <v>3.8113531820249666E-2</v>
      </c>
      <c r="GV168" s="326">
        <f t="shared" si="694"/>
        <v>-7.3439412484701452E-3</v>
      </c>
      <c r="GW168" s="326">
        <f t="shared" si="695"/>
        <v>-8.7682672233820227E-3</v>
      </c>
      <c r="GX168" s="326">
        <f t="shared" si="696"/>
        <v>2.3128194848150794E-2</v>
      </c>
      <c r="GY168" s="326">
        <f t="shared" si="697"/>
        <v>3.4315049986490223E-2</v>
      </c>
      <c r="GZ168" s="326">
        <f t="shared" si="698"/>
        <v>-1.9102196752627839E-3</v>
      </c>
      <c r="HA168" s="326">
        <f t="shared" si="699"/>
        <v>4.0169660678642631E-2</v>
      </c>
      <c r="HB168" s="326">
        <f t="shared" si="700"/>
        <v>9.6787202580991914E-3</v>
      </c>
      <c r="HC168" s="326">
        <f t="shared" si="701"/>
        <v>1.5259409969481759E-3</v>
      </c>
      <c r="HD168" s="326">
        <f t="shared" si="702"/>
        <v>3.6764705882352811E-2</v>
      </c>
      <c r="HE168" s="326">
        <f t="shared" si="703"/>
        <v>-5.5640693151007885E-2</v>
      </c>
      <c r="HF168" s="326">
        <f t="shared" si="704"/>
        <v>-4.3456291056088905E-2</v>
      </c>
      <c r="HG168" s="326">
        <f t="shared" si="705"/>
        <v>-2.830689390812044E-2</v>
      </c>
      <c r="HH168" s="326">
        <f t="shared" si="706"/>
        <v>2.2712524334847477E-2</v>
      </c>
      <c r="HI168" s="326">
        <f t="shared" si="707"/>
        <v>7.1201049278621434E-3</v>
      </c>
      <c r="HJ168" s="326">
        <f t="shared" si="708"/>
        <v>9.7560975609756032E-2</v>
      </c>
      <c r="HK168" s="326">
        <f t="shared" si="709"/>
        <v>1.0595542564851996E-2</v>
      </c>
      <c r="HL168" s="326">
        <f t="shared" si="710"/>
        <v>4.8780487804877995E-2</v>
      </c>
      <c r="HM168" s="326">
        <f t="shared" si="711"/>
        <v>3.6908380373425968E-2</v>
      </c>
      <c r="HN168" s="326">
        <f t="shared" si="712"/>
        <v>1.9550074226333224E-2</v>
      </c>
      <c r="HO168" s="326">
        <f t="shared" si="713"/>
        <v>-2.4013722126929617E-2</v>
      </c>
      <c r="HP168" s="326">
        <f t="shared" si="714"/>
        <v>-1.9761218608480874E-2</v>
      </c>
      <c r="HQ168" s="326">
        <f t="shared" si="715"/>
        <v>6.0793374542399303E-2</v>
      </c>
      <c r="HR168" s="326">
        <f t="shared" si="716"/>
        <v>-8.7271544823905964E-2</v>
      </c>
      <c r="HS168" s="326">
        <f t="shared" si="717"/>
        <v>2.3959646910466533E-2</v>
      </c>
      <c r="HT168" s="326">
        <f t="shared" si="718"/>
        <v>4.4772007163521144E-2</v>
      </c>
      <c r="HU168" s="326">
        <f t="shared" si="719"/>
        <v>-1.109888441982246E-2</v>
      </c>
      <c r="HV168" s="326">
        <f t="shared" si="720"/>
        <v>-3.6188178528346639E-3</v>
      </c>
      <c r="HW168" s="326">
        <f t="shared" si="721"/>
        <v>2.0815986677768527E-2</v>
      </c>
      <c r="HX168" s="326">
        <f t="shared" si="722"/>
        <v>2.6959560659011086E-3</v>
      </c>
      <c r="HY168" s="326">
        <f t="shared" si="723"/>
        <v>1.2427533817551871E-2</v>
      </c>
      <c r="HZ168" s="326">
        <f t="shared" si="724"/>
        <v>7.2296124927703873E-4</v>
      </c>
      <c r="IA168" s="326">
        <f t="shared" si="725"/>
        <v>3.795418119470443E-2</v>
      </c>
      <c r="IB168" s="326">
        <f t="shared" si="726"/>
        <v>4.0694519804667848E-4</v>
      </c>
      <c r="IC168" s="326">
        <f t="shared" si="727"/>
        <v>-2.1125426297840064E-2</v>
      </c>
      <c r="ID168" s="326">
        <f t="shared" si="728"/>
        <v>9.1262311376163821E-3</v>
      </c>
      <c r="IE168" s="326">
        <f t="shared" si="729"/>
        <v>-4.082938691923714E-2</v>
      </c>
      <c r="IF168" s="326">
        <f t="shared" si="730"/>
        <v>7.7519379844960962E-3</v>
      </c>
      <c r="IG168" s="326">
        <f t="shared" si="731"/>
        <v>2.2766078542970893E-2</v>
      </c>
      <c r="IH168" s="326">
        <f t="shared" si="732"/>
        <v>0.14765100671140938</v>
      </c>
      <c r="II168" s="326">
        <f t="shared" si="733"/>
        <v>-1.4480646059593448E-2</v>
      </c>
      <c r="IJ168" s="326">
        <f t="shared" si="734"/>
        <v>2.9905707749818745E-2</v>
      </c>
      <c r="IK168" s="326">
        <f t="shared" si="735"/>
        <v>-1.4594762446951626E-2</v>
      </c>
      <c r="IL168" s="326">
        <f t="shared" si="736"/>
        <v>9.6285496957403641E-2</v>
      </c>
      <c r="IM168" s="326">
        <f t="shared" si="737"/>
        <v>-1.4052436406219481E-2</v>
      </c>
      <c r="IN168" s="326">
        <f t="shared" si="738"/>
        <v>-8.5592201896114259E-2</v>
      </c>
      <c r="IO168" s="326">
        <f t="shared" si="739"/>
        <v>2.4977698483496878E-2</v>
      </c>
      <c r="IP168" s="326">
        <f t="shared" si="740"/>
        <v>-2.0898641588296761E-2</v>
      </c>
      <c r="IQ168" s="326">
        <f t="shared" si="741"/>
        <v>5.3368328958880086E-2</v>
      </c>
      <c r="IR168" s="326">
        <f t="shared" si="742"/>
        <v>8.6848635235732014E-3</v>
      </c>
      <c r="IS168" s="326">
        <f t="shared" si="743"/>
        <v>1.0818120351588922E-2</v>
      </c>
      <c r="IT168" s="326">
        <f t="shared" si="744"/>
        <v>2.9239766081871371E-2</v>
      </c>
      <c r="IU168" s="326">
        <f t="shared" si="745"/>
        <v>2.6768642447418663E-2</v>
      </c>
      <c r="IV168" s="326">
        <f t="shared" si="746"/>
        <v>8.5120988501801845E-2</v>
      </c>
      <c r="IW168" s="326">
        <f t="shared" si="747"/>
        <v>-2.5933419164980626E-2</v>
      </c>
      <c r="IX168" s="326">
        <f t="shared" si="748"/>
        <v>7.6078431372549063E-2</v>
      </c>
      <c r="IY168" s="326">
        <f t="shared" si="749"/>
        <v>-1.466666666666671E-2</v>
      </c>
      <c r="IZ168" s="326">
        <f t="shared" si="750"/>
        <v>3.2258064516128983E-2</v>
      </c>
      <c r="JA168" s="326">
        <f t="shared" si="751"/>
        <v>-0.1527550463720676</v>
      </c>
      <c r="JB168" s="326">
        <f t="shared" si="752"/>
        <v>1.630903630903625E-2</v>
      </c>
      <c r="JC168" s="326">
        <f t="shared" si="753"/>
        <v>2.6323871364016265E-4</v>
      </c>
      <c r="JD168" s="326">
        <f t="shared" si="754"/>
        <v>-2.1368137679069425E-2</v>
      </c>
      <c r="JE168" s="326">
        <f t="shared" si="755"/>
        <v>-1.2275558812751801E-2</v>
      </c>
      <c r="JF168" s="326">
        <f t="shared" si="756"/>
        <v>1.4039603381204515E-2</v>
      </c>
      <c r="JG168" s="326">
        <f t="shared" si="757"/>
        <v>1.6893595562279345E-2</v>
      </c>
      <c r="JH168" s="326">
        <f t="shared" si="758"/>
        <v>-2.7393498335106993E-2</v>
      </c>
      <c r="JI168" s="326">
        <f t="shared" si="759"/>
        <v>2.2639356828350769E-2</v>
      </c>
      <c r="JJ168" s="326">
        <f t="shared" si="760"/>
        <v>-2.8464419475655357E-2</v>
      </c>
      <c r="JK168" s="326">
        <f t="shared" si="761"/>
        <v>4.8519736842105261E-2</v>
      </c>
      <c r="JL168" s="326">
        <f t="shared" si="762"/>
        <v>3.6312849162011093E-2</v>
      </c>
      <c r="JM168" s="326">
        <f t="shared" si="763"/>
        <v>1.5319800842589046E-3</v>
      </c>
      <c r="JN168" s="326">
        <f t="shared" si="764"/>
        <v>9.6787202580991914E-3</v>
      </c>
      <c r="JO168" s="326">
        <f t="shared" si="765"/>
        <v>5.5789473684210458E-2</v>
      </c>
      <c r="JP168" s="326">
        <f t="shared" si="766"/>
        <v>-5.4380664652567889E-3</v>
      </c>
      <c r="JQ168" s="326">
        <f t="shared" si="767"/>
        <v>3.8914027149321267E-2</v>
      </c>
      <c r="JR168" s="326">
        <f t="shared" si="768"/>
        <v>2.5597844392051275E-2</v>
      </c>
      <c r="JS168" s="326">
        <f t="shared" si="769"/>
        <v>-1.4594762446951626E-2</v>
      </c>
      <c r="JT168" s="326">
        <f t="shared" si="770"/>
        <v>1.0619469026548657E-2</v>
      </c>
      <c r="JU168" s="326">
        <f t="shared" si="771"/>
        <v>3.7864077669902796E-2</v>
      </c>
      <c r="JV168" s="326">
        <f t="shared" si="772"/>
        <v>-2.0486205954657197E-2</v>
      </c>
      <c r="JW168" s="326">
        <f t="shared" si="773"/>
        <v>2.5827519667507716E-2</v>
      </c>
      <c r="JX168" s="326">
        <f t="shared" si="774"/>
        <v>4.6439628482972135E-3</v>
      </c>
      <c r="JY168" s="326">
        <f t="shared" si="775"/>
        <v>-2.5374270489718375E-4</v>
      </c>
      <c r="JZ168" s="326">
        <f t="shared" si="776"/>
        <v>-1.5684410646387752E-2</v>
      </c>
      <c r="KA168" s="326">
        <f t="shared" si="777"/>
        <v>-2.3004828173814322E-2</v>
      </c>
      <c r="KB168" s="326">
        <f t="shared" si="778"/>
        <v>8.5520149953140119E-3</v>
      </c>
      <c r="KC168" s="326">
        <f t="shared" si="779"/>
        <v>0.14677103718199608</v>
      </c>
      <c r="KD168" s="326">
        <f t="shared" si="780"/>
        <v>-3.833095067905648E-2</v>
      </c>
      <c r="KE168" s="326">
        <f t="shared" si="781"/>
        <v>1.4880952380952382E-2</v>
      </c>
      <c r="KF168" s="326">
        <f t="shared" si="782"/>
        <v>-7.4549635875814493E-2</v>
      </c>
      <c r="KG168" s="326">
        <f t="shared" si="783"/>
        <v>0.13311827956989242</v>
      </c>
      <c r="KH168" s="326">
        <f t="shared" si="784"/>
        <v>9.5541401273885357E-2</v>
      </c>
      <c r="KI168" s="326">
        <f t="shared" si="785"/>
        <v>6.0439560439560371E-2</v>
      </c>
      <c r="KJ168" s="326">
        <f t="shared" si="786"/>
        <v>6.7357512953367935E-2</v>
      </c>
      <c r="KK168" s="326">
        <f t="shared" si="787"/>
        <v>2.7927927927927972E-2</v>
      </c>
      <c r="KL168" s="326">
        <f t="shared" si="788"/>
        <v>5.0278611230175692E-2</v>
      </c>
      <c r="KM168" s="326">
        <f t="shared" si="789"/>
        <v>0.10390461215932924</v>
      </c>
      <c r="KN168" s="326">
        <f t="shared" si="790"/>
        <v>2.6998597475455806E-2</v>
      </c>
      <c r="KO168" s="326">
        <f t="shared" si="791"/>
        <v>4.5624222314392372E-2</v>
      </c>
      <c r="KP168" s="326">
        <f t="shared" si="792"/>
        <v>1.6632016632016647E-2</v>
      </c>
      <c r="KQ168" s="326">
        <f t="shared" si="793"/>
        <v>5.4429429429429403E-2</v>
      </c>
      <c r="KR168" s="326">
        <f t="shared" si="794"/>
        <v>7.0422535211267748E-2</v>
      </c>
      <c r="KS168" s="326">
        <f t="shared" si="795"/>
        <v>1.3442431326709551E-2</v>
      </c>
      <c r="KT168" s="326">
        <f t="shared" si="796"/>
        <v>7.3798464309413087E-2</v>
      </c>
      <c r="KU168" s="326">
        <f t="shared" si="797"/>
        <v>6.6727255333397059E-2</v>
      </c>
      <c r="KV168" s="326">
        <f t="shared" si="798"/>
        <v>9.2896174863387942E-2</v>
      </c>
      <c r="KW168" s="326">
        <f t="shared" si="799"/>
        <v>5.0589496248661017E-3</v>
      </c>
      <c r="KX168" s="326">
        <f t="shared" si="800"/>
        <v>2.3052464228934748E-2</v>
      </c>
      <c r="KY168" s="326">
        <f t="shared" si="801"/>
        <v>-4.4060627423334511E-2</v>
      </c>
      <c r="KZ168" s="326">
        <f t="shared" si="802"/>
        <v>1.9815059445179084E-4</v>
      </c>
      <c r="LA168" s="326">
        <f t="shared" si="803"/>
        <v>5.2950687146321722E-2</v>
      </c>
      <c r="LB168" s="326">
        <f t="shared" si="804"/>
        <v>1.7594654788418707E-2</v>
      </c>
      <c r="LC168" s="326">
        <f t="shared" si="805"/>
        <v>-4.0666937779586742E-4</v>
      </c>
      <c r="LD168" s="326">
        <f t="shared" si="806"/>
        <v>-1.8516375419511237E-3</v>
      </c>
      <c r="LE168" s="326">
        <f t="shared" si="807"/>
        <v>-1.3375350140056197E-2</v>
      </c>
      <c r="LF168" s="326">
        <f t="shared" si="808"/>
        <v>2.4862637362637396E-2</v>
      </c>
      <c r="LG168" s="326">
        <f t="shared" si="809"/>
        <v>2.0057306590257833E-2</v>
      </c>
      <c r="LH168" s="326">
        <f t="shared" si="810"/>
        <v>-6.4985175256893134E-4</v>
      </c>
      <c r="LI168" s="326">
        <f t="shared" si="811"/>
        <v>6.3771302913688849E-2</v>
      </c>
      <c r="LJ168" s="326">
        <f t="shared" si="812"/>
        <v>3.9494693340847174E-2</v>
      </c>
      <c r="LK168" s="326">
        <f t="shared" si="813"/>
        <v>8.7066268486916995E-2</v>
      </c>
      <c r="LL168" s="326">
        <f t="shared" si="814"/>
        <v>4.2559613643223561E-2</v>
      </c>
      <c r="LM168" s="326">
        <f t="shared" si="815"/>
        <v>1.1723329425557859E-3</v>
      </c>
      <c r="LN168" s="326">
        <f t="shared" si="816"/>
        <v>5.7758620689655323E-2</v>
      </c>
      <c r="LO168" s="326">
        <f t="shared" si="817"/>
        <v>0.10344827586206884</v>
      </c>
      <c r="LP168" s="326">
        <f t="shared" si="818"/>
        <v>1.2448132780082905E-2</v>
      </c>
      <c r="LQ168" s="326">
        <f t="shared" si="819"/>
        <v>-1.0579937304075219E-2</v>
      </c>
      <c r="LR168" s="326">
        <f t="shared" si="820"/>
        <v>0</v>
      </c>
      <c r="LS168" s="326">
        <f t="shared" si="821"/>
        <v>2.7305333796135593E-2</v>
      </c>
      <c r="LT168" s="326">
        <f t="shared" si="822"/>
        <v>-5.8846774107419297E-3</v>
      </c>
      <c r="LU168" s="326">
        <f t="shared" si="823"/>
        <v>-2.0338012030936516E-2</v>
      </c>
      <c r="LV168" s="326">
        <f t="shared" si="824"/>
        <v>7.2896471500581622E-2</v>
      </c>
    </row>
    <row r="169" spans="1:334" ht="15" thickBot="1">
      <c r="A169" s="266">
        <v>45957</v>
      </c>
      <c r="B169" s="185">
        <v>4390.42</v>
      </c>
      <c r="C169" s="185">
        <v>222.5</v>
      </c>
      <c r="D169" s="185">
        <v>81.31</v>
      </c>
      <c r="E169" s="185">
        <v>43.45</v>
      </c>
      <c r="F169" s="185">
        <v>3138</v>
      </c>
      <c r="G169" s="185">
        <v>200.47</v>
      </c>
      <c r="H169" s="185">
        <v>238.4</v>
      </c>
      <c r="I169" s="185">
        <v>290000</v>
      </c>
      <c r="J169" s="185">
        <v>146.78</v>
      </c>
      <c r="K169" s="185">
        <v>517.80999999999995</v>
      </c>
      <c r="L169" s="185">
        <v>80.72</v>
      </c>
      <c r="M169" s="185">
        <v>7.0000000000000007E-2</v>
      </c>
      <c r="N169" s="185">
        <v>42.76</v>
      </c>
      <c r="O169" s="185">
        <v>5077.74</v>
      </c>
      <c r="P169" s="185">
        <v>5.58</v>
      </c>
      <c r="Q169" s="185">
        <v>2327.2600000000002</v>
      </c>
      <c r="R169" s="185">
        <v>43.2</v>
      </c>
      <c r="S169" s="185">
        <v>270.11</v>
      </c>
      <c r="T169" s="185">
        <v>90.22</v>
      </c>
      <c r="U169" s="185">
        <v>107500</v>
      </c>
      <c r="V169" s="185">
        <v>18.5</v>
      </c>
      <c r="W169" s="185">
        <v>202.49</v>
      </c>
      <c r="X169" s="185">
        <v>20.13</v>
      </c>
      <c r="Y169" s="185">
        <v>341.56</v>
      </c>
      <c r="Z169" s="185">
        <v>170.43</v>
      </c>
      <c r="AA169" s="185">
        <v>456.56</v>
      </c>
      <c r="AB169" s="185">
        <v>3.38</v>
      </c>
      <c r="AC169" s="185">
        <v>7.8</v>
      </c>
      <c r="AD169" s="185">
        <v>27.89</v>
      </c>
      <c r="AE169" s="185">
        <v>244.22</v>
      </c>
      <c r="AF169" s="185">
        <v>612.1</v>
      </c>
      <c r="AG169" s="185">
        <v>68.900000000000006</v>
      </c>
      <c r="AH169" s="185">
        <v>7.02</v>
      </c>
      <c r="AI169" s="185">
        <v>204.19</v>
      </c>
      <c r="AJ169" s="185">
        <v>24.22</v>
      </c>
      <c r="AK169" s="185">
        <v>115.8</v>
      </c>
      <c r="AL169" s="185">
        <v>403.95</v>
      </c>
      <c r="AM169" s="185">
        <v>39.99</v>
      </c>
      <c r="AN169" s="185">
        <v>21.44</v>
      </c>
      <c r="AO169" s="185">
        <v>213.4</v>
      </c>
      <c r="AP169" s="185">
        <v>311.12</v>
      </c>
      <c r="AQ169" s="185">
        <v>20.3</v>
      </c>
      <c r="AR169" s="185">
        <v>11.17</v>
      </c>
      <c r="AS169" s="185">
        <v>76.88</v>
      </c>
      <c r="AT169" s="185">
        <v>99.85</v>
      </c>
      <c r="AU169" s="185">
        <v>160.07</v>
      </c>
      <c r="AV169" s="185">
        <v>30.5</v>
      </c>
      <c r="AW169" s="185">
        <v>56.21</v>
      </c>
      <c r="AX169" s="185">
        <v>6.91</v>
      </c>
      <c r="AY169" s="185">
        <v>27.67</v>
      </c>
      <c r="AZ169" s="185">
        <v>33.1</v>
      </c>
      <c r="BA169" s="185">
        <v>27065</v>
      </c>
      <c r="BB169" s="185">
        <v>916.48</v>
      </c>
      <c r="BC169" s="185">
        <v>5.45</v>
      </c>
      <c r="BD169" s="185">
        <v>23.53</v>
      </c>
      <c r="BE169" s="185">
        <v>340.31</v>
      </c>
      <c r="BF169" s="185">
        <v>1118.8599999999999</v>
      </c>
      <c r="BG169" s="185">
        <v>245.55</v>
      </c>
      <c r="BH169" s="185">
        <v>74.92</v>
      </c>
      <c r="BI169" s="185">
        <v>577.26</v>
      </c>
      <c r="BJ169" s="185">
        <v>8.7100000000000009</v>
      </c>
      <c r="BK169" s="185">
        <v>1798.5</v>
      </c>
      <c r="BL169" s="185">
        <v>200.06</v>
      </c>
      <c r="BM169" s="185">
        <v>308.95</v>
      </c>
      <c r="BN169" s="185">
        <v>364.45</v>
      </c>
      <c r="BO169" s="185">
        <v>3058</v>
      </c>
      <c r="BP169" s="185">
        <v>142.66999999999999</v>
      </c>
      <c r="BQ169" s="185">
        <v>1082.81</v>
      </c>
      <c r="BR169" s="185">
        <v>112.62</v>
      </c>
      <c r="BS169" s="185">
        <v>362.65</v>
      </c>
      <c r="BT169" s="185">
        <v>100.6</v>
      </c>
      <c r="BU169" s="185">
        <v>53.95</v>
      </c>
      <c r="BV169" s="185">
        <v>12.98</v>
      </c>
      <c r="BW169" s="185">
        <v>101.18</v>
      </c>
      <c r="BX169" s="185">
        <v>648.35</v>
      </c>
      <c r="BY169" s="185">
        <v>188.87</v>
      </c>
      <c r="BZ169" s="185">
        <v>173.86</v>
      </c>
      <c r="CA169" s="185">
        <v>146.09</v>
      </c>
      <c r="CB169" s="185">
        <v>67.06</v>
      </c>
      <c r="CC169" s="185">
        <v>119900</v>
      </c>
      <c r="CD169" s="185">
        <v>163.80000000000001</v>
      </c>
      <c r="CE169" s="185">
        <v>87.23</v>
      </c>
      <c r="CF169" s="185">
        <v>7570</v>
      </c>
      <c r="CG169" s="185">
        <v>14</v>
      </c>
      <c r="CH169" s="185">
        <v>1.79</v>
      </c>
      <c r="CI169" s="185">
        <v>158.5</v>
      </c>
      <c r="CJ169" s="185">
        <v>256.12</v>
      </c>
      <c r="CK169" s="185">
        <v>49.46</v>
      </c>
      <c r="CL169" s="185">
        <v>25.52</v>
      </c>
      <c r="CM169" s="185">
        <v>7.78</v>
      </c>
      <c r="CN169" s="185">
        <v>11.36</v>
      </c>
      <c r="CO169" s="185">
        <v>16.71</v>
      </c>
      <c r="CP169" s="185">
        <v>1871</v>
      </c>
      <c r="CQ169" s="185">
        <v>218.04</v>
      </c>
      <c r="CR169" s="185">
        <v>398.85</v>
      </c>
      <c r="CS169" s="185">
        <v>260.01</v>
      </c>
      <c r="CT169" s="185">
        <v>340.07</v>
      </c>
      <c r="CU169" s="185">
        <v>410</v>
      </c>
      <c r="CV169" s="185">
        <v>262.61</v>
      </c>
      <c r="CW169" s="185">
        <v>551.99</v>
      </c>
      <c r="CX169" s="185">
        <v>13.05</v>
      </c>
      <c r="CY169" s="185">
        <v>629</v>
      </c>
      <c r="CZ169" s="185">
        <v>56.15</v>
      </c>
      <c r="DA169" s="185">
        <v>13355</v>
      </c>
      <c r="DB169" s="185">
        <v>311.12</v>
      </c>
      <c r="DC169" s="185">
        <v>9.5399999999999991</v>
      </c>
      <c r="DD169" s="185">
        <v>32.4</v>
      </c>
      <c r="DE169" s="185">
        <v>2308</v>
      </c>
      <c r="DF169" s="185">
        <v>307.89999999999998</v>
      </c>
      <c r="DG169" s="185">
        <v>188.87</v>
      </c>
      <c r="DH169" s="185">
        <v>17.57</v>
      </c>
      <c r="DI169" s="185">
        <v>10.6</v>
      </c>
      <c r="DJ169" s="185">
        <v>35.869999999999997</v>
      </c>
      <c r="DK169" s="185">
        <v>64.59</v>
      </c>
      <c r="DL169" s="185">
        <v>12410</v>
      </c>
      <c r="DM169" s="185">
        <v>37.630000000000003</v>
      </c>
      <c r="DN169" s="185">
        <v>59.67</v>
      </c>
      <c r="DO169" s="185">
        <v>67.040000000000006</v>
      </c>
      <c r="DP169" s="185">
        <v>80.87</v>
      </c>
      <c r="DQ169" s="185">
        <v>322000</v>
      </c>
      <c r="DR169" s="185">
        <v>655.32000000000005</v>
      </c>
      <c r="DS169" s="185">
        <v>51.5</v>
      </c>
      <c r="DT169" s="185">
        <v>51.96</v>
      </c>
      <c r="DU169" s="185">
        <v>47.52</v>
      </c>
      <c r="DV169" s="185">
        <v>8.15</v>
      </c>
      <c r="DW169" s="185">
        <v>1.7</v>
      </c>
      <c r="DX169" s="185">
        <v>15.86</v>
      </c>
      <c r="DY169" s="185">
        <v>12.09</v>
      </c>
      <c r="DZ169" s="185">
        <v>241.63</v>
      </c>
      <c r="EA169" s="185">
        <v>166.5</v>
      </c>
      <c r="EB169" s="185">
        <v>30.54</v>
      </c>
      <c r="EC169" s="185">
        <v>1488.6</v>
      </c>
      <c r="ED169" s="185">
        <v>38.090000000000003</v>
      </c>
      <c r="EE169" s="185">
        <v>27.21</v>
      </c>
      <c r="EF169" s="185">
        <v>16.57</v>
      </c>
      <c r="EG169" s="185">
        <v>34.46</v>
      </c>
      <c r="EH169" s="185">
        <v>1308.51</v>
      </c>
      <c r="EI169" s="185">
        <v>215.38</v>
      </c>
      <c r="EJ169" s="185">
        <v>8.02</v>
      </c>
      <c r="EK169" s="185">
        <v>4588.6099999999997</v>
      </c>
      <c r="EL169" s="185">
        <v>25.64</v>
      </c>
      <c r="EM169" s="185">
        <v>258.89999999999998</v>
      </c>
      <c r="EN169" s="185">
        <v>150.37</v>
      </c>
      <c r="EO169" s="185">
        <v>262</v>
      </c>
      <c r="EP169" s="185">
        <v>5318</v>
      </c>
      <c r="EQ169" s="185">
        <v>300.43</v>
      </c>
      <c r="ER169" s="185">
        <v>167.92</v>
      </c>
      <c r="ES169" s="185">
        <v>263.61</v>
      </c>
      <c r="ET169" s="185">
        <v>76.400000000000006</v>
      </c>
      <c r="EU169" s="185">
        <v>26.66</v>
      </c>
      <c r="EV169" s="185">
        <v>477.54</v>
      </c>
      <c r="EW169" s="185">
        <v>19.05</v>
      </c>
      <c r="EX169" s="185">
        <v>201.02</v>
      </c>
      <c r="EY169" s="185">
        <v>305.72000000000003</v>
      </c>
      <c r="EZ169" s="185">
        <v>35.130000000000003</v>
      </c>
      <c r="FA169" s="185">
        <v>85.25</v>
      </c>
      <c r="FB169" s="185">
        <v>36.909999999999997</v>
      </c>
      <c r="FC169" s="185">
        <v>73</v>
      </c>
      <c r="FD169" s="185">
        <v>10.1</v>
      </c>
      <c r="FE169" s="185">
        <v>24.73</v>
      </c>
      <c r="FF169" s="185">
        <v>596</v>
      </c>
      <c r="FG169" s="185">
        <v>87.6</v>
      </c>
      <c r="FH169" s="185">
        <v>910.16</v>
      </c>
      <c r="FI169" s="185">
        <v>68.540000000000006</v>
      </c>
      <c r="FJ169" s="235">
        <v>56660</v>
      </c>
      <c r="FN169" s="326">
        <f t="shared" si="825"/>
        <v>4.380877868445471E-3</v>
      </c>
      <c r="FO169" s="326">
        <f t="shared" si="661"/>
        <v>-8.5115131578947331E-2</v>
      </c>
      <c r="FP169" s="326">
        <f t="shared" si="662"/>
        <v>-0.16347736625514403</v>
      </c>
      <c r="FQ169" s="326">
        <f t="shared" si="663"/>
        <v>4.856614246068475E-3</v>
      </c>
      <c r="FR169" s="326">
        <f t="shared" si="664"/>
        <v>3.5177486408698431E-3</v>
      </c>
      <c r="FS169" s="326">
        <f t="shared" si="665"/>
        <v>8.5793208037697036E-2</v>
      </c>
      <c r="FT169" s="326">
        <f t="shared" si="666"/>
        <v>-2.9315960912052071E-2</v>
      </c>
      <c r="FU169" s="326">
        <f t="shared" si="667"/>
        <v>0.14851485148514851</v>
      </c>
      <c r="FV169" s="326">
        <f t="shared" si="668"/>
        <v>5.000357679376214E-2</v>
      </c>
      <c r="FW169" s="326">
        <f t="shared" si="669"/>
        <v>-1.1076946582380145E-2</v>
      </c>
      <c r="FX169" s="326">
        <f t="shared" si="670"/>
        <v>-5.4213898472153495E-3</v>
      </c>
      <c r="FY169" s="326">
        <f t="shared" si="671"/>
        <v>0</v>
      </c>
      <c r="FZ169" s="326">
        <f t="shared" si="672"/>
        <v>8.4905660377358368E-3</v>
      </c>
      <c r="GA169" s="326">
        <f t="shared" si="673"/>
        <v>-1.3295350319461515E-2</v>
      </c>
      <c r="GB169" s="326">
        <f t="shared" si="674"/>
        <v>2.1978021978021997E-2</v>
      </c>
      <c r="GC169" s="326">
        <f t="shared" si="675"/>
        <v>7.6881787599890838E-2</v>
      </c>
      <c r="GD169" s="326">
        <f t="shared" si="676"/>
        <v>-5.9233449477351888E-2</v>
      </c>
      <c r="GE169" s="326">
        <f t="shared" si="677"/>
        <v>2.8716151883307388E-2</v>
      </c>
      <c r="GF169" s="326">
        <f t="shared" si="678"/>
        <v>-3.3141847105611706E-3</v>
      </c>
      <c r="GG169" s="326">
        <f t="shared" si="679"/>
        <v>8.8056680161943318E-2</v>
      </c>
      <c r="GH169" s="326">
        <f t="shared" si="680"/>
        <v>-1.2806830309498318E-2</v>
      </c>
      <c r="GI169" s="326">
        <f t="shared" si="681"/>
        <v>8.7136261140341564E-2</v>
      </c>
      <c r="GJ169" s="326">
        <f t="shared" si="682"/>
        <v>2.4949083503054911E-2</v>
      </c>
      <c r="GK169" s="326">
        <f t="shared" si="683"/>
        <v>-5.7765517241379301E-2</v>
      </c>
      <c r="GL169" s="326">
        <f t="shared" si="684"/>
        <v>-2.4441900400686788E-2</v>
      </c>
      <c r="GM169" s="326">
        <f t="shared" si="685"/>
        <v>5.2660702757539368E-2</v>
      </c>
      <c r="GN169" s="326">
        <f t="shared" si="686"/>
        <v>8.9552238805969565E-3</v>
      </c>
      <c r="GO169" s="326">
        <f t="shared" si="687"/>
        <v>-1.8867924528301931E-2</v>
      </c>
      <c r="GP169" s="326">
        <f t="shared" si="688"/>
        <v>-2.6527050610820176E-2</v>
      </c>
      <c r="GQ169" s="326">
        <f t="shared" si="689"/>
        <v>8.9246688372507876E-2</v>
      </c>
      <c r="GR169" s="326">
        <f t="shared" si="690"/>
        <v>-6.5306122448975884E-4</v>
      </c>
      <c r="GS169" s="326">
        <f t="shared" si="691"/>
        <v>-1.1619566776645935E-2</v>
      </c>
      <c r="GT169" s="326">
        <f t="shared" si="692"/>
        <v>-7.1428571428571438E-2</v>
      </c>
      <c r="GU169" s="326">
        <f t="shared" si="693"/>
        <v>-5.7457272240347022E-3</v>
      </c>
      <c r="GV169" s="326">
        <f t="shared" si="694"/>
        <v>-4.5211672831894549E-3</v>
      </c>
      <c r="GW169" s="326">
        <f t="shared" si="695"/>
        <v>-2.4431339511373256E-2</v>
      </c>
      <c r="GX169" s="326">
        <f t="shared" si="696"/>
        <v>-1.0678161201048256E-2</v>
      </c>
      <c r="GY169" s="326">
        <f t="shared" si="697"/>
        <v>4.4670846394984344E-2</v>
      </c>
      <c r="GZ169" s="326">
        <f t="shared" si="698"/>
        <v>2.5837320574162811E-2</v>
      </c>
      <c r="HA169" s="326">
        <f t="shared" si="699"/>
        <v>2.3746701846965781E-2</v>
      </c>
      <c r="HB169" s="326">
        <f t="shared" si="700"/>
        <v>3.5547863134070053E-2</v>
      </c>
      <c r="HC169" s="326">
        <f t="shared" si="701"/>
        <v>3.0980192991366146E-2</v>
      </c>
      <c r="HD169" s="326">
        <f t="shared" si="702"/>
        <v>-9.75177304964534E-3</v>
      </c>
      <c r="HE169" s="326">
        <f t="shared" si="703"/>
        <v>-4.0319560604169316E-2</v>
      </c>
      <c r="HF169" s="326">
        <f t="shared" si="704"/>
        <v>5.4939249867934373E-2</v>
      </c>
      <c r="HG169" s="326">
        <f t="shared" si="705"/>
        <v>-2.8524610062511481E-2</v>
      </c>
      <c r="HH169" s="326">
        <f t="shared" si="706"/>
        <v>-3.2360406091370544E-2</v>
      </c>
      <c r="HI169" s="326">
        <f t="shared" si="707"/>
        <v>4.5767441860465129E-2</v>
      </c>
      <c r="HJ169" s="326">
        <f t="shared" si="708"/>
        <v>9.6825396825396884E-2</v>
      </c>
      <c r="HK169" s="326">
        <f t="shared" si="709"/>
        <v>3.6153289949391047E-4</v>
      </c>
      <c r="HL169" s="326">
        <f t="shared" si="710"/>
        <v>-2.5610833088018765E-2</v>
      </c>
      <c r="HM169" s="326">
        <f t="shared" si="711"/>
        <v>0.13337520938023451</v>
      </c>
      <c r="HN169" s="326">
        <f t="shared" si="712"/>
        <v>2.6500302412580327E-2</v>
      </c>
      <c r="HO169" s="326">
        <f t="shared" si="713"/>
        <v>-4.2179261862917435E-2</v>
      </c>
      <c r="HP169" s="326">
        <f t="shared" si="714"/>
        <v>-1.1759764804703804E-2</v>
      </c>
      <c r="HQ169" s="326">
        <f t="shared" si="715"/>
        <v>-3.7367051369087974E-2</v>
      </c>
      <c r="HR169" s="326">
        <f t="shared" si="716"/>
        <v>2.2079310124327293E-2</v>
      </c>
      <c r="HS169" s="326">
        <f t="shared" si="717"/>
        <v>8.0049261083744543E-3</v>
      </c>
      <c r="HT169" s="326">
        <f t="shared" si="718"/>
        <v>-1.2130801687763735E-2</v>
      </c>
      <c r="HU169" s="326">
        <f t="shared" si="719"/>
        <v>0.10749573125107913</v>
      </c>
      <c r="HV169" s="326">
        <f t="shared" si="720"/>
        <v>5.4479418886198679E-2</v>
      </c>
      <c r="HW169" s="326">
        <f t="shared" si="721"/>
        <v>-2.2022838499184339E-2</v>
      </c>
      <c r="HX169" s="326">
        <f t="shared" si="722"/>
        <v>-3.8836885082652916E-3</v>
      </c>
      <c r="HY169" s="326">
        <f t="shared" si="723"/>
        <v>1.6717675321683563E-2</v>
      </c>
      <c r="HZ169" s="326">
        <f t="shared" si="724"/>
        <v>5.3171507007657784E-2</v>
      </c>
      <c r="IA169" s="326">
        <f t="shared" si="725"/>
        <v>-1.6975711674065742E-3</v>
      </c>
      <c r="IB169" s="326">
        <f t="shared" si="726"/>
        <v>-3.2745762711864489E-2</v>
      </c>
      <c r="IC169" s="326">
        <f t="shared" si="727"/>
        <v>-4.7350501042555768E-2</v>
      </c>
      <c r="ID169" s="326">
        <f t="shared" si="728"/>
        <v>8.4169054441260542E-3</v>
      </c>
      <c r="IE169" s="326">
        <f t="shared" si="729"/>
        <v>-3.2159060581798807E-2</v>
      </c>
      <c r="IF169" s="326">
        <f t="shared" si="730"/>
        <v>-3.269230769230775E-2</v>
      </c>
      <c r="IG169" s="326">
        <f t="shared" si="731"/>
        <v>7.4197736969034052E-4</v>
      </c>
      <c r="IH169" s="326">
        <f t="shared" si="732"/>
        <v>-5.1169590643274802E-2</v>
      </c>
      <c r="II169" s="326">
        <f t="shared" si="733"/>
        <v>-4.7000094188565461E-2</v>
      </c>
      <c r="IJ169" s="326">
        <f t="shared" si="734"/>
        <v>-0.12190530364591796</v>
      </c>
      <c r="IK169" s="326">
        <f t="shared" si="735"/>
        <v>-8.0357142857142919E-3</v>
      </c>
      <c r="IL169" s="326">
        <f t="shared" si="736"/>
        <v>5.2616363110727093E-3</v>
      </c>
      <c r="IM169" s="326">
        <f t="shared" si="737"/>
        <v>-3.6027713625866098E-2</v>
      </c>
      <c r="IN169" s="326">
        <f t="shared" si="738"/>
        <v>-2.0735981308411238E-2</v>
      </c>
      <c r="IO169" s="326">
        <f t="shared" si="739"/>
        <v>4.3516100957354219E-2</v>
      </c>
      <c r="IP169" s="326">
        <f t="shared" si="740"/>
        <v>-0.12593383137673422</v>
      </c>
      <c r="IQ169" s="326">
        <f t="shared" si="741"/>
        <v>3.5002373042240187E-2</v>
      </c>
      <c r="IR169" s="326">
        <f t="shared" si="742"/>
        <v>-6.8880688806888066E-2</v>
      </c>
      <c r="IS169" s="326">
        <f t="shared" si="743"/>
        <v>-6.3545150501672198E-2</v>
      </c>
      <c r="IT169" s="326">
        <f t="shared" si="744"/>
        <v>1.7045454545454562E-2</v>
      </c>
      <c r="IU169" s="326">
        <f t="shared" si="745"/>
        <v>-1.6139044072004931E-2</v>
      </c>
      <c r="IV169" s="326">
        <f t="shared" si="746"/>
        <v>1.2652222046496985E-2</v>
      </c>
      <c r="IW169" s="326">
        <f t="shared" si="747"/>
        <v>-6.6087613293051364E-2</v>
      </c>
      <c r="IX169" s="326">
        <f t="shared" si="748"/>
        <v>-6.9970845481049621E-2</v>
      </c>
      <c r="IY169" s="326">
        <f t="shared" si="749"/>
        <v>5.2774018944519697E-2</v>
      </c>
      <c r="IZ169" s="326">
        <f t="shared" si="750"/>
        <v>-1.3888888888888902E-2</v>
      </c>
      <c r="JA169" s="326">
        <f t="shared" si="751"/>
        <v>7.5981970379909947E-2</v>
      </c>
      <c r="JB169" s="326">
        <f t="shared" si="752"/>
        <v>5.1736086860753689E-3</v>
      </c>
      <c r="JC169" s="326">
        <f t="shared" si="753"/>
        <v>-4.3642265011623389E-2</v>
      </c>
      <c r="JD169" s="326">
        <f t="shared" si="754"/>
        <v>-2.0385607270047783E-2</v>
      </c>
      <c r="JE169" s="326">
        <f t="shared" si="755"/>
        <v>-3.5392320534223781E-2</v>
      </c>
      <c r="JF169" s="326">
        <f t="shared" si="756"/>
        <v>-1.909486861461249E-2</v>
      </c>
      <c r="JG169" s="326">
        <f t="shared" si="757"/>
        <v>1.6612943218447775E-2</v>
      </c>
      <c r="JH169" s="326">
        <f t="shared" si="758"/>
        <v>-7.3130272120848383E-2</v>
      </c>
      <c r="JI169" s="326">
        <f t="shared" si="759"/>
        <v>-3.7791761814283391E-2</v>
      </c>
      <c r="JJ169" s="326">
        <f t="shared" si="760"/>
        <v>6.1680801850424105E-3</v>
      </c>
      <c r="JK169" s="326">
        <f t="shared" si="761"/>
        <v>-1.3333333333333334E-2</v>
      </c>
      <c r="JL169" s="326">
        <f t="shared" si="762"/>
        <v>8.9847259658580418E-3</v>
      </c>
      <c r="JM169" s="326">
        <f t="shared" si="763"/>
        <v>2.1414913957934989E-2</v>
      </c>
      <c r="JN169" s="326">
        <f t="shared" si="764"/>
        <v>3.5547863134070053E-2</v>
      </c>
      <c r="JO169" s="326">
        <f t="shared" si="765"/>
        <v>-4.885343968095715E-2</v>
      </c>
      <c r="JP169" s="326">
        <f t="shared" si="766"/>
        <v>-1.5795868772782596E-2</v>
      </c>
      <c r="JQ169" s="326">
        <f t="shared" si="767"/>
        <v>5.2264808362369342E-3</v>
      </c>
      <c r="JR169" s="326">
        <f t="shared" si="768"/>
        <v>1.1165845648604195E-2</v>
      </c>
      <c r="JS169" s="326">
        <f t="shared" si="769"/>
        <v>-8.0357142857142919E-3</v>
      </c>
      <c r="JT169" s="326">
        <f t="shared" si="770"/>
        <v>2.5685931115002995E-2</v>
      </c>
      <c r="JU169" s="326">
        <f t="shared" si="771"/>
        <v>-8.4190832553788456E-3</v>
      </c>
      <c r="JV169" s="326">
        <f t="shared" si="772"/>
        <v>2.7886224205237061E-4</v>
      </c>
      <c r="JW169" s="326">
        <f t="shared" si="773"/>
        <v>-6.5402980755317558E-2</v>
      </c>
      <c r="JX169" s="326">
        <f t="shared" si="774"/>
        <v>-4.3913713405238829E-2</v>
      </c>
      <c r="JY169" s="326">
        <f t="shared" si="775"/>
        <v>-4.4923857868020202E-2</v>
      </c>
      <c r="JZ169" s="326">
        <f t="shared" si="776"/>
        <v>-3.9594398841139557E-2</v>
      </c>
      <c r="KA169" s="326">
        <f t="shared" si="777"/>
        <v>-2.5581395348837077E-2</v>
      </c>
      <c r="KB169" s="326">
        <f t="shared" si="778"/>
        <v>-6.0634220002323137E-2</v>
      </c>
      <c r="KC169" s="326">
        <f t="shared" si="779"/>
        <v>9.8976109215017066E-2</v>
      </c>
      <c r="KD169" s="326">
        <f t="shared" si="780"/>
        <v>1.4772832853293812E-2</v>
      </c>
      <c r="KE169" s="326">
        <f t="shared" si="781"/>
        <v>6.84261974584558E-3</v>
      </c>
      <c r="KF169" s="326">
        <f t="shared" si="782"/>
        <v>7.5999171671153484E-2</v>
      </c>
      <c r="KG169" s="326">
        <f t="shared" si="783"/>
        <v>-9.8121085594989457E-2</v>
      </c>
      <c r="KH169" s="326">
        <f t="shared" si="784"/>
        <v>-5.2325581395348757E-2</v>
      </c>
      <c r="KI169" s="326">
        <f t="shared" si="785"/>
        <v>-0.11917098445595854</v>
      </c>
      <c r="KJ169" s="326">
        <f t="shared" si="786"/>
        <v>-3.762135922330103E-2</v>
      </c>
      <c r="KK169" s="326">
        <f t="shared" si="787"/>
        <v>5.959684487291847E-2</v>
      </c>
      <c r="KL169" s="326">
        <f t="shared" si="788"/>
        <v>-1.3875851936497595E-2</v>
      </c>
      <c r="KM169" s="326">
        <f t="shared" si="789"/>
        <v>-1.1869436201780416E-2</v>
      </c>
      <c r="KN169" s="326">
        <f t="shared" si="790"/>
        <v>4.2676681461249574E-2</v>
      </c>
      <c r="KO169" s="326">
        <f t="shared" si="791"/>
        <v>-1.5866719555731854E-2</v>
      </c>
      <c r="KP169" s="326">
        <f t="shared" si="792"/>
        <v>-2.6329243353783081E-2</v>
      </c>
      <c r="KQ169" s="326">
        <f t="shared" si="793"/>
        <v>-3.1327874688501213E-2</v>
      </c>
      <c r="KR169" s="326">
        <f t="shared" si="794"/>
        <v>-5.2059496567505727E-2</v>
      </c>
      <c r="KS169" s="326">
        <f t="shared" si="795"/>
        <v>-6.3437139561706712E-3</v>
      </c>
      <c r="KT169" s="326">
        <f t="shared" si="796"/>
        <v>-3.7364820128007036E-2</v>
      </c>
      <c r="KU169" s="326">
        <f t="shared" si="797"/>
        <v>-3.4213712389578925E-2</v>
      </c>
      <c r="KV169" s="326">
        <f t="shared" si="798"/>
        <v>2.4999999999999467E-3</v>
      </c>
      <c r="KW169" s="326">
        <f t="shared" si="799"/>
        <v>-2.1326195452800557E-2</v>
      </c>
      <c r="KX169" s="326">
        <f t="shared" si="800"/>
        <v>-3.8850038850038026E-3</v>
      </c>
      <c r="KY169" s="326">
        <f t="shared" si="801"/>
        <v>-4.5353982300884998E-2</v>
      </c>
      <c r="KZ169" s="326">
        <f t="shared" si="802"/>
        <v>-6.999933962887157E-3</v>
      </c>
      <c r="LA169" s="326">
        <f t="shared" si="803"/>
        <v>5.7581573896353169E-3</v>
      </c>
      <c r="LB169" s="326">
        <f t="shared" si="804"/>
        <v>0.16393083825782448</v>
      </c>
      <c r="LC169" s="326">
        <f t="shared" si="805"/>
        <v>1.8544887442365161E-2</v>
      </c>
      <c r="LD169" s="326">
        <f t="shared" si="806"/>
        <v>-2.6550724637681232E-2</v>
      </c>
      <c r="LE169" s="326">
        <f t="shared" si="807"/>
        <v>-6.4482929945347295E-2</v>
      </c>
      <c r="LF169" s="326">
        <f t="shared" si="808"/>
        <v>2.3991422061385957E-2</v>
      </c>
      <c r="LG169" s="326">
        <f t="shared" si="809"/>
        <v>-6.3904494382022475E-2</v>
      </c>
      <c r="LH169" s="326">
        <f t="shared" si="810"/>
        <v>-2.958748221906117E-2</v>
      </c>
      <c r="LI169" s="326">
        <f t="shared" si="811"/>
        <v>-1.5503875968992284E-2</v>
      </c>
      <c r="LJ169" s="326">
        <f t="shared" si="812"/>
        <v>-9.1845493562231692E-2</v>
      </c>
      <c r="LK169" s="326">
        <f t="shared" si="813"/>
        <v>-1.6352160120337029E-4</v>
      </c>
      <c r="LL169" s="326">
        <f t="shared" si="814"/>
        <v>1.70816444701796E-2</v>
      </c>
      <c r="LM169" s="326">
        <f t="shared" si="815"/>
        <v>-1.7564402810305113E-3</v>
      </c>
      <c r="LN169" s="326">
        <f t="shared" si="816"/>
        <v>2.7166530834010949E-3</v>
      </c>
      <c r="LO169" s="326">
        <f t="shared" si="817"/>
        <v>-8.1521739130434017E-3</v>
      </c>
      <c r="LP169" s="326">
        <f t="shared" si="818"/>
        <v>3.4836065573770475E-2</v>
      </c>
      <c r="LQ169" s="326">
        <f t="shared" si="819"/>
        <v>-2.0594059405940578E-2</v>
      </c>
      <c r="LR169" s="326">
        <f t="shared" si="820"/>
        <v>-1.6750418760469012E-3</v>
      </c>
      <c r="LS169" s="326">
        <f t="shared" si="821"/>
        <v>-1.340241018132686E-2</v>
      </c>
      <c r="LT169" s="326">
        <f t="shared" si="822"/>
        <v>-2.2195483552136911E-2</v>
      </c>
      <c r="LU169" s="326">
        <f t="shared" si="823"/>
        <v>2.0467836257310021E-3</v>
      </c>
      <c r="LV169" s="326">
        <f t="shared" si="824"/>
        <v>2.3852547885796892E-2</v>
      </c>
    </row>
    <row r="170" spans="1:334" ht="15" thickBot="1">
      <c r="A170" s="266">
        <v>45964</v>
      </c>
      <c r="B170" s="185">
        <v>4325.03</v>
      </c>
      <c r="C170" s="185">
        <v>226.7</v>
      </c>
      <c r="D170" s="185">
        <v>83.8</v>
      </c>
      <c r="E170" s="185">
        <v>42.65</v>
      </c>
      <c r="F170" s="185">
        <v>3118</v>
      </c>
      <c r="G170" s="185">
        <v>177.93</v>
      </c>
      <c r="H170" s="185">
        <v>237.6</v>
      </c>
      <c r="I170" s="185">
        <v>264000</v>
      </c>
      <c r="J170" s="185">
        <v>130.36000000000001</v>
      </c>
      <c r="K170" s="185">
        <v>496.82</v>
      </c>
      <c r="L170" s="185">
        <v>84.3</v>
      </c>
      <c r="M170" s="185">
        <v>7.0000000000000007E-2</v>
      </c>
      <c r="N170" s="185">
        <v>42.59</v>
      </c>
      <c r="O170" s="185">
        <v>4940</v>
      </c>
      <c r="P170" s="185">
        <v>5.57</v>
      </c>
      <c r="Q170" s="185">
        <v>2108.6</v>
      </c>
      <c r="R170" s="185">
        <v>42.24</v>
      </c>
      <c r="S170" s="185">
        <v>268.20999999999998</v>
      </c>
      <c r="T170" s="185">
        <v>92.82</v>
      </c>
      <c r="U170" s="185">
        <v>97900</v>
      </c>
      <c r="V170" s="185">
        <v>18.5</v>
      </c>
      <c r="W170" s="185">
        <v>188.15</v>
      </c>
      <c r="X170" s="185">
        <v>20.420000000000002</v>
      </c>
      <c r="Y170" s="185">
        <v>324.20999999999998</v>
      </c>
      <c r="Z170" s="185">
        <v>166.34</v>
      </c>
      <c r="AA170" s="185">
        <v>429.52</v>
      </c>
      <c r="AB170" s="185">
        <v>3.54</v>
      </c>
      <c r="AC170" s="185">
        <v>8.2100000000000009</v>
      </c>
      <c r="AD170" s="185">
        <v>27.71</v>
      </c>
      <c r="AE170" s="185">
        <v>244.41</v>
      </c>
      <c r="AF170" s="185">
        <v>603.20000000000005</v>
      </c>
      <c r="AG170" s="185">
        <v>70.55</v>
      </c>
      <c r="AH170" s="185">
        <v>5.96</v>
      </c>
      <c r="AI170" s="185">
        <v>201.98</v>
      </c>
      <c r="AJ170" s="185">
        <v>24.01</v>
      </c>
      <c r="AK170" s="185">
        <v>117.55</v>
      </c>
      <c r="AL170" s="185">
        <v>413.26</v>
      </c>
      <c r="AM170" s="185">
        <v>38.130000000000003</v>
      </c>
      <c r="AN170" s="185">
        <v>22.4</v>
      </c>
      <c r="AO170" s="185">
        <v>208.05</v>
      </c>
      <c r="AP170" s="185">
        <v>314.20999999999998</v>
      </c>
      <c r="AQ170" s="185">
        <v>21.17</v>
      </c>
      <c r="AR170" s="185">
        <v>11.33</v>
      </c>
      <c r="AS170" s="185">
        <v>79.12</v>
      </c>
      <c r="AT170" s="185">
        <v>102</v>
      </c>
      <c r="AU170" s="185">
        <v>158.63999999999999</v>
      </c>
      <c r="AV170" s="185">
        <v>29.81</v>
      </c>
      <c r="AW170" s="185">
        <v>58.19</v>
      </c>
      <c r="AX170" s="185">
        <v>6.84</v>
      </c>
      <c r="AY170" s="185">
        <v>26.28</v>
      </c>
      <c r="AZ170" s="185">
        <v>27.09</v>
      </c>
      <c r="BA170" s="185">
        <v>21700</v>
      </c>
      <c r="BB170" s="185">
        <v>870.8</v>
      </c>
      <c r="BC170" s="185">
        <v>4.93</v>
      </c>
      <c r="BD170" s="185">
        <v>24.55</v>
      </c>
      <c r="BE170" s="185">
        <v>326.95</v>
      </c>
      <c r="BF170" s="185">
        <v>1103.6600000000001</v>
      </c>
      <c r="BG170" s="185">
        <v>241.6</v>
      </c>
      <c r="BH170" s="185">
        <v>75.59</v>
      </c>
      <c r="BI170" s="185">
        <v>563.1</v>
      </c>
      <c r="BJ170" s="185">
        <v>8.85</v>
      </c>
      <c r="BK170" s="185">
        <v>1720.5</v>
      </c>
      <c r="BL170" s="185">
        <v>200.6</v>
      </c>
      <c r="BM170" s="185">
        <v>307.27</v>
      </c>
      <c r="BN170" s="185">
        <v>357.6</v>
      </c>
      <c r="BO170" s="185">
        <v>2991.8</v>
      </c>
      <c r="BP170" s="185">
        <v>132.93</v>
      </c>
      <c r="BQ170" s="185">
        <v>1082.2</v>
      </c>
      <c r="BR170" s="185">
        <v>110.74</v>
      </c>
      <c r="BS170" s="185">
        <v>354.45</v>
      </c>
      <c r="BT170" s="185">
        <v>97.9</v>
      </c>
      <c r="BU170" s="185">
        <v>53.58</v>
      </c>
      <c r="BV170" s="185">
        <v>13.06</v>
      </c>
      <c r="BW170" s="185">
        <v>102.59</v>
      </c>
      <c r="BX170" s="185">
        <v>621.71</v>
      </c>
      <c r="BY170" s="185">
        <v>186.57</v>
      </c>
      <c r="BZ170" s="185">
        <v>152.41</v>
      </c>
      <c r="CA170" s="185">
        <v>142.94999999999999</v>
      </c>
      <c r="CB170" s="185">
        <v>65.489999999999995</v>
      </c>
      <c r="CC170" s="185">
        <v>110100</v>
      </c>
      <c r="CD170" s="185">
        <v>159.35</v>
      </c>
      <c r="CE170" s="185">
        <v>81.69</v>
      </c>
      <c r="CF170" s="185">
        <v>7550</v>
      </c>
      <c r="CG170" s="185">
        <v>16.260000000000002</v>
      </c>
      <c r="CH170" s="185">
        <v>1.76</v>
      </c>
      <c r="CI170" s="185">
        <v>147.6</v>
      </c>
      <c r="CJ170" s="185">
        <v>233.54</v>
      </c>
      <c r="CK170" s="185">
        <v>45.68</v>
      </c>
      <c r="CL170" s="185">
        <v>23.6</v>
      </c>
      <c r="CM170" s="185">
        <v>7.76</v>
      </c>
      <c r="CN170" s="185">
        <v>11.12</v>
      </c>
      <c r="CO170" s="185">
        <v>12.86</v>
      </c>
      <c r="CP170" s="185">
        <v>1807</v>
      </c>
      <c r="CQ170" s="185">
        <v>219.16</v>
      </c>
      <c r="CR170" s="185">
        <v>401.47</v>
      </c>
      <c r="CS170" s="185">
        <v>251.96</v>
      </c>
      <c r="CT170" s="185">
        <v>335.36</v>
      </c>
      <c r="CU170" s="185">
        <v>405.7</v>
      </c>
      <c r="CV170" s="185">
        <v>239.26</v>
      </c>
      <c r="CW170" s="185">
        <v>551.97</v>
      </c>
      <c r="CX170" s="185">
        <v>13.03</v>
      </c>
      <c r="CY170" s="185">
        <v>634</v>
      </c>
      <c r="CZ170" s="185">
        <v>57.95</v>
      </c>
      <c r="DA170" s="185">
        <v>12905</v>
      </c>
      <c r="DB170" s="185">
        <v>314.20999999999998</v>
      </c>
      <c r="DC170" s="185">
        <v>12.02</v>
      </c>
      <c r="DD170" s="185">
        <v>32.1</v>
      </c>
      <c r="DE170" s="185">
        <v>2208.5</v>
      </c>
      <c r="DF170" s="185">
        <v>301.10000000000002</v>
      </c>
      <c r="DG170" s="185">
        <v>186.57</v>
      </c>
      <c r="DH170" s="185">
        <v>17.64</v>
      </c>
      <c r="DI170" s="185">
        <v>10.77</v>
      </c>
      <c r="DJ170" s="185">
        <v>36.01</v>
      </c>
      <c r="DK170" s="185">
        <v>61.09</v>
      </c>
      <c r="DL170" s="185">
        <v>12450</v>
      </c>
      <c r="DM170" s="185">
        <v>37.51</v>
      </c>
      <c r="DN170" s="185">
        <v>60.94</v>
      </c>
      <c r="DO170" s="185">
        <v>69.8</v>
      </c>
      <c r="DP170" s="185">
        <v>85.57</v>
      </c>
      <c r="DQ170" s="185">
        <v>306000</v>
      </c>
      <c r="DR170" s="185">
        <v>616.91</v>
      </c>
      <c r="DS170" s="185">
        <v>52.55</v>
      </c>
      <c r="DT170" s="185">
        <v>39.76</v>
      </c>
      <c r="DU170" s="185">
        <v>38.6</v>
      </c>
      <c r="DV170" s="185">
        <v>6.55</v>
      </c>
      <c r="DW170" s="185">
        <v>1.59</v>
      </c>
      <c r="DX170" s="185">
        <v>14.3</v>
      </c>
      <c r="DY170" s="185">
        <v>12.15</v>
      </c>
      <c r="DZ170" s="185">
        <v>245.53</v>
      </c>
      <c r="EA170" s="185">
        <v>164.84</v>
      </c>
      <c r="EB170" s="185">
        <v>31.12</v>
      </c>
      <c r="EC170" s="185">
        <v>1337.2</v>
      </c>
      <c r="ED170" s="185">
        <v>39.159999999999997</v>
      </c>
      <c r="EE170" s="185">
        <v>26.16</v>
      </c>
      <c r="EF170" s="185">
        <v>16.5</v>
      </c>
      <c r="EG170" s="185">
        <v>34.880000000000003</v>
      </c>
      <c r="EH170" s="185">
        <v>1284.76</v>
      </c>
      <c r="EI170" s="185">
        <v>209.94</v>
      </c>
      <c r="EJ170" s="185">
        <v>8.51</v>
      </c>
      <c r="EK170" s="185">
        <v>4617.6099999999997</v>
      </c>
      <c r="EL170" s="185">
        <v>25.7</v>
      </c>
      <c r="EM170" s="185">
        <v>268.39999999999998</v>
      </c>
      <c r="EN170" s="185">
        <v>146.97999999999999</v>
      </c>
      <c r="EO170" s="185">
        <v>261.10000000000002</v>
      </c>
      <c r="EP170" s="185">
        <v>5138</v>
      </c>
      <c r="EQ170" s="185">
        <v>286.5</v>
      </c>
      <c r="ER170" s="185">
        <v>169.32</v>
      </c>
      <c r="ES170" s="185">
        <v>252.62</v>
      </c>
      <c r="ET170" s="185">
        <v>76.2</v>
      </c>
      <c r="EU170" s="185">
        <v>26.64</v>
      </c>
      <c r="EV170" s="185">
        <v>499.06</v>
      </c>
      <c r="EW170" s="185">
        <v>19.579999999999998</v>
      </c>
      <c r="EX170" s="185">
        <v>194.61</v>
      </c>
      <c r="EY170" s="185">
        <v>304.7</v>
      </c>
      <c r="EZ170" s="185">
        <v>36.58</v>
      </c>
      <c r="FA170" s="185">
        <v>87.15</v>
      </c>
      <c r="FB170" s="185">
        <v>37.06</v>
      </c>
      <c r="FC170" s="185">
        <v>70.099999999999994</v>
      </c>
      <c r="FD170" s="185">
        <v>8.25</v>
      </c>
      <c r="FE170" s="185">
        <v>24.28</v>
      </c>
      <c r="FF170" s="185">
        <v>596</v>
      </c>
      <c r="FG170" s="185">
        <v>85.44</v>
      </c>
      <c r="FH170" s="185">
        <v>922.74</v>
      </c>
      <c r="FI170" s="185">
        <v>69.86</v>
      </c>
      <c r="FJ170" s="235">
        <v>57210</v>
      </c>
      <c r="FK170" s="224">
        <f>SUM(D171:FJ171)</f>
        <v>1001029.819999999</v>
      </c>
      <c r="FN170" s="326">
        <f t="shared" si="825"/>
        <v>-1.4893791482363949E-2</v>
      </c>
      <c r="FO170" s="326">
        <f t="shared" si="661"/>
        <v>1.8876404494381972E-2</v>
      </c>
      <c r="FP170" s="326">
        <f t="shared" si="662"/>
        <v>3.0623539540031913E-2</v>
      </c>
      <c r="FQ170" s="326">
        <f t="shared" si="663"/>
        <v>-1.8411967779056484E-2</v>
      </c>
      <c r="FR170" s="326">
        <f t="shared" si="664"/>
        <v>-6.3734862970044612E-3</v>
      </c>
      <c r="FS170" s="326">
        <f t="shared" si="665"/>
        <v>-0.11243577592657251</v>
      </c>
      <c r="FT170" s="326">
        <f t="shared" si="666"/>
        <v>-3.3557046979866248E-3</v>
      </c>
      <c r="FU170" s="326">
        <f t="shared" si="667"/>
        <v>-8.9655172413793102E-2</v>
      </c>
      <c r="FV170" s="326">
        <f t="shared" si="668"/>
        <v>-0.11186810192124259</v>
      </c>
      <c r="FW170" s="326">
        <f t="shared" si="669"/>
        <v>-4.0536103976361898E-2</v>
      </c>
      <c r="FX170" s="326">
        <f t="shared" si="670"/>
        <v>4.4350842418235857E-2</v>
      </c>
      <c r="FY170" s="326">
        <f t="shared" si="671"/>
        <v>0</v>
      </c>
      <c r="FZ170" s="326">
        <f t="shared" si="672"/>
        <v>-3.9756782039287791E-3</v>
      </c>
      <c r="GA170" s="326">
        <f t="shared" si="673"/>
        <v>-2.7126241201794458E-2</v>
      </c>
      <c r="GB170" s="326">
        <f t="shared" si="674"/>
        <v>-1.7921146953404636E-3</v>
      </c>
      <c r="GC170" s="326">
        <f t="shared" si="675"/>
        <v>-9.3955982571779811E-2</v>
      </c>
      <c r="GD170" s="326">
        <f t="shared" si="676"/>
        <v>-2.222222222222224E-2</v>
      </c>
      <c r="GE170" s="326">
        <f t="shared" si="677"/>
        <v>-7.034171263559417E-3</v>
      </c>
      <c r="GF170" s="326">
        <f t="shared" si="678"/>
        <v>2.8818443804034519E-2</v>
      </c>
      <c r="GG170" s="326">
        <f t="shared" si="679"/>
        <v>-8.930232558139535E-2</v>
      </c>
      <c r="GH170" s="326">
        <f t="shared" si="680"/>
        <v>0</v>
      </c>
      <c r="GI170" s="326">
        <f t="shared" si="681"/>
        <v>-7.0818312015408183E-2</v>
      </c>
      <c r="GJ170" s="326">
        <f t="shared" si="682"/>
        <v>1.4406358668653885E-2</v>
      </c>
      <c r="GK170" s="326">
        <f t="shared" si="683"/>
        <v>-5.0796346176367323E-2</v>
      </c>
      <c r="GL170" s="326">
        <f t="shared" si="684"/>
        <v>-2.3998122396291753E-2</v>
      </c>
      <c r="GM170" s="326">
        <f t="shared" si="685"/>
        <v>-5.9225512528473849E-2</v>
      </c>
      <c r="GN170" s="326">
        <f t="shared" si="686"/>
        <v>4.7337278106508916E-2</v>
      </c>
      <c r="GO170" s="326">
        <f t="shared" si="687"/>
        <v>5.2564102564102697E-2</v>
      </c>
      <c r="GP170" s="326">
        <f t="shared" si="688"/>
        <v>-6.4539261384008503E-3</v>
      </c>
      <c r="GQ170" s="326">
        <f t="shared" si="689"/>
        <v>7.7798706084676822E-4</v>
      </c>
      <c r="GR170" s="326">
        <f t="shared" si="690"/>
        <v>-1.4540107825518669E-2</v>
      </c>
      <c r="GS170" s="326">
        <f t="shared" si="691"/>
        <v>2.3947750362844578E-2</v>
      </c>
      <c r="GT170" s="326">
        <f t="shared" si="692"/>
        <v>-0.15099715099715094</v>
      </c>
      <c r="GU170" s="326">
        <f t="shared" si="693"/>
        <v>-1.0823252852735237E-2</v>
      </c>
      <c r="GV170" s="326">
        <f t="shared" si="694"/>
        <v>-8.6705202312137609E-3</v>
      </c>
      <c r="GW170" s="326">
        <f t="shared" si="695"/>
        <v>1.5112262521588947E-2</v>
      </c>
      <c r="GX170" s="326">
        <f t="shared" si="696"/>
        <v>2.3047406857284323E-2</v>
      </c>
      <c r="GY170" s="326">
        <f t="shared" si="697"/>
        <v>-4.651162790697673E-2</v>
      </c>
      <c r="GZ170" s="326">
        <f t="shared" si="698"/>
        <v>4.4776119402984947E-2</v>
      </c>
      <c r="HA170" s="326">
        <f t="shared" si="699"/>
        <v>-2.5070290534208034E-2</v>
      </c>
      <c r="HB170" s="326">
        <f t="shared" si="700"/>
        <v>9.931859089740213E-3</v>
      </c>
      <c r="HC170" s="326">
        <f t="shared" si="701"/>
        <v>4.2857142857142906E-2</v>
      </c>
      <c r="HD170" s="326">
        <f t="shared" si="702"/>
        <v>1.4324082363473602E-2</v>
      </c>
      <c r="HE170" s="326">
        <f t="shared" si="703"/>
        <v>2.9136316337148922E-2</v>
      </c>
      <c r="HF170" s="326">
        <f t="shared" si="704"/>
        <v>2.1532298447671565E-2</v>
      </c>
      <c r="HG170" s="326">
        <f t="shared" si="705"/>
        <v>-8.9335915536953008E-3</v>
      </c>
      <c r="HH170" s="326">
        <f t="shared" si="706"/>
        <v>-2.2622950819672173E-2</v>
      </c>
      <c r="HI170" s="326">
        <f t="shared" si="707"/>
        <v>3.5225048923679003E-2</v>
      </c>
      <c r="HJ170" s="326">
        <f t="shared" si="708"/>
        <v>-1.0130246020260534E-2</v>
      </c>
      <c r="HK170" s="326">
        <f t="shared" si="709"/>
        <v>-5.0234911456451051E-2</v>
      </c>
      <c r="HL170" s="326">
        <f t="shared" si="710"/>
        <v>-0.18157099697885201</v>
      </c>
      <c r="HM170" s="326">
        <f t="shared" si="711"/>
        <v>-0.19822649177905044</v>
      </c>
      <c r="HN170" s="326">
        <f t="shared" si="712"/>
        <v>-4.9842877094972135E-2</v>
      </c>
      <c r="HO170" s="326">
        <f t="shared" si="713"/>
        <v>-9.5412844036697336E-2</v>
      </c>
      <c r="HP170" s="326">
        <f t="shared" si="714"/>
        <v>4.3348916277093051E-2</v>
      </c>
      <c r="HQ170" s="326">
        <f t="shared" si="715"/>
        <v>-3.9258323293467762E-2</v>
      </c>
      <c r="HR170" s="326">
        <f t="shared" si="716"/>
        <v>-1.3585256421714799E-2</v>
      </c>
      <c r="HS170" s="326">
        <f t="shared" si="717"/>
        <v>-1.6086336794950182E-2</v>
      </c>
      <c r="HT170" s="326">
        <f t="shared" si="718"/>
        <v>8.9428723972237271E-3</v>
      </c>
      <c r="HU170" s="326">
        <f t="shared" si="719"/>
        <v>-2.452967466999267E-2</v>
      </c>
      <c r="HV170" s="326">
        <f t="shared" si="720"/>
        <v>1.6073478760045785E-2</v>
      </c>
      <c r="HW170" s="326">
        <f t="shared" si="721"/>
        <v>-4.3369474562135114E-2</v>
      </c>
      <c r="HX170" s="326">
        <f t="shared" si="722"/>
        <v>2.6991902429270818E-3</v>
      </c>
      <c r="HY170" s="326">
        <f t="shared" si="723"/>
        <v>-5.4377731024437834E-3</v>
      </c>
      <c r="HZ170" s="326">
        <f t="shared" si="724"/>
        <v>-1.8795445191384184E-2</v>
      </c>
      <c r="IA170" s="326">
        <f t="shared" si="725"/>
        <v>-2.1648136036625187E-2</v>
      </c>
      <c r="IB170" s="326">
        <f t="shared" si="726"/>
        <v>-6.8269432957173762E-2</v>
      </c>
      <c r="IC170" s="326">
        <f t="shared" si="727"/>
        <v>-5.6334906400929059E-4</v>
      </c>
      <c r="ID170" s="326">
        <f t="shared" si="728"/>
        <v>-1.6693304919197387E-2</v>
      </c>
      <c r="IE170" s="326">
        <f t="shared" si="729"/>
        <v>-2.2611333241417314E-2</v>
      </c>
      <c r="IF170" s="326">
        <f t="shared" si="730"/>
        <v>-2.6838966202783188E-2</v>
      </c>
      <c r="IG170" s="326">
        <f t="shared" si="731"/>
        <v>-6.8582020389250141E-3</v>
      </c>
      <c r="IH170" s="326">
        <f t="shared" si="732"/>
        <v>6.1633281972265077E-3</v>
      </c>
      <c r="II170" s="326">
        <f t="shared" si="733"/>
        <v>1.3935560387428311E-2</v>
      </c>
      <c r="IJ170" s="326">
        <f t="shared" si="734"/>
        <v>-4.1088918022672914E-2</v>
      </c>
      <c r="IK170" s="326">
        <f t="shared" si="735"/>
        <v>-1.2177688357071061E-2</v>
      </c>
      <c r="IL170" s="326">
        <f t="shared" si="736"/>
        <v>-0.1233751294144715</v>
      </c>
      <c r="IM170" s="326">
        <f t="shared" si="737"/>
        <v>-2.149359983571781E-2</v>
      </c>
      <c r="IN170" s="326">
        <f t="shared" si="738"/>
        <v>-2.3411869967193667E-2</v>
      </c>
      <c r="IO170" s="326">
        <f t="shared" si="739"/>
        <v>-8.1734778982485407E-2</v>
      </c>
      <c r="IP170" s="326">
        <f t="shared" si="740"/>
        <v>-2.7167277167277269E-2</v>
      </c>
      <c r="IQ170" s="326">
        <f t="shared" si="741"/>
        <v>-6.3510260231571775E-2</v>
      </c>
      <c r="IR170" s="326">
        <f t="shared" si="742"/>
        <v>-2.6420079260237781E-3</v>
      </c>
      <c r="IS170" s="326">
        <f t="shared" si="743"/>
        <v>0.16142857142857153</v>
      </c>
      <c r="IT170" s="326">
        <f t="shared" si="744"/>
        <v>-1.6759776536312863E-2</v>
      </c>
      <c r="IU170" s="326">
        <f t="shared" si="745"/>
        <v>-6.8769716088328117E-2</v>
      </c>
      <c r="IV170" s="326">
        <f t="shared" si="746"/>
        <v>-8.8161799156645376E-2</v>
      </c>
      <c r="IW170" s="326">
        <f t="shared" si="747"/>
        <v>-7.6425394257986279E-2</v>
      </c>
      <c r="IX170" s="326">
        <f t="shared" si="748"/>
        <v>-7.5235109717868273E-2</v>
      </c>
      <c r="IY170" s="326">
        <f t="shared" si="749"/>
        <v>-2.5706940874036582E-3</v>
      </c>
      <c r="IZ170" s="326">
        <f t="shared" si="750"/>
        <v>-2.1126760563380302E-2</v>
      </c>
      <c r="JA170" s="326">
        <f t="shared" si="751"/>
        <v>-0.23040095751047285</v>
      </c>
      <c r="JB170" s="326">
        <f t="shared" si="752"/>
        <v>-3.4206306787814E-2</v>
      </c>
      <c r="JC170" s="326">
        <f t="shared" si="753"/>
        <v>5.1366721702440126E-3</v>
      </c>
      <c r="JD170" s="326">
        <f t="shared" si="754"/>
        <v>6.568885545944602E-3</v>
      </c>
      <c r="JE170" s="326">
        <f t="shared" si="755"/>
        <v>-3.0960347678935362E-2</v>
      </c>
      <c r="JF170" s="326">
        <f t="shared" si="756"/>
        <v>-1.3850089687417237E-2</v>
      </c>
      <c r="JG170" s="326">
        <f t="shared" si="757"/>
        <v>-1.0487804878048809E-2</v>
      </c>
      <c r="JH170" s="326">
        <f t="shared" si="758"/>
        <v>-8.8915121282510265E-2</v>
      </c>
      <c r="JI170" s="326">
        <f t="shared" si="759"/>
        <v>-3.6232540444540318E-5</v>
      </c>
      <c r="JJ170" s="326">
        <f t="shared" si="760"/>
        <v>-1.5325670498085324E-3</v>
      </c>
      <c r="JK170" s="326">
        <f t="shared" si="761"/>
        <v>7.9491255961844191E-3</v>
      </c>
      <c r="JL170" s="326">
        <f t="shared" si="762"/>
        <v>3.2056990204808622E-2</v>
      </c>
      <c r="JM170" s="326">
        <f t="shared" si="763"/>
        <v>-3.3695245226506923E-2</v>
      </c>
      <c r="JN170" s="326">
        <f t="shared" si="764"/>
        <v>9.931859089740213E-3</v>
      </c>
      <c r="JO170" s="326">
        <f t="shared" si="765"/>
        <v>0.25995807127882609</v>
      </c>
      <c r="JP170" s="326">
        <f t="shared" si="766"/>
        <v>-9.259259259259172E-3</v>
      </c>
      <c r="JQ170" s="326">
        <f t="shared" si="767"/>
        <v>-4.3110918544194105E-2</v>
      </c>
      <c r="JR170" s="326">
        <f t="shared" si="768"/>
        <v>-2.2085092562520153E-2</v>
      </c>
      <c r="JS170" s="326">
        <f t="shared" si="769"/>
        <v>-1.2177688357071061E-2</v>
      </c>
      <c r="JT170" s="326">
        <f t="shared" si="770"/>
        <v>3.9840637450199367E-3</v>
      </c>
      <c r="JU170" s="326">
        <f t="shared" si="771"/>
        <v>1.6037735849056597E-2</v>
      </c>
      <c r="JV170" s="326">
        <f t="shared" si="772"/>
        <v>3.9029829941455416E-3</v>
      </c>
      <c r="JW170" s="326">
        <f t="shared" si="773"/>
        <v>-5.4187954791763429E-2</v>
      </c>
      <c r="JX170" s="326">
        <f t="shared" si="774"/>
        <v>3.2232070910556002E-3</v>
      </c>
      <c r="JY170" s="326">
        <f t="shared" si="775"/>
        <v>-3.188944990699031E-3</v>
      </c>
      <c r="JZ170" s="326">
        <f t="shared" si="776"/>
        <v>2.1283727166080041E-2</v>
      </c>
      <c r="KA170" s="326">
        <f t="shared" si="777"/>
        <v>4.1169451073985543E-2</v>
      </c>
      <c r="KB170" s="326">
        <f t="shared" si="778"/>
        <v>5.8117967107703575E-2</v>
      </c>
      <c r="KC170" s="326">
        <f t="shared" si="779"/>
        <v>-4.9689440993788817E-2</v>
      </c>
      <c r="KD170" s="326">
        <f t="shared" si="780"/>
        <v>-5.8612586217420617E-2</v>
      </c>
      <c r="KE170" s="326">
        <f t="shared" si="781"/>
        <v>2.0388349514563052E-2</v>
      </c>
      <c r="KF170" s="326">
        <f t="shared" si="782"/>
        <v>-0.23479599692070829</v>
      </c>
      <c r="KG170" s="326">
        <f t="shared" si="783"/>
        <v>-0.18771043771043774</v>
      </c>
      <c r="KH170" s="326">
        <f t="shared" si="784"/>
        <v>-0.19631901840490804</v>
      </c>
      <c r="KI170" s="326">
        <f t="shared" si="785"/>
        <v>-6.4705882352941099E-2</v>
      </c>
      <c r="KJ170" s="326">
        <f t="shared" si="786"/>
        <v>-9.8360655737704847E-2</v>
      </c>
      <c r="KK170" s="326">
        <f t="shared" si="787"/>
        <v>4.9627791563275851E-3</v>
      </c>
      <c r="KL170" s="326">
        <f t="shared" si="788"/>
        <v>1.614037991971198E-2</v>
      </c>
      <c r="KM170" s="326">
        <f t="shared" si="789"/>
        <v>-9.9699699699699502E-3</v>
      </c>
      <c r="KN170" s="326">
        <f t="shared" si="790"/>
        <v>1.8991486574983688E-2</v>
      </c>
      <c r="KO170" s="326">
        <f t="shared" si="791"/>
        <v>-0.1017063012226252</v>
      </c>
      <c r="KP170" s="326">
        <f t="shared" si="792"/>
        <v>2.8091362562352142E-2</v>
      </c>
      <c r="KQ170" s="326">
        <f t="shared" si="793"/>
        <v>-3.85887541345094E-2</v>
      </c>
      <c r="KR170" s="326">
        <f t="shared" si="794"/>
        <v>-4.2245021122510728E-3</v>
      </c>
      <c r="KS170" s="326">
        <f t="shared" si="795"/>
        <v>1.2188044109112063E-2</v>
      </c>
      <c r="KT170" s="326">
        <f t="shared" si="796"/>
        <v>-1.8150415357926192E-2</v>
      </c>
      <c r="KU170" s="326">
        <f t="shared" si="797"/>
        <v>-2.5257684093230558E-2</v>
      </c>
      <c r="KV170" s="326">
        <f t="shared" si="798"/>
        <v>6.1097256857855393E-2</v>
      </c>
      <c r="KW170" s="326">
        <f t="shared" si="799"/>
        <v>6.3199966874500123E-3</v>
      </c>
      <c r="KX170" s="326">
        <f t="shared" si="800"/>
        <v>2.3400936037441E-3</v>
      </c>
      <c r="KY170" s="326">
        <f t="shared" si="801"/>
        <v>3.6693704132869834E-2</v>
      </c>
      <c r="KZ170" s="326">
        <f t="shared" si="802"/>
        <v>-2.2544390503424983E-2</v>
      </c>
      <c r="LA170" s="326">
        <f t="shared" si="803"/>
        <v>-3.4351145038167071E-3</v>
      </c>
      <c r="LB170" s="326">
        <f t="shared" si="804"/>
        <v>-3.3847311019180142E-2</v>
      </c>
      <c r="LC170" s="326">
        <f t="shared" si="805"/>
        <v>-4.6366874147055911E-2</v>
      </c>
      <c r="LD170" s="326">
        <f t="shared" si="806"/>
        <v>8.3373034778466276E-3</v>
      </c>
      <c r="LE170" s="326">
        <f t="shared" si="807"/>
        <v>-4.1690375934145173E-2</v>
      </c>
      <c r="LF170" s="326">
        <f t="shared" si="808"/>
        <v>-2.6178010471204559E-3</v>
      </c>
      <c r="LG170" s="326">
        <f t="shared" si="809"/>
        <v>-7.5018754688670566E-4</v>
      </c>
      <c r="LH170" s="326">
        <f t="shared" si="810"/>
        <v>4.5064287808351096E-2</v>
      </c>
      <c r="LI170" s="326">
        <f t="shared" si="811"/>
        <v>2.7821522309711157E-2</v>
      </c>
      <c r="LJ170" s="326">
        <f t="shared" si="812"/>
        <v>-3.1887374390607882E-2</v>
      </c>
      <c r="LK170" s="326">
        <f t="shared" si="813"/>
        <v>-3.33638623577142E-3</v>
      </c>
      <c r="LL170" s="326">
        <f t="shared" si="814"/>
        <v>4.1275263307714083E-2</v>
      </c>
      <c r="LM170" s="326">
        <f t="shared" si="815"/>
        <v>2.2287390029325581E-2</v>
      </c>
      <c r="LN170" s="326">
        <f t="shared" si="816"/>
        <v>4.063939311839764E-3</v>
      </c>
      <c r="LO170" s="326">
        <f t="shared" si="817"/>
        <v>-3.9726027397260354E-2</v>
      </c>
      <c r="LP170" s="326">
        <f t="shared" si="818"/>
        <v>-0.18316831683168314</v>
      </c>
      <c r="LQ170" s="326">
        <f t="shared" si="819"/>
        <v>-1.8196522442377652E-2</v>
      </c>
      <c r="LR170" s="326">
        <f t="shared" si="820"/>
        <v>0</v>
      </c>
      <c r="LS170" s="326">
        <f t="shared" si="821"/>
        <v>-2.4657534246575304E-2</v>
      </c>
      <c r="LT170" s="326">
        <f t="shared" si="822"/>
        <v>1.3821745627142525E-2</v>
      </c>
      <c r="LU170" s="326">
        <f t="shared" si="823"/>
        <v>1.9258826962357645E-2</v>
      </c>
      <c r="LV170" s="326">
        <f t="shared" si="824"/>
        <v>9.7070243558065646E-3</v>
      </c>
    </row>
    <row r="171" spans="1:334" ht="15" thickBot="1">
      <c r="A171" s="267">
        <v>45971</v>
      </c>
      <c r="B171" s="236">
        <v>4343.6400000000003</v>
      </c>
      <c r="C171" s="164">
        <v>222.8</v>
      </c>
      <c r="D171" s="164">
        <v>84.43</v>
      </c>
      <c r="E171" s="164">
        <v>42.75</v>
      </c>
      <c r="F171" s="164">
        <v>3198</v>
      </c>
      <c r="G171" s="164">
        <v>172.14</v>
      </c>
      <c r="H171" s="164">
        <v>242.4</v>
      </c>
      <c r="I171" s="164">
        <v>278500</v>
      </c>
      <c r="J171" s="164">
        <v>121.53</v>
      </c>
      <c r="K171" s="164">
        <v>503.29</v>
      </c>
      <c r="L171" s="164">
        <v>89.06</v>
      </c>
      <c r="M171" s="164">
        <v>7.0000000000000007E-2</v>
      </c>
      <c r="N171" s="164">
        <v>40.67</v>
      </c>
      <c r="O171" s="164">
        <v>5075.6099999999997</v>
      </c>
      <c r="P171" s="164">
        <v>5.98</v>
      </c>
      <c r="Q171" s="164">
        <v>2031.05</v>
      </c>
      <c r="R171" s="164">
        <v>43.5</v>
      </c>
      <c r="S171" s="164">
        <v>272.95</v>
      </c>
      <c r="T171" s="164">
        <v>98.98</v>
      </c>
      <c r="U171" s="164">
        <v>102800</v>
      </c>
      <c r="V171" s="164">
        <v>18.600000000000001</v>
      </c>
      <c r="W171" s="164">
        <v>186.86</v>
      </c>
      <c r="X171" s="164">
        <v>21.61</v>
      </c>
      <c r="Y171" s="164">
        <v>332.52</v>
      </c>
      <c r="Z171" s="164">
        <v>159.84</v>
      </c>
      <c r="AA171" s="164">
        <v>401.99</v>
      </c>
      <c r="AB171" s="164">
        <v>3.66</v>
      </c>
      <c r="AC171" s="164">
        <v>8.58</v>
      </c>
      <c r="AD171" s="164">
        <v>29.44</v>
      </c>
      <c r="AE171" s="164">
        <v>237.58</v>
      </c>
      <c r="AF171" s="164">
        <v>636.79999999999995</v>
      </c>
      <c r="AG171" s="164">
        <v>71.069999999999993</v>
      </c>
      <c r="AH171" s="164">
        <v>5.88</v>
      </c>
      <c r="AI171" s="164">
        <v>203.26</v>
      </c>
      <c r="AJ171" s="164">
        <v>25.79</v>
      </c>
      <c r="AK171" s="164">
        <v>126.95</v>
      </c>
      <c r="AL171" s="164">
        <v>417.81</v>
      </c>
      <c r="AM171" s="164">
        <v>35.909999999999997</v>
      </c>
      <c r="AN171" s="164">
        <v>21.65</v>
      </c>
      <c r="AO171" s="164">
        <v>210.25</v>
      </c>
      <c r="AP171" s="164">
        <v>309.48</v>
      </c>
      <c r="AQ171" s="164">
        <v>21.93</v>
      </c>
      <c r="AR171" s="164">
        <v>11.5</v>
      </c>
      <c r="AS171" s="164">
        <v>81.09</v>
      </c>
      <c r="AT171" s="164">
        <v>100.73</v>
      </c>
      <c r="AU171" s="164">
        <v>159.81</v>
      </c>
      <c r="AV171" s="164">
        <v>29.73</v>
      </c>
      <c r="AW171" s="164">
        <v>59.44</v>
      </c>
      <c r="AX171" s="164">
        <v>6.78</v>
      </c>
      <c r="AY171" s="164">
        <v>24.98</v>
      </c>
      <c r="AZ171" s="164">
        <v>26.77</v>
      </c>
      <c r="BA171" s="164">
        <v>21170</v>
      </c>
      <c r="BB171" s="164">
        <v>881.5</v>
      </c>
      <c r="BC171" s="164">
        <v>3.89</v>
      </c>
      <c r="BD171" s="164">
        <v>23.81</v>
      </c>
      <c r="BE171" s="164">
        <v>333.6</v>
      </c>
      <c r="BF171" s="164">
        <v>1154.23</v>
      </c>
      <c r="BG171" s="164">
        <v>227</v>
      </c>
      <c r="BH171" s="164">
        <v>75.92</v>
      </c>
      <c r="BI171" s="164">
        <v>553.54999999999995</v>
      </c>
      <c r="BJ171" s="164">
        <v>9.5500000000000007</v>
      </c>
      <c r="BK171" s="164">
        <v>1765</v>
      </c>
      <c r="BL171" s="164">
        <v>201.34</v>
      </c>
      <c r="BM171" s="164">
        <v>304.17</v>
      </c>
      <c r="BN171" s="164">
        <v>373.1</v>
      </c>
      <c r="BO171" s="164">
        <v>3105.7</v>
      </c>
      <c r="BP171" s="164">
        <v>131.65</v>
      </c>
      <c r="BQ171" s="164">
        <v>1069.6500000000001</v>
      </c>
      <c r="BR171" s="164">
        <v>107.61</v>
      </c>
      <c r="BS171" s="164">
        <v>359.1</v>
      </c>
      <c r="BT171" s="164">
        <v>102.8</v>
      </c>
      <c r="BU171" s="164">
        <v>56.19</v>
      </c>
      <c r="BV171" s="164">
        <v>13.28</v>
      </c>
      <c r="BW171" s="164">
        <v>102.54</v>
      </c>
      <c r="BX171" s="164">
        <v>609.89</v>
      </c>
      <c r="BY171" s="164">
        <v>195.25</v>
      </c>
      <c r="BZ171" s="164">
        <v>146.34</v>
      </c>
      <c r="CA171" s="164">
        <v>145.02000000000001</v>
      </c>
      <c r="CB171" s="164">
        <v>69.59</v>
      </c>
      <c r="CC171" s="164">
        <v>118000</v>
      </c>
      <c r="CD171" s="164">
        <v>164.8</v>
      </c>
      <c r="CE171" s="164">
        <v>84.04</v>
      </c>
      <c r="CF171" s="164">
        <v>7550</v>
      </c>
      <c r="CG171" s="164">
        <v>17.53</v>
      </c>
      <c r="CH171" s="164">
        <v>1.75</v>
      </c>
      <c r="CI171" s="164">
        <v>154.5</v>
      </c>
      <c r="CJ171" s="164">
        <v>247.96</v>
      </c>
      <c r="CK171" s="164">
        <v>49.16</v>
      </c>
      <c r="CL171" s="164">
        <v>23.44</v>
      </c>
      <c r="CM171" s="164">
        <v>7.98</v>
      </c>
      <c r="CN171" s="164">
        <v>10.86</v>
      </c>
      <c r="CO171" s="164">
        <v>10.029999999999999</v>
      </c>
      <c r="CP171" s="164">
        <v>1806.5</v>
      </c>
      <c r="CQ171" s="164">
        <v>232.29</v>
      </c>
      <c r="CR171" s="164">
        <v>430</v>
      </c>
      <c r="CS171" s="164">
        <v>251.86</v>
      </c>
      <c r="CT171" s="164">
        <v>336.08</v>
      </c>
      <c r="CU171" s="164">
        <v>397.95</v>
      </c>
      <c r="CV171" s="164">
        <v>217.57</v>
      </c>
      <c r="CW171" s="164">
        <v>555.57000000000005</v>
      </c>
      <c r="CX171" s="164">
        <v>13.52</v>
      </c>
      <c r="CY171" s="164">
        <v>656</v>
      </c>
      <c r="CZ171" s="164">
        <v>60.95</v>
      </c>
      <c r="DA171" s="164">
        <v>12580</v>
      </c>
      <c r="DB171" s="164">
        <v>309.48</v>
      </c>
      <c r="DC171" s="164">
        <v>12.74</v>
      </c>
      <c r="DD171" s="164">
        <v>32.54</v>
      </c>
      <c r="DE171" s="164">
        <v>2314</v>
      </c>
      <c r="DF171" s="164">
        <v>306.89999999999998</v>
      </c>
      <c r="DG171" s="164">
        <v>195.25</v>
      </c>
      <c r="DH171" s="164">
        <v>17.98</v>
      </c>
      <c r="DI171" s="164">
        <v>11.2</v>
      </c>
      <c r="DJ171" s="164">
        <v>35.22</v>
      </c>
      <c r="DK171" s="164">
        <v>66.03</v>
      </c>
      <c r="DL171" s="164">
        <v>12670</v>
      </c>
      <c r="DM171" s="164">
        <v>38.950000000000003</v>
      </c>
      <c r="DN171" s="164">
        <v>60.33</v>
      </c>
      <c r="DO171" s="164">
        <v>70.86</v>
      </c>
      <c r="DP171" s="164">
        <v>86.44</v>
      </c>
      <c r="DQ171" s="164">
        <v>334500</v>
      </c>
      <c r="DR171" s="164">
        <v>645.33000000000004</v>
      </c>
      <c r="DS171" s="164">
        <v>55.05</v>
      </c>
      <c r="DT171" s="164">
        <v>35.090000000000003</v>
      </c>
      <c r="DU171" s="164">
        <v>37.29</v>
      </c>
      <c r="DV171" s="164">
        <v>6.22</v>
      </c>
      <c r="DW171" s="164">
        <v>1.46</v>
      </c>
      <c r="DX171" s="164">
        <v>14.09</v>
      </c>
      <c r="DY171" s="164">
        <v>12.38</v>
      </c>
      <c r="DZ171" s="164">
        <v>241.63</v>
      </c>
      <c r="EA171" s="164">
        <v>170.62</v>
      </c>
      <c r="EB171" s="164">
        <v>29</v>
      </c>
      <c r="EC171" s="164">
        <v>1458.2</v>
      </c>
      <c r="ED171" s="164">
        <v>39.9</v>
      </c>
      <c r="EE171" s="164">
        <v>24.96</v>
      </c>
      <c r="EF171" s="164">
        <v>16.96</v>
      </c>
      <c r="EG171" s="164">
        <v>37.28</v>
      </c>
      <c r="EH171" s="164">
        <v>1325.04</v>
      </c>
      <c r="EI171" s="164">
        <v>221.2</v>
      </c>
      <c r="EJ171" s="164">
        <v>8.9600000000000009</v>
      </c>
      <c r="EK171" s="164">
        <v>4564</v>
      </c>
      <c r="EL171" s="164">
        <v>25.86</v>
      </c>
      <c r="EM171" s="164">
        <v>289.89999999999998</v>
      </c>
      <c r="EN171" s="164">
        <v>147.96</v>
      </c>
      <c r="EO171" s="164">
        <v>267.7</v>
      </c>
      <c r="EP171" s="164">
        <v>5349</v>
      </c>
      <c r="EQ171" s="164">
        <v>282.2</v>
      </c>
      <c r="ER171" s="164">
        <v>172.3</v>
      </c>
      <c r="ES171" s="164">
        <v>248.83</v>
      </c>
      <c r="ET171" s="164">
        <v>79.599999999999994</v>
      </c>
      <c r="EU171" s="164">
        <v>27.84</v>
      </c>
      <c r="EV171" s="164">
        <v>513.11</v>
      </c>
      <c r="EW171" s="164">
        <v>20.09</v>
      </c>
      <c r="EX171" s="164">
        <v>194.58</v>
      </c>
      <c r="EY171" s="164">
        <v>304.86</v>
      </c>
      <c r="EZ171" s="164">
        <v>36.49</v>
      </c>
      <c r="FA171" s="164">
        <v>87.85</v>
      </c>
      <c r="FB171" s="164">
        <v>38.08</v>
      </c>
      <c r="FC171" s="164">
        <v>69.900000000000006</v>
      </c>
      <c r="FD171" s="164">
        <v>7.92</v>
      </c>
      <c r="FE171" s="164">
        <v>24.96</v>
      </c>
      <c r="FF171" s="164">
        <v>596</v>
      </c>
      <c r="FG171" s="164">
        <v>90.44</v>
      </c>
      <c r="FH171" s="164">
        <v>925.08</v>
      </c>
      <c r="FI171" s="164">
        <v>74.38</v>
      </c>
      <c r="FJ171" s="237">
        <v>57020</v>
      </c>
      <c r="FK171" s="225">
        <f>SUM(D172:FJ172)</f>
        <v>915693.67000000051</v>
      </c>
      <c r="FN171" s="326">
        <f t="shared" si="825"/>
        <v>4.3028603269805255E-3</v>
      </c>
      <c r="FO171" s="326">
        <f t="shared" si="661"/>
        <v>-1.7203352448169288E-2</v>
      </c>
      <c r="FP171" s="326">
        <f t="shared" si="662"/>
        <v>7.5178997613366307E-3</v>
      </c>
      <c r="FQ171" s="326">
        <f t="shared" si="663"/>
        <v>2.3446658851114049E-3</v>
      </c>
      <c r="FR171" s="326">
        <f t="shared" si="664"/>
        <v>2.5657472738935216E-2</v>
      </c>
      <c r="FS171" s="326">
        <f t="shared" si="665"/>
        <v>-3.2540886865621427E-2</v>
      </c>
      <c r="FT171" s="326">
        <f t="shared" si="666"/>
        <v>2.0202020202020249E-2</v>
      </c>
      <c r="FU171" s="326">
        <f t="shared" si="667"/>
        <v>5.4924242424242424E-2</v>
      </c>
      <c r="FV171" s="326">
        <f t="shared" si="668"/>
        <v>-6.7735501687634328E-2</v>
      </c>
      <c r="FW171" s="326">
        <f t="shared" si="669"/>
        <v>1.3022825168068974E-2</v>
      </c>
      <c r="FX171" s="326">
        <f t="shared" si="670"/>
        <v>5.6465005931198166E-2</v>
      </c>
      <c r="FY171" s="326">
        <f t="shared" si="671"/>
        <v>0</v>
      </c>
      <c r="FZ171" s="326">
        <f t="shared" si="672"/>
        <v>-4.5081004930734948E-2</v>
      </c>
      <c r="GA171" s="326">
        <f t="shared" si="673"/>
        <v>2.7451417004048517E-2</v>
      </c>
      <c r="GB171" s="326">
        <f t="shared" si="674"/>
        <v>7.3608617594254952E-2</v>
      </c>
      <c r="GC171" s="326">
        <f t="shared" si="675"/>
        <v>-3.6777956938252851E-2</v>
      </c>
      <c r="GD171" s="326">
        <f t="shared" si="676"/>
        <v>2.9829545454545407E-2</v>
      </c>
      <c r="GE171" s="326">
        <f t="shared" si="677"/>
        <v>1.7672719137988926E-2</v>
      </c>
      <c r="GF171" s="326">
        <f t="shared" si="678"/>
        <v>6.6365007541478255E-2</v>
      </c>
      <c r="GG171" s="326">
        <f t="shared" si="679"/>
        <v>5.0051072522982638E-2</v>
      </c>
      <c r="GH171" s="326">
        <f t="shared" si="680"/>
        <v>5.405405405405482E-3</v>
      </c>
      <c r="GI171" s="326">
        <f t="shared" si="681"/>
        <v>-6.8562317300026147E-3</v>
      </c>
      <c r="GJ171" s="326">
        <f t="shared" si="682"/>
        <v>5.8276199804113499E-2</v>
      </c>
      <c r="GK171" s="326">
        <f t="shared" si="683"/>
        <v>2.5631535116128444E-2</v>
      </c>
      <c r="GL171" s="326">
        <f t="shared" si="684"/>
        <v>-3.907659011662859E-2</v>
      </c>
      <c r="GM171" s="326">
        <f t="shared" si="685"/>
        <v>-6.40948035015831E-2</v>
      </c>
      <c r="GN171" s="326">
        <f t="shared" si="686"/>
        <v>3.389830508474579E-2</v>
      </c>
      <c r="GO171" s="326">
        <f t="shared" si="687"/>
        <v>4.5066991473812323E-2</v>
      </c>
      <c r="GP171" s="326">
        <f t="shared" si="688"/>
        <v>6.2432334897149055E-2</v>
      </c>
      <c r="GQ171" s="326">
        <f t="shared" si="689"/>
        <v>-2.7944846773863524E-2</v>
      </c>
      <c r="GR171" s="326">
        <f t="shared" si="690"/>
        <v>5.5702917771883131E-2</v>
      </c>
      <c r="GS171" s="326">
        <f t="shared" si="691"/>
        <v>7.3706591070162447E-3</v>
      </c>
      <c r="GT171" s="326">
        <f t="shared" si="692"/>
        <v>-1.3422818791946321E-2</v>
      </c>
      <c r="GU171" s="326">
        <f t="shared" si="693"/>
        <v>6.3372611149618832E-3</v>
      </c>
      <c r="GV171" s="326">
        <f t="shared" si="694"/>
        <v>7.4135776759683358E-2</v>
      </c>
      <c r="GW171" s="326">
        <f t="shared" si="695"/>
        <v>7.9965971926839699E-2</v>
      </c>
      <c r="GX171" s="326">
        <f t="shared" si="696"/>
        <v>1.1010017906402776E-2</v>
      </c>
      <c r="GY171" s="326">
        <f t="shared" si="697"/>
        <v>-5.8221872541306209E-2</v>
      </c>
      <c r="GZ171" s="326">
        <f t="shared" si="698"/>
        <v>-3.3482142857142856E-2</v>
      </c>
      <c r="HA171" s="326">
        <f t="shared" si="699"/>
        <v>1.0574381158375336E-2</v>
      </c>
      <c r="HB171" s="326">
        <f t="shared" si="700"/>
        <v>-1.5053626555488246E-2</v>
      </c>
      <c r="HC171" s="326">
        <f t="shared" si="701"/>
        <v>3.589985829003297E-2</v>
      </c>
      <c r="HD171" s="326">
        <f t="shared" si="702"/>
        <v>1.5004413062665483E-2</v>
      </c>
      <c r="HE171" s="326">
        <f t="shared" si="703"/>
        <v>2.4898887765419601E-2</v>
      </c>
      <c r="HF171" s="326">
        <f t="shared" si="704"/>
        <v>-1.2450980392156823E-2</v>
      </c>
      <c r="HG171" s="326">
        <f t="shared" si="705"/>
        <v>7.3751891074131113E-3</v>
      </c>
      <c r="HH171" s="326">
        <f t="shared" si="706"/>
        <v>-2.6836632002683091E-3</v>
      </c>
      <c r="HI171" s="326">
        <f t="shared" si="707"/>
        <v>2.1481354184567796E-2</v>
      </c>
      <c r="HJ171" s="326">
        <f t="shared" si="708"/>
        <v>-8.7719298245613458E-3</v>
      </c>
      <c r="HK171" s="326">
        <f t="shared" si="709"/>
        <v>-4.946727549467278E-2</v>
      </c>
      <c r="HL171" s="326">
        <f t="shared" si="710"/>
        <v>-1.1812476928756008E-2</v>
      </c>
      <c r="HM171" s="326">
        <f t="shared" si="711"/>
        <v>-2.4423963133640553E-2</v>
      </c>
      <c r="HN171" s="326">
        <f t="shared" si="712"/>
        <v>1.2287551676619254E-2</v>
      </c>
      <c r="HO171" s="326">
        <f t="shared" si="713"/>
        <v>-0.21095334685598371</v>
      </c>
      <c r="HP171" s="326">
        <f t="shared" si="714"/>
        <v>-3.0142566191446108E-2</v>
      </c>
      <c r="HQ171" s="326">
        <f t="shared" si="715"/>
        <v>2.0339501452821637E-2</v>
      </c>
      <c r="HR171" s="326">
        <f t="shared" si="716"/>
        <v>4.5820270735552553E-2</v>
      </c>
      <c r="HS171" s="326">
        <f t="shared" si="717"/>
        <v>-6.0430463576158916E-2</v>
      </c>
      <c r="HT171" s="326">
        <f t="shared" si="718"/>
        <v>4.365656832914384E-3</v>
      </c>
      <c r="HU171" s="326">
        <f t="shared" si="719"/>
        <v>-1.6959687444503761E-2</v>
      </c>
      <c r="HV171" s="326">
        <f t="shared" si="720"/>
        <v>7.9096045197740231E-2</v>
      </c>
      <c r="HW171" s="326">
        <f t="shared" si="721"/>
        <v>2.5864574251671026E-2</v>
      </c>
      <c r="HX171" s="326">
        <f t="shared" si="722"/>
        <v>3.6889332003988491E-3</v>
      </c>
      <c r="HY171" s="326">
        <f t="shared" si="723"/>
        <v>-1.0088846942428373E-2</v>
      </c>
      <c r="HZ171" s="326">
        <f t="shared" si="724"/>
        <v>4.3344519015659951E-2</v>
      </c>
      <c r="IA171" s="326">
        <f t="shared" si="725"/>
        <v>3.8070726652851002E-2</v>
      </c>
      <c r="IB171" s="326">
        <f t="shared" si="726"/>
        <v>-9.6291281125404429E-3</v>
      </c>
      <c r="IC171" s="326">
        <f t="shared" si="727"/>
        <v>-1.1596747366475655E-2</v>
      </c>
      <c r="ID171" s="326">
        <f t="shared" si="728"/>
        <v>-2.8264403106375253E-2</v>
      </c>
      <c r="IE171" s="326">
        <f t="shared" si="729"/>
        <v>1.3118916631400858E-2</v>
      </c>
      <c r="IF171" s="326">
        <f t="shared" si="730"/>
        <v>5.0051072522982548E-2</v>
      </c>
      <c r="IG171" s="326">
        <f t="shared" si="731"/>
        <v>4.8712206047032469E-2</v>
      </c>
      <c r="IH171" s="326">
        <f t="shared" si="732"/>
        <v>1.6845329249617062E-2</v>
      </c>
      <c r="II171" s="326">
        <f t="shared" si="733"/>
        <v>-4.8737693732329816E-4</v>
      </c>
      <c r="IJ171" s="326">
        <f t="shared" si="734"/>
        <v>-1.9012079586945761E-2</v>
      </c>
      <c r="IK171" s="326">
        <f t="shared" si="735"/>
        <v>4.6524092833788964E-2</v>
      </c>
      <c r="IL171" s="326">
        <f t="shared" si="736"/>
        <v>-3.9826783019486868E-2</v>
      </c>
      <c r="IM171" s="326">
        <f t="shared" si="737"/>
        <v>1.4480587618048421E-2</v>
      </c>
      <c r="IN171" s="326">
        <f t="shared" si="738"/>
        <v>6.2604977859215288E-2</v>
      </c>
      <c r="IO171" s="326">
        <f t="shared" si="739"/>
        <v>7.1752951861943692E-2</v>
      </c>
      <c r="IP171" s="326">
        <f t="shared" si="740"/>
        <v>3.4201443363664999E-2</v>
      </c>
      <c r="IQ171" s="326">
        <f t="shared" si="741"/>
        <v>2.8767290978087997E-2</v>
      </c>
      <c r="IR171" s="326">
        <f t="shared" si="742"/>
        <v>0</v>
      </c>
      <c r="IS171" s="326">
        <f t="shared" si="743"/>
        <v>7.8105781057810547E-2</v>
      </c>
      <c r="IT171" s="326">
        <f t="shared" si="744"/>
        <v>-5.6818181818181872E-3</v>
      </c>
      <c r="IU171" s="326">
        <f t="shared" si="745"/>
        <v>4.6747967479674836E-2</v>
      </c>
      <c r="IV171" s="326">
        <f t="shared" si="746"/>
        <v>6.1745311295709586E-2</v>
      </c>
      <c r="IW171" s="326">
        <f t="shared" si="747"/>
        <v>7.6182136602451767E-2</v>
      </c>
      <c r="IX171" s="326">
        <f t="shared" si="748"/>
        <v>-6.7796610169491584E-3</v>
      </c>
      <c r="IY171" s="326">
        <f t="shared" si="749"/>
        <v>2.8350515463917609E-2</v>
      </c>
      <c r="IZ171" s="326">
        <f t="shared" si="750"/>
        <v>-2.338129496402876E-2</v>
      </c>
      <c r="JA171" s="326">
        <f t="shared" si="751"/>
        <v>-0.22006220839813376</v>
      </c>
      <c r="JB171" s="326">
        <f t="shared" si="752"/>
        <v>-2.7670171555063639E-4</v>
      </c>
      <c r="JC171" s="326">
        <f t="shared" si="753"/>
        <v>5.9910567621828781E-2</v>
      </c>
      <c r="JD171" s="326">
        <f t="shared" si="754"/>
        <v>7.1063840386579244E-2</v>
      </c>
      <c r="JE171" s="326">
        <f t="shared" si="755"/>
        <v>-3.9688839498330813E-4</v>
      </c>
      <c r="JF171" s="326">
        <f t="shared" si="756"/>
        <v>2.1469465648854078E-3</v>
      </c>
      <c r="JG171" s="326">
        <f t="shared" si="757"/>
        <v>-1.9102785309341879E-2</v>
      </c>
      <c r="JH171" s="326">
        <f t="shared" si="758"/>
        <v>-9.065451809746719E-2</v>
      </c>
      <c r="JI171" s="326">
        <f t="shared" si="759"/>
        <v>6.5220935920430869E-3</v>
      </c>
      <c r="JJ171" s="326">
        <f t="shared" si="760"/>
        <v>3.760552570990025E-2</v>
      </c>
      <c r="JK171" s="326">
        <f t="shared" si="761"/>
        <v>3.4700315457413249E-2</v>
      </c>
      <c r="JL171" s="326">
        <f t="shared" si="762"/>
        <v>5.1768766177739428E-2</v>
      </c>
      <c r="JM171" s="326">
        <f t="shared" si="763"/>
        <v>-2.5184037194885704E-2</v>
      </c>
      <c r="JN171" s="326">
        <f t="shared" si="764"/>
        <v>-1.5053626555488246E-2</v>
      </c>
      <c r="JO171" s="326">
        <f t="shared" si="765"/>
        <v>5.9900166389351139E-2</v>
      </c>
      <c r="JP171" s="326">
        <f t="shared" si="766"/>
        <v>1.3707165109034197E-2</v>
      </c>
      <c r="JQ171" s="326">
        <f t="shared" si="767"/>
        <v>4.776997962417931E-2</v>
      </c>
      <c r="JR171" s="326">
        <f t="shared" si="768"/>
        <v>1.9262703420790284E-2</v>
      </c>
      <c r="JS171" s="326">
        <f t="shared" si="769"/>
        <v>4.6524092833788964E-2</v>
      </c>
      <c r="JT171" s="326">
        <f t="shared" si="770"/>
        <v>1.9274376417233553E-2</v>
      </c>
      <c r="JU171" s="326">
        <f t="shared" si="771"/>
        <v>3.9925719591457728E-2</v>
      </c>
      <c r="JV171" s="326">
        <f t="shared" si="772"/>
        <v>-2.1938350458206031E-2</v>
      </c>
      <c r="JW171" s="326">
        <f t="shared" si="773"/>
        <v>8.0864298575871629E-2</v>
      </c>
      <c r="JX171" s="326">
        <f t="shared" si="774"/>
        <v>1.7670682730923693E-2</v>
      </c>
      <c r="JY171" s="326">
        <f t="shared" si="775"/>
        <v>3.8389762729938812E-2</v>
      </c>
      <c r="JZ171" s="326">
        <f t="shared" si="776"/>
        <v>-1.0009845749917944E-2</v>
      </c>
      <c r="KA171" s="326">
        <f t="shared" si="777"/>
        <v>1.5186246418338142E-2</v>
      </c>
      <c r="KB171" s="326">
        <f t="shared" si="778"/>
        <v>1.0167114642982408E-2</v>
      </c>
      <c r="KC171" s="326">
        <f t="shared" si="779"/>
        <v>9.3137254901960786E-2</v>
      </c>
      <c r="KD171" s="326">
        <f t="shared" si="780"/>
        <v>4.6068308181096231E-2</v>
      </c>
      <c r="KE171" s="326">
        <f t="shared" si="781"/>
        <v>4.7573739295908662E-2</v>
      </c>
      <c r="KF171" s="326">
        <f t="shared" si="782"/>
        <v>-0.1174547283702212</v>
      </c>
      <c r="KG171" s="326">
        <f t="shared" si="783"/>
        <v>-3.3937823834196947E-2</v>
      </c>
      <c r="KH171" s="326">
        <f t="shared" si="784"/>
        <v>-5.038167938931299E-2</v>
      </c>
      <c r="KI171" s="326">
        <f t="shared" si="785"/>
        <v>-8.1761006289308241E-2</v>
      </c>
      <c r="KJ171" s="326">
        <f t="shared" si="786"/>
        <v>-1.4685314685314744E-2</v>
      </c>
      <c r="KK171" s="326">
        <f t="shared" si="787"/>
        <v>1.8930041152263408E-2</v>
      </c>
      <c r="KL171" s="326">
        <f t="shared" si="788"/>
        <v>-1.5884006027776669E-2</v>
      </c>
      <c r="KM171" s="326">
        <f t="shared" si="789"/>
        <v>3.5064304780393116E-2</v>
      </c>
      <c r="KN171" s="326">
        <f t="shared" si="790"/>
        <v>-6.8123393316195407E-2</v>
      </c>
      <c r="KO171" s="326">
        <f t="shared" si="791"/>
        <v>9.0487586000598266E-2</v>
      </c>
      <c r="KP171" s="326">
        <f t="shared" si="792"/>
        <v>1.8896833503575128E-2</v>
      </c>
      <c r="KQ171" s="326">
        <f t="shared" si="793"/>
        <v>-4.5871559633027498E-2</v>
      </c>
      <c r="KR171" s="326">
        <f t="shared" si="794"/>
        <v>2.787878787878793E-2</v>
      </c>
      <c r="KS171" s="326">
        <f t="shared" si="795"/>
        <v>6.8807339449541233E-2</v>
      </c>
      <c r="KT171" s="326">
        <f t="shared" si="796"/>
        <v>3.135215915813068E-2</v>
      </c>
      <c r="KU171" s="326">
        <f t="shared" si="797"/>
        <v>5.3634371725254794E-2</v>
      </c>
      <c r="KV171" s="326">
        <f t="shared" si="798"/>
        <v>5.2878965922444308E-2</v>
      </c>
      <c r="KW171" s="326">
        <f t="shared" si="799"/>
        <v>-1.1609902092207804E-2</v>
      </c>
      <c r="KX171" s="326">
        <f t="shared" si="800"/>
        <v>6.2256809338521457E-3</v>
      </c>
      <c r="KY171" s="326">
        <f t="shared" si="801"/>
        <v>8.0104321907600598E-2</v>
      </c>
      <c r="KZ171" s="326">
        <f t="shared" si="802"/>
        <v>6.6675738195674126E-3</v>
      </c>
      <c r="LA171" s="326">
        <f t="shared" si="803"/>
        <v>2.5277671390271792E-2</v>
      </c>
      <c r="LB171" s="326">
        <f t="shared" si="804"/>
        <v>4.1066562864927984E-2</v>
      </c>
      <c r="LC171" s="326">
        <f t="shared" si="805"/>
        <v>-1.5008726003490441E-2</v>
      </c>
      <c r="LD171" s="326">
        <f t="shared" si="806"/>
        <v>1.7599811008740952E-2</v>
      </c>
      <c r="LE171" s="326">
        <f t="shared" si="807"/>
        <v>-1.500277096033565E-2</v>
      </c>
      <c r="LF171" s="326">
        <f t="shared" si="808"/>
        <v>4.4619422572178366E-2</v>
      </c>
      <c r="LG171" s="326">
        <f t="shared" si="809"/>
        <v>4.5045045045045015E-2</v>
      </c>
      <c r="LH171" s="326">
        <f t="shared" si="810"/>
        <v>2.8152927503706991E-2</v>
      </c>
      <c r="LI171" s="326">
        <f t="shared" si="811"/>
        <v>2.6046986721144107E-2</v>
      </c>
      <c r="LJ171" s="326">
        <f t="shared" si="812"/>
        <v>-1.5415446277170308E-4</v>
      </c>
      <c r="LK171" s="326">
        <f t="shared" si="813"/>
        <v>5.2510666229085997E-4</v>
      </c>
      <c r="LL171" s="326">
        <f t="shared" si="814"/>
        <v>-2.4603608529249949E-3</v>
      </c>
      <c r="LM171" s="326">
        <f t="shared" si="815"/>
        <v>8.0321285140560941E-3</v>
      </c>
      <c r="LN171" s="326">
        <f t="shared" si="816"/>
        <v>2.7522935779816404E-2</v>
      </c>
      <c r="LO171" s="326">
        <f t="shared" si="817"/>
        <v>-2.8530670470754442E-3</v>
      </c>
      <c r="LP171" s="326">
        <f t="shared" si="818"/>
        <v>-4.0000000000000008E-2</v>
      </c>
      <c r="LQ171" s="326">
        <f t="shared" si="819"/>
        <v>2.8006589785831947E-2</v>
      </c>
      <c r="LR171" s="326">
        <f t="shared" si="820"/>
        <v>0</v>
      </c>
      <c r="LS171" s="326">
        <f t="shared" si="821"/>
        <v>5.8520599250936334E-2</v>
      </c>
      <c r="LT171" s="326">
        <f t="shared" si="822"/>
        <v>2.5359256128487241E-3</v>
      </c>
      <c r="LU171" s="326">
        <f t="shared" si="823"/>
        <v>6.4700830231892298E-2</v>
      </c>
      <c r="LV171" s="326">
        <f t="shared" si="824"/>
        <v>-3.321097710190526E-3</v>
      </c>
    </row>
    <row r="172" spans="1:334" ht="15" thickBot="1">
      <c r="A172" s="359">
        <v>45978</v>
      </c>
      <c r="B172" s="238">
        <v>4285.88</v>
      </c>
      <c r="C172" s="239">
        <v>233</v>
      </c>
      <c r="D172" s="239">
        <v>80.84</v>
      </c>
      <c r="E172" s="239">
        <v>40.369999999999997</v>
      </c>
      <c r="F172" s="239">
        <v>3097</v>
      </c>
      <c r="G172" s="239">
        <v>154.85</v>
      </c>
      <c r="H172" s="239">
        <v>239.4</v>
      </c>
      <c r="I172" s="239">
        <v>259500</v>
      </c>
      <c r="J172" s="239">
        <v>107.3</v>
      </c>
      <c r="K172" s="239">
        <v>471.24</v>
      </c>
      <c r="L172" s="239">
        <v>85.08</v>
      </c>
      <c r="M172" s="239">
        <v>7.0000000000000007E-2</v>
      </c>
      <c r="N172" s="239">
        <v>40.56</v>
      </c>
      <c r="O172" s="239">
        <v>4768</v>
      </c>
      <c r="P172" s="239">
        <v>5.43</v>
      </c>
      <c r="Q172" s="239">
        <v>1951.78</v>
      </c>
      <c r="R172" s="239">
        <v>38.08</v>
      </c>
      <c r="S172" s="239">
        <v>271.49</v>
      </c>
      <c r="T172" s="239">
        <v>94.72</v>
      </c>
      <c r="U172" s="239">
        <v>94800</v>
      </c>
      <c r="V172" s="239">
        <v>18.36</v>
      </c>
      <c r="W172" s="239">
        <v>178.88</v>
      </c>
      <c r="X172" s="239">
        <v>20.399999999999999</v>
      </c>
      <c r="Y172" s="239">
        <v>319.97000000000003</v>
      </c>
      <c r="Z172" s="239">
        <v>152.93</v>
      </c>
      <c r="AA172" s="239">
        <v>391.09</v>
      </c>
      <c r="AB172" s="239">
        <v>3.48</v>
      </c>
      <c r="AC172" s="239">
        <v>7.69</v>
      </c>
      <c r="AD172" s="239">
        <v>28.53</v>
      </c>
      <c r="AE172" s="239">
        <v>220.69</v>
      </c>
      <c r="AF172" s="239">
        <v>623</v>
      </c>
      <c r="AG172" s="239">
        <v>72.95</v>
      </c>
      <c r="AH172" s="239">
        <v>5.33</v>
      </c>
      <c r="AI172" s="239">
        <v>197.62</v>
      </c>
      <c r="AJ172" s="239">
        <v>25.04</v>
      </c>
      <c r="AK172" s="239">
        <v>126.5</v>
      </c>
      <c r="AL172" s="239">
        <v>389.19</v>
      </c>
      <c r="AM172" s="239">
        <v>34.5</v>
      </c>
      <c r="AN172" s="239">
        <v>21.17</v>
      </c>
      <c r="AO172" s="239">
        <v>202.75</v>
      </c>
      <c r="AP172" s="239">
        <v>298.02</v>
      </c>
      <c r="AQ172" s="239">
        <v>21.62</v>
      </c>
      <c r="AR172" s="239">
        <v>12</v>
      </c>
      <c r="AS172" s="239">
        <v>80.77</v>
      </c>
      <c r="AT172" s="239">
        <v>93.52</v>
      </c>
      <c r="AU172" s="239">
        <v>160.63</v>
      </c>
      <c r="AV172" s="239">
        <v>29.58</v>
      </c>
      <c r="AW172" s="239">
        <v>57.02</v>
      </c>
      <c r="AX172" s="239">
        <v>5.94</v>
      </c>
      <c r="AY172" s="239">
        <v>23.96</v>
      </c>
      <c r="AZ172" s="239">
        <v>24.96</v>
      </c>
      <c r="BA172" s="239">
        <v>17090</v>
      </c>
      <c r="BB172" s="239">
        <v>834</v>
      </c>
      <c r="BC172" s="239">
        <v>3.4</v>
      </c>
      <c r="BD172" s="239">
        <v>21.34</v>
      </c>
      <c r="BE172" s="239">
        <v>324.19</v>
      </c>
      <c r="BF172" s="239">
        <f>104.31*10</f>
        <v>1043.0999999999999</v>
      </c>
      <c r="BG172" s="239">
        <v>219.15</v>
      </c>
      <c r="BH172" s="239">
        <v>73.27</v>
      </c>
      <c r="BI172" s="239">
        <v>550.42999999999995</v>
      </c>
      <c r="BJ172" s="239">
        <v>8.81</v>
      </c>
      <c r="BK172" s="239">
        <v>1737.5</v>
      </c>
      <c r="BL172" s="239">
        <v>200.69</v>
      </c>
      <c r="BM172" s="239">
        <v>287.44</v>
      </c>
      <c r="BN172" s="239">
        <v>335</v>
      </c>
      <c r="BO172" s="239">
        <v>3150.6</v>
      </c>
      <c r="BP172" s="239">
        <v>127.15</v>
      </c>
      <c r="BQ172" s="239">
        <v>1014.72</v>
      </c>
      <c r="BR172" s="239">
        <v>104.28</v>
      </c>
      <c r="BS172" s="239">
        <v>361.5</v>
      </c>
      <c r="BT172" s="239">
        <v>92.75</v>
      </c>
      <c r="BU172" s="239">
        <v>55.97</v>
      </c>
      <c r="BV172" s="239">
        <v>12.83</v>
      </c>
      <c r="BW172" s="239">
        <v>105.32</v>
      </c>
      <c r="BX172" s="239">
        <v>594.25</v>
      </c>
      <c r="BY172" s="239">
        <v>203.9</v>
      </c>
      <c r="BZ172" s="239">
        <v>147.80000000000001</v>
      </c>
      <c r="CA172" s="239">
        <v>146.33000000000001</v>
      </c>
      <c r="CB172" s="239">
        <v>70.47</v>
      </c>
      <c r="CC172" s="239">
        <v>114000</v>
      </c>
      <c r="CD172" s="239">
        <v>151.6</v>
      </c>
      <c r="CE172" s="239">
        <v>78.63</v>
      </c>
      <c r="CF172" s="239">
        <v>7710</v>
      </c>
      <c r="CG172" s="239">
        <v>21.28</v>
      </c>
      <c r="CH172" s="239">
        <v>1.63</v>
      </c>
      <c r="CI172" s="239">
        <v>147</v>
      </c>
      <c r="CJ172" s="239">
        <v>203.78</v>
      </c>
      <c r="CK172" s="239">
        <v>47.63</v>
      </c>
      <c r="CL172" s="239">
        <v>24</v>
      </c>
      <c r="CM172" s="239">
        <v>8.11</v>
      </c>
      <c r="CN172" s="239">
        <v>9.68</v>
      </c>
      <c r="CO172" s="239">
        <v>10.199999999999999</v>
      </c>
      <c r="CP172" s="239">
        <v>1713</v>
      </c>
      <c r="CQ172" s="239">
        <v>236.28</v>
      </c>
      <c r="CR172" s="239">
        <v>414.92</v>
      </c>
      <c r="CS172" s="239">
        <v>236.7</v>
      </c>
      <c r="CT172" s="239">
        <v>327.98</v>
      </c>
      <c r="CU172" s="239">
        <v>362.25</v>
      </c>
      <c r="CV172" s="239">
        <v>198.76</v>
      </c>
      <c r="CW172" s="239">
        <v>540.4</v>
      </c>
      <c r="CX172" s="239">
        <v>12.98</v>
      </c>
      <c r="CY172" s="239">
        <v>610</v>
      </c>
      <c r="CZ172" s="239">
        <v>56.9</v>
      </c>
      <c r="DA172" s="239">
        <v>12600</v>
      </c>
      <c r="DB172" s="239">
        <v>298.02</v>
      </c>
      <c r="DC172" s="239">
        <v>11.78</v>
      </c>
      <c r="DD172" s="239">
        <v>33.06</v>
      </c>
      <c r="DE172" s="239">
        <v>2358</v>
      </c>
      <c r="DF172" s="239">
        <v>289.39999999999998</v>
      </c>
      <c r="DG172" s="239">
        <v>203.9</v>
      </c>
      <c r="DH172" s="239">
        <v>17.93</v>
      </c>
      <c r="DI172" s="239">
        <v>10.88</v>
      </c>
      <c r="DJ172" s="239">
        <v>34.9</v>
      </c>
      <c r="DK172" s="239">
        <v>62.8</v>
      </c>
      <c r="DL172" s="239">
        <v>12650</v>
      </c>
      <c r="DM172" s="239">
        <v>38.14</v>
      </c>
      <c r="DN172" s="239">
        <v>60.4</v>
      </c>
      <c r="DO172" s="239">
        <v>70.680000000000007</v>
      </c>
      <c r="DP172" s="239">
        <v>85.35</v>
      </c>
      <c r="DQ172" s="239">
        <v>288500</v>
      </c>
      <c r="DR172" s="239">
        <v>583.61</v>
      </c>
      <c r="DS172" s="239">
        <v>53.45</v>
      </c>
      <c r="DT172" s="239">
        <v>32.19</v>
      </c>
      <c r="DU172" s="239">
        <v>37.090000000000003</v>
      </c>
      <c r="DV172" s="239">
        <v>5.54</v>
      </c>
      <c r="DW172" s="239">
        <v>1.3</v>
      </c>
      <c r="DX172" s="239">
        <v>13.01</v>
      </c>
      <c r="DY172" s="239">
        <v>12.09</v>
      </c>
      <c r="DZ172" s="239">
        <v>234.9</v>
      </c>
      <c r="EA172" s="239">
        <v>168.09</v>
      </c>
      <c r="EB172" s="239">
        <v>28.48</v>
      </c>
      <c r="EC172" s="239">
        <v>1301</v>
      </c>
      <c r="ED172" s="239">
        <v>39.79</v>
      </c>
      <c r="EE172" s="239">
        <v>19</v>
      </c>
      <c r="EF172" s="239">
        <v>17.7</v>
      </c>
      <c r="EG172" s="239">
        <v>35.78</v>
      </c>
      <c r="EH172" s="239">
        <v>1347.22</v>
      </c>
      <c r="EI172" s="239">
        <v>227.39</v>
      </c>
      <c r="EJ172" s="239">
        <v>8.6999999999999993</v>
      </c>
      <c r="EK172" s="239">
        <v>4585</v>
      </c>
      <c r="EL172" s="239">
        <v>25.27</v>
      </c>
      <c r="EM172" s="239">
        <v>315.60000000000002</v>
      </c>
      <c r="EN172" s="239">
        <v>150.91999999999999</v>
      </c>
      <c r="EO172" s="239">
        <v>269.39999999999998</v>
      </c>
      <c r="EP172" s="239">
        <v>4710</v>
      </c>
      <c r="EQ172" s="239">
        <v>275.06</v>
      </c>
      <c r="ER172" s="239">
        <v>165.94</v>
      </c>
      <c r="ES172" s="239">
        <v>251.32</v>
      </c>
      <c r="ET172" s="239">
        <v>78.25</v>
      </c>
      <c r="EU172" s="239">
        <v>27.76</v>
      </c>
      <c r="EV172" s="239">
        <v>504.04</v>
      </c>
      <c r="EW172" s="239">
        <v>18.61</v>
      </c>
      <c r="EX172" s="239">
        <v>179.7</v>
      </c>
      <c r="EY172" s="239">
        <v>297.44</v>
      </c>
      <c r="EZ172" s="239">
        <v>35.979999999999997</v>
      </c>
      <c r="FA172" s="239">
        <v>86</v>
      </c>
      <c r="FB172" s="239">
        <v>37.299999999999997</v>
      </c>
      <c r="FC172" s="239">
        <v>69.3</v>
      </c>
      <c r="FD172" s="239">
        <v>6.85</v>
      </c>
      <c r="FE172" s="239">
        <v>25.29</v>
      </c>
      <c r="FF172" s="239">
        <v>597</v>
      </c>
      <c r="FG172" s="239">
        <v>86.32</v>
      </c>
      <c r="FH172" s="239">
        <v>899.01</v>
      </c>
      <c r="FI172" s="239">
        <v>70.540000000000006</v>
      </c>
      <c r="FJ172" s="360">
        <v>54800</v>
      </c>
      <c r="FK172" s="226">
        <f>SUM(D173:FJ173)</f>
        <v>936307.53000000038</v>
      </c>
      <c r="FN172" s="326">
        <f t="shared" si="825"/>
        <v>-1.3297602932103077E-2</v>
      </c>
      <c r="FO172" s="326">
        <f t="shared" si="661"/>
        <v>4.5780969479353624E-2</v>
      </c>
      <c r="FP172" s="326">
        <f t="shared" si="662"/>
        <v>-4.252043112637692E-2</v>
      </c>
      <c r="FQ172" s="326">
        <f t="shared" si="663"/>
        <v>-5.5672514619883103E-2</v>
      </c>
      <c r="FR172" s="326">
        <f t="shared" si="664"/>
        <v>-3.1582238899312068E-2</v>
      </c>
      <c r="FS172" s="326">
        <f t="shared" si="665"/>
        <v>-0.10044150110375272</v>
      </c>
      <c r="FT172" s="326">
        <f t="shared" si="666"/>
        <v>-1.2376237623762375E-2</v>
      </c>
      <c r="FU172" s="326">
        <f t="shared" si="667"/>
        <v>-6.8222621184919216E-2</v>
      </c>
      <c r="FV172" s="326">
        <f t="shared" si="668"/>
        <v>-0.11709043034641656</v>
      </c>
      <c r="FW172" s="326">
        <f t="shared" si="669"/>
        <v>-6.3680979157146003E-2</v>
      </c>
      <c r="FX172" s="326">
        <f t="shared" si="670"/>
        <v>-4.4688973725578306E-2</v>
      </c>
      <c r="FY172" s="326">
        <f t="shared" si="671"/>
        <v>0</v>
      </c>
      <c r="FZ172" s="326">
        <f t="shared" si="672"/>
        <v>-2.7046963363658574E-3</v>
      </c>
      <c r="GA172" s="326">
        <f t="shared" si="673"/>
        <v>-6.0605523277005066E-2</v>
      </c>
      <c r="GB172" s="326">
        <f t="shared" si="674"/>
        <v>-9.197324414715731E-2</v>
      </c>
      <c r="GC172" s="326">
        <f t="shared" si="675"/>
        <v>-3.9029073631865287E-2</v>
      </c>
      <c r="GD172" s="326">
        <f t="shared" si="676"/>
        <v>-0.12459770114942532</v>
      </c>
      <c r="GE172" s="326">
        <f t="shared" si="677"/>
        <v>-5.3489650119068676E-3</v>
      </c>
      <c r="GF172" s="326">
        <f t="shared" si="678"/>
        <v>-4.3038997777328801E-2</v>
      </c>
      <c r="GG172" s="326">
        <f t="shared" si="679"/>
        <v>-7.7821011673151752E-2</v>
      </c>
      <c r="GH172" s="326">
        <f t="shared" si="680"/>
        <v>-1.2903225806451719E-2</v>
      </c>
      <c r="GI172" s="326">
        <f t="shared" si="681"/>
        <v>-4.2705769024938549E-2</v>
      </c>
      <c r="GJ172" s="326">
        <f t="shared" si="682"/>
        <v>-5.5992596020360982E-2</v>
      </c>
      <c r="GK172" s="326">
        <f t="shared" si="683"/>
        <v>-3.7742090701311064E-2</v>
      </c>
      <c r="GL172" s="326">
        <f t="shared" si="684"/>
        <v>-4.3230730730730707E-2</v>
      </c>
      <c r="GM172" s="326">
        <f t="shared" si="685"/>
        <v>-2.7115102365730576E-2</v>
      </c>
      <c r="GN172" s="326">
        <f t="shared" si="686"/>
        <v>-4.91803278688525E-2</v>
      </c>
      <c r="GO172" s="326">
        <f t="shared" si="687"/>
        <v>-0.10372960372960369</v>
      </c>
      <c r="GP172" s="326">
        <f t="shared" si="688"/>
        <v>-3.0910326086956524E-2</v>
      </c>
      <c r="GQ172" s="326">
        <f t="shared" si="689"/>
        <v>-7.1091842747706094E-2</v>
      </c>
      <c r="GR172" s="326">
        <f t="shared" si="690"/>
        <v>-2.1670854271356715E-2</v>
      </c>
      <c r="GS172" s="326">
        <f t="shared" si="691"/>
        <v>2.6452793020965384E-2</v>
      </c>
      <c r="GT172" s="326">
        <f t="shared" si="692"/>
        <v>-9.353741496598636E-2</v>
      </c>
      <c r="GU172" s="326">
        <f t="shared" si="693"/>
        <v>-2.7747712289678178E-2</v>
      </c>
      <c r="GV172" s="326">
        <f t="shared" si="694"/>
        <v>-2.9081039162466075E-2</v>
      </c>
      <c r="GW172" s="326">
        <f t="shared" si="695"/>
        <v>-3.5447026388342089E-3</v>
      </c>
      <c r="GX172" s="326">
        <f t="shared" si="696"/>
        <v>-6.8500035901486331E-2</v>
      </c>
      <c r="GY172" s="326">
        <f t="shared" si="697"/>
        <v>-3.9264828738512857E-2</v>
      </c>
      <c r="GZ172" s="326">
        <f t="shared" si="698"/>
        <v>-2.2170900692840504E-2</v>
      </c>
      <c r="HA172" s="326">
        <f t="shared" si="699"/>
        <v>-3.56718192627824E-2</v>
      </c>
      <c r="HB172" s="326">
        <f t="shared" si="700"/>
        <v>-3.7029856533540247E-2</v>
      </c>
      <c r="HC172" s="326">
        <f t="shared" si="701"/>
        <v>-1.4135886912904639E-2</v>
      </c>
      <c r="HD172" s="326">
        <f t="shared" si="702"/>
        <v>4.3478260869565216E-2</v>
      </c>
      <c r="HE172" s="326">
        <f t="shared" si="703"/>
        <v>-3.9462325810828381E-3</v>
      </c>
      <c r="HF172" s="326">
        <f t="shared" si="704"/>
        <v>-7.1577484364141838E-2</v>
      </c>
      <c r="HG172" s="326">
        <f t="shared" si="705"/>
        <v>5.1310931731430648E-3</v>
      </c>
      <c r="HH172" s="326">
        <f t="shared" si="706"/>
        <v>-5.0454086781029977E-3</v>
      </c>
      <c r="HI172" s="326">
        <f t="shared" si="707"/>
        <v>-4.0713324360699778E-2</v>
      </c>
      <c r="HJ172" s="326">
        <f t="shared" si="708"/>
        <v>-0.12389380530973448</v>
      </c>
      <c r="HK172" s="326">
        <f t="shared" si="709"/>
        <v>-4.0832666132906308E-2</v>
      </c>
      <c r="HL172" s="326">
        <f t="shared" si="710"/>
        <v>-6.761299962644747E-2</v>
      </c>
      <c r="HM172" s="326">
        <f t="shared" si="711"/>
        <v>-0.19272555503070382</v>
      </c>
      <c r="HN172" s="326">
        <f t="shared" si="712"/>
        <v>-5.3885422575155981E-2</v>
      </c>
      <c r="HO172" s="326">
        <f t="shared" si="713"/>
        <v>-0.1259640102827764</v>
      </c>
      <c r="HP172" s="326">
        <f t="shared" si="714"/>
        <v>-0.10373792524149512</v>
      </c>
      <c r="HQ172" s="326">
        <f t="shared" si="715"/>
        <v>-2.8207434052757867E-2</v>
      </c>
      <c r="HR172" s="326">
        <f t="shared" si="716"/>
        <v>-9.628063730798897E-2</v>
      </c>
      <c r="HS172" s="326">
        <f t="shared" si="717"/>
        <v>-3.4581497797356801E-2</v>
      </c>
      <c r="HT172" s="326">
        <f t="shared" si="718"/>
        <v>-3.4905163329820937E-2</v>
      </c>
      <c r="HU172" s="326">
        <f t="shared" si="719"/>
        <v>-5.636347213440529E-3</v>
      </c>
      <c r="HV172" s="326">
        <f t="shared" si="720"/>
        <v>-7.7486910994764416E-2</v>
      </c>
      <c r="HW172" s="326">
        <f t="shared" si="721"/>
        <v>-1.5580736543909348E-2</v>
      </c>
      <c r="HX172" s="326">
        <f t="shared" si="722"/>
        <v>-3.2283699215258053E-3</v>
      </c>
      <c r="HY172" s="326">
        <f t="shared" si="723"/>
        <v>-5.5002136962882656E-2</v>
      </c>
      <c r="HZ172" s="326">
        <f t="shared" si="724"/>
        <v>-0.10211739480032168</v>
      </c>
      <c r="IA172" s="326">
        <f t="shared" si="725"/>
        <v>1.4457288211997325E-2</v>
      </c>
      <c r="IB172" s="326">
        <f t="shared" si="726"/>
        <v>-3.4181541967337636E-2</v>
      </c>
      <c r="IC172" s="326">
        <f t="shared" si="727"/>
        <v>-5.1353246389005805E-2</v>
      </c>
      <c r="ID172" s="326">
        <f t="shared" si="728"/>
        <v>-3.0945079453582366E-2</v>
      </c>
      <c r="IE172" s="326">
        <f t="shared" si="729"/>
        <v>6.6833751044276723E-3</v>
      </c>
      <c r="IF172" s="326">
        <f t="shared" si="730"/>
        <v>-9.7762645914396859E-2</v>
      </c>
      <c r="IG172" s="326">
        <f t="shared" si="731"/>
        <v>-3.9152874176899607E-3</v>
      </c>
      <c r="IH172" s="326">
        <f t="shared" si="732"/>
        <v>-3.3885542168674648E-2</v>
      </c>
      <c r="II172" s="326">
        <f t="shared" si="733"/>
        <v>2.7111371172225344E-2</v>
      </c>
      <c r="IJ172" s="326">
        <f t="shared" si="734"/>
        <v>-2.5643968584498824E-2</v>
      </c>
      <c r="IK172" s="326">
        <f t="shared" si="735"/>
        <v>4.4302176696542926E-2</v>
      </c>
      <c r="IL172" s="326">
        <f t="shared" si="736"/>
        <v>9.9767664343310639E-3</v>
      </c>
      <c r="IM172" s="326">
        <f t="shared" si="737"/>
        <v>9.0332367949248534E-3</v>
      </c>
      <c r="IN172" s="326">
        <f t="shared" si="738"/>
        <v>1.2645495042391082E-2</v>
      </c>
      <c r="IO172" s="326">
        <f t="shared" si="739"/>
        <v>-3.3898305084745763E-2</v>
      </c>
      <c r="IP172" s="326">
        <f t="shared" si="740"/>
        <v>-8.009708737864088E-2</v>
      </c>
      <c r="IQ172" s="326">
        <f t="shared" si="741"/>
        <v>-6.4374107567824967E-2</v>
      </c>
      <c r="IR172" s="326">
        <f t="shared" si="742"/>
        <v>2.119205298013245E-2</v>
      </c>
      <c r="IS172" s="326">
        <f t="shared" si="743"/>
        <v>0.21391899600684539</v>
      </c>
      <c r="IT172" s="326">
        <f t="shared" si="744"/>
        <v>-6.857142857142863E-2</v>
      </c>
      <c r="IU172" s="326">
        <f t="shared" si="745"/>
        <v>-4.8543689320388349E-2</v>
      </c>
      <c r="IV172" s="326">
        <f t="shared" si="746"/>
        <v>-0.17817389901597033</v>
      </c>
      <c r="IW172" s="326">
        <f t="shared" si="747"/>
        <v>-3.112286411716831E-2</v>
      </c>
      <c r="IX172" s="326">
        <f t="shared" si="748"/>
        <v>2.3890784982935096E-2</v>
      </c>
      <c r="IY172" s="326">
        <f t="shared" si="749"/>
        <v>1.6290726817042481E-2</v>
      </c>
      <c r="IZ172" s="326">
        <f t="shared" si="750"/>
        <v>-0.10865561694290975</v>
      </c>
      <c r="JA172" s="326">
        <f t="shared" si="751"/>
        <v>1.6949152542372874E-2</v>
      </c>
      <c r="JB172" s="326">
        <f t="shared" si="752"/>
        <v>-5.1757542208690839E-2</v>
      </c>
      <c r="JC172" s="326">
        <f t="shared" si="753"/>
        <v>1.7176804855999008E-2</v>
      </c>
      <c r="JD172" s="326">
        <f t="shared" si="754"/>
        <v>-3.5069767441860425E-2</v>
      </c>
      <c r="JE172" s="326">
        <f t="shared" si="755"/>
        <v>-6.0192170253315427E-2</v>
      </c>
      <c r="JF172" s="326">
        <f t="shared" si="756"/>
        <v>-2.4101404427517157E-2</v>
      </c>
      <c r="JG172" s="326">
        <f t="shared" si="757"/>
        <v>-8.9709762532981505E-2</v>
      </c>
      <c r="JH172" s="326">
        <f t="shared" si="758"/>
        <v>-8.645493404421567E-2</v>
      </c>
      <c r="JI172" s="326">
        <f t="shared" si="759"/>
        <v>-2.7305290062458503E-2</v>
      </c>
      <c r="JJ172" s="326">
        <f t="shared" si="760"/>
        <v>-3.9940828402366804E-2</v>
      </c>
      <c r="JK172" s="326">
        <f t="shared" si="761"/>
        <v>-7.0121951219512202E-2</v>
      </c>
      <c r="JL172" s="326">
        <f t="shared" si="762"/>
        <v>-6.6447908121411062E-2</v>
      </c>
      <c r="JM172" s="326">
        <f t="shared" si="763"/>
        <v>1.589825119236884E-3</v>
      </c>
      <c r="JN172" s="326">
        <f t="shared" si="764"/>
        <v>-3.7029856533540247E-2</v>
      </c>
      <c r="JO172" s="326">
        <f t="shared" si="765"/>
        <v>-7.5353218210361131E-2</v>
      </c>
      <c r="JP172" s="326">
        <f t="shared" si="766"/>
        <v>1.5980331899201079E-2</v>
      </c>
      <c r="JQ172" s="326">
        <f t="shared" si="767"/>
        <v>1.9014693171996541E-2</v>
      </c>
      <c r="JR172" s="326">
        <f t="shared" si="768"/>
        <v>-5.7021831215379605E-2</v>
      </c>
      <c r="JS172" s="326">
        <f t="shared" si="769"/>
        <v>4.4302176696542926E-2</v>
      </c>
      <c r="JT172" s="326">
        <f t="shared" si="770"/>
        <v>-2.7808676307008182E-3</v>
      </c>
      <c r="JU172" s="326">
        <f t="shared" si="771"/>
        <v>-2.8571428571428439E-2</v>
      </c>
      <c r="JV172" s="326">
        <f t="shared" si="772"/>
        <v>-9.085746734809776E-3</v>
      </c>
      <c r="JW172" s="326">
        <f t="shared" si="773"/>
        <v>-4.8917158867181641E-2</v>
      </c>
      <c r="JX172" s="326">
        <f t="shared" si="774"/>
        <v>-1.5785319652722968E-3</v>
      </c>
      <c r="JY172" s="326">
        <f t="shared" si="775"/>
        <v>-2.0795892169448067E-2</v>
      </c>
      <c r="JZ172" s="326">
        <f t="shared" si="776"/>
        <v>1.1602850986242382E-3</v>
      </c>
      <c r="KA172" s="326">
        <f t="shared" si="777"/>
        <v>-2.5402201524131049E-3</v>
      </c>
      <c r="KB172" s="326">
        <f t="shared" si="778"/>
        <v>-1.2609902822767277E-2</v>
      </c>
      <c r="KC172" s="326">
        <f t="shared" si="779"/>
        <v>-0.13751868460388639</v>
      </c>
      <c r="KD172" s="326">
        <f t="shared" si="780"/>
        <v>-9.564098988114611E-2</v>
      </c>
      <c r="KE172" s="326">
        <f t="shared" si="781"/>
        <v>-2.9064486830154303E-2</v>
      </c>
      <c r="KF172" s="326">
        <f t="shared" si="782"/>
        <v>-8.2644628099173709E-2</v>
      </c>
      <c r="KG172" s="326">
        <f t="shared" si="783"/>
        <v>-5.3633681952264881E-3</v>
      </c>
      <c r="KH172" s="326">
        <f t="shared" si="784"/>
        <v>-0.10932475884244369</v>
      </c>
      <c r="KI172" s="326">
        <f t="shared" si="785"/>
        <v>-0.10958904109589036</v>
      </c>
      <c r="KJ172" s="326">
        <f t="shared" si="786"/>
        <v>-7.6650106458481193E-2</v>
      </c>
      <c r="KK172" s="326">
        <f t="shared" si="787"/>
        <v>-2.3424878836833675E-2</v>
      </c>
      <c r="KL172" s="326">
        <f t="shared" si="788"/>
        <v>-2.7852501758887514E-2</v>
      </c>
      <c r="KM172" s="326">
        <f t="shared" si="789"/>
        <v>-1.4828273355995786E-2</v>
      </c>
      <c r="KN172" s="326">
        <f t="shared" si="790"/>
        <v>-1.7931034482758606E-2</v>
      </c>
      <c r="KO172" s="326">
        <f t="shared" si="791"/>
        <v>-0.10780414209299138</v>
      </c>
      <c r="KP172" s="326">
        <f t="shared" si="792"/>
        <v>-2.7568922305764268E-3</v>
      </c>
      <c r="KQ172" s="326">
        <f t="shared" si="793"/>
        <v>-0.23878205128205132</v>
      </c>
      <c r="KR172" s="326">
        <f t="shared" si="794"/>
        <v>4.363207547169802E-2</v>
      </c>
      <c r="KS172" s="326">
        <f t="shared" si="795"/>
        <v>-4.0236051502145924E-2</v>
      </c>
      <c r="KT172" s="326">
        <f t="shared" si="796"/>
        <v>1.6739117309666172E-2</v>
      </c>
      <c r="KU172" s="326">
        <f t="shared" si="797"/>
        <v>2.798372513562386E-2</v>
      </c>
      <c r="KV172" s="326">
        <f t="shared" si="798"/>
        <v>-2.9017857142857314E-2</v>
      </c>
      <c r="KW172" s="326">
        <f t="shared" si="799"/>
        <v>4.601226993865031E-3</v>
      </c>
      <c r="KX172" s="326">
        <f t="shared" si="800"/>
        <v>-2.2815158546017011E-2</v>
      </c>
      <c r="KY172" s="326">
        <f t="shared" si="801"/>
        <v>8.8651259054846665E-2</v>
      </c>
      <c r="KZ172" s="326">
        <f t="shared" si="802"/>
        <v>2.0005406866720594E-2</v>
      </c>
      <c r="LA172" s="326">
        <f t="shared" si="803"/>
        <v>6.3503922301082882E-3</v>
      </c>
      <c r="LB172" s="326">
        <f t="shared" si="804"/>
        <v>-0.11946158160403814</v>
      </c>
      <c r="LC172" s="326">
        <f t="shared" si="805"/>
        <v>-2.530120481927706E-2</v>
      </c>
      <c r="LD172" s="326">
        <f t="shared" si="806"/>
        <v>-3.6912362159025033E-2</v>
      </c>
      <c r="LE172" s="326">
        <f t="shared" si="807"/>
        <v>1.0006831973636542E-2</v>
      </c>
      <c r="LF172" s="326">
        <f t="shared" si="808"/>
        <v>-1.6959798994974806E-2</v>
      </c>
      <c r="LG172" s="326">
        <f t="shared" si="809"/>
        <v>-2.8735632183907434E-3</v>
      </c>
      <c r="LH172" s="326">
        <f t="shared" si="810"/>
        <v>-1.767652160355478E-2</v>
      </c>
      <c r="LI172" s="326">
        <f t="shared" si="811"/>
        <v>-7.3668491786958709E-2</v>
      </c>
      <c r="LJ172" s="326">
        <f t="shared" si="812"/>
        <v>-7.6472402096824044E-2</v>
      </c>
      <c r="LK172" s="326">
        <f t="shared" si="813"/>
        <v>-2.4339040871219627E-2</v>
      </c>
      <c r="LL172" s="326">
        <f t="shared" si="814"/>
        <v>-1.3976431899150592E-2</v>
      </c>
      <c r="LM172" s="326">
        <f t="shared" si="815"/>
        <v>-2.1058622652248088E-2</v>
      </c>
      <c r="LN172" s="326">
        <f t="shared" si="816"/>
        <v>-2.0483193277310956E-2</v>
      </c>
      <c r="LO172" s="326">
        <f t="shared" si="817"/>
        <v>-8.5836909871245849E-3</v>
      </c>
      <c r="LP172" s="326">
        <f t="shared" si="818"/>
        <v>-0.13510101010101014</v>
      </c>
      <c r="LQ172" s="326">
        <f t="shared" si="819"/>
        <v>1.3221153846153777E-2</v>
      </c>
      <c r="LR172" s="326">
        <f t="shared" si="820"/>
        <v>1.6778523489932886E-3</v>
      </c>
      <c r="LS172" s="326">
        <f t="shared" si="821"/>
        <v>-4.5555064130915576E-2</v>
      </c>
      <c r="LT172" s="326">
        <f t="shared" si="822"/>
        <v>-2.8181346478142483E-2</v>
      </c>
      <c r="LU172" s="326">
        <f t="shared" si="823"/>
        <v>-5.1626781392847397E-2</v>
      </c>
      <c r="LV172" s="326">
        <f t="shared" si="824"/>
        <v>-3.8933707471062784E-2</v>
      </c>
    </row>
    <row r="173" spans="1:334" ht="17.399999999999999" thickBot="1">
      <c r="A173" s="361">
        <v>45985</v>
      </c>
      <c r="B173" s="229">
        <v>4398.4399999999996</v>
      </c>
      <c r="C173" s="167">
        <v>240.5</v>
      </c>
      <c r="D173" s="167">
        <v>82.5</v>
      </c>
      <c r="E173" s="167">
        <v>41.67</v>
      </c>
      <c r="F173" s="167">
        <v>3133</v>
      </c>
      <c r="G173" s="167">
        <v>168.45</v>
      </c>
      <c r="H173" s="167">
        <v>243.2</v>
      </c>
      <c r="I173" s="167">
        <v>259000</v>
      </c>
      <c r="J173" s="167">
        <v>128.49</v>
      </c>
      <c r="K173" s="167">
        <v>492.01</v>
      </c>
      <c r="L173" s="167">
        <v>88.04</v>
      </c>
      <c r="M173" s="167">
        <v>7.0000000000000007E-2</v>
      </c>
      <c r="N173" s="167">
        <v>40.1</v>
      </c>
      <c r="O173" s="167">
        <v>4914.6899999999996</v>
      </c>
      <c r="P173" s="167">
        <v>5.4</v>
      </c>
      <c r="Q173" s="167">
        <v>2071.7800000000002</v>
      </c>
      <c r="R173" s="167">
        <v>41.02</v>
      </c>
      <c r="S173" s="167">
        <v>278.85000000000002</v>
      </c>
      <c r="T173" s="167">
        <v>98.38</v>
      </c>
      <c r="U173" s="167">
        <v>100500</v>
      </c>
      <c r="V173" s="167">
        <v>17.52</v>
      </c>
      <c r="W173" s="167">
        <v>177</v>
      </c>
      <c r="X173" s="167">
        <v>21.55</v>
      </c>
      <c r="Y173" s="167">
        <v>329.77</v>
      </c>
      <c r="Z173" s="167">
        <v>157.30000000000001</v>
      </c>
      <c r="AA173" s="167">
        <v>430.17</v>
      </c>
      <c r="AB173" s="167">
        <v>3.7</v>
      </c>
      <c r="AC173" s="167">
        <v>7.68</v>
      </c>
      <c r="AD173" s="167">
        <v>29.35</v>
      </c>
      <c r="AE173" s="167">
        <v>233.22</v>
      </c>
      <c r="AF173" s="167">
        <v>635.5</v>
      </c>
      <c r="AG173" s="167">
        <v>73.12</v>
      </c>
      <c r="AH173" s="167">
        <v>6.19</v>
      </c>
      <c r="AI173" s="167">
        <v>201.87</v>
      </c>
      <c r="AJ173" s="167">
        <v>25.74</v>
      </c>
      <c r="AK173" s="167">
        <v>136.75</v>
      </c>
      <c r="AL173" s="167">
        <v>391.9</v>
      </c>
      <c r="AM173" s="167">
        <v>40.56</v>
      </c>
      <c r="AN173" s="167">
        <v>21.16</v>
      </c>
      <c r="AO173" s="167">
        <v>204.45</v>
      </c>
      <c r="AP173" s="167">
        <v>313.08</v>
      </c>
      <c r="AQ173" s="167">
        <v>21.9</v>
      </c>
      <c r="AR173" s="167">
        <v>12.65</v>
      </c>
      <c r="AS173" s="167">
        <v>79.83</v>
      </c>
      <c r="AT173" s="167">
        <v>95.98</v>
      </c>
      <c r="AU173" s="167">
        <v>161.72</v>
      </c>
      <c r="AV173" s="167">
        <v>30.25</v>
      </c>
      <c r="AW173" s="167">
        <v>58.16</v>
      </c>
      <c r="AX173" s="167">
        <v>6.08</v>
      </c>
      <c r="AY173" s="167">
        <v>24.42</v>
      </c>
      <c r="AZ173" s="167">
        <v>26.12</v>
      </c>
      <c r="BA173" s="167">
        <v>16825</v>
      </c>
      <c r="BB173" s="167">
        <v>903.4</v>
      </c>
      <c r="BC173" s="167">
        <v>3.52</v>
      </c>
      <c r="BD173" s="167">
        <v>23.21</v>
      </c>
      <c r="BE173" s="167">
        <v>320.13</v>
      </c>
      <c r="BF173" s="167">
        <f>107.58*10</f>
        <v>1075.8</v>
      </c>
      <c r="BG173" s="167">
        <v>228.3</v>
      </c>
      <c r="BH173" s="167">
        <v>73.77</v>
      </c>
      <c r="BI173" s="167">
        <v>575.76</v>
      </c>
      <c r="BJ173" s="167">
        <v>9.24</v>
      </c>
      <c r="BK173" s="167">
        <v>1961.5</v>
      </c>
      <c r="BL173" s="167">
        <v>202.03</v>
      </c>
      <c r="BM173" s="167">
        <v>298.45</v>
      </c>
      <c r="BN173" s="167">
        <v>360.8</v>
      </c>
      <c r="BO173" s="167">
        <v>3137.5</v>
      </c>
      <c r="BP173" s="167">
        <v>129.03</v>
      </c>
      <c r="BQ173" s="167">
        <v>1047.3</v>
      </c>
      <c r="BR173" s="167">
        <v>104.47</v>
      </c>
      <c r="BS173" s="167">
        <v>375.6</v>
      </c>
      <c r="BT173" s="167">
        <v>97.5</v>
      </c>
      <c r="BU173" s="167">
        <v>56.8</v>
      </c>
      <c r="BV173" s="167">
        <v>13.28</v>
      </c>
      <c r="BW173" s="167">
        <v>110.51</v>
      </c>
      <c r="BX173" s="167">
        <v>647.95000000000005</v>
      </c>
      <c r="BY173" s="167">
        <v>205.61</v>
      </c>
      <c r="BZ173" s="167">
        <v>158.63999999999999</v>
      </c>
      <c r="CA173" s="167">
        <v>148.74</v>
      </c>
      <c r="CB173" s="167">
        <v>73.69</v>
      </c>
      <c r="CC173" s="167">
        <v>114100</v>
      </c>
      <c r="CD173" s="167">
        <v>160.4</v>
      </c>
      <c r="CE173" s="167">
        <v>84.96</v>
      </c>
      <c r="CF173" s="167">
        <v>7740</v>
      </c>
      <c r="CG173" s="167">
        <v>21.01</v>
      </c>
      <c r="CH173" s="167">
        <v>1.65</v>
      </c>
      <c r="CI173" s="167">
        <v>150</v>
      </c>
      <c r="CJ173" s="167">
        <v>217.53</v>
      </c>
      <c r="CK173" s="167">
        <v>49.35</v>
      </c>
      <c r="CL173" s="167">
        <v>28.12</v>
      </c>
      <c r="CM173" s="167">
        <v>8.43</v>
      </c>
      <c r="CN173" s="167">
        <v>9.68</v>
      </c>
      <c r="CO173" s="167">
        <v>11.7</v>
      </c>
      <c r="CP173" s="167">
        <v>1650.5</v>
      </c>
      <c r="CQ173" s="167">
        <v>227.7</v>
      </c>
      <c r="CR173" s="167">
        <v>428.5</v>
      </c>
      <c r="CS173" s="167">
        <v>241.75</v>
      </c>
      <c r="CT173" s="167">
        <v>334.44</v>
      </c>
      <c r="CU173" s="167">
        <v>356.8</v>
      </c>
      <c r="CV173" s="167">
        <v>201.95</v>
      </c>
      <c r="CW173" s="167">
        <v>550.53</v>
      </c>
      <c r="CX173" s="167">
        <v>13.27</v>
      </c>
      <c r="CY173" s="167">
        <v>611.5</v>
      </c>
      <c r="CZ173" s="167">
        <v>56.7</v>
      </c>
      <c r="DA173" s="167">
        <v>12875</v>
      </c>
      <c r="DB173" s="167">
        <v>313.08</v>
      </c>
      <c r="DC173" s="167">
        <v>11.99</v>
      </c>
      <c r="DD173" s="167">
        <v>33.14</v>
      </c>
      <c r="DE173" s="167">
        <v>2441</v>
      </c>
      <c r="DF173" s="167">
        <v>290.3</v>
      </c>
      <c r="DG173" s="167">
        <v>205.61</v>
      </c>
      <c r="DH173" s="167">
        <v>18.18</v>
      </c>
      <c r="DI173" s="167">
        <v>11.15</v>
      </c>
      <c r="DJ173" s="167">
        <v>34.64</v>
      </c>
      <c r="DK173" s="167">
        <v>64.63</v>
      </c>
      <c r="DL173" s="167">
        <v>13060</v>
      </c>
      <c r="DM173" s="167">
        <v>38.9</v>
      </c>
      <c r="DN173" s="167">
        <v>60.59</v>
      </c>
      <c r="DO173" s="167">
        <v>70.180000000000007</v>
      </c>
      <c r="DP173" s="167">
        <v>87.11</v>
      </c>
      <c r="DQ173" s="167">
        <v>299500</v>
      </c>
      <c r="DR173" s="167">
        <v>598.87</v>
      </c>
      <c r="DS173" s="167">
        <v>54.95</v>
      </c>
      <c r="DT173" s="167">
        <v>33.85</v>
      </c>
      <c r="DU173" s="167">
        <v>44.96</v>
      </c>
      <c r="DV173" s="167">
        <v>6.52</v>
      </c>
      <c r="DW173" s="167">
        <v>1.31</v>
      </c>
      <c r="DX173" s="167">
        <v>13.86</v>
      </c>
      <c r="DY173" s="167">
        <v>12.61</v>
      </c>
      <c r="DZ173" s="167">
        <v>233.1</v>
      </c>
      <c r="EA173" s="167">
        <v>172.05</v>
      </c>
      <c r="EB173" s="167">
        <v>28.7</v>
      </c>
      <c r="EC173" s="167">
        <v>1340.6</v>
      </c>
      <c r="ED173" s="167">
        <v>43.12</v>
      </c>
      <c r="EE173" s="167">
        <v>21.59</v>
      </c>
      <c r="EF173" s="167">
        <v>17.48</v>
      </c>
      <c r="EG173" s="167">
        <v>37.130000000000003</v>
      </c>
      <c r="EH173" s="167">
        <v>1360.17</v>
      </c>
      <c r="EI173" s="167">
        <v>226.78</v>
      </c>
      <c r="EJ173" s="167">
        <v>8.68</v>
      </c>
      <c r="EK173" s="167">
        <v>4544</v>
      </c>
      <c r="EL173" s="167">
        <v>24.54</v>
      </c>
      <c r="EM173" s="167">
        <v>307.39999999999998</v>
      </c>
      <c r="EN173" s="167">
        <v>148.16</v>
      </c>
      <c r="EO173" s="167">
        <v>282.8</v>
      </c>
      <c r="EP173" s="167">
        <v>4968</v>
      </c>
      <c r="EQ173" s="167">
        <v>291.51</v>
      </c>
      <c r="ER173" s="167">
        <v>165.12</v>
      </c>
      <c r="ES173" s="167">
        <v>266.54000000000002</v>
      </c>
      <c r="ET173" s="167">
        <v>79.86</v>
      </c>
      <c r="EU173" s="167">
        <v>27.5</v>
      </c>
      <c r="EV173" s="167">
        <v>513.80999999999995</v>
      </c>
      <c r="EW173" s="167">
        <v>18.72</v>
      </c>
      <c r="EX173" s="167">
        <v>189</v>
      </c>
      <c r="EY173" s="167">
        <v>308.58</v>
      </c>
      <c r="EZ173" s="167">
        <v>36.1</v>
      </c>
      <c r="FA173" s="167">
        <v>87.3</v>
      </c>
      <c r="FB173" s="167">
        <v>37.42</v>
      </c>
      <c r="FC173" s="167">
        <v>73.3</v>
      </c>
      <c r="FD173" s="167">
        <v>6.86</v>
      </c>
      <c r="FE173" s="167">
        <v>25.11</v>
      </c>
      <c r="FF173" s="167">
        <v>596</v>
      </c>
      <c r="FG173" s="167">
        <v>85.76</v>
      </c>
      <c r="FH173" s="167">
        <v>913.59</v>
      </c>
      <c r="FI173" s="167">
        <v>72.38</v>
      </c>
      <c r="FJ173" s="240">
        <v>57140</v>
      </c>
      <c r="FK173" s="227">
        <v>1018352.13</v>
      </c>
      <c r="FN173" s="326">
        <f t="shared" si="825"/>
        <v>2.6262984497932629E-2</v>
      </c>
      <c r="FO173" s="326">
        <f t="shared" si="661"/>
        <v>3.2188841201716736E-2</v>
      </c>
      <c r="FP173" s="326">
        <f t="shared" si="662"/>
        <v>2.0534388916377988E-2</v>
      </c>
      <c r="FQ173" s="326">
        <f t="shared" si="663"/>
        <v>3.2202130294773451E-2</v>
      </c>
      <c r="FR173" s="326">
        <f t="shared" si="664"/>
        <v>1.1624152405553761E-2</v>
      </c>
      <c r="FS173" s="326">
        <f t="shared" si="665"/>
        <v>8.7826929286406161E-2</v>
      </c>
      <c r="FT173" s="326">
        <f t="shared" si="666"/>
        <v>1.5873015873015803E-2</v>
      </c>
      <c r="FU173" s="326">
        <f t="shared" si="667"/>
        <v>-1.9267822736030828E-3</v>
      </c>
      <c r="FV173" s="326">
        <f t="shared" si="668"/>
        <v>0.19748369058713897</v>
      </c>
      <c r="FW173" s="326">
        <f t="shared" si="669"/>
        <v>4.4075205839911681E-2</v>
      </c>
      <c r="FX173" s="326">
        <f t="shared" si="670"/>
        <v>3.4790785143394544E-2</v>
      </c>
      <c r="FY173" s="326">
        <f t="shared" si="671"/>
        <v>0</v>
      </c>
      <c r="FZ173" s="326">
        <f t="shared" si="672"/>
        <v>-1.1341222879684438E-2</v>
      </c>
      <c r="GA173" s="326">
        <f t="shared" si="673"/>
        <v>3.0765520134228105E-2</v>
      </c>
      <c r="GB173" s="326">
        <f t="shared" si="674"/>
        <v>-5.5248618784529214E-3</v>
      </c>
      <c r="GC173" s="326">
        <f t="shared" si="675"/>
        <v>6.1482339198065471E-2</v>
      </c>
      <c r="GD173" s="326">
        <f t="shared" si="676"/>
        <v>7.7205882352941305E-2</v>
      </c>
      <c r="GE173" s="326">
        <f t="shared" si="677"/>
        <v>2.7109654130907265E-2</v>
      </c>
      <c r="GF173" s="326">
        <f t="shared" si="678"/>
        <v>3.8640202702702665E-2</v>
      </c>
      <c r="GG173" s="326">
        <f t="shared" si="679"/>
        <v>6.0126582278481014E-2</v>
      </c>
      <c r="GH173" s="326">
        <f t="shared" si="680"/>
        <v>-4.5751633986928102E-2</v>
      </c>
      <c r="GI173" s="326">
        <f t="shared" si="681"/>
        <v>-1.0509838998211066E-2</v>
      </c>
      <c r="GJ173" s="326">
        <f t="shared" si="682"/>
        <v>5.6372549019607948E-2</v>
      </c>
      <c r="GK173" s="326">
        <f t="shared" si="683"/>
        <v>3.062787136294013E-2</v>
      </c>
      <c r="GL173" s="326">
        <f t="shared" si="684"/>
        <v>2.8575165108219475E-2</v>
      </c>
      <c r="GM173" s="326">
        <f t="shared" si="685"/>
        <v>9.9925848270219247E-2</v>
      </c>
      <c r="GN173" s="326">
        <f t="shared" si="686"/>
        <v>6.3218390804597763E-2</v>
      </c>
      <c r="GO173" s="326">
        <f t="shared" si="687"/>
        <v>-1.3003901170351982E-3</v>
      </c>
      <c r="GP173" s="326">
        <f t="shared" si="688"/>
        <v>2.8741675429372598E-2</v>
      </c>
      <c r="GQ173" s="326">
        <f t="shared" si="689"/>
        <v>5.6776473786759714E-2</v>
      </c>
      <c r="GR173" s="326">
        <f t="shared" si="690"/>
        <v>2.0064205457463884E-2</v>
      </c>
      <c r="GS173" s="326">
        <f t="shared" si="691"/>
        <v>2.3303632625085906E-3</v>
      </c>
      <c r="GT173" s="326">
        <f t="shared" si="692"/>
        <v>0.1613508442776736</v>
      </c>
      <c r="GU173" s="326">
        <f t="shared" si="693"/>
        <v>2.1505920453395406E-2</v>
      </c>
      <c r="GV173" s="326">
        <f t="shared" si="694"/>
        <v>2.7955271565495179E-2</v>
      </c>
      <c r="GW173" s="326">
        <f t="shared" si="695"/>
        <v>8.1027667984189727E-2</v>
      </c>
      <c r="GX173" s="326">
        <f t="shared" si="696"/>
        <v>6.9631799378195216E-3</v>
      </c>
      <c r="GY173" s="326">
        <f t="shared" si="697"/>
        <v>0.17565217391304355</v>
      </c>
      <c r="GZ173" s="326">
        <f t="shared" si="698"/>
        <v>-4.723665564478773E-4</v>
      </c>
      <c r="HA173" s="326">
        <f t="shared" si="699"/>
        <v>8.3847102342786122E-3</v>
      </c>
      <c r="HB173" s="326">
        <f t="shared" si="700"/>
        <v>5.0533521240185231E-2</v>
      </c>
      <c r="HC173" s="326">
        <f t="shared" si="701"/>
        <v>1.2950971322849102E-2</v>
      </c>
      <c r="HD173" s="326">
        <f t="shared" si="702"/>
        <v>5.4166666666666696E-2</v>
      </c>
      <c r="HE173" s="326">
        <f t="shared" si="703"/>
        <v>-1.1637984400148543E-2</v>
      </c>
      <c r="HF173" s="326">
        <f t="shared" si="704"/>
        <v>2.6304533789563815E-2</v>
      </c>
      <c r="HG173" s="326">
        <f t="shared" si="705"/>
        <v>6.7857809873622821E-3</v>
      </c>
      <c r="HH173" s="326">
        <f t="shared" si="706"/>
        <v>2.2650439486139342E-2</v>
      </c>
      <c r="HI173" s="326">
        <f t="shared" si="707"/>
        <v>1.9992984917572666E-2</v>
      </c>
      <c r="HJ173" s="326">
        <f t="shared" si="708"/>
        <v>2.3569023569023514E-2</v>
      </c>
      <c r="HK173" s="326">
        <f t="shared" si="709"/>
        <v>1.9198664440734592E-2</v>
      </c>
      <c r="HL173" s="326">
        <f t="shared" si="710"/>
        <v>4.6474358974358976E-2</v>
      </c>
      <c r="HM173" s="326">
        <f t="shared" si="711"/>
        <v>-1.55061439438268E-2</v>
      </c>
      <c r="HN173" s="326">
        <f t="shared" si="712"/>
        <v>8.3213429256594695E-2</v>
      </c>
      <c r="HO173" s="326">
        <f t="shared" si="713"/>
        <v>3.5294117647058858E-2</v>
      </c>
      <c r="HP173" s="326">
        <f t="shared" si="714"/>
        <v>8.7628865979381493E-2</v>
      </c>
      <c r="HQ173" s="326">
        <f t="shared" si="715"/>
        <v>-1.2523520157932084E-2</v>
      </c>
      <c r="HR173" s="326">
        <f t="shared" si="716"/>
        <v>3.1348863963186702E-2</v>
      </c>
      <c r="HS173" s="326">
        <f t="shared" si="717"/>
        <v>4.1752224503764569E-2</v>
      </c>
      <c r="HT173" s="326">
        <f t="shared" si="718"/>
        <v>6.8240753377917292E-3</v>
      </c>
      <c r="HU173" s="326">
        <f t="shared" si="719"/>
        <v>4.601856730192766E-2</v>
      </c>
      <c r="HV173" s="326">
        <f t="shared" si="720"/>
        <v>4.8808172531214493E-2</v>
      </c>
      <c r="HW173" s="326">
        <f t="shared" si="721"/>
        <v>0.12892086330935251</v>
      </c>
      <c r="HX173" s="326">
        <f t="shared" si="722"/>
        <v>6.6769644725696515E-3</v>
      </c>
      <c r="HY173" s="326">
        <f t="shared" si="723"/>
        <v>3.8303645978291091E-2</v>
      </c>
      <c r="HZ173" s="326">
        <f t="shared" si="724"/>
        <v>7.7014925373134369E-2</v>
      </c>
      <c r="IA173" s="326">
        <f t="shared" si="725"/>
        <v>-4.157938170507176E-3</v>
      </c>
      <c r="IB173" s="326">
        <f t="shared" si="726"/>
        <v>1.4785686197404604E-2</v>
      </c>
      <c r="IC173" s="326">
        <f t="shared" si="727"/>
        <v>3.2107379375591223E-2</v>
      </c>
      <c r="ID173" s="326">
        <f t="shared" si="728"/>
        <v>1.822017644802433E-3</v>
      </c>
      <c r="IE173" s="326">
        <f t="shared" si="729"/>
        <v>3.9004149377593424E-2</v>
      </c>
      <c r="IF173" s="326">
        <f t="shared" si="730"/>
        <v>5.1212938005390833E-2</v>
      </c>
      <c r="IG173" s="326">
        <f t="shared" si="731"/>
        <v>1.4829372878327645E-2</v>
      </c>
      <c r="IH173" s="326">
        <f t="shared" si="732"/>
        <v>3.5074045206547097E-2</v>
      </c>
      <c r="II173" s="326">
        <f t="shared" si="733"/>
        <v>4.9278389669578544E-2</v>
      </c>
      <c r="IJ173" s="326">
        <f t="shared" si="734"/>
        <v>9.0366007572570545E-2</v>
      </c>
      <c r="IK173" s="326">
        <f t="shared" si="735"/>
        <v>8.3864639529181353E-3</v>
      </c>
      <c r="IL173" s="326">
        <f t="shared" si="736"/>
        <v>7.3342354533152729E-2</v>
      </c>
      <c r="IM173" s="326">
        <f t="shared" si="737"/>
        <v>1.6469623453837193E-2</v>
      </c>
      <c r="IN173" s="326">
        <f t="shared" si="738"/>
        <v>4.5693202781325375E-2</v>
      </c>
      <c r="IO173" s="326">
        <f t="shared" si="739"/>
        <v>8.7719298245614037E-4</v>
      </c>
      <c r="IP173" s="326">
        <f t="shared" si="740"/>
        <v>5.8047493403694007E-2</v>
      </c>
      <c r="IQ173" s="326">
        <f t="shared" si="741"/>
        <v>8.0503624570774493E-2</v>
      </c>
      <c r="IR173" s="326">
        <f t="shared" si="742"/>
        <v>3.8910505836575876E-3</v>
      </c>
      <c r="IS173" s="326">
        <f t="shared" si="743"/>
        <v>-1.2687969924812009E-2</v>
      </c>
      <c r="IT173" s="326">
        <f t="shared" si="744"/>
        <v>1.2269938650306761E-2</v>
      </c>
      <c r="IU173" s="326">
        <f t="shared" si="745"/>
        <v>2.0408163265306121E-2</v>
      </c>
      <c r="IV173" s="326">
        <f t="shared" si="746"/>
        <v>6.7474727647462956E-2</v>
      </c>
      <c r="IW173" s="326">
        <f t="shared" si="747"/>
        <v>3.6111694310308605E-2</v>
      </c>
      <c r="IX173" s="326">
        <f t="shared" si="748"/>
        <v>0.17166666666666672</v>
      </c>
      <c r="IY173" s="326">
        <f t="shared" si="749"/>
        <v>3.9457459926017298E-2</v>
      </c>
      <c r="IZ173" s="326">
        <f t="shared" si="750"/>
        <v>0</v>
      </c>
      <c r="JA173" s="326">
        <f t="shared" si="751"/>
        <v>0.14705882352941177</v>
      </c>
      <c r="JB173" s="326">
        <f t="shared" si="752"/>
        <v>-3.6485697606538234E-2</v>
      </c>
      <c r="JC173" s="326">
        <f t="shared" si="753"/>
        <v>-3.6312849162011225E-2</v>
      </c>
      <c r="JD173" s="326">
        <f t="shared" si="754"/>
        <v>3.272920080979462E-2</v>
      </c>
      <c r="JE173" s="326">
        <f t="shared" si="755"/>
        <v>2.1335023236163968E-2</v>
      </c>
      <c r="JF173" s="326">
        <f t="shared" si="756"/>
        <v>1.9696322946521065E-2</v>
      </c>
      <c r="JG173" s="326">
        <f t="shared" si="757"/>
        <v>-1.5044858523119362E-2</v>
      </c>
      <c r="JH173" s="326">
        <f t="shared" si="758"/>
        <v>1.6049506943046882E-2</v>
      </c>
      <c r="JI173" s="326">
        <f t="shared" si="759"/>
        <v>1.874537379718726E-2</v>
      </c>
      <c r="JJ173" s="326">
        <f t="shared" si="760"/>
        <v>2.2342064714946003E-2</v>
      </c>
      <c r="JK173" s="326">
        <f t="shared" si="761"/>
        <v>2.4590163934426232E-3</v>
      </c>
      <c r="JL173" s="326">
        <f t="shared" si="762"/>
        <v>-3.5149384885763751E-3</v>
      </c>
      <c r="JM173" s="326">
        <f t="shared" si="763"/>
        <v>2.1825396825396824E-2</v>
      </c>
      <c r="JN173" s="326">
        <f t="shared" si="764"/>
        <v>5.0533521240185231E-2</v>
      </c>
      <c r="JO173" s="326">
        <f t="shared" si="765"/>
        <v>1.782682512733454E-2</v>
      </c>
      <c r="JP173" s="326">
        <f t="shared" si="766"/>
        <v>2.4198427102237836E-3</v>
      </c>
      <c r="JQ173" s="326">
        <f t="shared" si="767"/>
        <v>3.5199321458863446E-2</v>
      </c>
      <c r="JR173" s="326">
        <f t="shared" si="768"/>
        <v>3.1098825155495306E-3</v>
      </c>
      <c r="JS173" s="326">
        <f t="shared" si="769"/>
        <v>8.3864639529181353E-3</v>
      </c>
      <c r="JT173" s="326">
        <f t="shared" si="770"/>
        <v>1.3943112102621306E-2</v>
      </c>
      <c r="JU173" s="326">
        <f t="shared" si="771"/>
        <v>2.4816176470588196E-2</v>
      </c>
      <c r="JV173" s="326">
        <f t="shared" si="772"/>
        <v>-7.449856733524299E-3</v>
      </c>
      <c r="JW173" s="326">
        <f t="shared" si="773"/>
        <v>2.9140127388535005E-2</v>
      </c>
      <c r="JX173" s="326">
        <f t="shared" si="774"/>
        <v>3.241106719367589E-2</v>
      </c>
      <c r="JY173" s="326">
        <f t="shared" si="775"/>
        <v>1.9926586261143103E-2</v>
      </c>
      <c r="JZ173" s="326">
        <f t="shared" si="776"/>
        <v>3.1456953642384905E-3</v>
      </c>
      <c r="KA173" s="326">
        <f t="shared" si="777"/>
        <v>-7.0741369552914535E-3</v>
      </c>
      <c r="KB173" s="326">
        <f t="shared" si="778"/>
        <v>2.0620972466315234E-2</v>
      </c>
      <c r="KC173" s="326">
        <f t="shared" si="779"/>
        <v>3.8128249566724434E-2</v>
      </c>
      <c r="KD173" s="326">
        <f t="shared" si="780"/>
        <v>2.6147598567536522E-2</v>
      </c>
      <c r="KE173" s="326">
        <f t="shared" si="781"/>
        <v>2.8063610851262862E-2</v>
      </c>
      <c r="KF173" s="326">
        <f t="shared" si="782"/>
        <v>5.1568810189499964E-2</v>
      </c>
      <c r="KG173" s="326">
        <f t="shared" si="783"/>
        <v>0.21218657320032344</v>
      </c>
      <c r="KH173" s="326">
        <f t="shared" si="784"/>
        <v>0.17689530685920568</v>
      </c>
      <c r="KI173" s="326">
        <f t="shared" si="785"/>
        <v>7.6923076923076988E-3</v>
      </c>
      <c r="KJ173" s="326">
        <f t="shared" si="786"/>
        <v>6.533435818601073E-2</v>
      </c>
      <c r="KK173" s="326">
        <f t="shared" si="787"/>
        <v>4.3010752688172005E-2</v>
      </c>
      <c r="KL173" s="326">
        <f t="shared" si="788"/>
        <v>-7.6628352490421938E-3</v>
      </c>
      <c r="KM173" s="326">
        <f t="shared" si="789"/>
        <v>2.3558807781545649E-2</v>
      </c>
      <c r="KN173" s="326">
        <f t="shared" si="790"/>
        <v>7.7247191011235554E-3</v>
      </c>
      <c r="KO173" s="326">
        <f t="shared" si="791"/>
        <v>3.0438124519600238E-2</v>
      </c>
      <c r="KP173" s="326">
        <f t="shared" si="792"/>
        <v>8.3689369188238216E-2</v>
      </c>
      <c r="KQ173" s="326">
        <f t="shared" si="793"/>
        <v>0.1363157894736842</v>
      </c>
      <c r="KR173" s="326">
        <f t="shared" si="794"/>
        <v>-1.2429378531073383E-2</v>
      </c>
      <c r="KS173" s="326">
        <f t="shared" si="795"/>
        <v>3.7730575740637269E-2</v>
      </c>
      <c r="KT173" s="326">
        <f t="shared" si="796"/>
        <v>9.6123869895043453E-3</v>
      </c>
      <c r="KU173" s="326">
        <f t="shared" si="797"/>
        <v>-2.6826157702624798E-3</v>
      </c>
      <c r="KV173" s="326">
        <f t="shared" si="798"/>
        <v>-2.2988505747125951E-3</v>
      </c>
      <c r="KW173" s="326">
        <f t="shared" si="799"/>
        <v>-8.9422028353326067E-3</v>
      </c>
      <c r="KX173" s="326">
        <f t="shared" si="800"/>
        <v>-2.8888009497427796E-2</v>
      </c>
      <c r="KY173" s="326">
        <f t="shared" si="801"/>
        <v>-2.5982256020278975E-2</v>
      </c>
      <c r="KZ173" s="326">
        <f t="shared" si="802"/>
        <v>-1.8287834614365169E-2</v>
      </c>
      <c r="LA173" s="326">
        <f t="shared" si="803"/>
        <v>4.974016332590956E-2</v>
      </c>
      <c r="LB173" s="326">
        <f t="shared" si="804"/>
        <v>5.4777070063694269E-2</v>
      </c>
      <c r="LC173" s="326">
        <f t="shared" si="805"/>
        <v>5.9805133425434406E-2</v>
      </c>
      <c r="LD173" s="326">
        <f t="shared" si="806"/>
        <v>-4.9415451367963914E-3</v>
      </c>
      <c r="LE173" s="326">
        <f t="shared" si="807"/>
        <v>6.0560241922648528E-2</v>
      </c>
      <c r="LF173" s="326">
        <f t="shared" si="808"/>
        <v>2.0575079872204464E-2</v>
      </c>
      <c r="LG173" s="326">
        <f t="shared" si="809"/>
        <v>-9.3659942363112942E-3</v>
      </c>
      <c r="LH173" s="326">
        <f t="shared" si="810"/>
        <v>1.9383382271248164E-2</v>
      </c>
      <c r="LI173" s="326">
        <f t="shared" si="811"/>
        <v>5.9108006448145853E-3</v>
      </c>
      <c r="LJ173" s="326">
        <f t="shared" si="812"/>
        <v>5.1752921535893219E-2</v>
      </c>
      <c r="LK173" s="326">
        <f t="shared" si="813"/>
        <v>3.7452931683700869E-2</v>
      </c>
      <c r="LL173" s="326">
        <f t="shared" si="814"/>
        <v>3.335186214563773E-3</v>
      </c>
      <c r="LM173" s="326">
        <f t="shared" si="815"/>
        <v>1.5116279069767409E-2</v>
      </c>
      <c r="LN173" s="326">
        <f t="shared" si="816"/>
        <v>3.2171581769438219E-3</v>
      </c>
      <c r="LO173" s="326">
        <f t="shared" si="817"/>
        <v>5.772005772005772E-2</v>
      </c>
      <c r="LP173" s="326">
        <f t="shared" si="818"/>
        <v>1.4598540145986387E-3</v>
      </c>
      <c r="LQ173" s="326">
        <f t="shared" si="819"/>
        <v>-7.1174377224199181E-3</v>
      </c>
      <c r="LR173" s="326">
        <f t="shared" si="820"/>
        <v>-1.6750418760469012E-3</v>
      </c>
      <c r="LS173" s="326">
        <f t="shared" si="821"/>
        <v>-6.4874884151991212E-3</v>
      </c>
      <c r="LT173" s="326">
        <f t="shared" si="822"/>
        <v>1.621783962358599E-2</v>
      </c>
      <c r="LU173" s="326">
        <f t="shared" si="823"/>
        <v>2.6084491068896924E-2</v>
      </c>
      <c r="LV173" s="326">
        <f t="shared" si="824"/>
        <v>4.2700729927007297E-2</v>
      </c>
    </row>
    <row r="174" spans="1:334" ht="15" thickBot="1">
      <c r="A174" s="362">
        <v>45992</v>
      </c>
      <c r="B174" s="241">
        <v>4418.63</v>
      </c>
      <c r="C174" s="169">
        <v>247.5</v>
      </c>
      <c r="D174" s="242">
        <v>82.47</v>
      </c>
      <c r="E174" s="242">
        <v>44.84</v>
      </c>
      <c r="F174" s="242">
        <v>3032</v>
      </c>
      <c r="G174" s="242">
        <v>181.76</v>
      </c>
      <c r="H174" s="242">
        <v>242.6</v>
      </c>
      <c r="I174" s="242">
        <v>315000</v>
      </c>
      <c r="J174" s="242">
        <v>131.94999999999999</v>
      </c>
      <c r="K174" s="242">
        <v>483.16</v>
      </c>
      <c r="L174" s="242">
        <v>96.46</v>
      </c>
      <c r="M174" s="242">
        <v>7.0000000000000007E-2</v>
      </c>
      <c r="N174" s="242">
        <v>40.86</v>
      </c>
      <c r="O174" s="242">
        <v>5187.12</v>
      </c>
      <c r="P174" s="242">
        <v>5.61</v>
      </c>
      <c r="Q174" s="242">
        <v>2066.42</v>
      </c>
      <c r="R174" s="242">
        <v>42.78</v>
      </c>
      <c r="S174" s="242">
        <v>278.77999999999997</v>
      </c>
      <c r="T174" s="242">
        <v>106.9</v>
      </c>
      <c r="U174" s="242">
        <v>108400</v>
      </c>
      <c r="V174" s="242">
        <v>17.239999999999998</v>
      </c>
      <c r="W174" s="242">
        <v>182.4</v>
      </c>
      <c r="X174" s="242">
        <v>21.8</v>
      </c>
      <c r="Y174" s="242">
        <v>330.91</v>
      </c>
      <c r="Z174" s="242">
        <v>158.32</v>
      </c>
      <c r="AA174" s="242">
        <v>455</v>
      </c>
      <c r="AB174" s="242">
        <v>3.31</v>
      </c>
      <c r="AC174" s="242">
        <v>7.91</v>
      </c>
      <c r="AD174" s="242">
        <v>28.03</v>
      </c>
      <c r="AE174" s="242">
        <v>229.53</v>
      </c>
      <c r="AF174" s="242">
        <v>622.72</v>
      </c>
      <c r="AG174" s="242">
        <v>69.510000000000005</v>
      </c>
      <c r="AH174" s="242">
        <v>6.07</v>
      </c>
      <c r="AI174" s="242">
        <v>196.56</v>
      </c>
      <c r="AJ174" s="242">
        <v>26.03</v>
      </c>
      <c r="AK174" s="242">
        <v>137.85</v>
      </c>
      <c r="AL174" s="242">
        <v>393.21</v>
      </c>
      <c r="AM174" s="242">
        <v>41.41</v>
      </c>
      <c r="AN174" s="242">
        <v>19.940000000000001</v>
      </c>
      <c r="AO174" s="242">
        <v>196.7</v>
      </c>
      <c r="AP174" s="242">
        <v>315.04000000000002</v>
      </c>
      <c r="AQ174" s="242">
        <v>21.41</v>
      </c>
      <c r="AR174" s="242">
        <v>12.74</v>
      </c>
      <c r="AS174" s="242">
        <v>78.819999999999993</v>
      </c>
      <c r="AT174" s="242">
        <v>92.2</v>
      </c>
      <c r="AU174" s="242">
        <v>164.93</v>
      </c>
      <c r="AV174" s="242">
        <v>29.43</v>
      </c>
      <c r="AW174" s="242">
        <v>61.6</v>
      </c>
      <c r="AX174" s="242">
        <v>6.07</v>
      </c>
      <c r="AY174" s="242">
        <v>25.91</v>
      </c>
      <c r="AZ174" s="242">
        <v>26.75</v>
      </c>
      <c r="BA174" s="242">
        <v>19285</v>
      </c>
      <c r="BB174" s="242">
        <v>951.6</v>
      </c>
      <c r="BC174" s="242">
        <v>3.75</v>
      </c>
      <c r="BD174" s="242">
        <v>23.68</v>
      </c>
      <c r="BE174" s="242">
        <v>346.26</v>
      </c>
      <c r="BF174" s="242">
        <v>100.24</v>
      </c>
      <c r="BG174" s="242">
        <v>233.45</v>
      </c>
      <c r="BH174" s="242">
        <v>73.010000000000005</v>
      </c>
      <c r="BI174" s="242">
        <v>603.16999999999996</v>
      </c>
      <c r="BJ174" s="242">
        <v>9.4600000000000009</v>
      </c>
      <c r="BK174" s="242">
        <v>1851</v>
      </c>
      <c r="BL174" s="242">
        <v>203.73</v>
      </c>
      <c r="BM174" s="242">
        <v>283.94</v>
      </c>
      <c r="BN174" s="242">
        <v>379.85</v>
      </c>
      <c r="BO174" s="242">
        <v>3238.2</v>
      </c>
      <c r="BP174" s="242">
        <v>129.47</v>
      </c>
      <c r="BQ174" s="242">
        <v>1066.97</v>
      </c>
      <c r="BR174" s="242">
        <v>105.3</v>
      </c>
      <c r="BS174" s="242">
        <v>372.75</v>
      </c>
      <c r="BT174" s="242">
        <v>99.15</v>
      </c>
      <c r="BU174" s="242">
        <v>56.4</v>
      </c>
      <c r="BV174" s="242">
        <v>13.03</v>
      </c>
      <c r="BW174" s="242">
        <v>115.11</v>
      </c>
      <c r="BX174" s="242">
        <v>673.42</v>
      </c>
      <c r="BY174" s="242">
        <v>201.93</v>
      </c>
      <c r="BZ174" s="242">
        <v>161.08000000000001</v>
      </c>
      <c r="CA174" s="242">
        <v>143.62</v>
      </c>
      <c r="CB174" s="242">
        <v>75.39</v>
      </c>
      <c r="CC174" s="242">
        <v>123600</v>
      </c>
      <c r="CD174" s="242">
        <v>164.3</v>
      </c>
      <c r="CE174" s="242">
        <v>87.65</v>
      </c>
      <c r="CF174" s="242">
        <v>7700</v>
      </c>
      <c r="CG174" s="242">
        <v>20.92</v>
      </c>
      <c r="CH174" s="242">
        <v>1.77</v>
      </c>
      <c r="CI174" s="242">
        <v>148.19999999999999</v>
      </c>
      <c r="CJ174" s="242">
        <v>217.97</v>
      </c>
      <c r="CK174" s="242">
        <v>47.86</v>
      </c>
      <c r="CL174" s="242">
        <v>27.84</v>
      </c>
      <c r="CM174" s="242">
        <v>8.08</v>
      </c>
      <c r="CN174" s="242">
        <v>10.029999999999999</v>
      </c>
      <c r="CO174" s="242">
        <v>12.84</v>
      </c>
      <c r="CP174" s="242">
        <v>1673</v>
      </c>
      <c r="CQ174" s="242">
        <v>226.08</v>
      </c>
      <c r="CR174" s="242">
        <v>419.75</v>
      </c>
      <c r="CS174" s="242">
        <v>247.26</v>
      </c>
      <c r="CT174" s="242">
        <v>331.24</v>
      </c>
      <c r="CU174" s="242">
        <v>353.6</v>
      </c>
      <c r="CV174" s="242">
        <v>217.58</v>
      </c>
      <c r="CW174" s="242">
        <v>545.52</v>
      </c>
      <c r="CX174" s="242">
        <v>13.5</v>
      </c>
      <c r="CY174" s="242">
        <v>610</v>
      </c>
      <c r="CZ174" s="242">
        <v>60.45</v>
      </c>
      <c r="DA174" s="242">
        <v>13260</v>
      </c>
      <c r="DB174" s="242">
        <v>315.04000000000002</v>
      </c>
      <c r="DC174" s="242">
        <v>11.53</v>
      </c>
      <c r="DD174" s="242">
        <v>33.4</v>
      </c>
      <c r="DE174" s="242">
        <v>2293</v>
      </c>
      <c r="DF174" s="242">
        <v>292.89999999999998</v>
      </c>
      <c r="DG174" s="242">
        <v>201.93</v>
      </c>
      <c r="DH174" s="242">
        <v>17.97</v>
      </c>
      <c r="DI174" s="242">
        <v>10.72</v>
      </c>
      <c r="DJ174" s="242">
        <v>35.33</v>
      </c>
      <c r="DK174" s="242">
        <v>65.44</v>
      </c>
      <c r="DL174" s="242">
        <v>12260</v>
      </c>
      <c r="DM174" s="242">
        <v>38.549999999999997</v>
      </c>
      <c r="DN174" s="242">
        <v>59.48</v>
      </c>
      <c r="DO174" s="242">
        <v>69.36</v>
      </c>
      <c r="DP174" s="242">
        <v>85.12</v>
      </c>
      <c r="DQ174" s="242">
        <v>307500</v>
      </c>
      <c r="DR174" s="242">
        <v>564.92999999999995</v>
      </c>
      <c r="DS174" s="242">
        <v>56.1</v>
      </c>
      <c r="DT174" s="242">
        <v>34.69</v>
      </c>
      <c r="DU174" s="242">
        <v>46.75</v>
      </c>
      <c r="DV174" s="242">
        <v>6.53</v>
      </c>
      <c r="DW174" s="242">
        <v>1.2</v>
      </c>
      <c r="DX174" s="242">
        <v>18.670000000000002</v>
      </c>
      <c r="DY174" s="242">
        <v>12.9</v>
      </c>
      <c r="DZ174" s="242">
        <v>235.6</v>
      </c>
      <c r="EA174" s="242">
        <v>167.48</v>
      </c>
      <c r="EB174" s="242">
        <v>28.37</v>
      </c>
      <c r="EC174" s="242">
        <v>1349.4</v>
      </c>
      <c r="ED174" s="242">
        <v>42.26</v>
      </c>
      <c r="EE174" s="242">
        <v>23</v>
      </c>
      <c r="EF174" s="242">
        <v>18.07</v>
      </c>
      <c r="EG174" s="242">
        <v>40.47</v>
      </c>
      <c r="EH174" s="242">
        <v>1346.86</v>
      </c>
      <c r="EI174" s="242">
        <v>226.25</v>
      </c>
      <c r="EJ174" s="242">
        <v>8.83</v>
      </c>
      <c r="EK174" s="242">
        <v>4456</v>
      </c>
      <c r="EL174" s="242">
        <v>24.42</v>
      </c>
      <c r="EM174" s="242">
        <v>310.89999999999998</v>
      </c>
      <c r="EN174" s="242">
        <v>143.44999999999999</v>
      </c>
      <c r="EO174" s="242">
        <v>296.60000000000002</v>
      </c>
      <c r="EP174" s="242">
        <v>4883</v>
      </c>
      <c r="EQ174" s="242">
        <v>294.72000000000003</v>
      </c>
      <c r="ER174" s="242">
        <v>163.06</v>
      </c>
      <c r="ES174" s="242">
        <v>249</v>
      </c>
      <c r="ET174" s="242">
        <v>82.23</v>
      </c>
      <c r="EU174" s="242">
        <v>27.22</v>
      </c>
      <c r="EV174" s="242">
        <v>504.34</v>
      </c>
      <c r="EW174" s="242">
        <v>18.46</v>
      </c>
      <c r="EX174" s="242">
        <v>201.89</v>
      </c>
      <c r="EY174" s="242">
        <v>307.94</v>
      </c>
      <c r="EZ174" s="242">
        <v>35.83</v>
      </c>
      <c r="FA174" s="242">
        <v>87.15</v>
      </c>
      <c r="FB174" s="242">
        <v>37.21</v>
      </c>
      <c r="FC174" s="242">
        <v>81.2</v>
      </c>
      <c r="FD174" s="242">
        <v>6.87</v>
      </c>
      <c r="FE174" s="242">
        <v>24.34</v>
      </c>
      <c r="FF174" s="242">
        <v>596</v>
      </c>
      <c r="FG174" s="242">
        <v>85</v>
      </c>
      <c r="FH174" s="242">
        <v>894.68</v>
      </c>
      <c r="FI174" s="242">
        <v>73.959999999999994</v>
      </c>
      <c r="FJ174" s="363">
        <v>56740</v>
      </c>
      <c r="FK174" s="228">
        <f>SUM(D175:FJ175)</f>
        <v>1009036.0800000002</v>
      </c>
      <c r="FN174" s="326">
        <f t="shared" si="825"/>
        <v>4.5902638208093118E-3</v>
      </c>
      <c r="FO174" s="326">
        <f t="shared" si="661"/>
        <v>2.9106029106029108E-2</v>
      </c>
      <c r="FP174" s="326">
        <f t="shared" si="662"/>
        <v>-3.6363636363637744E-4</v>
      </c>
      <c r="FQ174" s="326">
        <f t="shared" si="663"/>
        <v>7.6073914086873085E-2</v>
      </c>
      <c r="FR174" s="326">
        <f t="shared" si="664"/>
        <v>-3.2237472071496971E-2</v>
      </c>
      <c r="FS174" s="326">
        <f t="shared" si="665"/>
        <v>7.9014544375185528E-2</v>
      </c>
      <c r="FT174" s="326">
        <f t="shared" si="666"/>
        <v>-2.4671052631578716E-3</v>
      </c>
      <c r="FU174" s="326">
        <f t="shared" si="667"/>
        <v>0.21621621621621623</v>
      </c>
      <c r="FV174" s="326">
        <f t="shared" si="668"/>
        <v>2.6928165616001084E-2</v>
      </c>
      <c r="FW174" s="326">
        <f t="shared" si="669"/>
        <v>-1.798743927968937E-2</v>
      </c>
      <c r="FX174" s="326">
        <f t="shared" si="670"/>
        <v>9.5638346206269723E-2</v>
      </c>
      <c r="FY174" s="326">
        <f t="shared" si="671"/>
        <v>0</v>
      </c>
      <c r="FZ174" s="326">
        <f t="shared" si="672"/>
        <v>1.8952618453865287E-2</v>
      </c>
      <c r="GA174" s="326">
        <f t="shared" si="673"/>
        <v>5.5431776978812561E-2</v>
      </c>
      <c r="GB174" s="326">
        <f t="shared" si="674"/>
        <v>3.8888888888888883E-2</v>
      </c>
      <c r="GC174" s="326">
        <f t="shared" si="675"/>
        <v>-2.5871472839780899E-3</v>
      </c>
      <c r="GD174" s="326">
        <f t="shared" si="676"/>
        <v>4.2905899561189613E-2</v>
      </c>
      <c r="GE174" s="326">
        <f t="shared" si="677"/>
        <v>-2.5103102026196884E-4</v>
      </c>
      <c r="GF174" s="326">
        <f t="shared" si="678"/>
        <v>8.6602968082943793E-2</v>
      </c>
      <c r="GG174" s="326">
        <f t="shared" si="679"/>
        <v>7.8606965174129351E-2</v>
      </c>
      <c r="GH174" s="326">
        <f t="shared" si="680"/>
        <v>-1.5981735159817417E-2</v>
      </c>
      <c r="GI174" s="326">
        <f t="shared" si="681"/>
        <v>3.0508474576271219E-2</v>
      </c>
      <c r="GJ174" s="326">
        <f t="shared" si="682"/>
        <v>1.1600928074245939E-2</v>
      </c>
      <c r="GK174" s="326">
        <f t="shared" si="683"/>
        <v>3.4569548473179588E-3</v>
      </c>
      <c r="GL174" s="326">
        <f t="shared" si="684"/>
        <v>6.4844246662427319E-3</v>
      </c>
      <c r="GM174" s="326">
        <f t="shared" si="685"/>
        <v>5.7721365971592588E-2</v>
      </c>
      <c r="GN174" s="326">
        <f t="shared" si="686"/>
        <v>-0.10540540540540544</v>
      </c>
      <c r="GO174" s="326">
        <f t="shared" si="687"/>
        <v>2.9947916666666723E-2</v>
      </c>
      <c r="GP174" s="326">
        <f t="shared" si="688"/>
        <v>-4.4974446337308356E-2</v>
      </c>
      <c r="GQ174" s="326">
        <f t="shared" si="689"/>
        <v>-1.5821970671468989E-2</v>
      </c>
      <c r="GR174" s="326">
        <f t="shared" si="690"/>
        <v>-2.0110149488591616E-2</v>
      </c>
      <c r="GS174" s="326">
        <f t="shared" si="691"/>
        <v>-4.937089715536104E-2</v>
      </c>
      <c r="GT174" s="326">
        <f t="shared" si="692"/>
        <v>-1.9386106623586447E-2</v>
      </c>
      <c r="GU174" s="326">
        <f t="shared" si="693"/>
        <v>-2.6304057066428899E-2</v>
      </c>
      <c r="GV174" s="326">
        <f t="shared" si="694"/>
        <v>1.1266511266511372E-2</v>
      </c>
      <c r="GW174" s="326">
        <f t="shared" si="695"/>
        <v>8.0438756855575454E-3</v>
      </c>
      <c r="GX174" s="326">
        <f t="shared" si="696"/>
        <v>3.3426894615973522E-3</v>
      </c>
      <c r="GY174" s="326">
        <f t="shared" si="697"/>
        <v>2.0956607495068891E-2</v>
      </c>
      <c r="GZ174" s="326">
        <f t="shared" si="698"/>
        <v>-5.7655954631379909E-2</v>
      </c>
      <c r="HA174" s="326">
        <f t="shared" si="699"/>
        <v>-3.7906578625580827E-2</v>
      </c>
      <c r="HB174" s="326">
        <f t="shared" si="700"/>
        <v>6.2603807333590023E-3</v>
      </c>
      <c r="HC174" s="326">
        <f t="shared" si="701"/>
        <v>-2.2374429223744222E-2</v>
      </c>
      <c r="HD174" s="326">
        <f t="shared" si="702"/>
        <v>7.1146245059288422E-3</v>
      </c>
      <c r="HE174" s="326">
        <f t="shared" si="703"/>
        <v>-1.2651885256169424E-2</v>
      </c>
      <c r="HF174" s="326">
        <f t="shared" si="704"/>
        <v>-3.9383204834340498E-2</v>
      </c>
      <c r="HG174" s="326">
        <f t="shared" si="705"/>
        <v>1.9849121939154144E-2</v>
      </c>
      <c r="HH174" s="326">
        <f t="shared" si="706"/>
        <v>-2.7107438016528936E-2</v>
      </c>
      <c r="HI174" s="326">
        <f t="shared" si="707"/>
        <v>5.9147180192572299E-2</v>
      </c>
      <c r="HJ174" s="326">
        <f t="shared" si="708"/>
        <v>-1.6447368421052282E-3</v>
      </c>
      <c r="HK174" s="326">
        <f t="shared" si="709"/>
        <v>6.1015561015560944E-2</v>
      </c>
      <c r="HL174" s="326">
        <f t="shared" si="710"/>
        <v>2.4119448698315428E-2</v>
      </c>
      <c r="HM174" s="326">
        <f t="shared" si="711"/>
        <v>0.1462109955423477</v>
      </c>
      <c r="HN174" s="326">
        <f t="shared" si="712"/>
        <v>5.3353996015054292E-2</v>
      </c>
      <c r="HO174" s="326">
        <f t="shared" si="713"/>
        <v>6.5340909090909088E-2</v>
      </c>
      <c r="HP174" s="326">
        <f t="shared" si="714"/>
        <v>2.024989228780693E-2</v>
      </c>
      <c r="HQ174" s="326">
        <f t="shared" si="715"/>
        <v>8.1623090619435845E-2</v>
      </c>
      <c r="HR174" s="326">
        <f t="shared" si="716"/>
        <v>-0.90682282952221605</v>
      </c>
      <c r="HS174" s="326">
        <f t="shared" si="717"/>
        <v>2.2558037669732706E-2</v>
      </c>
      <c r="HT174" s="326">
        <f t="shared" si="718"/>
        <v>-1.0302290904161461E-2</v>
      </c>
      <c r="HU174" s="326">
        <f t="shared" si="719"/>
        <v>4.7606641656245605E-2</v>
      </c>
      <c r="HV174" s="326">
        <f t="shared" si="720"/>
        <v>2.3809523809523878E-2</v>
      </c>
      <c r="HW174" s="326">
        <f t="shared" si="721"/>
        <v>-5.6334437930155495E-2</v>
      </c>
      <c r="HX174" s="326">
        <f t="shared" si="722"/>
        <v>8.4145918922931672E-3</v>
      </c>
      <c r="HY174" s="326">
        <f t="shared" si="723"/>
        <v>-4.8617858937845509E-2</v>
      </c>
      <c r="HZ174" s="326">
        <f t="shared" si="724"/>
        <v>5.2799334811529965E-2</v>
      </c>
      <c r="IA174" s="326">
        <f t="shared" si="725"/>
        <v>3.2095617529880417E-2</v>
      </c>
      <c r="IB174" s="326">
        <f t="shared" si="726"/>
        <v>3.410059676044313E-3</v>
      </c>
      <c r="IC174" s="326">
        <f t="shared" si="727"/>
        <v>1.8781628950635038E-2</v>
      </c>
      <c r="ID174" s="326">
        <f t="shared" si="728"/>
        <v>7.94486455441752E-3</v>
      </c>
      <c r="IE174" s="326">
        <f t="shared" si="729"/>
        <v>-7.5878594249201882E-3</v>
      </c>
      <c r="IF174" s="326">
        <f t="shared" si="730"/>
        <v>1.6923076923076982E-2</v>
      </c>
      <c r="IG174" s="326">
        <f t="shared" si="731"/>
        <v>-7.0422535211267356E-3</v>
      </c>
      <c r="IH174" s="326">
        <f t="shared" si="732"/>
        <v>-1.8825301204819279E-2</v>
      </c>
      <c r="II174" s="326">
        <f t="shared" si="733"/>
        <v>4.1625192290290415E-2</v>
      </c>
      <c r="IJ174" s="326">
        <f t="shared" si="734"/>
        <v>3.9308588625665428E-2</v>
      </c>
      <c r="IK174" s="326">
        <f t="shared" si="735"/>
        <v>-1.7897962161373505E-2</v>
      </c>
      <c r="IL174" s="326">
        <f t="shared" si="736"/>
        <v>1.538073625819482E-2</v>
      </c>
      <c r="IM174" s="326">
        <f t="shared" si="737"/>
        <v>-3.4422482183676245E-2</v>
      </c>
      <c r="IN174" s="326">
        <f t="shared" si="738"/>
        <v>2.3069615958746136E-2</v>
      </c>
      <c r="IO174" s="326">
        <f t="shared" si="739"/>
        <v>8.3260297984224366E-2</v>
      </c>
      <c r="IP174" s="326">
        <f t="shared" si="740"/>
        <v>2.4314214463840432E-2</v>
      </c>
      <c r="IQ174" s="326">
        <f t="shared" si="741"/>
        <v>3.1661958568738373E-2</v>
      </c>
      <c r="IR174" s="326">
        <f t="shared" si="742"/>
        <v>-5.1679586563307496E-3</v>
      </c>
      <c r="IS174" s="326">
        <f t="shared" si="743"/>
        <v>-4.2836744407424967E-3</v>
      </c>
      <c r="IT174" s="326">
        <f t="shared" si="744"/>
        <v>7.2727272727272793E-2</v>
      </c>
      <c r="IU174" s="326">
        <f t="shared" si="745"/>
        <v>-1.2000000000000077E-2</v>
      </c>
      <c r="IV174" s="326">
        <f t="shared" si="746"/>
        <v>2.0227095113317601E-3</v>
      </c>
      <c r="IW174" s="326">
        <f t="shared" si="747"/>
        <v>-3.0192502532928104E-2</v>
      </c>
      <c r="IX174" s="326">
        <f t="shared" si="748"/>
        <v>-9.9573257467994707E-3</v>
      </c>
      <c r="IY174" s="326">
        <f t="shared" si="749"/>
        <v>-4.1518386714116208E-2</v>
      </c>
      <c r="IZ174" s="326">
        <f t="shared" si="750"/>
        <v>3.6157024793388393E-2</v>
      </c>
      <c r="JA174" s="326">
        <f t="shared" si="751"/>
        <v>9.7435897435897492E-2</v>
      </c>
      <c r="JB174" s="326">
        <f t="shared" si="752"/>
        <v>1.3632232656770675E-2</v>
      </c>
      <c r="JC174" s="326">
        <f t="shared" si="753"/>
        <v>-7.1146245059287494E-3</v>
      </c>
      <c r="JD174" s="326">
        <f t="shared" si="754"/>
        <v>-2.0420070011668612E-2</v>
      </c>
      <c r="JE174" s="326">
        <f t="shared" si="755"/>
        <v>2.2792140641158184E-2</v>
      </c>
      <c r="JF174" s="326">
        <f t="shared" si="756"/>
        <v>-9.5682334648965091E-3</v>
      </c>
      <c r="JG174" s="326">
        <f t="shared" si="757"/>
        <v>-8.9686098654708207E-3</v>
      </c>
      <c r="JH174" s="326">
        <f t="shared" si="758"/>
        <v>7.7395394899727785E-2</v>
      </c>
      <c r="JI174" s="326">
        <f t="shared" si="759"/>
        <v>-9.1003215083646505E-3</v>
      </c>
      <c r="JJ174" s="326">
        <f t="shared" si="760"/>
        <v>1.7332328560663184E-2</v>
      </c>
      <c r="JK174" s="326">
        <f t="shared" si="761"/>
        <v>-2.4529844644317253E-3</v>
      </c>
      <c r="JL174" s="326">
        <f t="shared" si="762"/>
        <v>6.6137566137566134E-2</v>
      </c>
      <c r="JM174" s="326">
        <f t="shared" si="763"/>
        <v>2.9902912621359225E-2</v>
      </c>
      <c r="JN174" s="326">
        <f t="shared" si="764"/>
        <v>6.2603807333590023E-3</v>
      </c>
      <c r="JO174" s="326">
        <f t="shared" si="765"/>
        <v>-3.8365304420350362E-2</v>
      </c>
      <c r="JP174" s="326">
        <f t="shared" si="766"/>
        <v>7.8455039227519011E-3</v>
      </c>
      <c r="JQ174" s="326">
        <f t="shared" si="767"/>
        <v>-6.0630888979926259E-2</v>
      </c>
      <c r="JR174" s="326">
        <f t="shared" si="768"/>
        <v>8.9562521529451111E-3</v>
      </c>
      <c r="JS174" s="326">
        <f t="shared" si="769"/>
        <v>-1.7897962161373505E-2</v>
      </c>
      <c r="JT174" s="326">
        <f t="shared" si="770"/>
        <v>-1.1551155115511599E-2</v>
      </c>
      <c r="JU174" s="326">
        <f t="shared" si="771"/>
        <v>-3.8565022421524639E-2</v>
      </c>
      <c r="JV174" s="326">
        <f t="shared" si="772"/>
        <v>1.9919168591223953E-2</v>
      </c>
      <c r="JW174" s="326">
        <f t="shared" si="773"/>
        <v>1.2532879467739476E-2</v>
      </c>
      <c r="JX174" s="326">
        <f t="shared" si="774"/>
        <v>-6.1255742725880552E-2</v>
      </c>
      <c r="JY174" s="326">
        <f t="shared" si="775"/>
        <v>-8.9974293059126333E-3</v>
      </c>
      <c r="JZ174" s="326">
        <f t="shared" si="776"/>
        <v>-1.8319854761511909E-2</v>
      </c>
      <c r="KA174" s="326">
        <f t="shared" si="777"/>
        <v>-1.168424052436602E-2</v>
      </c>
      <c r="KB174" s="326">
        <f t="shared" si="778"/>
        <v>-2.2844679141315518E-2</v>
      </c>
      <c r="KC174" s="326">
        <f t="shared" si="779"/>
        <v>2.6711185308848081E-2</v>
      </c>
      <c r="KD174" s="326">
        <f t="shared" si="780"/>
        <v>-5.6673401572962502E-2</v>
      </c>
      <c r="KE174" s="326">
        <f t="shared" si="781"/>
        <v>2.0928116469517716E-2</v>
      </c>
      <c r="KF174" s="326">
        <f t="shared" si="782"/>
        <v>2.4815361890694131E-2</v>
      </c>
      <c r="KG174" s="326">
        <f t="shared" si="783"/>
        <v>3.981316725978646E-2</v>
      </c>
      <c r="KH174" s="326">
        <f t="shared" si="784"/>
        <v>1.5337423312884472E-3</v>
      </c>
      <c r="KI174" s="326">
        <f t="shared" si="785"/>
        <v>-8.3969465648855032E-2</v>
      </c>
      <c r="KJ174" s="326">
        <f t="shared" si="786"/>
        <v>0.34704184704184721</v>
      </c>
      <c r="KK174" s="326">
        <f t="shared" si="787"/>
        <v>2.299762093576534E-2</v>
      </c>
      <c r="KL174" s="326">
        <f t="shared" si="788"/>
        <v>1.0725010725010725E-2</v>
      </c>
      <c r="KM174" s="326">
        <f t="shared" si="789"/>
        <v>-2.6562045916884752E-2</v>
      </c>
      <c r="KN174" s="326">
        <f t="shared" si="790"/>
        <v>-1.1498257839721195E-2</v>
      </c>
      <c r="KO174" s="326">
        <f t="shared" si="791"/>
        <v>6.5642249738924229E-3</v>
      </c>
      <c r="KP174" s="326">
        <f t="shared" si="792"/>
        <v>-1.9944341372912788E-2</v>
      </c>
      <c r="KQ174" s="326">
        <f t="shared" si="793"/>
        <v>6.5308012968967127E-2</v>
      </c>
      <c r="KR174" s="326">
        <f t="shared" si="794"/>
        <v>3.3752860411899302E-2</v>
      </c>
      <c r="KS174" s="326">
        <f t="shared" si="795"/>
        <v>8.9954214920549322E-2</v>
      </c>
      <c r="KT174" s="326">
        <f t="shared" si="796"/>
        <v>-9.7855415131933299E-3</v>
      </c>
      <c r="KU174" s="326">
        <f t="shared" si="797"/>
        <v>-2.3370667607372836E-3</v>
      </c>
      <c r="KV174" s="326">
        <f t="shared" si="798"/>
        <v>1.7281105990783453E-2</v>
      </c>
      <c r="KW174" s="326">
        <f t="shared" si="799"/>
        <v>-1.936619718309859E-2</v>
      </c>
      <c r="KX174" s="326">
        <f t="shared" si="800"/>
        <v>-4.8899755501221453E-3</v>
      </c>
      <c r="KY174" s="326">
        <f t="shared" si="801"/>
        <v>1.1385816525699415E-2</v>
      </c>
      <c r="KZ174" s="326">
        <f t="shared" si="802"/>
        <v>-3.1789956803455775E-2</v>
      </c>
      <c r="LA174" s="326">
        <f t="shared" si="803"/>
        <v>4.8797736916548838E-2</v>
      </c>
      <c r="LB174" s="326">
        <f t="shared" si="804"/>
        <v>-1.7109500805152979E-2</v>
      </c>
      <c r="LC174" s="326">
        <f t="shared" si="805"/>
        <v>1.1011629103632934E-2</v>
      </c>
      <c r="LD174" s="326">
        <f t="shared" si="806"/>
        <v>-1.2475775193798463E-2</v>
      </c>
      <c r="LE174" s="326">
        <f t="shared" si="807"/>
        <v>-6.580625797253703E-2</v>
      </c>
      <c r="LF174" s="326">
        <f t="shared" si="808"/>
        <v>2.9676934635612377E-2</v>
      </c>
      <c r="LG174" s="326">
        <f t="shared" si="809"/>
        <v>-1.0181818181818222E-2</v>
      </c>
      <c r="LH174" s="326">
        <f t="shared" si="810"/>
        <v>-1.8430937506081959E-2</v>
      </c>
      <c r="LI174" s="326">
        <f t="shared" si="811"/>
        <v>-1.3888888888888784E-2</v>
      </c>
      <c r="LJ174" s="326">
        <f t="shared" si="812"/>
        <v>6.8201058201058123E-2</v>
      </c>
      <c r="LK174" s="326">
        <f t="shared" si="813"/>
        <v>-2.0740164625056268E-3</v>
      </c>
      <c r="LL174" s="326">
        <f t="shared" si="814"/>
        <v>-7.4792243767313879E-3</v>
      </c>
      <c r="LM174" s="326">
        <f t="shared" si="815"/>
        <v>-1.7182130584191464E-3</v>
      </c>
      <c r="LN174" s="326">
        <f t="shared" si="816"/>
        <v>-5.6119722073757579E-3</v>
      </c>
      <c r="LO174" s="326">
        <f t="shared" si="817"/>
        <v>0.10777626193724428</v>
      </c>
      <c r="LP174" s="326">
        <f t="shared" si="818"/>
        <v>1.4577259475218346E-3</v>
      </c>
      <c r="LQ174" s="326">
        <f t="shared" si="819"/>
        <v>-3.0665073675826347E-2</v>
      </c>
      <c r="LR174" s="326">
        <f t="shared" si="820"/>
        <v>0</v>
      </c>
      <c r="LS174" s="326">
        <f t="shared" si="821"/>
        <v>-8.8619402985075212E-3</v>
      </c>
      <c r="LT174" s="326">
        <f t="shared" si="822"/>
        <v>-2.0698562812640334E-2</v>
      </c>
      <c r="LU174" s="326">
        <f t="shared" si="823"/>
        <v>2.182923459519202E-2</v>
      </c>
      <c r="LV174" s="326">
        <f t="shared" si="824"/>
        <v>-7.0003500175008747E-3</v>
      </c>
    </row>
    <row r="175" spans="1:334" ht="15" thickBot="1">
      <c r="A175" s="364">
        <v>45999</v>
      </c>
      <c r="B175" s="261">
        <v>4407.82</v>
      </c>
      <c r="C175" s="262">
        <v>235.3</v>
      </c>
      <c r="D175" s="262">
        <v>84.4</v>
      </c>
      <c r="E175" s="262">
        <v>45.59</v>
      </c>
      <c r="F175" s="262">
        <v>3260</v>
      </c>
      <c r="G175" s="262">
        <v>187.54</v>
      </c>
      <c r="H175" s="262">
        <v>238.2</v>
      </c>
      <c r="I175" s="262">
        <v>301500</v>
      </c>
      <c r="J175" s="262">
        <v>123.38</v>
      </c>
      <c r="K175" s="262">
        <v>483.47</v>
      </c>
      <c r="L175" s="262">
        <v>96.14</v>
      </c>
      <c r="M175" s="262">
        <v>7.0000000000000007E-2</v>
      </c>
      <c r="N175" s="262">
        <v>42.13</v>
      </c>
      <c r="O175" s="262">
        <v>5279.68</v>
      </c>
      <c r="P175" s="262">
        <v>5.67</v>
      </c>
      <c r="Q175" s="262">
        <v>2019.81</v>
      </c>
      <c r="R175" s="262">
        <v>42.96</v>
      </c>
      <c r="S175" s="262">
        <v>278.02999999999997</v>
      </c>
      <c r="T175" s="262">
        <v>108.6</v>
      </c>
      <c r="U175" s="262">
        <v>108900</v>
      </c>
      <c r="V175" s="262">
        <v>17.510000000000002</v>
      </c>
      <c r="W175" s="262">
        <v>180.93</v>
      </c>
      <c r="X175" s="262">
        <v>22.76</v>
      </c>
      <c r="Y175" s="262">
        <v>334.48</v>
      </c>
      <c r="Z175" s="262">
        <v>156.9</v>
      </c>
      <c r="AA175" s="262">
        <v>446.89</v>
      </c>
      <c r="AB175" s="262">
        <v>3.41</v>
      </c>
      <c r="AC175" s="262">
        <v>7.64</v>
      </c>
      <c r="AD175" s="262">
        <v>26.73</v>
      </c>
      <c r="AE175" s="262">
        <v>230.28</v>
      </c>
      <c r="AF175" s="262">
        <v>624.5</v>
      </c>
      <c r="AG175" s="262">
        <v>69.11</v>
      </c>
      <c r="AH175" s="262">
        <v>5.62</v>
      </c>
      <c r="AI175" s="262">
        <v>203.56</v>
      </c>
      <c r="AJ175" s="262">
        <v>25.8</v>
      </c>
      <c r="AK175" s="262">
        <v>138.30000000000001</v>
      </c>
      <c r="AL175" s="262">
        <v>367.96</v>
      </c>
      <c r="AM175" s="262">
        <v>39.51</v>
      </c>
      <c r="AN175" s="262">
        <v>18.600000000000001</v>
      </c>
      <c r="AO175" s="262">
        <v>194.02</v>
      </c>
      <c r="AP175" s="262">
        <v>317.38</v>
      </c>
      <c r="AQ175" s="262">
        <v>21.7</v>
      </c>
      <c r="AR175" s="262">
        <v>12.51</v>
      </c>
      <c r="AS175" s="262">
        <v>77.95</v>
      </c>
      <c r="AT175" s="262">
        <v>93.59</v>
      </c>
      <c r="AU175" s="262">
        <v>170.31</v>
      </c>
      <c r="AV175" s="262">
        <v>30.82</v>
      </c>
      <c r="AW175" s="262">
        <v>61.69</v>
      </c>
      <c r="AX175" s="262">
        <v>6.36</v>
      </c>
      <c r="AY175" s="262">
        <v>25.11</v>
      </c>
      <c r="AZ175" s="262">
        <v>26.88</v>
      </c>
      <c r="BA175" s="262">
        <v>17895</v>
      </c>
      <c r="BB175" s="262">
        <v>925.3</v>
      </c>
      <c r="BC175" s="262">
        <v>3.34</v>
      </c>
      <c r="BD175" s="262">
        <v>23.87</v>
      </c>
      <c r="BE175" s="262">
        <v>350.43</v>
      </c>
      <c r="BF175" s="262">
        <v>94.09</v>
      </c>
      <c r="BG175" s="262">
        <v>238.85</v>
      </c>
      <c r="BH175" s="262">
        <v>72.33</v>
      </c>
      <c r="BI175" s="262">
        <v>625.61</v>
      </c>
      <c r="BJ175" s="262">
        <v>9.6300000000000008</v>
      </c>
      <c r="BK175" s="262">
        <v>2175</v>
      </c>
      <c r="BL175" s="262">
        <v>203.66</v>
      </c>
      <c r="BM175" s="262">
        <v>288.42</v>
      </c>
      <c r="BN175" s="262">
        <v>375.5</v>
      </c>
      <c r="BO175" s="262">
        <v>3220.5</v>
      </c>
      <c r="BP175" s="262">
        <v>132.75</v>
      </c>
      <c r="BQ175" s="262">
        <v>1101.8399999999999</v>
      </c>
      <c r="BR175" s="262">
        <v>111.46</v>
      </c>
      <c r="BS175" s="262">
        <v>370.05</v>
      </c>
      <c r="BT175" s="262">
        <v>98.5</v>
      </c>
      <c r="BU175" s="262">
        <v>55.59</v>
      </c>
      <c r="BV175" s="262">
        <v>13.63</v>
      </c>
      <c r="BW175" s="262">
        <v>115.52</v>
      </c>
      <c r="BX175" s="262">
        <v>652.71</v>
      </c>
      <c r="BY175" s="262">
        <v>210.01</v>
      </c>
      <c r="BZ175" s="262">
        <v>164.75</v>
      </c>
      <c r="CA175" s="262">
        <v>149.04</v>
      </c>
      <c r="CB175" s="262">
        <v>78.09</v>
      </c>
      <c r="CC175" s="262">
        <v>125800</v>
      </c>
      <c r="CD175" s="262">
        <v>167.5</v>
      </c>
      <c r="CE175" s="262">
        <v>90.24</v>
      </c>
      <c r="CF175" s="262">
        <v>7450</v>
      </c>
      <c r="CG175" s="262">
        <v>20.97</v>
      </c>
      <c r="CH175" s="262">
        <v>1.73</v>
      </c>
      <c r="CI175" s="262">
        <v>146.1</v>
      </c>
      <c r="CJ175" s="262">
        <v>221.43</v>
      </c>
      <c r="CK175" s="262">
        <v>50.29</v>
      </c>
      <c r="CL175" s="262">
        <v>27.44</v>
      </c>
      <c r="CM175" s="262">
        <v>7.97</v>
      </c>
      <c r="CN175" s="262">
        <v>9.6199999999999992</v>
      </c>
      <c r="CO175" s="262">
        <v>12.83</v>
      </c>
      <c r="CP175" s="262">
        <v>1700.5</v>
      </c>
      <c r="CQ175" s="262">
        <v>223.98</v>
      </c>
      <c r="CR175" s="262">
        <v>454.85</v>
      </c>
      <c r="CS175" s="262">
        <v>247.39</v>
      </c>
      <c r="CT175" s="262">
        <v>345.63</v>
      </c>
      <c r="CU175" s="262">
        <v>347.45</v>
      </c>
      <c r="CV175" s="262">
        <v>198.85</v>
      </c>
      <c r="CW175" s="262">
        <v>563.37</v>
      </c>
      <c r="CX175" s="262">
        <v>14.17</v>
      </c>
      <c r="CY175" s="262">
        <v>616</v>
      </c>
      <c r="CZ175" s="262">
        <v>63.75</v>
      </c>
      <c r="DA175" s="262">
        <v>14645</v>
      </c>
      <c r="DB175" s="262">
        <v>317.38</v>
      </c>
      <c r="DC175" s="262">
        <v>12.35</v>
      </c>
      <c r="DD175" s="262">
        <v>32.700000000000003</v>
      </c>
      <c r="DE175" s="262">
        <v>2306</v>
      </c>
      <c r="DF175" s="262">
        <v>291.3</v>
      </c>
      <c r="DG175" s="262">
        <v>210.01</v>
      </c>
      <c r="DH175" s="262">
        <v>17.88</v>
      </c>
      <c r="DI175" s="262">
        <v>11.14</v>
      </c>
      <c r="DJ175" s="262">
        <v>35.81</v>
      </c>
      <c r="DK175" s="262">
        <v>67.739999999999995</v>
      </c>
      <c r="DL175" s="262">
        <v>11930</v>
      </c>
      <c r="DM175" s="262">
        <v>40.380000000000003</v>
      </c>
      <c r="DN175" s="262">
        <v>64.819999999999993</v>
      </c>
      <c r="DO175" s="262">
        <v>69.64</v>
      </c>
      <c r="DP175" s="262">
        <v>84.74</v>
      </c>
      <c r="DQ175" s="262">
        <v>308000</v>
      </c>
      <c r="DR175" s="262">
        <v>598.87</v>
      </c>
      <c r="DS175" s="262">
        <v>55.4</v>
      </c>
      <c r="DT175" s="262">
        <v>34.020000000000003</v>
      </c>
      <c r="DU175" s="262">
        <v>49.13</v>
      </c>
      <c r="DV175" s="262">
        <v>6.51</v>
      </c>
      <c r="DW175" s="262">
        <v>0.89</v>
      </c>
      <c r="DX175" s="262">
        <v>18.03</v>
      </c>
      <c r="DY175" s="262">
        <v>13.29</v>
      </c>
      <c r="DZ175" s="262">
        <v>232.7</v>
      </c>
      <c r="EA175" s="262">
        <v>168.6</v>
      </c>
      <c r="EB175" s="262">
        <v>28.05</v>
      </c>
      <c r="EC175" s="262">
        <v>1333.8</v>
      </c>
      <c r="ED175" s="262">
        <v>45.51</v>
      </c>
      <c r="EE175" s="262">
        <v>23.48</v>
      </c>
      <c r="EF175" s="262">
        <v>17.8</v>
      </c>
      <c r="EG175" s="262">
        <v>40.86</v>
      </c>
      <c r="EH175" s="262">
        <v>1317.49</v>
      </c>
      <c r="EI175" s="262">
        <v>232.37</v>
      </c>
      <c r="EJ175" s="262">
        <v>8.24</v>
      </c>
      <c r="EK175" s="262">
        <v>4835.5</v>
      </c>
      <c r="EL175" s="262">
        <v>23.89</v>
      </c>
      <c r="EM175" s="262">
        <v>316.8</v>
      </c>
      <c r="EN175" s="262">
        <v>140.76</v>
      </c>
      <c r="EO175" s="262">
        <v>296.39999999999998</v>
      </c>
      <c r="EP175" s="262">
        <v>5010</v>
      </c>
      <c r="EQ175" s="262">
        <v>304.02999999999997</v>
      </c>
      <c r="ER175" s="262">
        <v>158.6</v>
      </c>
      <c r="ES175" s="262">
        <v>234.43</v>
      </c>
      <c r="ET175" s="262">
        <v>79.319999999999993</v>
      </c>
      <c r="EU175" s="262">
        <v>26.96</v>
      </c>
      <c r="EV175" s="262">
        <v>495.85</v>
      </c>
      <c r="EW175" s="262">
        <v>18.420000000000002</v>
      </c>
      <c r="EX175" s="262">
        <v>200.71</v>
      </c>
      <c r="EY175" s="262">
        <v>310.74</v>
      </c>
      <c r="EZ175" s="262">
        <v>35.53</v>
      </c>
      <c r="FA175" s="262">
        <v>86.5</v>
      </c>
      <c r="FB175" s="262">
        <v>37.39</v>
      </c>
      <c r="FC175" s="262">
        <v>80</v>
      </c>
      <c r="FD175" s="262">
        <v>6.32</v>
      </c>
      <c r="FE175" s="262">
        <v>24.39</v>
      </c>
      <c r="FF175" s="262">
        <v>596</v>
      </c>
      <c r="FG175" s="262">
        <v>83.32</v>
      </c>
      <c r="FH175" s="262">
        <v>884.48</v>
      </c>
      <c r="FI175" s="262">
        <v>75.8</v>
      </c>
      <c r="FJ175" s="263">
        <v>57120</v>
      </c>
      <c r="FK175" s="153">
        <f>SUM(C167:FJ167)</f>
        <v>872572.54</v>
      </c>
      <c r="FN175" s="326">
        <f t="shared" si="825"/>
        <v>-2.446459649257892E-3</v>
      </c>
      <c r="FO175" s="326">
        <f t="shared" si="661"/>
        <v>-4.929292929292925E-2</v>
      </c>
      <c r="FP175" s="326">
        <f t="shared" si="662"/>
        <v>2.3402449375530578E-2</v>
      </c>
      <c r="FQ175" s="326">
        <f t="shared" si="663"/>
        <v>1.6726137377341656E-2</v>
      </c>
      <c r="FR175" s="326">
        <f t="shared" si="664"/>
        <v>7.5197889182058053E-2</v>
      </c>
      <c r="FS175" s="326">
        <f t="shared" si="665"/>
        <v>3.1800176056338038E-2</v>
      </c>
      <c r="FT175" s="326">
        <f t="shared" si="666"/>
        <v>-1.8136850783182216E-2</v>
      </c>
      <c r="FU175" s="326">
        <f t="shared" si="667"/>
        <v>-4.2857142857142858E-2</v>
      </c>
      <c r="FV175" s="326">
        <f t="shared" si="668"/>
        <v>-6.4948844259189037E-2</v>
      </c>
      <c r="FW175" s="326">
        <f t="shared" si="669"/>
        <v>6.4160940475205372E-4</v>
      </c>
      <c r="FX175" s="326">
        <f t="shared" si="670"/>
        <v>-3.3174372797013601E-3</v>
      </c>
      <c r="FY175" s="326">
        <f t="shared" si="671"/>
        <v>0</v>
      </c>
      <c r="FZ175" s="326">
        <f t="shared" si="672"/>
        <v>3.1081742535487105E-2</v>
      </c>
      <c r="GA175" s="326">
        <f t="shared" si="673"/>
        <v>1.7844198707568055E-2</v>
      </c>
      <c r="GB175" s="326">
        <f t="shared" si="674"/>
        <v>1.0695187165775331E-2</v>
      </c>
      <c r="GC175" s="326">
        <f t="shared" si="675"/>
        <v>-2.2555917964402265E-2</v>
      </c>
      <c r="GD175" s="326">
        <f t="shared" si="676"/>
        <v>4.2075736325385624E-3</v>
      </c>
      <c r="GE175" s="326">
        <f t="shared" si="677"/>
        <v>-2.6902934213358207E-3</v>
      </c>
      <c r="GF175" s="326">
        <f t="shared" si="678"/>
        <v>1.5902712815715515E-2</v>
      </c>
      <c r="GG175" s="326">
        <f t="shared" si="679"/>
        <v>4.6125461254612546E-3</v>
      </c>
      <c r="GH175" s="326">
        <f t="shared" si="680"/>
        <v>1.5661252900232202E-2</v>
      </c>
      <c r="GI175" s="326">
        <f t="shared" si="681"/>
        <v>-8.0592105263157833E-3</v>
      </c>
      <c r="GJ175" s="326">
        <f t="shared" si="682"/>
        <v>4.4036697247706459E-2</v>
      </c>
      <c r="GK175" s="326">
        <f t="shared" si="683"/>
        <v>1.0788431899912342E-2</v>
      </c>
      <c r="GL175" s="326">
        <f t="shared" si="684"/>
        <v>-8.9691763516926964E-3</v>
      </c>
      <c r="GM175" s="326">
        <f t="shared" si="685"/>
        <v>-1.7824175824175854E-2</v>
      </c>
      <c r="GN175" s="326">
        <f t="shared" si="686"/>
        <v>3.021148036253779E-2</v>
      </c>
      <c r="GO175" s="326">
        <f t="shared" si="687"/>
        <v>-3.413400758533508E-2</v>
      </c>
      <c r="GP175" s="326">
        <f t="shared" si="688"/>
        <v>-4.637887977167323E-2</v>
      </c>
      <c r="GQ175" s="326">
        <f t="shared" si="689"/>
        <v>3.2675467259181807E-3</v>
      </c>
      <c r="GR175" s="326">
        <f t="shared" si="690"/>
        <v>2.8584275436792984E-3</v>
      </c>
      <c r="GS175" s="326">
        <f t="shared" si="691"/>
        <v>-5.7545676881025128E-3</v>
      </c>
      <c r="GT175" s="326">
        <f t="shared" si="692"/>
        <v>-7.4135090609555213E-2</v>
      </c>
      <c r="GU175" s="326">
        <f t="shared" si="693"/>
        <v>3.5612535612535613E-2</v>
      </c>
      <c r="GV175" s="326">
        <f t="shared" si="694"/>
        <v>-8.8359585094122325E-3</v>
      </c>
      <c r="GW175" s="326">
        <f t="shared" si="695"/>
        <v>3.2644178454843457E-3</v>
      </c>
      <c r="GX175" s="326">
        <f t="shared" si="696"/>
        <v>-6.4215050481930783E-2</v>
      </c>
      <c r="GY175" s="326">
        <f t="shared" si="697"/>
        <v>-4.5882637044192195E-2</v>
      </c>
      <c r="GZ175" s="326">
        <f t="shared" si="698"/>
        <v>-6.7201604814443316E-2</v>
      </c>
      <c r="HA175" s="326">
        <f t="shared" si="699"/>
        <v>-1.3624809354346613E-2</v>
      </c>
      <c r="HB175" s="326">
        <f t="shared" si="700"/>
        <v>7.4276282376840239E-3</v>
      </c>
      <c r="HC175" s="326">
        <f t="shared" si="701"/>
        <v>1.354507239607656E-2</v>
      </c>
      <c r="HD175" s="326">
        <f t="shared" si="702"/>
        <v>-1.8053375196232371E-2</v>
      </c>
      <c r="HE175" s="326">
        <f t="shared" si="703"/>
        <v>-1.1037807663029565E-2</v>
      </c>
      <c r="HF175" s="326">
        <f t="shared" si="704"/>
        <v>1.5075921908893715E-2</v>
      </c>
      <c r="HG175" s="326">
        <f t="shared" si="705"/>
        <v>3.2619899351239892E-2</v>
      </c>
      <c r="HH175" s="326">
        <f t="shared" si="706"/>
        <v>4.7230716955487619E-2</v>
      </c>
      <c r="HI175" s="326">
        <f t="shared" si="707"/>
        <v>1.461038961038901E-3</v>
      </c>
      <c r="HJ175" s="326">
        <f t="shared" si="708"/>
        <v>4.7775947281713346E-2</v>
      </c>
      <c r="HK175" s="326">
        <f t="shared" si="709"/>
        <v>-3.0876109610189145E-2</v>
      </c>
      <c r="HL175" s="326">
        <f t="shared" si="710"/>
        <v>4.8598130841121124E-3</v>
      </c>
      <c r="HM175" s="326">
        <f t="shared" si="711"/>
        <v>-7.2076743583095668E-2</v>
      </c>
      <c r="HN175" s="326">
        <f t="shared" si="712"/>
        <v>-2.7637662883564593E-2</v>
      </c>
      <c r="HO175" s="326">
        <f t="shared" si="713"/>
        <v>-0.10933333333333337</v>
      </c>
      <c r="HP175" s="326">
        <f t="shared" si="714"/>
        <v>8.023648648648702E-3</v>
      </c>
      <c r="HQ175" s="326">
        <f t="shared" si="715"/>
        <v>1.2042973488130352E-2</v>
      </c>
      <c r="HR175" s="326">
        <f t="shared" si="716"/>
        <v>-6.1352753391859458E-2</v>
      </c>
      <c r="HS175" s="326">
        <f t="shared" si="717"/>
        <v>2.3131291497108613E-2</v>
      </c>
      <c r="HT175" s="326">
        <f t="shared" si="718"/>
        <v>-9.3137926311465113E-3</v>
      </c>
      <c r="HU175" s="326">
        <f t="shared" si="719"/>
        <v>3.7203441815740264E-2</v>
      </c>
      <c r="HV175" s="326">
        <f t="shared" si="720"/>
        <v>1.7970401691331916E-2</v>
      </c>
      <c r="HW175" s="326">
        <f t="shared" si="721"/>
        <v>0.17504051863857376</v>
      </c>
      <c r="HX175" s="326">
        <f t="shared" si="722"/>
        <v>-3.435920090315279E-4</v>
      </c>
      <c r="HY175" s="326">
        <f t="shared" si="723"/>
        <v>1.5777981263647312E-2</v>
      </c>
      <c r="HZ175" s="326">
        <f t="shared" si="724"/>
        <v>-1.1451888903514604E-2</v>
      </c>
      <c r="IA175" s="326">
        <f t="shared" si="725"/>
        <v>-5.4659996294236981E-3</v>
      </c>
      <c r="IB175" s="326">
        <f t="shared" si="726"/>
        <v>2.5334054221055079E-2</v>
      </c>
      <c r="IC175" s="326">
        <f t="shared" si="727"/>
        <v>3.2681331246426693E-2</v>
      </c>
      <c r="ID175" s="326">
        <f t="shared" si="728"/>
        <v>5.84995251661918E-2</v>
      </c>
      <c r="IE175" s="326">
        <f t="shared" si="729"/>
        <v>-7.2434607645874951E-3</v>
      </c>
      <c r="IF175" s="326">
        <f t="shared" si="730"/>
        <v>-6.5557236510338443E-3</v>
      </c>
      <c r="IG175" s="326">
        <f t="shared" si="731"/>
        <v>-1.4361702127659489E-2</v>
      </c>
      <c r="IH175" s="326">
        <f t="shared" si="732"/>
        <v>4.604758250191876E-2</v>
      </c>
      <c r="II175" s="326">
        <f t="shared" si="733"/>
        <v>3.5618104421857059E-3</v>
      </c>
      <c r="IJ175" s="326">
        <f t="shared" si="734"/>
        <v>-3.0753467375486211E-2</v>
      </c>
      <c r="IK175" s="326">
        <f t="shared" si="735"/>
        <v>4.0013866191254313E-2</v>
      </c>
      <c r="IL175" s="326">
        <f t="shared" si="736"/>
        <v>2.2783709957784871E-2</v>
      </c>
      <c r="IM175" s="326">
        <f t="shared" si="737"/>
        <v>3.77384765353014E-2</v>
      </c>
      <c r="IN175" s="326">
        <f t="shared" si="738"/>
        <v>3.5813768404297688E-2</v>
      </c>
      <c r="IO175" s="326">
        <f t="shared" si="739"/>
        <v>1.7799352750809062E-2</v>
      </c>
      <c r="IP175" s="326">
        <f t="shared" si="740"/>
        <v>1.9476567255021233E-2</v>
      </c>
      <c r="IQ175" s="326">
        <f t="shared" si="741"/>
        <v>2.9549343981745455E-2</v>
      </c>
      <c r="IR175" s="326">
        <f t="shared" si="742"/>
        <v>-3.2467532467532464E-2</v>
      </c>
      <c r="IS175" s="326">
        <f t="shared" si="743"/>
        <v>2.3900573613765369E-3</v>
      </c>
      <c r="IT175" s="326">
        <f t="shared" si="744"/>
        <v>-2.2598870056497196E-2</v>
      </c>
      <c r="IU175" s="326">
        <f t="shared" si="745"/>
        <v>-1.4170040485829921E-2</v>
      </c>
      <c r="IV175" s="326">
        <f t="shared" si="746"/>
        <v>1.5873744093223875E-2</v>
      </c>
      <c r="IW175" s="326">
        <f t="shared" si="747"/>
        <v>5.077308817384036E-2</v>
      </c>
      <c r="IX175" s="326">
        <f t="shared" si="748"/>
        <v>-1.4367816091953972E-2</v>
      </c>
      <c r="IY175" s="326">
        <f t="shared" si="749"/>
        <v>-1.3613861386138654E-2</v>
      </c>
      <c r="IZ175" s="326">
        <f t="shared" si="750"/>
        <v>-4.0877367896311086E-2</v>
      </c>
      <c r="JA175" s="326">
        <f t="shared" si="751"/>
        <v>-7.7881619937693043E-4</v>
      </c>
      <c r="JB175" s="326">
        <f t="shared" si="752"/>
        <v>1.6437537358039451E-2</v>
      </c>
      <c r="JC175" s="326">
        <f t="shared" si="753"/>
        <v>-9.2887473460722871E-3</v>
      </c>
      <c r="JD175" s="326">
        <f t="shared" si="754"/>
        <v>8.3621203097081653E-2</v>
      </c>
      <c r="JE175" s="326">
        <f t="shared" si="755"/>
        <v>5.2576235541533392E-4</v>
      </c>
      <c r="JF175" s="326">
        <f t="shared" si="756"/>
        <v>4.3442820915348346E-2</v>
      </c>
      <c r="JG175" s="326">
        <f t="shared" si="757"/>
        <v>-1.7392533936651678E-2</v>
      </c>
      <c r="JH175" s="326">
        <f t="shared" si="758"/>
        <v>-8.6083279713209018E-2</v>
      </c>
      <c r="JI175" s="326">
        <f t="shared" si="759"/>
        <v>3.2721073471183498E-2</v>
      </c>
      <c r="JJ175" s="326">
        <f t="shared" si="760"/>
        <v>4.9629629629629628E-2</v>
      </c>
      <c r="JK175" s="326">
        <f t="shared" si="761"/>
        <v>9.8360655737704927E-3</v>
      </c>
      <c r="JL175" s="326">
        <f t="shared" si="762"/>
        <v>5.4590570719602931E-2</v>
      </c>
      <c r="JM175" s="326">
        <f t="shared" si="763"/>
        <v>0.10444947209653092</v>
      </c>
      <c r="JN175" s="326">
        <f t="shared" si="764"/>
        <v>7.4276282376840239E-3</v>
      </c>
      <c r="JO175" s="326">
        <f t="shared" si="765"/>
        <v>7.1118820468343474E-2</v>
      </c>
      <c r="JP175" s="326">
        <f t="shared" si="766"/>
        <v>-2.0958083832335203E-2</v>
      </c>
      <c r="JQ175" s="326">
        <f t="shared" si="767"/>
        <v>5.6694286960313998E-3</v>
      </c>
      <c r="JR175" s="326">
        <f t="shared" si="768"/>
        <v>-5.4626152270398293E-3</v>
      </c>
      <c r="JS175" s="326">
        <f t="shared" si="769"/>
        <v>4.0013866191254313E-2</v>
      </c>
      <c r="JT175" s="326">
        <f t="shared" si="770"/>
        <v>-5.0083472454090072E-3</v>
      </c>
      <c r="JU175" s="326">
        <f t="shared" si="771"/>
        <v>3.9179104477611928E-2</v>
      </c>
      <c r="JV175" s="326">
        <f t="shared" si="772"/>
        <v>1.3586187376167676E-2</v>
      </c>
      <c r="JW175" s="326">
        <f t="shared" si="773"/>
        <v>3.5146699266503628E-2</v>
      </c>
      <c r="JX175" s="326">
        <f t="shared" si="774"/>
        <v>-2.6916802610114192E-2</v>
      </c>
      <c r="JY175" s="326">
        <f t="shared" si="775"/>
        <v>4.7470817120622712E-2</v>
      </c>
      <c r="JZ175" s="326">
        <f t="shared" si="776"/>
        <v>8.9778076664424958E-2</v>
      </c>
      <c r="KA175" s="326">
        <f t="shared" si="777"/>
        <v>4.0369088811995548E-3</v>
      </c>
      <c r="KB175" s="326">
        <f t="shared" si="778"/>
        <v>-4.4642857142858277E-3</v>
      </c>
      <c r="KC175" s="326">
        <f t="shared" si="779"/>
        <v>1.6260162601626016E-3</v>
      </c>
      <c r="KD175" s="326">
        <f t="shared" si="780"/>
        <v>6.0078239781919986E-2</v>
      </c>
      <c r="KE175" s="326">
        <f t="shared" si="781"/>
        <v>-1.2477718360071352E-2</v>
      </c>
      <c r="KF175" s="326">
        <f t="shared" si="782"/>
        <v>-1.9313923320841586E-2</v>
      </c>
      <c r="KG175" s="326">
        <f t="shared" si="783"/>
        <v>5.0909090909090966E-2</v>
      </c>
      <c r="KH175" s="326">
        <f t="shared" si="784"/>
        <v>-3.0627871362940984E-3</v>
      </c>
      <c r="KI175" s="326">
        <f t="shared" si="785"/>
        <v>-0.2583333333333333</v>
      </c>
      <c r="KJ175" s="326">
        <f t="shared" si="786"/>
        <v>-3.4279592929833985E-2</v>
      </c>
      <c r="KK175" s="326">
        <f t="shared" si="787"/>
        <v>3.023255813953479E-2</v>
      </c>
      <c r="KL175" s="326">
        <f t="shared" si="788"/>
        <v>-1.2308998302207155E-2</v>
      </c>
      <c r="KM175" s="326">
        <f t="shared" si="789"/>
        <v>6.6873656556006959E-3</v>
      </c>
      <c r="KN175" s="326">
        <f t="shared" si="790"/>
        <v>-1.1279520620373644E-2</v>
      </c>
      <c r="KO175" s="326">
        <f t="shared" si="791"/>
        <v>-1.1560693641618597E-2</v>
      </c>
      <c r="KP175" s="326">
        <f t="shared" si="792"/>
        <v>7.6904874585896829E-2</v>
      </c>
      <c r="KQ175" s="326">
        <f t="shared" si="793"/>
        <v>2.0869565217391323E-2</v>
      </c>
      <c r="KR175" s="326">
        <f t="shared" si="794"/>
        <v>-1.4941892639734342E-2</v>
      </c>
      <c r="KS175" s="326">
        <f t="shared" si="795"/>
        <v>9.6367679762787394E-3</v>
      </c>
      <c r="KT175" s="326">
        <f t="shared" si="796"/>
        <v>-2.1806275336709008E-2</v>
      </c>
      <c r="KU175" s="326">
        <f t="shared" si="797"/>
        <v>2.7049723756906098E-2</v>
      </c>
      <c r="KV175" s="326">
        <f t="shared" si="798"/>
        <v>-6.6817667044167597E-2</v>
      </c>
      <c r="KW175" s="326">
        <f t="shared" si="799"/>
        <v>8.5166068222621183E-2</v>
      </c>
      <c r="KX175" s="326">
        <f t="shared" si="800"/>
        <v>-2.1703521703521748E-2</v>
      </c>
      <c r="KY175" s="326">
        <f t="shared" si="801"/>
        <v>1.8977163074943824E-2</v>
      </c>
      <c r="KZ175" s="326">
        <f t="shared" si="802"/>
        <v>-1.8752178459393504E-2</v>
      </c>
      <c r="LA175" s="326">
        <f t="shared" si="803"/>
        <v>-6.7430883344587144E-4</v>
      </c>
      <c r="LB175" s="326">
        <f t="shared" si="804"/>
        <v>2.6008601269711242E-2</v>
      </c>
      <c r="LC175" s="326">
        <f t="shared" si="805"/>
        <v>3.1589305103148564E-2</v>
      </c>
      <c r="LD175" s="326">
        <f t="shared" si="806"/>
        <v>-2.7351895007972575E-2</v>
      </c>
      <c r="LE175" s="326">
        <f t="shared" si="807"/>
        <v>-5.8514056224899573E-2</v>
      </c>
      <c r="LF175" s="326">
        <f t="shared" si="808"/>
        <v>-3.5388544326888129E-2</v>
      </c>
      <c r="LG175" s="326">
        <f t="shared" si="809"/>
        <v>-9.5518001469506991E-3</v>
      </c>
      <c r="LH175" s="326">
        <f t="shared" si="810"/>
        <v>-1.6833881905063949E-2</v>
      </c>
      <c r="LI175" s="326">
        <f t="shared" si="811"/>
        <v>-2.1668472372697264E-3</v>
      </c>
      <c r="LJ175" s="326">
        <f t="shared" si="812"/>
        <v>-5.844766952300651E-3</v>
      </c>
      <c r="LK175" s="326">
        <f t="shared" si="813"/>
        <v>9.092680392284249E-3</v>
      </c>
      <c r="LL175" s="326">
        <f t="shared" si="814"/>
        <v>-8.372871895059926E-3</v>
      </c>
      <c r="LM175" s="326">
        <f t="shared" si="815"/>
        <v>-7.4584050487665589E-3</v>
      </c>
      <c r="LN175" s="326">
        <f t="shared" si="816"/>
        <v>4.8374092985756442E-3</v>
      </c>
      <c r="LO175" s="326">
        <f t="shared" si="817"/>
        <v>-1.4778325123152743E-2</v>
      </c>
      <c r="LP175" s="326">
        <f t="shared" si="818"/>
        <v>-8.005822416302763E-2</v>
      </c>
      <c r="LQ175" s="326">
        <f t="shared" si="819"/>
        <v>2.0542317173377449E-3</v>
      </c>
      <c r="LR175" s="326">
        <f t="shared" si="820"/>
        <v>0</v>
      </c>
      <c r="LS175" s="326">
        <f t="shared" si="821"/>
        <v>-1.9764705882353021E-2</v>
      </c>
      <c r="LT175" s="326">
        <f t="shared" si="822"/>
        <v>-1.1400724281307208E-2</v>
      </c>
      <c r="LU175" s="326">
        <f t="shared" si="823"/>
        <v>2.4878312601406213E-2</v>
      </c>
      <c r="LV175" s="326">
        <f t="shared" si="824"/>
        <v>6.6972153683468455E-3</v>
      </c>
    </row>
    <row r="176" spans="1:334" s="5" customFormat="1" ht="15" thickBot="1">
      <c r="A176" s="365"/>
      <c r="B176" s="230"/>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c r="AA176" s="276"/>
      <c r="AB176" s="276"/>
      <c r="AC176" s="276"/>
      <c r="AD176" s="276"/>
      <c r="AE176" s="276"/>
      <c r="AF176" s="276"/>
      <c r="AG176" s="276"/>
      <c r="AH176" s="276"/>
      <c r="AI176" s="276"/>
      <c r="AJ176" s="276"/>
      <c r="AK176" s="276"/>
      <c r="AL176" s="276"/>
      <c r="AM176" s="276"/>
      <c r="AN176" s="276"/>
      <c r="AO176" s="276"/>
      <c r="AP176" s="276"/>
      <c r="AQ176" s="276"/>
      <c r="AR176" s="276"/>
      <c r="AS176" s="276"/>
      <c r="AT176" s="276"/>
      <c r="AU176" s="276"/>
      <c r="AV176" s="276"/>
      <c r="AW176" s="276"/>
      <c r="AX176" s="276"/>
      <c r="AY176" s="276"/>
      <c r="AZ176" s="276"/>
      <c r="BA176" s="276"/>
      <c r="BB176" s="276"/>
      <c r="BC176" s="276"/>
      <c r="BD176" s="276"/>
      <c r="BE176" s="276"/>
      <c r="BF176" s="276"/>
      <c r="BG176" s="276"/>
      <c r="BH176" s="276"/>
      <c r="BI176" s="276"/>
      <c r="BJ176" s="276"/>
      <c r="BK176" s="276"/>
      <c r="BL176" s="276"/>
      <c r="BM176" s="276"/>
      <c r="BN176" s="276"/>
      <c r="BO176" s="276"/>
      <c r="BP176" s="276"/>
      <c r="BQ176" s="276"/>
      <c r="BR176" s="276"/>
      <c r="BS176" s="276"/>
      <c r="BT176" s="276"/>
      <c r="BU176" s="276"/>
      <c r="BV176" s="276"/>
      <c r="BW176" s="276"/>
      <c r="BX176" s="276"/>
      <c r="BY176" s="276"/>
      <c r="BZ176" s="276"/>
      <c r="CA176" s="276"/>
      <c r="CB176" s="276"/>
      <c r="CC176" s="276"/>
      <c r="CD176" s="276"/>
      <c r="CE176" s="276"/>
      <c r="CF176" s="276"/>
      <c r="CG176" s="276"/>
      <c r="CH176" s="276"/>
      <c r="CI176" s="276"/>
      <c r="CJ176" s="276"/>
      <c r="CK176" s="276"/>
      <c r="CL176" s="276"/>
      <c r="CM176" s="276"/>
      <c r="CN176" s="276"/>
      <c r="CO176" s="276"/>
      <c r="CP176" s="276"/>
      <c r="CQ176" s="276"/>
      <c r="CR176" s="276"/>
      <c r="CS176" s="276"/>
      <c r="CT176" s="276"/>
      <c r="CU176" s="276"/>
      <c r="CV176" s="276"/>
      <c r="CW176" s="276"/>
      <c r="CX176" s="276"/>
      <c r="CY176" s="276"/>
      <c r="CZ176" s="276"/>
      <c r="DA176" s="276"/>
      <c r="DB176" s="276"/>
      <c r="DC176" s="276"/>
      <c r="DD176" s="276"/>
      <c r="DE176" s="276"/>
      <c r="DF176" s="276"/>
      <c r="DG176" s="276"/>
      <c r="DH176" s="276"/>
      <c r="DI176" s="276"/>
      <c r="DJ176" s="276"/>
      <c r="DK176" s="276"/>
      <c r="DL176" s="276"/>
      <c r="DM176" s="276"/>
      <c r="DN176" s="276"/>
      <c r="DO176" s="276"/>
      <c r="DP176" s="276"/>
      <c r="DQ176" s="276"/>
      <c r="DR176" s="276"/>
      <c r="DS176" s="276"/>
      <c r="DT176" s="276"/>
      <c r="DU176" s="276"/>
      <c r="DV176" s="276"/>
      <c r="DW176" s="276"/>
      <c r="DX176" s="276"/>
      <c r="DY176" s="276"/>
      <c r="DZ176" s="276"/>
      <c r="EA176" s="276"/>
      <c r="EB176" s="276"/>
      <c r="EC176" s="276"/>
      <c r="ED176" s="276"/>
      <c r="EE176" s="276"/>
      <c r="EF176" s="276"/>
      <c r="EG176" s="276"/>
      <c r="EH176" s="276"/>
      <c r="EI176" s="276"/>
      <c r="EJ176" s="276"/>
      <c r="EK176" s="276"/>
      <c r="EL176" s="276"/>
      <c r="EM176" s="276"/>
      <c r="EN176" s="276"/>
      <c r="EO176" s="276"/>
      <c r="EP176" s="276"/>
      <c r="EQ176" s="276"/>
      <c r="ER176" s="276"/>
      <c r="ES176" s="276"/>
      <c r="ET176" s="276"/>
      <c r="EU176" s="276"/>
      <c r="EV176" s="276"/>
      <c r="EW176" s="276"/>
      <c r="EX176" s="276"/>
      <c r="EY176" s="276"/>
      <c r="EZ176" s="276"/>
      <c r="FA176" s="276"/>
      <c r="FB176" s="276"/>
      <c r="FC176" s="276"/>
      <c r="FD176" s="276"/>
      <c r="FE176" s="276"/>
      <c r="FF176" s="276"/>
      <c r="FG176" s="276"/>
      <c r="FH176" s="276"/>
      <c r="FI176" s="276"/>
      <c r="FJ176" s="280"/>
      <c r="FK176" s="153"/>
    </row>
    <row r="177" spans="1:167">
      <c r="A177" s="291" t="s">
        <v>167</v>
      </c>
      <c r="B177" s="292"/>
      <c r="C177" s="293">
        <f t="shared" ref="C177:AH177" si="826">C167/$FK$175</f>
        <v>2.8490467967282122E-4</v>
      </c>
      <c r="D177" s="293">
        <f t="shared" si="826"/>
        <v>1.0544682050159406E-4</v>
      </c>
      <c r="E177" s="293">
        <f t="shared" si="826"/>
        <v>4.9967192412449741E-5</v>
      </c>
      <c r="F177" s="293">
        <f t="shared" si="826"/>
        <v>3.361898140869755E-3</v>
      </c>
      <c r="G177" s="293">
        <f t="shared" si="826"/>
        <v>2.0416640661187894E-4</v>
      </c>
      <c r="H177" s="293">
        <f t="shared" si="826"/>
        <v>2.7436114365918506E-4</v>
      </c>
      <c r="I177" s="293">
        <f t="shared" si="826"/>
        <v>0.27848687514278181</v>
      </c>
      <c r="J177" s="293">
        <f t="shared" si="826"/>
        <v>1.4888160473168225E-4</v>
      </c>
      <c r="K177" s="293">
        <f t="shared" si="826"/>
        <v>5.8858143759600785E-4</v>
      </c>
      <c r="L177" s="293">
        <f t="shared" si="826"/>
        <v>9.1935049892814631E-5</v>
      </c>
      <c r="M177" s="293">
        <f t="shared" si="826"/>
        <v>8.0222556625492705E-8</v>
      </c>
      <c r="N177" s="293">
        <f t="shared" si="826"/>
        <v>4.9623381455483339E-5</v>
      </c>
      <c r="O177" s="293">
        <f t="shared" si="826"/>
        <v>5.8104280934625791E-3</v>
      </c>
      <c r="P177" s="293">
        <f t="shared" si="826"/>
        <v>6.1312953992340852E-6</v>
      </c>
      <c r="Q177" s="293">
        <f t="shared" si="826"/>
        <v>2.3207010387927174E-3</v>
      </c>
      <c r="R177" s="293">
        <f t="shared" si="826"/>
        <v>5.2671838607252065E-5</v>
      </c>
      <c r="S177" s="293">
        <f t="shared" si="826"/>
        <v>2.8913355444350788E-4</v>
      </c>
      <c r="T177" s="293">
        <f t="shared" si="826"/>
        <v>1.0451853091778478E-4</v>
      </c>
      <c r="U177" s="293">
        <f t="shared" si="826"/>
        <v>0.11219697562336765</v>
      </c>
      <c r="V177" s="293">
        <f t="shared" si="826"/>
        <v>2.1430882984238765E-5</v>
      </c>
      <c r="W177" s="293">
        <f t="shared" si="826"/>
        <v>2.0997681178461103E-4</v>
      </c>
      <c r="X177" s="293">
        <f t="shared" si="826"/>
        <v>2.2427934759441316E-5</v>
      </c>
      <c r="Y177" s="293">
        <f t="shared" si="826"/>
        <v>4.0867662418072427E-4</v>
      </c>
      <c r="Z177" s="293">
        <f t="shared" si="826"/>
        <v>1.9144540120412225E-4</v>
      </c>
      <c r="AA177" s="293">
        <f t="shared" si="826"/>
        <v>5.0346530501635997E-4</v>
      </c>
      <c r="AB177" s="293">
        <f t="shared" si="826"/>
        <v>3.7819205266303703E-6</v>
      </c>
      <c r="AC177" s="293">
        <f t="shared" si="826"/>
        <v>8.7671794026431311E-6</v>
      </c>
      <c r="AD177" s="293">
        <f t="shared" si="826"/>
        <v>3.3120455521096274E-5</v>
      </c>
      <c r="AE177" s="293">
        <f t="shared" si="826"/>
        <v>2.4415162090707094E-4</v>
      </c>
      <c r="AF177" s="293">
        <f t="shared" si="826"/>
        <v>6.9415432211515616E-4</v>
      </c>
      <c r="AG177" s="293">
        <f t="shared" si="826"/>
        <v>7.843473964926744E-5</v>
      </c>
      <c r="AH177" s="293">
        <f t="shared" si="826"/>
        <v>8.1483196801036156E-6</v>
      </c>
      <c r="AI177" s="293">
        <f t="shared" ref="AI177:BN177" si="827">AI167/$FK$175</f>
        <v>2.2672040538887462E-4</v>
      </c>
      <c r="AJ177" s="293">
        <f t="shared" si="827"/>
        <v>2.8089355184154662E-5</v>
      </c>
      <c r="AK177" s="293">
        <f t="shared" si="827"/>
        <v>1.3723787365575358E-4</v>
      </c>
      <c r="AL177" s="293">
        <f t="shared" si="827"/>
        <v>4.5736025568716607E-4</v>
      </c>
      <c r="AM177" s="293">
        <f t="shared" si="827"/>
        <v>4.2414811724421211E-5</v>
      </c>
      <c r="AN177" s="293">
        <f t="shared" si="827"/>
        <v>2.3998004796254532E-5</v>
      </c>
      <c r="AO177" s="293">
        <f t="shared" si="827"/>
        <v>2.2966571925355341E-4</v>
      </c>
      <c r="AP177" s="293">
        <f t="shared" si="827"/>
        <v>3.4101462784973726E-4</v>
      </c>
      <c r="AQ177" s="293">
        <f t="shared" si="827"/>
        <v>2.2531078046531238E-5</v>
      </c>
      <c r="AR177" s="293">
        <f t="shared" si="827"/>
        <v>1.2468877372648009E-5</v>
      </c>
      <c r="AS177" s="293">
        <f t="shared" si="827"/>
        <v>9.7218278264864943E-5</v>
      </c>
      <c r="AT177" s="293">
        <f t="shared" si="827"/>
        <v>1.1340031397275004E-4</v>
      </c>
      <c r="AU177" s="293">
        <f t="shared" si="827"/>
        <v>1.9433341324263996E-4</v>
      </c>
      <c r="AV177" s="293">
        <f t="shared" si="827"/>
        <v>3.5320845645681214E-5</v>
      </c>
      <c r="AW177" s="293">
        <f t="shared" si="827"/>
        <v>6.1163969244322074E-5</v>
      </c>
      <c r="AX177" s="293">
        <f t="shared" si="827"/>
        <v>6.5782496432904016E-6</v>
      </c>
      <c r="AY177" s="293">
        <f t="shared" si="827"/>
        <v>3.1367019640567648E-5</v>
      </c>
      <c r="AZ177" s="293">
        <f t="shared" si="827"/>
        <v>3.7120122987138693E-5</v>
      </c>
      <c r="BA177" s="293">
        <f t="shared" si="827"/>
        <v>2.6393221129787099E-2</v>
      </c>
      <c r="BB177" s="293">
        <f t="shared" si="827"/>
        <v>1.0035841833849137E-3</v>
      </c>
      <c r="BC177" s="293">
        <f t="shared" si="827"/>
        <v>6.6813929303803208E-6</v>
      </c>
      <c r="BD177" s="293">
        <f t="shared" si="827"/>
        <v>2.7837227149045966E-5</v>
      </c>
      <c r="BE177" s="293">
        <f t="shared" si="827"/>
        <v>3.8192813172873856E-4</v>
      </c>
      <c r="BF177" s="293">
        <f>BF167/$FK$175</f>
        <v>1.3745103644907275E-3</v>
      </c>
      <c r="BG177" s="293">
        <f t="shared" si="827"/>
        <v>2.7264208887435305E-4</v>
      </c>
      <c r="BH177" s="293">
        <f t="shared" si="827"/>
        <v>8.3190791220635933E-5</v>
      </c>
      <c r="BI177" s="293">
        <f t="shared" si="827"/>
        <v>6.0405293065949564E-4</v>
      </c>
      <c r="BJ177" s="293">
        <f t="shared" si="827"/>
        <v>9.5006427775047781E-6</v>
      </c>
      <c r="BK177" s="293">
        <f t="shared" si="827"/>
        <v>2.0645847965832156E-3</v>
      </c>
      <c r="BL177" s="293">
        <f t="shared" si="827"/>
        <v>2.2955111560123129E-4</v>
      </c>
      <c r="BM177" s="293">
        <f t="shared" si="827"/>
        <v>3.4397140207964827E-4</v>
      </c>
      <c r="BN177" s="293">
        <f t="shared" si="827"/>
        <v>3.9629942972993395E-4</v>
      </c>
      <c r="BO177" s="293">
        <f t="shared" ref="BO177:CT177" si="828">BO167/$FK$175</f>
        <v>3.3821715269655404E-3</v>
      </c>
      <c r="BP177" s="293">
        <f t="shared" si="828"/>
        <v>1.6897162498375205E-4</v>
      </c>
      <c r="BQ177" s="293">
        <f t="shared" si="828"/>
        <v>1.330731769303673E-3</v>
      </c>
      <c r="BR177" s="293">
        <f t="shared" si="828"/>
        <v>1.2683186202490398E-4</v>
      </c>
      <c r="BS177" s="293">
        <f t="shared" si="828"/>
        <v>4.4769916779641031E-4</v>
      </c>
      <c r="BT177" s="293">
        <f t="shared" si="828"/>
        <v>1.1827096919644068E-4</v>
      </c>
      <c r="BU177" s="293">
        <f t="shared" si="828"/>
        <v>6.0407585138996006E-5</v>
      </c>
      <c r="BV177" s="293">
        <f t="shared" si="828"/>
        <v>1.3660755356798185E-5</v>
      </c>
      <c r="BW177" s="293">
        <f t="shared" si="828"/>
        <v>1.2346251464663327E-4</v>
      </c>
      <c r="BX177" s="293">
        <f t="shared" si="828"/>
        <v>8.2161650422783174E-4</v>
      </c>
      <c r="BY177" s="293">
        <f t="shared" si="828"/>
        <v>2.214371770168243E-4</v>
      </c>
      <c r="BZ177" s="293">
        <f t="shared" si="828"/>
        <v>1.8079872190339611E-4</v>
      </c>
      <c r="CA177" s="293">
        <f t="shared" si="828"/>
        <v>1.7615727398434978E-4</v>
      </c>
      <c r="CB177" s="293">
        <f t="shared" si="828"/>
        <v>8.5826675224044986E-5</v>
      </c>
      <c r="CC177" s="293">
        <f t="shared" si="828"/>
        <v>0.12847069425311045</v>
      </c>
      <c r="CD177" s="293">
        <f t="shared" si="828"/>
        <v>2.1935139054456149E-4</v>
      </c>
      <c r="CE177" s="293">
        <f t="shared" si="828"/>
        <v>9.1694382222938162E-5</v>
      </c>
      <c r="CF177" s="293">
        <f t="shared" si="828"/>
        <v>9.2370543771638745E-3</v>
      </c>
      <c r="CG177" s="293">
        <f t="shared" si="828"/>
        <v>1.6949880178443384E-5</v>
      </c>
      <c r="CH177" s="293">
        <f t="shared" si="828"/>
        <v>1.9597224547084647E-6</v>
      </c>
      <c r="CI177" s="293">
        <f t="shared" si="828"/>
        <v>1.7981313049342579E-4</v>
      </c>
      <c r="CJ177" s="293">
        <f t="shared" si="828"/>
        <v>2.671181928324263E-4</v>
      </c>
      <c r="CK177" s="293">
        <f t="shared" si="828"/>
        <v>6.2310005767543403E-5</v>
      </c>
      <c r="CL177" s="293">
        <f t="shared" si="828"/>
        <v>2.9223931342143771E-5</v>
      </c>
      <c r="CM177" s="293">
        <f t="shared" si="828"/>
        <v>8.5952739241599321E-6</v>
      </c>
      <c r="CN177" s="293">
        <f t="shared" si="828"/>
        <v>1.2789767599149981E-5</v>
      </c>
      <c r="CO177" s="293">
        <f t="shared" si="828"/>
        <v>2.1006849470646872E-5</v>
      </c>
      <c r="CP177" s="293">
        <f t="shared" si="828"/>
        <v>2.0989658922798554E-3</v>
      </c>
      <c r="CQ177" s="293">
        <f t="shared" si="828"/>
        <v>2.6121610473783645E-4</v>
      </c>
      <c r="CR177" s="293">
        <f t="shared" si="828"/>
        <v>4.767970351209998E-4</v>
      </c>
      <c r="CS177" s="293">
        <f t="shared" si="828"/>
        <v>3.1275336718709939E-4</v>
      </c>
      <c r="CT177" s="293">
        <f t="shared" si="828"/>
        <v>3.9181842692413856E-4</v>
      </c>
      <c r="CU177" s="293">
        <f t="shared" ref="CU177:DZ177" si="829">CU167/$FK$175</f>
        <v>4.5451808510957726E-4</v>
      </c>
      <c r="CV177" s="293">
        <f t="shared" si="829"/>
        <v>3.3385189957960398E-4</v>
      </c>
      <c r="CW177" s="293">
        <f t="shared" si="829"/>
        <v>6.4289210843146633E-4</v>
      </c>
      <c r="CX177" s="293">
        <f t="shared" si="829"/>
        <v>1.529958758500468E-5</v>
      </c>
      <c r="CY177" s="293">
        <f t="shared" si="829"/>
        <v>6.9679020611856522E-4</v>
      </c>
      <c r="CZ177" s="293">
        <f t="shared" si="829"/>
        <v>6.1542161296985115E-5</v>
      </c>
      <c r="DA177" s="293">
        <f t="shared" si="829"/>
        <v>1.4961506810654389E-2</v>
      </c>
      <c r="DB177" s="293">
        <f t="shared" si="829"/>
        <v>3.4101462784973726E-4</v>
      </c>
      <c r="DC177" s="293">
        <f t="shared" si="829"/>
        <v>1.0887346970602582E-5</v>
      </c>
      <c r="DD177" s="293">
        <f t="shared" si="829"/>
        <v>3.793380891862584E-5</v>
      </c>
      <c r="DE177" s="293">
        <f t="shared" si="829"/>
        <v>2.5327407163191267E-3</v>
      </c>
      <c r="DF177" s="293">
        <f t="shared" si="829"/>
        <v>3.4025824374441118E-4</v>
      </c>
      <c r="DG177" s="293">
        <f t="shared" si="829"/>
        <v>2.214371770168243E-4</v>
      </c>
      <c r="DH177" s="293">
        <f t="shared" si="829"/>
        <v>1.9425319068601446E-5</v>
      </c>
      <c r="DI177" s="293">
        <f t="shared" si="829"/>
        <v>1.1804176189179641E-5</v>
      </c>
      <c r="DJ177" s="293">
        <f t="shared" si="829"/>
        <v>4.1956397115132684E-5</v>
      </c>
      <c r="DK177" s="293">
        <f t="shared" si="829"/>
        <v>7.7208480569420626E-5</v>
      </c>
      <c r="DL177" s="293">
        <f t="shared" si="829"/>
        <v>1.480679188001951E-2</v>
      </c>
      <c r="DM177" s="293">
        <f t="shared" si="829"/>
        <v>4.5165299380152388E-5</v>
      </c>
      <c r="DN177" s="293">
        <f t="shared" si="829"/>
        <v>7.2337825345729988E-5</v>
      </c>
      <c r="DO177" s="293">
        <f t="shared" si="829"/>
        <v>8.0703891965245659E-5</v>
      </c>
      <c r="DP177" s="293">
        <f t="shared" si="829"/>
        <v>9.7825677622172247E-5</v>
      </c>
      <c r="DQ177" s="293">
        <f t="shared" si="829"/>
        <v>0.29281233168304838</v>
      </c>
      <c r="DR177" s="293">
        <f t="shared" si="829"/>
        <v>7.6958644607358372E-4</v>
      </c>
      <c r="DS177" s="293">
        <f t="shared" si="829"/>
        <v>5.7760240770354747E-5</v>
      </c>
      <c r="DT177" s="293">
        <f t="shared" si="829"/>
        <v>5.9800185781688702E-5</v>
      </c>
      <c r="DU177" s="293">
        <f t="shared" si="829"/>
        <v>5.3290698329791583E-5</v>
      </c>
      <c r="DV177" s="293">
        <f t="shared" si="829"/>
        <v>8.9963867072873959E-6</v>
      </c>
      <c r="DW177" s="293">
        <f t="shared" si="829"/>
        <v>2.0857864722628102E-6</v>
      </c>
      <c r="DX177" s="293">
        <f t="shared" si="829"/>
        <v>1.7694803918537246E-5</v>
      </c>
      <c r="DY177" s="293">
        <f t="shared" si="829"/>
        <v>1.27210054077567E-5</v>
      </c>
      <c r="DZ177" s="293">
        <f t="shared" si="829"/>
        <v>2.6737032086753497E-4</v>
      </c>
      <c r="EA177" s="293">
        <f t="shared" ref="EA177:FH177" si="830">EA167/$FK$175</f>
        <v>1.7493101490450292E-4</v>
      </c>
      <c r="EB177" s="293">
        <f t="shared" si="830"/>
        <v>3.2684961642272168E-5</v>
      </c>
      <c r="EC177" s="293">
        <f t="shared" si="830"/>
        <v>1.6578564344919677E-3</v>
      </c>
      <c r="ED177" s="293">
        <f t="shared" si="830"/>
        <v>4.4099485413556558E-5</v>
      </c>
      <c r="EE177" s="293">
        <f t="shared" si="830"/>
        <v>3.0530412978616081E-5</v>
      </c>
      <c r="EF177" s="293">
        <f t="shared" si="830"/>
        <v>1.8714776424204224E-5</v>
      </c>
      <c r="EG177" s="293">
        <f t="shared" si="830"/>
        <v>3.921736982463372E-5</v>
      </c>
      <c r="EH177" s="293">
        <f t="shared" si="830"/>
        <v>1.4507447140154101E-3</v>
      </c>
      <c r="EI177" s="293">
        <f t="shared" si="830"/>
        <v>2.3959039554465007E-4</v>
      </c>
      <c r="EJ177" s="293">
        <f t="shared" si="830"/>
        <v>8.3889873499800953E-6</v>
      </c>
      <c r="EK177" s="293">
        <f t="shared" si="830"/>
        <v>5.3462603808274783E-3</v>
      </c>
      <c r="EL177" s="293">
        <f t="shared" si="830"/>
        <v>2.8834278924248521E-5</v>
      </c>
      <c r="EM177" s="293">
        <f t="shared" si="830"/>
        <v>3.251305616378897E-4</v>
      </c>
      <c r="EN177" s="293">
        <f t="shared" si="830"/>
        <v>1.7350992961570852E-4</v>
      </c>
      <c r="EO177" s="293">
        <f t="shared" si="830"/>
        <v>2.8352943584495564E-4</v>
      </c>
      <c r="EP177" s="293">
        <f t="shared" si="830"/>
        <v>5.1457039892637462E-3</v>
      </c>
      <c r="EQ177" s="293">
        <f t="shared" si="830"/>
        <v>3.3817245727214834E-4</v>
      </c>
      <c r="ER177" s="293">
        <f t="shared" si="830"/>
        <v>1.9805803194310927E-4</v>
      </c>
      <c r="ES177" s="293">
        <f t="shared" si="830"/>
        <v>3.2730803103201024E-4</v>
      </c>
      <c r="ET177" s="293">
        <f t="shared" si="830"/>
        <v>8.3431458890512403E-5</v>
      </c>
      <c r="EU177" s="293">
        <f t="shared" si="830"/>
        <v>3.1997339728339379E-5</v>
      </c>
      <c r="EV177" s="293">
        <f t="shared" si="830"/>
        <v>5.6433130476464457E-4</v>
      </c>
      <c r="EW177" s="293">
        <f t="shared" si="830"/>
        <v>2.0846404357395891E-5</v>
      </c>
      <c r="EX177" s="293">
        <f t="shared" si="830"/>
        <v>2.440370172547488E-4</v>
      </c>
      <c r="EY177" s="293">
        <f t="shared" si="830"/>
        <v>3.2235715325169405E-4</v>
      </c>
      <c r="EZ177" s="293">
        <f t="shared" si="830"/>
        <v>3.796819001432248E-5</v>
      </c>
      <c r="FA177" s="293">
        <f t="shared" si="830"/>
        <v>9.7756915430778968E-5</v>
      </c>
      <c r="FB177" s="293">
        <f t="shared" si="830"/>
        <v>3.9882071008102083E-5</v>
      </c>
      <c r="FC177" s="293">
        <f t="shared" si="830"/>
        <v>7.6440636098862338E-5</v>
      </c>
      <c r="FD177" s="293">
        <f t="shared" si="830"/>
        <v>1.1047792083853567E-5</v>
      </c>
      <c r="FE177" s="293">
        <f t="shared" si="830"/>
        <v>2.9246852072608198E-5</v>
      </c>
      <c r="FF177" s="293">
        <f t="shared" si="830"/>
        <v>6.8418380436313067E-4</v>
      </c>
      <c r="FG177" s="293">
        <f t="shared" si="830"/>
        <v>9.9051936702019075E-5</v>
      </c>
      <c r="FH177" s="293">
        <f t="shared" si="830"/>
        <v>1.0730683777878227E-3</v>
      </c>
      <c r="FI177" s="293">
        <f>FI167/$FK$175</f>
        <v>8.0016270051312856E-5</v>
      </c>
      <c r="FJ177" s="294">
        <f>FJ167/$FK$175</f>
        <v>5.9112563867755909E-2</v>
      </c>
      <c r="FK177" s="153">
        <f>SUM(D171:FJ171)</f>
        <v>1001029.819999999</v>
      </c>
    </row>
    <row r="178" spans="1:167">
      <c r="A178" s="188" t="s">
        <v>168</v>
      </c>
      <c r="B178" s="175"/>
      <c r="C178" s="295">
        <f>C171/$FK$177</f>
        <v>2.2257079214683159E-4</v>
      </c>
      <c r="D178" s="295">
        <f t="shared" ref="D178:L178" si="831">D171/$FK$177</f>
        <v>8.4343141745767469E-5</v>
      </c>
      <c r="E178" s="295">
        <f t="shared" si="831"/>
        <v>4.2706020485983163E-5</v>
      </c>
      <c r="F178" s="295">
        <f t="shared" si="831"/>
        <v>3.1947100237233721E-3</v>
      </c>
      <c r="G178" s="295">
        <f t="shared" si="831"/>
        <v>1.7196290915689222E-4</v>
      </c>
      <c r="H178" s="295">
        <f t="shared" si="831"/>
        <v>2.4215062843982034E-4</v>
      </c>
      <c r="I178" s="295">
        <f t="shared" si="831"/>
        <v>0.27821349018353947</v>
      </c>
      <c r="J178" s="295">
        <f t="shared" si="831"/>
        <v>1.2140497472892478E-4</v>
      </c>
      <c r="K178" s="295">
        <f t="shared" si="831"/>
        <v>5.0277223509685308E-4</v>
      </c>
      <c r="L178" s="295">
        <f t="shared" si="831"/>
        <v>8.8968378584366336E-5</v>
      </c>
      <c r="M178" s="295">
        <f t="shared" ref="M178" si="832">M171/$FK$177</f>
        <v>6.9927986760674198E-8</v>
      </c>
      <c r="N178" s="295">
        <f t="shared" ref="N178:AS178" si="833">N171/$FK$177</f>
        <v>4.0628160307951705E-5</v>
      </c>
      <c r="O178" s="295">
        <f t="shared" si="833"/>
        <v>5.0703884126049358E-3</v>
      </c>
      <c r="P178" s="295">
        <f t="shared" si="833"/>
        <v>5.9738480118404524E-6</v>
      </c>
      <c r="Q178" s="295">
        <f t="shared" si="833"/>
        <v>2.0289605358609617E-3</v>
      </c>
      <c r="R178" s="295">
        <f t="shared" si="833"/>
        <v>4.3455248915561817E-5</v>
      </c>
      <c r="S178" s="295">
        <f t="shared" si="833"/>
        <v>2.7266919980465743E-4</v>
      </c>
      <c r="T178" s="295">
        <f t="shared" si="833"/>
        <v>9.8878173279593308E-5</v>
      </c>
      <c r="U178" s="295">
        <f t="shared" si="833"/>
        <v>0.10269424341424724</v>
      </c>
      <c r="V178" s="295">
        <f t="shared" si="833"/>
        <v>1.8580865053550573E-5</v>
      </c>
      <c r="W178" s="295">
        <f t="shared" si="833"/>
        <v>1.8666776580142258E-4</v>
      </c>
      <c r="X178" s="295">
        <f t="shared" si="833"/>
        <v>2.158776848425956E-5</v>
      </c>
      <c r="Y178" s="295">
        <f t="shared" si="833"/>
        <v>3.3217791653799113E-4</v>
      </c>
      <c r="Z178" s="295">
        <f t="shared" si="833"/>
        <v>1.5967556291180234E-4</v>
      </c>
      <c r="AA178" s="295">
        <f t="shared" si="833"/>
        <v>4.0157644854176314E-4</v>
      </c>
      <c r="AB178" s="295">
        <f t="shared" si="833"/>
        <v>3.6562347363438222E-6</v>
      </c>
      <c r="AC178" s="295">
        <f t="shared" si="833"/>
        <v>8.5711732343797794E-6</v>
      </c>
      <c r="AD178" s="295">
        <f t="shared" si="833"/>
        <v>2.9409713289060689E-5</v>
      </c>
      <c r="AE178" s="295">
        <f t="shared" si="833"/>
        <v>2.3733558706572823E-4</v>
      </c>
      <c r="AF178" s="295">
        <f t="shared" si="833"/>
        <v>6.3614488527424741E-4</v>
      </c>
      <c r="AG178" s="295">
        <f t="shared" si="833"/>
        <v>7.0996885986873056E-5</v>
      </c>
      <c r="AH178" s="295">
        <f t="shared" si="833"/>
        <v>5.8739508878966321E-6</v>
      </c>
      <c r="AI178" s="295">
        <f t="shared" si="833"/>
        <v>2.0305089412820908E-4</v>
      </c>
      <c r="AJ178" s="295">
        <f t="shared" si="833"/>
        <v>2.5763468265111247E-5</v>
      </c>
      <c r="AK178" s="295">
        <f t="shared" si="833"/>
        <v>1.2681939884667985E-4</v>
      </c>
      <c r="AL178" s="295">
        <f t="shared" si="833"/>
        <v>4.1738017354967546E-4</v>
      </c>
      <c r="AM178" s="295">
        <f t="shared" si="833"/>
        <v>3.5873057208225855E-5</v>
      </c>
      <c r="AN178" s="295">
        <f t="shared" si="833"/>
        <v>2.1627727333837087E-5</v>
      </c>
      <c r="AO178" s="295">
        <f t="shared" si="833"/>
        <v>2.1003370309188212E-4</v>
      </c>
      <c r="AP178" s="295">
        <f t="shared" si="833"/>
        <v>3.0916161918133502E-4</v>
      </c>
      <c r="AQ178" s="295">
        <f t="shared" si="833"/>
        <v>2.1907439280879784E-5</v>
      </c>
      <c r="AR178" s="295">
        <f t="shared" si="833"/>
        <v>1.1488169253539331E-5</v>
      </c>
      <c r="AS178" s="295">
        <f t="shared" si="833"/>
        <v>8.1006577806043859E-5</v>
      </c>
      <c r="AT178" s="295">
        <f t="shared" ref="AT178:BO178" si="834">AT171/$FK$177</f>
        <v>1.0062637294861017E-4</v>
      </c>
      <c r="AU178" s="295">
        <f t="shared" si="834"/>
        <v>1.5964559377461919E-4</v>
      </c>
      <c r="AV178" s="295">
        <f t="shared" si="834"/>
        <v>2.9699414948497768E-5</v>
      </c>
      <c r="AW178" s="295">
        <f t="shared" si="834"/>
        <v>5.9378850472206765E-5</v>
      </c>
      <c r="AX178" s="295">
        <f t="shared" si="834"/>
        <v>6.7730250033910145E-6</v>
      </c>
      <c r="AY178" s="295">
        <f t="shared" si="834"/>
        <v>2.4954301561166306E-5</v>
      </c>
      <c r="AZ178" s="295">
        <f t="shared" si="834"/>
        <v>2.6742460079760685E-5</v>
      </c>
      <c r="BA178" s="295">
        <f t="shared" si="834"/>
        <v>2.1148221138906752E-2</v>
      </c>
      <c r="BB178" s="295">
        <f t="shared" si="834"/>
        <v>8.8059314756477566E-4</v>
      </c>
      <c r="BC178" s="295">
        <f t="shared" si="834"/>
        <v>3.8859981214146091E-6</v>
      </c>
      <c r="BD178" s="295">
        <f t="shared" si="834"/>
        <v>2.3785505211023607E-5</v>
      </c>
      <c r="BE178" s="295">
        <f t="shared" si="834"/>
        <v>3.3325680547658445E-4</v>
      </c>
      <c r="BF178" s="295">
        <f t="shared" si="834"/>
        <v>1.1530425736967567E-3</v>
      </c>
      <c r="BG178" s="295">
        <f t="shared" si="834"/>
        <v>2.2676647135247202E-4</v>
      </c>
      <c r="BH178" s="295">
        <f t="shared" si="834"/>
        <v>7.5841896498148349E-5</v>
      </c>
      <c r="BI178" s="295">
        <f t="shared" si="834"/>
        <v>5.529805295910171E-4</v>
      </c>
      <c r="BJ178" s="295">
        <f t="shared" si="834"/>
        <v>9.540175336634836E-6</v>
      </c>
      <c r="BK178" s="295">
        <f t="shared" si="834"/>
        <v>1.7631842376084278E-3</v>
      </c>
      <c r="BL178" s="295">
        <f t="shared" si="834"/>
        <v>2.0113286934848775E-4</v>
      </c>
      <c r="BM178" s="295">
        <f t="shared" si="834"/>
        <v>3.0385708189991815E-4</v>
      </c>
      <c r="BN178" s="295">
        <f t="shared" si="834"/>
        <v>3.7271616943439348E-4</v>
      </c>
      <c r="BO178" s="295">
        <f t="shared" si="834"/>
        <v>3.1025049783232261E-3</v>
      </c>
      <c r="BP178" s="295">
        <f t="shared" ref="BP178:EA178" si="835">BP171/$FK$177</f>
        <v>1.3151456367203938E-4</v>
      </c>
      <c r="BQ178" s="295">
        <f t="shared" si="835"/>
        <v>1.0685495862650736E-3</v>
      </c>
      <c r="BR178" s="295">
        <f t="shared" si="835"/>
        <v>1.07499295075945E-4</v>
      </c>
      <c r="BS178" s="295">
        <f t="shared" si="835"/>
        <v>3.587305720822586E-4</v>
      </c>
      <c r="BT178" s="295">
        <f t="shared" si="835"/>
        <v>1.0269424341424724E-4</v>
      </c>
      <c r="BU178" s="295">
        <f t="shared" si="835"/>
        <v>5.6132193944032611E-5</v>
      </c>
      <c r="BV178" s="295">
        <f t="shared" si="835"/>
        <v>1.3266338059739332E-5</v>
      </c>
      <c r="BW178" s="295">
        <f t="shared" si="835"/>
        <v>1.0243451089199332E-4</v>
      </c>
      <c r="BX178" s="295">
        <f t="shared" si="835"/>
        <v>6.0926256922096546E-4</v>
      </c>
      <c r="BY178" s="295">
        <f t="shared" si="835"/>
        <v>1.9504913450030909E-4</v>
      </c>
      <c r="BZ178" s="295">
        <f t="shared" si="835"/>
        <v>1.461894511793866E-4</v>
      </c>
      <c r="CA178" s="295">
        <f t="shared" si="835"/>
        <v>1.4487080914332817E-4</v>
      </c>
      <c r="CB178" s="295">
        <f t="shared" si="835"/>
        <v>6.9518408552504525E-5</v>
      </c>
      <c r="CC178" s="295">
        <f t="shared" si="835"/>
        <v>0.11787860625370793</v>
      </c>
      <c r="CD178" s="295">
        <f t="shared" si="835"/>
        <v>1.6463046025941581E-4</v>
      </c>
      <c r="CE178" s="295">
        <f t="shared" si="835"/>
        <v>8.3953542962386559E-5</v>
      </c>
      <c r="CF178" s="295">
        <f t="shared" si="835"/>
        <v>7.5422328577584305E-3</v>
      </c>
      <c r="CG178" s="295">
        <f t="shared" si="835"/>
        <v>1.7511965827351695E-5</v>
      </c>
      <c r="CH178" s="295">
        <f t="shared" si="835"/>
        <v>1.7481996690168547E-6</v>
      </c>
      <c r="CI178" s="295">
        <f t="shared" si="835"/>
        <v>1.5434105649320232E-4</v>
      </c>
      <c r="CJ178" s="295">
        <f t="shared" si="835"/>
        <v>2.4770490853109678E-4</v>
      </c>
      <c r="CK178" s="295">
        <f t="shared" si="835"/>
        <v>4.9109426130782042E-5</v>
      </c>
      <c r="CL178" s="295">
        <f t="shared" si="835"/>
        <v>2.3415885852431474E-5</v>
      </c>
      <c r="CM178" s="295">
        <f t="shared" si="835"/>
        <v>7.9717904907168589E-6</v>
      </c>
      <c r="CN178" s="295">
        <f t="shared" si="835"/>
        <v>1.0848827660298882E-5</v>
      </c>
      <c r="CO178" s="295">
        <f t="shared" si="835"/>
        <v>1.0019681531565173E-5</v>
      </c>
      <c r="CP178" s="295">
        <f t="shared" si="835"/>
        <v>1.8046415440451133E-3</v>
      </c>
      <c r="CQ178" s="295">
        <f t="shared" si="835"/>
        <v>2.3205102920910011E-4</v>
      </c>
      <c r="CR178" s="295">
        <f t="shared" si="835"/>
        <v>4.2955763295842716E-4</v>
      </c>
      <c r="CS178" s="295">
        <f t="shared" si="835"/>
        <v>2.5160089636490574E-4</v>
      </c>
      <c r="CT178" s="295">
        <f t="shared" si="835"/>
        <v>3.3573425415039118E-4</v>
      </c>
      <c r="CU178" s="295">
        <f t="shared" si="835"/>
        <v>3.9754060473443277E-4</v>
      </c>
      <c r="CV178" s="295">
        <f t="shared" si="835"/>
        <v>2.1734617256456977E-4</v>
      </c>
      <c r="CW178" s="295">
        <f t="shared" si="835"/>
        <v>5.5499845149468237E-4</v>
      </c>
      <c r="CX178" s="295">
        <f t="shared" si="835"/>
        <v>1.35060911572045E-5</v>
      </c>
      <c r="CY178" s="295">
        <f t="shared" si="835"/>
        <v>6.5532513307146097E-4</v>
      </c>
      <c r="CZ178" s="295">
        <f t="shared" si="835"/>
        <v>6.0887297043758461E-5</v>
      </c>
      <c r="DA178" s="295">
        <f t="shared" si="835"/>
        <v>1.256705819213259E-2</v>
      </c>
      <c r="DB178" s="295">
        <f t="shared" si="835"/>
        <v>3.0916161918133502E-4</v>
      </c>
      <c r="DC178" s="295">
        <f t="shared" si="835"/>
        <v>1.2726893590442703E-5</v>
      </c>
      <c r="DD178" s="295">
        <f t="shared" si="835"/>
        <v>3.2506524131319113E-5</v>
      </c>
      <c r="DE178" s="295">
        <f t="shared" si="835"/>
        <v>2.311619448060001E-3</v>
      </c>
      <c r="DF178" s="295">
        <f t="shared" si="835"/>
        <v>3.0658427338358437E-4</v>
      </c>
      <c r="DG178" s="295">
        <f t="shared" si="835"/>
        <v>1.9504913450030909E-4</v>
      </c>
      <c r="DH178" s="295">
        <f t="shared" si="835"/>
        <v>1.7961502885098885E-5</v>
      </c>
      <c r="DI178" s="295">
        <f t="shared" si="835"/>
        <v>1.1188477881707869E-5</v>
      </c>
      <c r="DJ178" s="295">
        <f t="shared" si="835"/>
        <v>3.5183767053013498E-5</v>
      </c>
      <c r="DK178" s="295">
        <f t="shared" si="835"/>
        <v>6.5962070940104529E-5</v>
      </c>
      <c r="DL178" s="295">
        <f t="shared" si="835"/>
        <v>1.2656965603682029E-2</v>
      </c>
      <c r="DM178" s="295">
        <f t="shared" si="835"/>
        <v>3.8909929776117998E-5</v>
      </c>
      <c r="DN178" s="295">
        <f t="shared" si="835"/>
        <v>6.0267934875306771E-5</v>
      </c>
      <c r="DO178" s="295">
        <f t="shared" si="835"/>
        <v>7.0787102026591045E-5</v>
      </c>
      <c r="DP178" s="295">
        <f t="shared" si="835"/>
        <v>8.6351073937038241E-5</v>
      </c>
      <c r="DQ178" s="295">
        <f t="shared" si="835"/>
        <v>0.33415587959207882</v>
      </c>
      <c r="DR178" s="295">
        <f t="shared" si="835"/>
        <v>6.4466610994665541E-4</v>
      </c>
      <c r="DS178" s="295">
        <f t="shared" si="835"/>
        <v>5.4993366731073061E-5</v>
      </c>
      <c r="DT178" s="295">
        <f t="shared" si="835"/>
        <v>3.5053900791886535E-5</v>
      </c>
      <c r="DU178" s="295">
        <f t="shared" si="835"/>
        <v>3.7251637518650581E-5</v>
      </c>
      <c r="DV178" s="295">
        <f t="shared" si="835"/>
        <v>6.2136011093056211E-6</v>
      </c>
      <c r="DW178" s="295">
        <f t="shared" si="835"/>
        <v>1.458498009579776E-6</v>
      </c>
      <c r="DX178" s="295">
        <f t="shared" si="835"/>
        <v>1.4075504763684277E-5</v>
      </c>
      <c r="DY178" s="295">
        <f t="shared" si="835"/>
        <v>1.236726394424495E-5</v>
      </c>
      <c r="DZ178" s="295">
        <f t="shared" si="835"/>
        <v>2.4138142058545292E-4</v>
      </c>
      <c r="EA178" s="295">
        <f t="shared" si="835"/>
        <v>1.7044447287294616E-4</v>
      </c>
      <c r="EB178" s="295">
        <f t="shared" ref="EB178:FH178" si="836">EB171/$FK$177</f>
        <v>2.8970165943707881E-5</v>
      </c>
      <c r="EC178" s="295">
        <f t="shared" si="836"/>
        <v>1.4566998613487873E-3</v>
      </c>
      <c r="ED178" s="295">
        <f t="shared" si="836"/>
        <v>3.9858952453584288E-5</v>
      </c>
      <c r="EE178" s="295">
        <f t="shared" si="836"/>
        <v>2.4934322136377542E-5</v>
      </c>
      <c r="EF178" s="295">
        <f t="shared" si="836"/>
        <v>1.694255222087192E-5</v>
      </c>
      <c r="EG178" s="295">
        <f t="shared" si="836"/>
        <v>3.72416478062562E-5</v>
      </c>
      <c r="EH178" s="295">
        <f t="shared" si="836"/>
        <v>1.3236768511051961E-3</v>
      </c>
      <c r="EI178" s="295">
        <f t="shared" si="836"/>
        <v>2.2097243816373042E-4</v>
      </c>
      <c r="EJ178" s="295">
        <f t="shared" si="836"/>
        <v>8.9507823053662973E-6</v>
      </c>
      <c r="EK178" s="295">
        <f t="shared" si="836"/>
        <v>4.5593047367959568E-3</v>
      </c>
      <c r="EL178" s="295">
        <f t="shared" si="836"/>
        <v>2.5833396251871923E-5</v>
      </c>
      <c r="EM178" s="295">
        <f t="shared" si="836"/>
        <v>2.8960176231313493E-4</v>
      </c>
      <c r="EN178" s="295">
        <f t="shared" si="836"/>
        <v>1.4780778458727648E-4</v>
      </c>
      <c r="EO178" s="295">
        <f t="shared" si="836"/>
        <v>2.6742460079760686E-4</v>
      </c>
      <c r="EP178" s="295">
        <f t="shared" si="836"/>
        <v>5.3434971597549463E-3</v>
      </c>
      <c r="EQ178" s="295">
        <f t="shared" si="836"/>
        <v>2.8190968376946081E-4</v>
      </c>
      <c r="ER178" s="295">
        <f t="shared" si="836"/>
        <v>1.7212274455520235E-4</v>
      </c>
      <c r="ES178" s="295">
        <f t="shared" si="836"/>
        <v>2.48574013509408E-4</v>
      </c>
      <c r="ET178" s="295">
        <f t="shared" si="836"/>
        <v>7.9518110659280926E-5</v>
      </c>
      <c r="EU178" s="295">
        <f t="shared" si="836"/>
        <v>2.7811359305959563E-5</v>
      </c>
      <c r="EV178" s="295">
        <f t="shared" si="836"/>
        <v>5.1258213266813617E-4</v>
      </c>
      <c r="EW178" s="295">
        <f t="shared" si="836"/>
        <v>2.0069332200313492E-5</v>
      </c>
      <c r="EX178" s="295">
        <f t="shared" si="836"/>
        <v>1.9437982376988551E-4</v>
      </c>
      <c r="EY178" s="295">
        <f t="shared" si="836"/>
        <v>3.0454637205513051E-4</v>
      </c>
      <c r="EZ178" s="295">
        <f t="shared" si="836"/>
        <v>3.6452460527100019E-5</v>
      </c>
      <c r="FA178" s="295">
        <f t="shared" si="836"/>
        <v>8.7759623384646107E-5</v>
      </c>
      <c r="FB178" s="295">
        <f t="shared" si="836"/>
        <v>3.8040824797806756E-5</v>
      </c>
      <c r="FC178" s="295">
        <f t="shared" si="836"/>
        <v>6.982808963673038E-5</v>
      </c>
      <c r="FD178" s="295">
        <f t="shared" si="836"/>
        <v>7.9118522163505648E-6</v>
      </c>
      <c r="FE178" s="295">
        <f t="shared" si="836"/>
        <v>2.4934322136377542E-5</v>
      </c>
      <c r="FF178" s="295">
        <f t="shared" si="836"/>
        <v>5.9538685870516887E-4</v>
      </c>
      <c r="FG178" s="295">
        <f t="shared" si="836"/>
        <v>9.0346958894791049E-5</v>
      </c>
      <c r="FH178" s="295">
        <f t="shared" si="836"/>
        <v>9.2412831417949262E-4</v>
      </c>
      <c r="FI178" s="295">
        <f>FI171/$FK$177</f>
        <v>7.4303480789413514E-5</v>
      </c>
      <c r="FJ178" s="165">
        <f>FJ171/$FK$177</f>
        <v>5.696134007276632E-2</v>
      </c>
      <c r="FK178" s="153">
        <f>SUM(D172:FJ172)</f>
        <v>915693.67000000051</v>
      </c>
    </row>
    <row r="179" spans="1:167">
      <c r="A179" s="244" t="s">
        <v>169</v>
      </c>
      <c r="B179" s="175"/>
      <c r="C179" s="296">
        <f>C172/$FK$178</f>
        <v>2.5445190638917475E-4</v>
      </c>
      <c r="D179" s="296">
        <f t="shared" ref="D179:BO179" si="837">D172/$FK$178</f>
        <v>8.8282798766098233E-5</v>
      </c>
      <c r="E179" s="296">
        <f t="shared" si="837"/>
        <v>4.4086795969660874E-5</v>
      </c>
      <c r="F179" s="296">
        <f t="shared" si="837"/>
        <v>3.3821354252672711E-3</v>
      </c>
      <c r="G179" s="296">
        <f t="shared" si="837"/>
        <v>1.6910677126336356E-4</v>
      </c>
      <c r="H179" s="296">
        <f t="shared" si="837"/>
        <v>2.6144114330286882E-4</v>
      </c>
      <c r="I179" s="296">
        <f t="shared" si="837"/>
        <v>0.28339171548493924</v>
      </c>
      <c r="J179" s="296">
        <f t="shared" si="837"/>
        <v>1.1717892513115214E-4</v>
      </c>
      <c r="K179" s="296">
        <f t="shared" si="837"/>
        <v>5.1462625050143656E-4</v>
      </c>
      <c r="L179" s="296">
        <f t="shared" si="837"/>
        <v>9.2913168221420541E-5</v>
      </c>
      <c r="M179" s="296">
        <f>M172/$FK$178</f>
        <v>7.6444778743528905E-8</v>
      </c>
      <c r="N179" s="296">
        <f t="shared" si="837"/>
        <v>4.429428894053617E-5</v>
      </c>
      <c r="O179" s="296">
        <f t="shared" si="837"/>
        <v>5.2069815007020825E-3</v>
      </c>
      <c r="P179" s="296">
        <f t="shared" si="837"/>
        <v>5.9299306939623125E-6</v>
      </c>
      <c r="Q179" s="296">
        <f t="shared" si="837"/>
        <v>2.131477003657783E-3</v>
      </c>
      <c r="R179" s="296">
        <f t="shared" si="837"/>
        <v>4.1585959636479719E-5</v>
      </c>
      <c r="S179" s="296">
        <f t="shared" si="837"/>
        <v>2.9648561401543797E-4</v>
      </c>
      <c r="T179" s="296">
        <f t="shared" si="837"/>
        <v>1.0344070632267224E-4</v>
      </c>
      <c r="U179" s="296">
        <f t="shared" si="837"/>
        <v>0.10352807178409341</v>
      </c>
      <c r="V179" s="296">
        <f t="shared" si="837"/>
        <v>2.0050373396159864E-5</v>
      </c>
      <c r="W179" s="296">
        <f t="shared" si="837"/>
        <v>1.9534917173774925E-4</v>
      </c>
      <c r="X179" s="296">
        <f t="shared" si="837"/>
        <v>2.2278192662399847E-5</v>
      </c>
      <c r="Y179" s="296">
        <f t="shared" si="837"/>
        <v>3.4942908363667062E-4</v>
      </c>
      <c r="Z179" s="296">
        <f t="shared" si="837"/>
        <v>1.6701000018925534E-4</v>
      </c>
      <c r="AA179" s="296">
        <f t="shared" si="837"/>
        <v>4.2709697884009591E-4</v>
      </c>
      <c r="AB179" s="296">
        <f t="shared" si="837"/>
        <v>3.8003975718211508E-6</v>
      </c>
      <c r="AC179" s="296">
        <f t="shared" si="837"/>
        <v>8.3980049791105313E-6</v>
      </c>
      <c r="AD179" s="296">
        <f t="shared" si="837"/>
        <v>3.1156707679326846E-5</v>
      </c>
      <c r="AE179" s="296">
        <f t="shared" si="837"/>
        <v>2.410085460129913E-4</v>
      </c>
      <c r="AF179" s="296">
        <f t="shared" si="837"/>
        <v>6.8035853081740711E-4</v>
      </c>
      <c r="AG179" s="296">
        <f t="shared" si="837"/>
        <v>7.9666380133434759E-5</v>
      </c>
      <c r="AH179" s="296">
        <f t="shared" si="837"/>
        <v>5.8207238671858427E-6</v>
      </c>
      <c r="AI179" s="296">
        <f t="shared" si="837"/>
        <v>2.1581453107565973E-4</v>
      </c>
      <c r="AJ179" s="296">
        <f t="shared" si="837"/>
        <v>2.7345389424828051E-5</v>
      </c>
      <c r="AK179" s="296">
        <f t="shared" si="837"/>
        <v>1.3814663587223436E-4</v>
      </c>
      <c r="AL179" s="296">
        <f t="shared" si="837"/>
        <v>4.2502204913134298E-4</v>
      </c>
      <c r="AM179" s="296">
        <f t="shared" si="837"/>
        <v>3.7676355237882096E-5</v>
      </c>
      <c r="AN179" s="296">
        <f t="shared" si="837"/>
        <v>2.3119085228578667E-5</v>
      </c>
      <c r="AO179" s="296">
        <f t="shared" si="837"/>
        <v>2.2141684128929262E-4</v>
      </c>
      <c r="AP179" s="296">
        <f t="shared" si="837"/>
        <v>3.2545818515923542E-4</v>
      </c>
      <c r="AQ179" s="296">
        <f t="shared" si="837"/>
        <v>2.3610515949072782E-5</v>
      </c>
      <c r="AR179" s="296">
        <f t="shared" si="837"/>
        <v>1.3104819213176382E-5</v>
      </c>
      <c r="AS179" s="296">
        <f t="shared" si="837"/>
        <v>8.820635398735469E-5</v>
      </c>
      <c r="AT179" s="296">
        <f t="shared" si="837"/>
        <v>1.0213022440135459E-4</v>
      </c>
      <c r="AU179" s="296">
        <f t="shared" si="837"/>
        <v>1.754189258510435E-4</v>
      </c>
      <c r="AV179" s="296">
        <f t="shared" si="837"/>
        <v>3.2303379360479776E-5</v>
      </c>
      <c r="AW179" s="296">
        <f t="shared" si="837"/>
        <v>6.2269732627943117E-5</v>
      </c>
      <c r="AX179" s="296">
        <f t="shared" si="837"/>
        <v>6.4868855105223092E-6</v>
      </c>
      <c r="AY179" s="296">
        <f t="shared" si="837"/>
        <v>2.6165955695642176E-5</v>
      </c>
      <c r="AZ179" s="296">
        <f t="shared" si="837"/>
        <v>2.7258023963406873E-5</v>
      </c>
      <c r="BA179" s="296">
        <f t="shared" si="837"/>
        <v>1.8663446696098696E-2</v>
      </c>
      <c r="BB179" s="296">
        <f t="shared" si="837"/>
        <v>9.1078493531575853E-4</v>
      </c>
      <c r="BC179" s="296">
        <f t="shared" si="837"/>
        <v>3.7130321103999745E-6</v>
      </c>
      <c r="BD179" s="296">
        <f t="shared" si="837"/>
        <v>2.3304736834098665E-5</v>
      </c>
      <c r="BE179" s="296">
        <f t="shared" si="837"/>
        <v>3.5403761172663758E-4</v>
      </c>
      <c r="BF179" s="296">
        <f t="shared" si="837"/>
        <v>1.1391364101053568E-3</v>
      </c>
      <c r="BG179" s="296">
        <f t="shared" si="837"/>
        <v>2.3932676088063366E-4</v>
      </c>
      <c r="BH179" s="296">
        <f t="shared" si="837"/>
        <v>8.0015841979119454E-5</v>
      </c>
      <c r="BI179" s="296">
        <f t="shared" si="837"/>
        <v>6.0110713662572292E-4</v>
      </c>
      <c r="BJ179" s="296">
        <f t="shared" si="837"/>
        <v>9.6211214390069944E-6</v>
      </c>
      <c r="BK179" s="296">
        <f t="shared" si="837"/>
        <v>1.8974686152411636E-3</v>
      </c>
      <c r="BL179" s="296">
        <f t="shared" si="837"/>
        <v>2.1916718065769734E-4</v>
      </c>
      <c r="BM179" s="296">
        <f t="shared" si="837"/>
        <v>3.1390410288628494E-4</v>
      </c>
      <c r="BN179" s="296">
        <f t="shared" si="837"/>
        <v>3.6584286970117399E-4</v>
      </c>
      <c r="BO179" s="296">
        <f t="shared" si="837"/>
        <v>3.4406702844194587E-3</v>
      </c>
      <c r="BP179" s="296">
        <f t="shared" ref="BP179:EA179" si="838">BP172/$FK$178</f>
        <v>1.3885648024628141E-4</v>
      </c>
      <c r="BQ179" s="296">
        <f t="shared" si="838"/>
        <v>1.1081435126661949E-3</v>
      </c>
      <c r="BR179" s="296">
        <f t="shared" si="838"/>
        <v>1.1388087896250276E-4</v>
      </c>
      <c r="BS179" s="296">
        <f t="shared" si="838"/>
        <v>3.9478267879693851E-4</v>
      </c>
      <c r="BT179" s="296">
        <f t="shared" si="838"/>
        <v>1.0128933183517578E-4</v>
      </c>
      <c r="BU179" s="296">
        <f t="shared" si="838"/>
        <v>6.1123060946790167E-5</v>
      </c>
      <c r="BV179" s="296">
        <f t="shared" si="838"/>
        <v>1.4011235875421082E-5</v>
      </c>
      <c r="BW179" s="296">
        <f t="shared" si="838"/>
        <v>1.1501662996097803E-4</v>
      </c>
      <c r="BX179" s="296">
        <f t="shared" si="838"/>
        <v>6.4896156811917202E-4</v>
      </c>
      <c r="BY179" s="296">
        <f t="shared" si="838"/>
        <v>2.2267271979722203E-4</v>
      </c>
      <c r="BZ179" s="296">
        <f t="shared" si="838"/>
        <v>1.6140768997562245E-4</v>
      </c>
      <c r="CA179" s="296">
        <f t="shared" si="838"/>
        <v>1.5980234962200833E-4</v>
      </c>
      <c r="CB179" s="296">
        <f t="shared" si="838"/>
        <v>7.6958050829378295E-5</v>
      </c>
      <c r="CC179" s="296">
        <f t="shared" si="838"/>
        <v>0.12449578252517562</v>
      </c>
      <c r="CD179" s="296">
        <f t="shared" si="838"/>
        <v>1.6555754939312828E-4</v>
      </c>
      <c r="CE179" s="296">
        <f t="shared" si="838"/>
        <v>8.5869327894338242E-5</v>
      </c>
      <c r="CF179" s="296">
        <f t="shared" si="838"/>
        <v>8.4198463444658256E-3</v>
      </c>
      <c r="CG179" s="296">
        <f t="shared" si="838"/>
        <v>2.3239212738032786E-5</v>
      </c>
      <c r="CH179" s="296">
        <f t="shared" si="838"/>
        <v>1.7800712764564583E-6</v>
      </c>
      <c r="CI179" s="296">
        <f t="shared" si="838"/>
        <v>1.6053403536141068E-4</v>
      </c>
      <c r="CJ179" s="296">
        <f t="shared" si="838"/>
        <v>2.2254167160509026E-4</v>
      </c>
      <c r="CK179" s="296">
        <f t="shared" si="838"/>
        <v>5.2015211593632592E-5</v>
      </c>
      <c r="CL179" s="296">
        <f t="shared" si="838"/>
        <v>2.6209638426352765E-5</v>
      </c>
      <c r="CM179" s="296">
        <f t="shared" si="838"/>
        <v>8.8566736515717045E-6</v>
      </c>
      <c r="CN179" s="296">
        <f t="shared" si="838"/>
        <v>1.0571220831962281E-5</v>
      </c>
      <c r="CO179" s="296">
        <f t="shared" si="838"/>
        <v>1.1139096331199924E-5</v>
      </c>
      <c r="CP179" s="296">
        <f t="shared" si="838"/>
        <v>1.8707129426809284E-3</v>
      </c>
      <c r="CQ179" s="296">
        <f t="shared" si="838"/>
        <v>2.5803389030744296E-4</v>
      </c>
      <c r="CR179" s="296">
        <f t="shared" si="838"/>
        <v>4.5312096566092871E-4</v>
      </c>
      <c r="CS179" s="296">
        <f t="shared" si="838"/>
        <v>2.5849255897990412E-4</v>
      </c>
      <c r="CT179" s="296">
        <f t="shared" si="838"/>
        <v>3.5817655046146583E-4</v>
      </c>
      <c r="CU179" s="296">
        <f t="shared" si="838"/>
        <v>3.9560172999776204E-4</v>
      </c>
      <c r="CV179" s="296">
        <f t="shared" si="838"/>
        <v>2.1705948890091145E-4</v>
      </c>
      <c r="CW179" s="296">
        <f t="shared" si="838"/>
        <v>5.9015369190004306E-4</v>
      </c>
      <c r="CX179" s="296">
        <f t="shared" si="838"/>
        <v>1.4175046115585787E-5</v>
      </c>
      <c r="CY179" s="296">
        <f t="shared" si="838"/>
        <v>6.661616433364661E-4</v>
      </c>
      <c r="CZ179" s="296">
        <f t="shared" si="838"/>
        <v>6.2138684435811338E-5</v>
      </c>
      <c r="DA179" s="296">
        <f t="shared" si="838"/>
        <v>1.3760060173835201E-2</v>
      </c>
      <c r="DB179" s="296">
        <f t="shared" si="838"/>
        <v>3.2545818515923542E-4</v>
      </c>
      <c r="DC179" s="296">
        <f t="shared" si="838"/>
        <v>1.2864564194268147E-5</v>
      </c>
      <c r="DD179" s="296">
        <f t="shared" si="838"/>
        <v>3.6103776932300934E-5</v>
      </c>
      <c r="DE179" s="296">
        <f t="shared" si="838"/>
        <v>2.575096975389159E-3</v>
      </c>
      <c r="DF179" s="296">
        <f t="shared" si="838"/>
        <v>3.1604455669110372E-4</v>
      </c>
      <c r="DG179" s="296">
        <f t="shared" si="838"/>
        <v>2.2267271979722203E-4</v>
      </c>
      <c r="DH179" s="296">
        <f t="shared" si="838"/>
        <v>1.9580784041021043E-5</v>
      </c>
      <c r="DI179" s="296">
        <f t="shared" si="838"/>
        <v>1.1881702753279921E-5</v>
      </c>
      <c r="DJ179" s="296">
        <f t="shared" si="838"/>
        <v>3.8113182544987975E-5</v>
      </c>
      <c r="DK179" s="296">
        <f t="shared" si="838"/>
        <v>6.8581887215623058E-5</v>
      </c>
      <c r="DL179" s="296">
        <f t="shared" si="838"/>
        <v>1.3814663587223436E-2</v>
      </c>
      <c r="DM179" s="296">
        <f t="shared" si="838"/>
        <v>4.1651483732545602E-5</v>
      </c>
      <c r="DN179" s="296">
        <f t="shared" si="838"/>
        <v>6.5960923372987784E-5</v>
      </c>
      <c r="DO179" s="296">
        <f t="shared" si="838"/>
        <v>7.7187385165608898E-5</v>
      </c>
      <c r="DP179" s="296">
        <f t="shared" si="838"/>
        <v>9.3208026653717014E-5</v>
      </c>
      <c r="DQ179" s="296">
        <f t="shared" si="838"/>
        <v>0.31506169525011551</v>
      </c>
      <c r="DR179" s="296">
        <f t="shared" si="838"/>
        <v>6.3734196175015568E-4</v>
      </c>
      <c r="DS179" s="296">
        <f t="shared" si="838"/>
        <v>5.8371048912023134E-5</v>
      </c>
      <c r="DT179" s="296">
        <f t="shared" si="838"/>
        <v>3.515367753934564E-5</v>
      </c>
      <c r="DU179" s="296">
        <f t="shared" si="838"/>
        <v>4.0504812051392672E-5</v>
      </c>
      <c r="DV179" s="296">
        <f t="shared" si="838"/>
        <v>6.0500582034164293E-6</v>
      </c>
      <c r="DW179" s="296">
        <f t="shared" si="838"/>
        <v>1.4196887480941081E-6</v>
      </c>
      <c r="DX179" s="296">
        <f t="shared" si="838"/>
        <v>1.4207808163618727E-5</v>
      </c>
      <c r="DY179" s="296">
        <f t="shared" si="838"/>
        <v>1.3203105357275205E-5</v>
      </c>
      <c r="DZ179" s="296">
        <f t="shared" si="838"/>
        <v>2.5652683609792768E-4</v>
      </c>
      <c r="EA179" s="296">
        <f t="shared" si="838"/>
        <v>1.8356575512856816E-4</v>
      </c>
      <c r="EB179" s="296">
        <f t="shared" ref="EB179:FI179" si="839">EB172/$FK$178</f>
        <v>3.110210426593861E-5</v>
      </c>
      <c r="EC179" s="296">
        <f t="shared" si="839"/>
        <v>1.4207808163618728E-3</v>
      </c>
      <c r="ED179" s="296">
        <f t="shared" si="839"/>
        <v>4.3453396374357353E-5</v>
      </c>
      <c r="EE179" s="296">
        <f t="shared" si="839"/>
        <v>2.0749297087529271E-5</v>
      </c>
      <c r="EF179" s="296">
        <f t="shared" si="839"/>
        <v>1.9329608339435163E-5</v>
      </c>
      <c r="EG179" s="296">
        <f t="shared" si="839"/>
        <v>3.907420262062091E-5</v>
      </c>
      <c r="EH179" s="296">
        <f t="shared" si="839"/>
        <v>1.4712562116979571E-3</v>
      </c>
      <c r="EI179" s="296">
        <f t="shared" si="839"/>
        <v>2.4832540340701475E-4</v>
      </c>
      <c r="EJ179" s="296">
        <f t="shared" si="839"/>
        <v>9.5009939295528758E-6</v>
      </c>
      <c r="EK179" s="296">
        <f t="shared" si="839"/>
        <v>5.0071330077011422E-3</v>
      </c>
      <c r="EL179" s="296">
        <f t="shared" si="839"/>
        <v>2.7596565126413932E-5</v>
      </c>
      <c r="EM179" s="296">
        <f t="shared" si="839"/>
        <v>3.4465674530653886E-4</v>
      </c>
      <c r="EN179" s="296">
        <f t="shared" si="839"/>
        <v>1.6481494297104828E-4</v>
      </c>
      <c r="EO179" s="296">
        <f t="shared" si="839"/>
        <v>2.9420319133580976E-4</v>
      </c>
      <c r="EP179" s="296">
        <f t="shared" si="839"/>
        <v>5.1436415411717298E-3</v>
      </c>
      <c r="EQ179" s="296">
        <f t="shared" si="839"/>
        <v>3.0038429773135796E-4</v>
      </c>
      <c r="ER179" s="296">
        <f t="shared" si="839"/>
        <v>1.8121780835287407E-4</v>
      </c>
      <c r="ES179" s="296">
        <f t="shared" si="839"/>
        <v>2.74458597054624E-4</v>
      </c>
      <c r="ET179" s="296">
        <f t="shared" si="839"/>
        <v>8.545434195258765E-5</v>
      </c>
      <c r="EU179" s="296">
        <f t="shared" si="839"/>
        <v>3.0315815113148033E-5</v>
      </c>
      <c r="EV179" s="296">
        <f t="shared" si="839"/>
        <v>5.5044608968411865E-4</v>
      </c>
      <c r="EW179" s="296">
        <f t="shared" si="839"/>
        <v>2.0323390463101039E-5</v>
      </c>
      <c r="EX179" s="296">
        <f t="shared" si="839"/>
        <v>1.9624466771731629E-4</v>
      </c>
      <c r="EY179" s="296">
        <f t="shared" si="839"/>
        <v>3.2482478556393192E-4</v>
      </c>
      <c r="EZ179" s="296">
        <f t="shared" si="839"/>
        <v>3.9292616274173846E-5</v>
      </c>
      <c r="FA179" s="296">
        <f t="shared" si="839"/>
        <v>9.3917871027764064E-5</v>
      </c>
      <c r="FB179" s="296">
        <f t="shared" si="839"/>
        <v>4.0734146387623249E-5</v>
      </c>
      <c r="FC179" s="296">
        <f t="shared" si="839"/>
        <v>7.5680330956093606E-5</v>
      </c>
      <c r="FD179" s="296">
        <f t="shared" si="839"/>
        <v>7.480667634188184E-6</v>
      </c>
      <c r="FE179" s="296">
        <f t="shared" si="839"/>
        <v>2.7618406491769222E-5</v>
      </c>
      <c r="FF179" s="296">
        <f t="shared" si="839"/>
        <v>6.5196475585552497E-4</v>
      </c>
      <c r="FG179" s="296">
        <f t="shared" si="839"/>
        <v>9.4267332873448759E-5</v>
      </c>
      <c r="FH179" s="296">
        <f t="shared" si="839"/>
        <v>9.8178029340314165E-4</v>
      </c>
      <c r="FI179" s="296">
        <f t="shared" si="839"/>
        <v>7.7034495608121838E-5</v>
      </c>
      <c r="FJ179" s="166">
        <f>FJ172/$FK$178</f>
        <v>5.9845341073505476E-2</v>
      </c>
      <c r="FK179" s="153">
        <f>SUM(D173:FJ173)</f>
        <v>936307.53000000038</v>
      </c>
    </row>
    <row r="180" spans="1:167">
      <c r="A180" s="245" t="s">
        <v>170</v>
      </c>
      <c r="B180" s="175"/>
      <c r="C180" s="297">
        <f>C173/$FK$179</f>
        <v>2.568600510988093E-4</v>
      </c>
      <c r="D180" s="297">
        <f t="shared" ref="D180:BO180" si="840">D173/$FK$179</f>
        <v>8.8112075740755789E-5</v>
      </c>
      <c r="E180" s="297">
        <f t="shared" si="840"/>
        <v>4.4504608437785376E-5</v>
      </c>
      <c r="F180" s="297">
        <f t="shared" si="840"/>
        <v>3.3461228278277317E-3</v>
      </c>
      <c r="G180" s="297">
        <f>G173/$FK$179</f>
        <v>1.7990883828521587E-4</v>
      </c>
      <c r="H180" s="297">
        <f t="shared" si="840"/>
        <v>2.5974371903214307E-4</v>
      </c>
      <c r="I180" s="297">
        <f t="shared" si="840"/>
        <v>0.27661851656794845</v>
      </c>
      <c r="J180" s="297">
        <f t="shared" si="840"/>
        <v>1.372305528718753E-4</v>
      </c>
      <c r="K180" s="297">
        <f t="shared" si="840"/>
        <v>5.2547905921465762E-4</v>
      </c>
      <c r="L180" s="297">
        <f t="shared" si="840"/>
        <v>9.4028935129892603E-5</v>
      </c>
      <c r="M180" s="297">
        <f>M173/$FK$179</f>
        <v>7.4761761234580677E-8</v>
      </c>
      <c r="N180" s="297">
        <f>N173/$FK$179</f>
        <v>4.2827808935809785E-5</v>
      </c>
      <c r="O180" s="297">
        <f t="shared" si="840"/>
        <v>5.2490125760283031E-3</v>
      </c>
      <c r="P180" s="297">
        <f t="shared" si="840"/>
        <v>5.7673358666676518E-6</v>
      </c>
      <c r="Q180" s="297">
        <f t="shared" si="840"/>
        <v>2.212713167008279E-3</v>
      </c>
      <c r="R180" s="297">
        <f t="shared" si="840"/>
        <v>4.381039208346427E-5</v>
      </c>
      <c r="S180" s="297">
        <f t="shared" si="840"/>
        <v>2.9781881600375457E-4</v>
      </c>
      <c r="T180" s="297">
        <f t="shared" si="840"/>
        <v>1.0507231528940065E-4</v>
      </c>
      <c r="U180" s="297">
        <f t="shared" si="840"/>
        <v>0.10733652862964796</v>
      </c>
      <c r="V180" s="297">
        <f t="shared" si="840"/>
        <v>1.8711800811855045E-5</v>
      </c>
      <c r="W180" s="297">
        <f t="shared" si="840"/>
        <v>1.8904045340743968E-4</v>
      </c>
      <c r="X180" s="297">
        <f t="shared" si="840"/>
        <v>2.3015942208645905E-5</v>
      </c>
      <c r="Y180" s="297">
        <f t="shared" si="840"/>
        <v>3.5220265717610951E-4</v>
      </c>
      <c r="Z180" s="297">
        <f t="shared" si="840"/>
        <v>1.680003577457077E-4</v>
      </c>
      <c r="AA180" s="297">
        <f t="shared" si="840"/>
        <v>4.5943238328970809E-4</v>
      </c>
      <c r="AB180" s="297">
        <f t="shared" si="840"/>
        <v>3.951693093827835E-6</v>
      </c>
      <c r="AC180" s="297">
        <f t="shared" si="840"/>
        <v>8.2024332325939919E-6</v>
      </c>
      <c r="AD180" s="297">
        <f t="shared" si="840"/>
        <v>3.1346538460499178E-5</v>
      </c>
      <c r="AE180" s="297">
        <f t="shared" si="840"/>
        <v>2.4908482793041287E-4</v>
      </c>
      <c r="AF180" s="297">
        <f t="shared" si="840"/>
        <v>6.7872998949394304E-4</v>
      </c>
      <c r="AG180" s="297">
        <f t="shared" si="840"/>
        <v>7.8093999735321979E-5</v>
      </c>
      <c r="AH180" s="297">
        <f t="shared" si="840"/>
        <v>6.6110757434579195E-6</v>
      </c>
      <c r="AI180" s="297">
        <f t="shared" si="840"/>
        <v>2.1560223914892569E-4</v>
      </c>
      <c r="AJ180" s="297">
        <f t="shared" si="840"/>
        <v>2.7490967631115804E-5</v>
      </c>
      <c r="AK180" s="297">
        <f t="shared" si="840"/>
        <v>1.4605244069755579E-4</v>
      </c>
      <c r="AL180" s="297">
        <f t="shared" si="840"/>
        <v>4.1855906039760227E-4</v>
      </c>
      <c r="AM180" s="297">
        <f t="shared" si="840"/>
        <v>4.3319100509637027E-5</v>
      </c>
      <c r="AN180" s="297">
        <f t="shared" si="840"/>
        <v>2.2599412396053242E-5</v>
      </c>
      <c r="AO180" s="297">
        <f t="shared" si="840"/>
        <v>2.1835774406300023E-4</v>
      </c>
      <c r="AP180" s="297">
        <f t="shared" si="840"/>
        <v>3.3437731724746448E-4</v>
      </c>
      <c r="AQ180" s="297">
        <f t="shared" si="840"/>
        <v>2.3389751014818808E-5</v>
      </c>
      <c r="AR180" s="297">
        <f t="shared" si="840"/>
        <v>1.3510518280249221E-5</v>
      </c>
      <c r="AS180" s="297">
        <f t="shared" si="840"/>
        <v>8.5260448562236773E-5</v>
      </c>
      <c r="AT180" s="297">
        <f t="shared" si="840"/>
        <v>1.0250905490421504E-4</v>
      </c>
      <c r="AU180" s="297">
        <f t="shared" si="840"/>
        <v>1.727210289550912E-4</v>
      </c>
      <c r="AV180" s="297">
        <f t="shared" si="840"/>
        <v>3.2307761104943787E-5</v>
      </c>
      <c r="AW180" s="297">
        <f t="shared" si="840"/>
        <v>6.2116343334331586E-5</v>
      </c>
      <c r="AX180" s="297">
        <f t="shared" si="840"/>
        <v>6.493592975803578E-6</v>
      </c>
      <c r="AY180" s="297">
        <f t="shared" si="840"/>
        <v>2.6081174419263713E-5</v>
      </c>
      <c r="AZ180" s="297">
        <f t="shared" si="840"/>
        <v>2.7896817192103529E-5</v>
      </c>
      <c r="BA180" s="297">
        <f t="shared" si="840"/>
        <v>1.7969523325311709E-2</v>
      </c>
      <c r="BB180" s="297">
        <f t="shared" si="840"/>
        <v>9.6485392999028812E-4</v>
      </c>
      <c r="BC180" s="297">
        <f t="shared" si="840"/>
        <v>3.7594485649389135E-6</v>
      </c>
      <c r="BD180" s="297">
        <f t="shared" si="840"/>
        <v>2.478886397506596E-5</v>
      </c>
      <c r="BE180" s="297">
        <f t="shared" si="840"/>
        <v>3.4190689462894726E-4</v>
      </c>
      <c r="BF180" s="297">
        <f t="shared" si="840"/>
        <v>1.1489814676594553E-3</v>
      </c>
      <c r="BG180" s="297">
        <f t="shared" si="840"/>
        <v>2.4383014414078237E-4</v>
      </c>
      <c r="BH180" s="297">
        <f t="shared" si="840"/>
        <v>7.8788216089643078E-5</v>
      </c>
      <c r="BI180" s="297">
        <f t="shared" si="840"/>
        <v>6.149261664060309E-4</v>
      </c>
      <c r="BJ180" s="297">
        <f t="shared" si="840"/>
        <v>9.8685524829646486E-6</v>
      </c>
      <c r="BK180" s="297">
        <f t="shared" si="840"/>
        <v>2.0949313523089996E-3</v>
      </c>
      <c r="BL180" s="297">
        <f t="shared" si="840"/>
        <v>2.1577312317460473E-4</v>
      </c>
      <c r="BM180" s="297">
        <f t="shared" si="840"/>
        <v>3.187521091494371E-4</v>
      </c>
      <c r="BN180" s="297">
        <f t="shared" si="840"/>
        <v>3.8534347790623863E-4</v>
      </c>
      <c r="BO180" s="297">
        <f t="shared" si="840"/>
        <v>3.350928941049955E-3</v>
      </c>
      <c r="BP180" s="297">
        <f t="shared" ref="BP180:EA180" si="841">BP173/$FK$179</f>
        <v>1.3780728645854204E-4</v>
      </c>
      <c r="BQ180" s="297">
        <f t="shared" si="841"/>
        <v>1.1185427505853761E-3</v>
      </c>
      <c r="BR180" s="297">
        <f t="shared" si="841"/>
        <v>1.1157658851680917E-4</v>
      </c>
      <c r="BS180" s="297">
        <f t="shared" si="841"/>
        <v>4.0115025028155001E-4</v>
      </c>
      <c r="BT180" s="297">
        <f t="shared" si="841"/>
        <v>1.0413245314816592E-4</v>
      </c>
      <c r="BU180" s="297">
        <f t="shared" si="841"/>
        <v>6.0663829116059736E-5</v>
      </c>
      <c r="BV180" s="297">
        <f t="shared" si="841"/>
        <v>1.4183374131360445E-5</v>
      </c>
      <c r="BW180" s="297">
        <f t="shared" si="841"/>
        <v>1.1802746048619299E-4</v>
      </c>
      <c r="BX180" s="297">
        <f t="shared" si="841"/>
        <v>6.9202690274209353E-4</v>
      </c>
      <c r="BY180" s="297">
        <f t="shared" si="841"/>
        <v>2.195966532491733E-4</v>
      </c>
      <c r="BZ180" s="297">
        <f t="shared" si="841"/>
        <v>1.6943151146076965E-4</v>
      </c>
      <c r="CA180" s="297">
        <f t="shared" si="841"/>
        <v>1.5885806237187899E-4</v>
      </c>
      <c r="CB180" s="297">
        <f t="shared" si="841"/>
        <v>7.8702774076803557E-5</v>
      </c>
      <c r="CC180" s="297">
        <f t="shared" si="841"/>
        <v>0.12186167081236648</v>
      </c>
      <c r="CD180" s="297">
        <f t="shared" si="841"/>
        <v>1.7131123574323914E-4</v>
      </c>
      <c r="CE180" s="297">
        <f t="shared" si="841"/>
        <v>9.0739417635571037E-5</v>
      </c>
      <c r="CF180" s="297">
        <f t="shared" si="841"/>
        <v>8.2665147422236341E-3</v>
      </c>
      <c r="CG180" s="297">
        <f t="shared" si="841"/>
        <v>2.2439208621979141E-5</v>
      </c>
      <c r="CH180" s="297">
        <f t="shared" si="841"/>
        <v>1.7622415148151156E-6</v>
      </c>
      <c r="CI180" s="297">
        <f t="shared" si="841"/>
        <v>1.6020377407410143E-4</v>
      </c>
      <c r="CJ180" s="297">
        <f t="shared" si="841"/>
        <v>2.323275131622619E-4</v>
      </c>
      <c r="CK180" s="297">
        <f t="shared" si="841"/>
        <v>5.2707041670379368E-5</v>
      </c>
      <c r="CL180" s="297">
        <f t="shared" si="841"/>
        <v>3.0032867513091548E-5</v>
      </c>
      <c r="CM180" s="297">
        <f t="shared" si="841"/>
        <v>9.0034521029644999E-6</v>
      </c>
      <c r="CN180" s="297">
        <f t="shared" si="841"/>
        <v>1.0338483553582011E-5</v>
      </c>
      <c r="CO180" s="297">
        <f t="shared" si="841"/>
        <v>1.249589437777991E-5</v>
      </c>
      <c r="CP180" s="297">
        <f t="shared" si="841"/>
        <v>1.7627755273953627E-3</v>
      </c>
      <c r="CQ180" s="297">
        <f t="shared" si="841"/>
        <v>2.4318932904448596E-4</v>
      </c>
      <c r="CR180" s="297">
        <f t="shared" si="841"/>
        <v>4.5764878127168304E-4</v>
      </c>
      <c r="CS180" s="297">
        <f t="shared" si="841"/>
        <v>2.5819508254942678E-4</v>
      </c>
      <c r="CT180" s="297">
        <f t="shared" si="841"/>
        <v>3.5719033467561655E-4</v>
      </c>
      <c r="CU180" s="297">
        <f t="shared" si="841"/>
        <v>3.8107137726426261E-4</v>
      </c>
      <c r="CV180" s="297">
        <f t="shared" si="841"/>
        <v>2.156876811617652E-4</v>
      </c>
      <c r="CW180" s="297">
        <f t="shared" si="841"/>
        <v>5.8797989160676702E-4</v>
      </c>
      <c r="CX180" s="297">
        <f t="shared" si="841"/>
        <v>1.4172693879755505E-5</v>
      </c>
      <c r="CY180" s="297">
        <f t="shared" si="841"/>
        <v>6.5309738564208678E-4</v>
      </c>
      <c r="CZ180" s="297">
        <f t="shared" si="841"/>
        <v>6.0557026600010338E-5</v>
      </c>
      <c r="DA180" s="297">
        <f t="shared" si="841"/>
        <v>1.3750823941360372E-2</v>
      </c>
      <c r="DB180" s="297">
        <f t="shared" si="841"/>
        <v>3.3437731724746448E-4</v>
      </c>
      <c r="DC180" s="297">
        <f t="shared" si="841"/>
        <v>1.2805621674323174E-5</v>
      </c>
      <c r="DD180" s="297">
        <f t="shared" si="841"/>
        <v>3.5394353818771475E-5</v>
      </c>
      <c r="DE180" s="297">
        <f t="shared" si="841"/>
        <v>2.6070494167658772E-3</v>
      </c>
      <c r="DF180" s="297">
        <f t="shared" si="841"/>
        <v>3.1004770409141097E-4</v>
      </c>
      <c r="DG180" s="297">
        <f t="shared" si="841"/>
        <v>2.195966532491733E-4</v>
      </c>
      <c r="DH180" s="297">
        <f t="shared" si="841"/>
        <v>1.9416697417781093E-5</v>
      </c>
      <c r="DI180" s="297">
        <f t="shared" si="841"/>
        <v>1.1908480539508206E-5</v>
      </c>
      <c r="DJ180" s="297">
        <f t="shared" si="841"/>
        <v>3.6996391559512491E-5</v>
      </c>
      <c r="DK180" s="297">
        <f t="shared" si="841"/>
        <v>6.9026466122727831E-5</v>
      </c>
      <c r="DL180" s="297">
        <f t="shared" si="841"/>
        <v>1.3948408596051764E-2</v>
      </c>
      <c r="DM180" s="297">
        <f t="shared" si="841"/>
        <v>4.1546178743216969E-5</v>
      </c>
      <c r="DN180" s="297">
        <f t="shared" si="841"/>
        <v>6.4711644474332039E-5</v>
      </c>
      <c r="DO180" s="297">
        <f t="shared" si="841"/>
        <v>7.4954005763469591E-5</v>
      </c>
      <c r="DP180" s="297">
        <f t="shared" si="841"/>
        <v>9.303567173063316E-5</v>
      </c>
      <c r="DQ180" s="297">
        <f t="shared" si="841"/>
        <v>0.31987353556795584</v>
      </c>
      <c r="DR180" s="297">
        <f t="shared" si="841"/>
        <v>6.3960822786504742E-4</v>
      </c>
      <c r="DS180" s="297">
        <f t="shared" si="841"/>
        <v>5.8687982569145827E-5</v>
      </c>
      <c r="DT180" s="297">
        <f t="shared" si="841"/>
        <v>3.6152651682722219E-5</v>
      </c>
      <c r="DU180" s="297">
        <f t="shared" si="841"/>
        <v>4.801841121581067E-5</v>
      </c>
      <c r="DV180" s="297">
        <f t="shared" si="841"/>
        <v>6.9635240464209412E-6</v>
      </c>
      <c r="DW180" s="297">
        <f t="shared" si="841"/>
        <v>1.3991129602471524E-6</v>
      </c>
      <c r="DX180" s="297">
        <f t="shared" si="841"/>
        <v>1.4802828724446971E-5</v>
      </c>
      <c r="DY180" s="297">
        <f t="shared" si="841"/>
        <v>1.3467797273829458E-5</v>
      </c>
      <c r="DZ180" s="297">
        <f t="shared" si="841"/>
        <v>2.4895666491115358E-4</v>
      </c>
      <c r="EA180" s="297">
        <f t="shared" si="841"/>
        <v>1.8375372886299433E-4</v>
      </c>
      <c r="EB180" s="297">
        <f t="shared" ref="EB180:FJ180" si="842">EB173/$FK$179</f>
        <v>3.0652322106178072E-5</v>
      </c>
      <c r="EC180" s="297">
        <f t="shared" si="842"/>
        <v>1.431794530158269E-3</v>
      </c>
      <c r="ED180" s="297">
        <f t="shared" si="842"/>
        <v>4.6053244920501687E-5</v>
      </c>
      <c r="EE180" s="297">
        <f t="shared" si="842"/>
        <v>2.3058663215065665E-5</v>
      </c>
      <c r="EF180" s="297">
        <f t="shared" si="842"/>
        <v>1.8669079805435288E-5</v>
      </c>
      <c r="EG180" s="297">
        <f t="shared" si="842"/>
        <v>3.9655774209142575E-5</v>
      </c>
      <c r="EH180" s="297">
        <f t="shared" si="842"/>
        <v>1.452695782549137E-3</v>
      </c>
      <c r="EI180" s="297">
        <f t="shared" si="842"/>
        <v>2.4220674589683146E-4</v>
      </c>
      <c r="EJ180" s="297">
        <f t="shared" si="842"/>
        <v>9.2704583930880014E-6</v>
      </c>
      <c r="EK180" s="297">
        <f t="shared" si="842"/>
        <v>4.8531063292847794E-3</v>
      </c>
      <c r="EL180" s="297">
        <f t="shared" si="842"/>
        <v>2.6209337438522992E-5</v>
      </c>
      <c r="EM180" s="297">
        <f t="shared" si="842"/>
        <v>3.2831093433585847E-4</v>
      </c>
      <c r="EN180" s="297">
        <f t="shared" si="842"/>
        <v>1.5823860777879243E-4</v>
      </c>
      <c r="EO180" s="297">
        <f t="shared" si="842"/>
        <v>3.0203751538770588E-4</v>
      </c>
      <c r="EP180" s="297">
        <f t="shared" si="842"/>
        <v>5.3059489973342391E-3</v>
      </c>
      <c r="EQ180" s="297">
        <f t="shared" si="842"/>
        <v>3.1134001453560868E-4</v>
      </c>
      <c r="ER180" s="297">
        <f t="shared" si="842"/>
        <v>1.7635231450077084E-4</v>
      </c>
      <c r="ES180" s="297">
        <f t="shared" si="842"/>
        <v>2.8467142627807329E-4</v>
      </c>
      <c r="ET180" s="297">
        <f t="shared" si="842"/>
        <v>8.5292489317051595E-5</v>
      </c>
      <c r="EU180" s="297">
        <f t="shared" si="842"/>
        <v>2.937069191358526E-5</v>
      </c>
      <c r="EV180" s="297">
        <f t="shared" si="842"/>
        <v>5.4876200771342696E-4</v>
      </c>
      <c r="EW180" s="297">
        <f t="shared" si="842"/>
        <v>1.9993431004447857E-5</v>
      </c>
      <c r="EX180" s="297">
        <f t="shared" si="842"/>
        <v>2.0185675533336778E-4</v>
      </c>
      <c r="EY180" s="297">
        <f t="shared" si="842"/>
        <v>3.2957120402524144E-4</v>
      </c>
      <c r="EZ180" s="297">
        <f t="shared" si="842"/>
        <v>3.8555708293833747E-5</v>
      </c>
      <c r="FA180" s="297">
        <f t="shared" si="842"/>
        <v>9.3238596511127024E-5</v>
      </c>
      <c r="FB180" s="297">
        <f t="shared" si="842"/>
        <v>3.9965501505685837E-5</v>
      </c>
      <c r="FC180" s="297">
        <f t="shared" si="842"/>
        <v>7.8286244264210897E-5</v>
      </c>
      <c r="FD180" s="297">
        <f t="shared" si="842"/>
        <v>7.3266526009889056E-6</v>
      </c>
      <c r="FE180" s="297">
        <f t="shared" si="842"/>
        <v>2.6818111780004577E-5</v>
      </c>
      <c r="FF180" s="297">
        <f t="shared" si="842"/>
        <v>6.365429956544297E-4</v>
      </c>
      <c r="FG180" s="297">
        <f t="shared" si="842"/>
        <v>9.1593837763966261E-5</v>
      </c>
      <c r="FH180" s="297">
        <f t="shared" si="842"/>
        <v>9.7573710637572221E-4</v>
      </c>
      <c r="FI180" s="297">
        <f t="shared" si="842"/>
        <v>7.7303661116556399E-5</v>
      </c>
      <c r="FJ180" s="168">
        <f t="shared" si="842"/>
        <v>6.1026957670627699E-2</v>
      </c>
      <c r="FK180" s="153">
        <f>SUM(D174:FJ174)</f>
        <v>1018352.1299999993</v>
      </c>
    </row>
    <row r="181" spans="1:167">
      <c r="A181" s="246" t="s">
        <v>171</v>
      </c>
      <c r="B181" s="175"/>
      <c r="C181" s="298">
        <f>C174/$FK180</f>
        <v>2.430397037614093E-4</v>
      </c>
      <c r="D181" s="298">
        <f t="shared" ref="D181:BO182" si="843">D174/$FK$180</f>
        <v>8.098377522910474E-5</v>
      </c>
      <c r="E181" s="298">
        <f t="shared" si="843"/>
        <v>4.4031920471359973E-5</v>
      </c>
      <c r="F181" s="298">
        <f t="shared" si="843"/>
        <v>2.9773591184023957E-3</v>
      </c>
      <c r="G181" s="298">
        <f t="shared" si="843"/>
        <v>1.7848443052797476E-4</v>
      </c>
      <c r="H181" s="298">
        <f t="shared" si="843"/>
        <v>2.3822800861623392E-4</v>
      </c>
      <c r="I181" s="298">
        <f t="shared" si="843"/>
        <v>0.30932325933270272</v>
      </c>
      <c r="J181" s="298">
        <f t="shared" si="843"/>
        <v>1.2957207640936546E-4</v>
      </c>
      <c r="K181" s="298">
        <f t="shared" si="843"/>
        <v>4.7445278088631323E-4</v>
      </c>
      <c r="L181" s="298">
        <f t="shared" si="843"/>
        <v>9.4721655857880961E-5</v>
      </c>
      <c r="M181" s="298">
        <f t="shared" si="843"/>
        <v>6.8738502073933944E-8</v>
      </c>
      <c r="N181" s="298">
        <f t="shared" si="843"/>
        <v>4.0123645639156296E-5</v>
      </c>
      <c r="O181" s="298">
        <f t="shared" si="843"/>
        <v>5.0936408411106316E-3</v>
      </c>
      <c r="P181" s="298">
        <f t="shared" si="843"/>
        <v>5.5088999519252779E-6</v>
      </c>
      <c r="Q181" s="298">
        <f t="shared" si="843"/>
        <v>2.0291802207945513E-3</v>
      </c>
      <c r="R181" s="298">
        <f t="shared" si="843"/>
        <v>4.2009044553184205E-5</v>
      </c>
      <c r="S181" s="298">
        <f t="shared" si="843"/>
        <v>2.737559944024472E-4</v>
      </c>
      <c r="T181" s="298">
        <f t="shared" si="843"/>
        <v>1.049735124529077E-4</v>
      </c>
      <c r="U181" s="298">
        <f t="shared" si="843"/>
        <v>0.10644648035449199</v>
      </c>
      <c r="V181" s="298">
        <f t="shared" si="843"/>
        <v>1.6929311082208872E-5</v>
      </c>
      <c r="W181" s="298">
        <f t="shared" si="843"/>
        <v>1.7911289683265075E-4</v>
      </c>
      <c r="X181" s="298">
        <f t="shared" si="843"/>
        <v>2.1407133503025143E-5</v>
      </c>
      <c r="Y181" s="298">
        <f t="shared" si="843"/>
        <v>3.2494653887550688E-4</v>
      </c>
      <c r="Z181" s="298">
        <f t="shared" si="843"/>
        <v>1.5546685211921744E-4</v>
      </c>
      <c r="AA181" s="298">
        <f t="shared" si="843"/>
        <v>4.468002634805706E-4</v>
      </c>
      <c r="AB181" s="298">
        <f t="shared" si="843"/>
        <v>3.2503491694960195E-6</v>
      </c>
      <c r="AC181" s="298">
        <f t="shared" si="843"/>
        <v>7.7674507343545358E-6</v>
      </c>
      <c r="AD181" s="298">
        <f t="shared" si="843"/>
        <v>2.7524860187605264E-5</v>
      </c>
      <c r="AE181" s="298">
        <f t="shared" si="843"/>
        <v>2.2539354830042939E-4</v>
      </c>
      <c r="AF181" s="298">
        <f t="shared" si="843"/>
        <v>6.1149771444971642E-4</v>
      </c>
      <c r="AG181" s="298">
        <f t="shared" si="843"/>
        <v>6.8257332559416414E-5</v>
      </c>
      <c r="AH181" s="298">
        <f t="shared" si="843"/>
        <v>5.9606101084111294E-6</v>
      </c>
      <c r="AI181" s="298">
        <f t="shared" si="843"/>
        <v>1.9301771382360651E-4</v>
      </c>
      <c r="AJ181" s="298">
        <f t="shared" si="843"/>
        <v>2.5560902985492866E-5</v>
      </c>
      <c r="AK181" s="298">
        <f t="shared" si="843"/>
        <v>1.3536575015559704E-4</v>
      </c>
      <c r="AL181" s="298">
        <f t="shared" si="843"/>
        <v>3.8612380572130808E-4</v>
      </c>
      <c r="AM181" s="298">
        <f t="shared" si="843"/>
        <v>4.0663733869737203E-5</v>
      </c>
      <c r="AN181" s="298">
        <f t="shared" si="843"/>
        <v>1.9580653305060612E-5</v>
      </c>
      <c r="AO181" s="298">
        <f t="shared" si="843"/>
        <v>1.9315519082775437E-4</v>
      </c>
      <c r="AP181" s="298">
        <f t="shared" si="843"/>
        <v>3.09362538476745E-4</v>
      </c>
      <c r="AQ181" s="298">
        <f t="shared" si="843"/>
        <v>2.1024161848613224E-5</v>
      </c>
      <c r="AR181" s="298">
        <f t="shared" si="843"/>
        <v>1.2510407377455978E-5</v>
      </c>
      <c r="AS181" s="298">
        <f t="shared" si="843"/>
        <v>7.7399553335249618E-5</v>
      </c>
      <c r="AT181" s="298">
        <f t="shared" si="843"/>
        <v>9.0538427017381571E-5</v>
      </c>
      <c r="AU181" s="298">
        <f t="shared" si="843"/>
        <v>1.6195773067219894E-4</v>
      </c>
      <c r="AV181" s="298">
        <f t="shared" si="843"/>
        <v>2.8899630229083942E-5</v>
      </c>
      <c r="AW181" s="298">
        <f t="shared" si="843"/>
        <v>6.0489881825061868E-5</v>
      </c>
      <c r="AX181" s="298">
        <f t="shared" si="843"/>
        <v>5.9606101084111294E-6</v>
      </c>
      <c r="AY181" s="298">
        <f t="shared" si="843"/>
        <v>2.5443065553366121E-5</v>
      </c>
      <c r="AZ181" s="298">
        <f t="shared" si="843"/>
        <v>2.6267927578253327E-5</v>
      </c>
      <c r="BA181" s="298">
        <f t="shared" si="843"/>
        <v>1.8937457321368801E-2</v>
      </c>
      <c r="BB181" s="298">
        <f t="shared" si="843"/>
        <v>9.3445083676507918E-4</v>
      </c>
      <c r="BC181" s="298">
        <f t="shared" si="843"/>
        <v>3.6824197539607468E-6</v>
      </c>
      <c r="BD181" s="298">
        <f t="shared" si="843"/>
        <v>2.3253253273010795E-5</v>
      </c>
      <c r="BE181" s="298">
        <f t="shared" si="843"/>
        <v>3.400199104017195E-4</v>
      </c>
      <c r="BF181" s="298">
        <f t="shared" si="843"/>
        <v>9.8433534969873397E-5</v>
      </c>
      <c r="BG181" s="298">
        <f t="shared" si="843"/>
        <v>2.2924290441656968E-4</v>
      </c>
      <c r="BH181" s="298">
        <f t="shared" si="843"/>
        <v>7.1694257663113104E-5</v>
      </c>
      <c r="BI181" s="298">
        <f t="shared" si="843"/>
        <v>5.9230003279906764E-4</v>
      </c>
      <c r="BJ181" s="298">
        <f t="shared" si="843"/>
        <v>9.289517565991645E-6</v>
      </c>
      <c r="BK181" s="298">
        <f t="shared" si="843"/>
        <v>1.8176423905550247E-3</v>
      </c>
      <c r="BL181" s="298">
        <f t="shared" si="843"/>
        <v>2.0005850039317945E-4</v>
      </c>
      <c r="BM181" s="298">
        <f t="shared" si="843"/>
        <v>2.7882300398389718E-4</v>
      </c>
      <c r="BN181" s="298">
        <f t="shared" si="843"/>
        <v>3.7300457161119725E-4</v>
      </c>
      <c r="BO181" s="298">
        <f t="shared" si="843"/>
        <v>3.179843105940184E-3</v>
      </c>
      <c r="BP181" s="298">
        <f t="shared" ref="BP181:EA182" si="844">BP174/$FK$180</f>
        <v>1.271367694787461E-4</v>
      </c>
      <c r="BQ181" s="298">
        <f t="shared" si="844"/>
        <v>1.0477417079689329E-3</v>
      </c>
      <c r="BR181" s="298">
        <f t="shared" si="844"/>
        <v>1.0340234669121776E-4</v>
      </c>
      <c r="BS181" s="298">
        <f t="shared" si="844"/>
        <v>3.6603252354369822E-4</v>
      </c>
      <c r="BT181" s="298">
        <f t="shared" si="844"/>
        <v>9.7363178294722149E-5</v>
      </c>
      <c r="BU181" s="298">
        <f t="shared" si="844"/>
        <v>5.5383593099569635E-5</v>
      </c>
      <c r="BV181" s="298">
        <f t="shared" si="844"/>
        <v>1.2795181171762275E-5</v>
      </c>
      <c r="BW181" s="298">
        <f t="shared" si="844"/>
        <v>1.1303555676757908E-4</v>
      </c>
      <c r="BX181" s="298">
        <f t="shared" si="844"/>
        <v>6.6128402952326561E-4</v>
      </c>
      <c r="BY181" s="298">
        <f t="shared" si="844"/>
        <v>1.9829093891127832E-4</v>
      </c>
      <c r="BZ181" s="298">
        <f t="shared" si="844"/>
        <v>1.5817711305813259E-4</v>
      </c>
      <c r="CA181" s="298">
        <f t="shared" si="844"/>
        <v>1.4103176668369132E-4</v>
      </c>
      <c r="CB181" s="298">
        <f t="shared" si="844"/>
        <v>7.4031366733626861E-5</v>
      </c>
      <c r="CC181" s="298">
        <f t="shared" si="844"/>
        <v>0.12137255509054622</v>
      </c>
      <c r="CD181" s="298">
        <f t="shared" si="844"/>
        <v>1.6133908415353354E-4</v>
      </c>
      <c r="CE181" s="298">
        <f t="shared" si="844"/>
        <v>8.6070424382575869E-5</v>
      </c>
      <c r="CF181" s="298">
        <f t="shared" si="844"/>
        <v>7.5612352281327335E-3</v>
      </c>
      <c r="CG181" s="298">
        <f t="shared" si="844"/>
        <v>2.0542992334095688E-5</v>
      </c>
      <c r="CH181" s="298">
        <f t="shared" si="844"/>
        <v>1.7381021238694727E-6</v>
      </c>
      <c r="CI181" s="298">
        <f t="shared" si="844"/>
        <v>1.455292286765287E-4</v>
      </c>
      <c r="CJ181" s="298">
        <f t="shared" si="844"/>
        <v>2.1404187567221973E-4</v>
      </c>
      <c r="CK181" s="298">
        <f t="shared" si="844"/>
        <v>4.6997495846549689E-5</v>
      </c>
      <c r="CL181" s="298">
        <f t="shared" si="844"/>
        <v>2.7338284253404585E-5</v>
      </c>
      <c r="CM181" s="298">
        <f t="shared" si="844"/>
        <v>7.9343870965340894E-6</v>
      </c>
      <c r="CN181" s="298">
        <f t="shared" si="844"/>
        <v>9.8492453685936768E-6</v>
      </c>
      <c r="CO181" s="298">
        <f t="shared" si="844"/>
        <v>1.2608605237561597E-5</v>
      </c>
      <c r="CP181" s="298">
        <f t="shared" si="844"/>
        <v>1.6428501995670213E-3</v>
      </c>
      <c r="CQ181" s="298">
        <f t="shared" si="844"/>
        <v>2.2200572212678553E-4</v>
      </c>
      <c r="CR181" s="298">
        <f t="shared" si="844"/>
        <v>4.1218551779333959E-4</v>
      </c>
      <c r="CS181" s="298">
        <f t="shared" si="844"/>
        <v>2.428040288971558E-4</v>
      </c>
      <c r="CT181" s="298">
        <f t="shared" si="844"/>
        <v>3.2527059181385542E-4</v>
      </c>
      <c r="CU181" s="298">
        <f t="shared" si="844"/>
        <v>3.4722763333347207E-4</v>
      </c>
      <c r="CV181" s="298">
        <f t="shared" si="844"/>
        <v>2.1365890401780783E-4</v>
      </c>
      <c r="CW181" s="298">
        <f t="shared" si="844"/>
        <v>5.3568896644817776E-4</v>
      </c>
      <c r="CX181" s="298">
        <f t="shared" si="844"/>
        <v>1.325671111425869E-5</v>
      </c>
      <c r="CY181" s="298">
        <f t="shared" si="844"/>
        <v>5.9900694664428154E-4</v>
      </c>
      <c r="CZ181" s="298">
        <f t="shared" si="844"/>
        <v>5.9360606433847245E-5</v>
      </c>
      <c r="DA181" s="298">
        <f t="shared" si="844"/>
        <v>1.30210362500052E-2</v>
      </c>
      <c r="DB181" s="298">
        <f t="shared" si="844"/>
        <v>3.09362538476745E-4</v>
      </c>
      <c r="DC181" s="298">
        <f t="shared" si="844"/>
        <v>1.1322213270177976E-5</v>
      </c>
      <c r="DD181" s="298">
        <f t="shared" si="844"/>
        <v>3.2798085275277054E-5</v>
      </c>
      <c r="DE181" s="298">
        <f t="shared" si="844"/>
        <v>2.2516769322218646E-3</v>
      </c>
      <c r="DF181" s="298">
        <f t="shared" si="844"/>
        <v>2.8762153224936069E-4</v>
      </c>
      <c r="DG181" s="298">
        <f t="shared" si="844"/>
        <v>1.9829093891127832E-4</v>
      </c>
      <c r="DH181" s="298">
        <f t="shared" si="844"/>
        <v>1.7646155460979898E-5</v>
      </c>
      <c r="DI181" s="298">
        <f t="shared" si="844"/>
        <v>1.0526810603322455E-5</v>
      </c>
      <c r="DJ181" s="298">
        <f t="shared" si="844"/>
        <v>3.4693303975315515E-5</v>
      </c>
      <c r="DK181" s="298">
        <f t="shared" si="844"/>
        <v>6.4260679653117678E-5</v>
      </c>
      <c r="DL181" s="298">
        <f t="shared" si="844"/>
        <v>1.2039057648949003E-2</v>
      </c>
      <c r="DM181" s="298">
        <f t="shared" si="844"/>
        <v>3.7855275070716478E-5</v>
      </c>
      <c r="DN181" s="298">
        <f t="shared" si="844"/>
        <v>5.8408087190822725E-5</v>
      </c>
      <c r="DO181" s="298">
        <f t="shared" si="844"/>
        <v>6.8110035769257968E-5</v>
      </c>
      <c r="DP181" s="298">
        <f t="shared" si="844"/>
        <v>8.3586018521903679E-5</v>
      </c>
      <c r="DQ181" s="298">
        <f t="shared" si="844"/>
        <v>0.30195841982478122</v>
      </c>
      <c r="DR181" s="298">
        <f t="shared" si="844"/>
        <v>5.5474917109467857E-4</v>
      </c>
      <c r="DS181" s="298">
        <f t="shared" si="844"/>
        <v>5.5088999519252777E-5</v>
      </c>
      <c r="DT181" s="298">
        <f t="shared" si="844"/>
        <v>3.406483767063955E-5</v>
      </c>
      <c r="DU181" s="298">
        <f t="shared" si="844"/>
        <v>4.590749959937731E-5</v>
      </c>
      <c r="DV181" s="298">
        <f t="shared" si="844"/>
        <v>6.412320264896981E-6</v>
      </c>
      <c r="DW181" s="298">
        <f t="shared" si="844"/>
        <v>1.1783743212674389E-6</v>
      </c>
      <c r="DX181" s="298">
        <f t="shared" si="844"/>
        <v>1.8333540481719241E-5</v>
      </c>
      <c r="DY181" s="298">
        <f t="shared" si="844"/>
        <v>1.2667523953624969E-5</v>
      </c>
      <c r="DZ181" s="298">
        <f t="shared" si="844"/>
        <v>2.3135415840884051E-4</v>
      </c>
      <c r="EA181" s="298">
        <f t="shared" si="844"/>
        <v>1.6446177610489224E-4</v>
      </c>
      <c r="EB181" s="298">
        <f t="shared" ref="EB181:FJ182" si="845">EB174/$FK$180</f>
        <v>2.7858732911964371E-5</v>
      </c>
      <c r="EC181" s="298">
        <f t="shared" si="845"/>
        <v>1.3250819242652352E-3</v>
      </c>
      <c r="ED181" s="298">
        <f t="shared" si="845"/>
        <v>4.1498415680634975E-5</v>
      </c>
      <c r="EE181" s="298">
        <f t="shared" si="845"/>
        <v>2.2585507824292581E-5</v>
      </c>
      <c r="EF181" s="298">
        <f t="shared" si="845"/>
        <v>1.7744353321085518E-5</v>
      </c>
      <c r="EG181" s="298">
        <f t="shared" si="845"/>
        <v>3.974067398474438E-5</v>
      </c>
      <c r="EH181" s="298">
        <f t="shared" si="845"/>
        <v>1.3225876986185524E-3</v>
      </c>
      <c r="EI181" s="298">
        <f t="shared" si="845"/>
        <v>2.2217265848896507E-4</v>
      </c>
      <c r="EJ181" s="298">
        <f t="shared" si="845"/>
        <v>8.6708710473262389E-6</v>
      </c>
      <c r="EK181" s="298">
        <f t="shared" si="845"/>
        <v>4.3756966463064234E-3</v>
      </c>
      <c r="EL181" s="298">
        <f t="shared" si="845"/>
        <v>2.3979917437792384E-5</v>
      </c>
      <c r="EM181" s="298">
        <f t="shared" si="845"/>
        <v>3.0529714706837229E-4</v>
      </c>
      <c r="EN181" s="298">
        <f t="shared" si="845"/>
        <v>1.4086483032151175E-4</v>
      </c>
      <c r="EO181" s="298">
        <f t="shared" si="845"/>
        <v>2.9125485307326872E-4</v>
      </c>
      <c r="EP181" s="298">
        <f t="shared" si="845"/>
        <v>4.7950015089574206E-3</v>
      </c>
      <c r="EQ181" s="298">
        <f t="shared" si="845"/>
        <v>2.8940873330328306E-4</v>
      </c>
      <c r="ER181" s="298">
        <f t="shared" si="845"/>
        <v>1.6012143068822385E-4</v>
      </c>
      <c r="ES181" s="298">
        <f t="shared" si="845"/>
        <v>2.4451267166299362E-4</v>
      </c>
      <c r="ET181" s="298">
        <f t="shared" si="845"/>
        <v>8.0748100364851257E-5</v>
      </c>
      <c r="EU181" s="298">
        <f t="shared" si="845"/>
        <v>2.6729457520749742E-5</v>
      </c>
      <c r="EV181" s="298">
        <f t="shared" si="845"/>
        <v>4.952510876566835E-4</v>
      </c>
      <c r="EW181" s="298">
        <f t="shared" si="845"/>
        <v>1.8127324975497438E-5</v>
      </c>
      <c r="EX181" s="298">
        <f t="shared" si="845"/>
        <v>1.9825165976723603E-4</v>
      </c>
      <c r="EY181" s="298">
        <f t="shared" si="845"/>
        <v>3.0239049040924596E-4</v>
      </c>
      <c r="EZ181" s="298">
        <f t="shared" si="845"/>
        <v>3.5184293275843613E-5</v>
      </c>
      <c r="FA181" s="298">
        <f t="shared" si="845"/>
        <v>8.557943508204777E-5</v>
      </c>
      <c r="FB181" s="298">
        <f t="shared" si="845"/>
        <v>3.6539423745301174E-5</v>
      </c>
      <c r="FC181" s="298">
        <f t="shared" si="845"/>
        <v>7.9736662405763376E-5</v>
      </c>
      <c r="FD181" s="298">
        <f t="shared" si="845"/>
        <v>6.7461929892560883E-6</v>
      </c>
      <c r="FE181" s="298">
        <f t="shared" si="845"/>
        <v>2.3901359149707889E-5</v>
      </c>
      <c r="FF181" s="298">
        <f t="shared" si="845"/>
        <v>5.8525924622949467E-4</v>
      </c>
      <c r="FG181" s="298">
        <f t="shared" si="845"/>
        <v>8.346818108977693E-5</v>
      </c>
      <c r="FH181" s="298">
        <f t="shared" si="845"/>
        <v>8.785566147929602E-4</v>
      </c>
      <c r="FI181" s="298">
        <f t="shared" si="845"/>
        <v>7.2627137334116485E-5</v>
      </c>
      <c r="FJ181" s="170">
        <f>FJ174/$FK$180</f>
        <v>5.5717465823928738E-2</v>
      </c>
      <c r="FK181" s="153">
        <f>SUM(D175:FJ175)</f>
        <v>1009036.0800000002</v>
      </c>
    </row>
    <row r="182" spans="1:167">
      <c r="A182" s="299" t="s">
        <v>172</v>
      </c>
      <c r="B182" s="176"/>
      <c r="C182" s="171">
        <f>C175/$FK180</f>
        <v>2.3105956482852367E-4</v>
      </c>
      <c r="D182" s="171">
        <f t="shared" si="843"/>
        <v>8.2878993929143215E-5</v>
      </c>
      <c r="E182" s="171">
        <f t="shared" si="843"/>
        <v>4.4768404422152121E-5</v>
      </c>
      <c r="F182" s="171">
        <f t="shared" si="843"/>
        <v>3.2012502394432093E-3</v>
      </c>
      <c r="G182" s="171">
        <f t="shared" si="843"/>
        <v>1.8416026684207957E-4</v>
      </c>
      <c r="H182" s="171">
        <f t="shared" si="843"/>
        <v>2.3390730277158663E-4</v>
      </c>
      <c r="I182" s="171">
        <f t="shared" si="843"/>
        <v>0.29606654821844403</v>
      </c>
      <c r="J182" s="171">
        <f t="shared" si="843"/>
        <v>1.2115651979831385E-4</v>
      </c>
      <c r="K182" s="171">
        <f t="shared" si="843"/>
        <v>4.7475719425264063E-4</v>
      </c>
      <c r="L182" s="171">
        <f t="shared" si="843"/>
        <v>9.4407422705542992E-5</v>
      </c>
      <c r="M182" s="171">
        <f t="shared" si="843"/>
        <v>6.8738502073933944E-8</v>
      </c>
      <c r="N182" s="171">
        <f t="shared" si="843"/>
        <v>4.1370758462497674E-5</v>
      </c>
      <c r="O182" s="171">
        <f t="shared" si="843"/>
        <v>5.1845327804243939E-3</v>
      </c>
      <c r="P182" s="171">
        <f t="shared" si="843"/>
        <v>5.5678186679886496E-6</v>
      </c>
      <c r="Q182" s="171">
        <f t="shared" si="843"/>
        <v>1.9834101981993217E-3</v>
      </c>
      <c r="R182" s="171">
        <f t="shared" si="843"/>
        <v>4.2185800701374314E-5</v>
      </c>
      <c r="S182" s="171">
        <f t="shared" si="843"/>
        <v>2.7301951045165501E-4</v>
      </c>
      <c r="T182" s="171">
        <f t="shared" si="843"/>
        <v>1.0664287607470322E-4</v>
      </c>
      <c r="U182" s="171">
        <f t="shared" si="843"/>
        <v>0.10693746965502009</v>
      </c>
      <c r="V182" s="171">
        <f t="shared" si="843"/>
        <v>1.7194445304494049E-5</v>
      </c>
      <c r="W182" s="171">
        <f t="shared" si="843"/>
        <v>1.7766938828909812E-4</v>
      </c>
      <c r="X182" s="171">
        <f t="shared" si="843"/>
        <v>2.2349832960039094E-5</v>
      </c>
      <c r="Y182" s="171">
        <f t="shared" si="843"/>
        <v>3.2845220248127753E-4</v>
      </c>
      <c r="Z182" s="171">
        <f t="shared" si="843"/>
        <v>1.5407244250571767E-4</v>
      </c>
      <c r="AA182" s="171">
        <f t="shared" si="843"/>
        <v>4.3883641702600483E-4</v>
      </c>
      <c r="AB182" s="171">
        <f t="shared" si="843"/>
        <v>3.3485470296016395E-6</v>
      </c>
      <c r="AC182" s="171">
        <f t="shared" si="843"/>
        <v>7.5023165120693617E-6</v>
      </c>
      <c r="AD182" s="171">
        <f t="shared" si="843"/>
        <v>2.6248288006232205E-5</v>
      </c>
      <c r="AE182" s="171">
        <f t="shared" si="843"/>
        <v>2.2613003225122156E-4</v>
      </c>
      <c r="AF182" s="171">
        <f t="shared" si="843"/>
        <v>6.1324563635959642E-4</v>
      </c>
      <c r="AG182" s="171">
        <f t="shared" si="843"/>
        <v>6.7864541118993919E-5</v>
      </c>
      <c r="AH182" s="171">
        <f t="shared" si="843"/>
        <v>5.5187197379358394E-6</v>
      </c>
      <c r="AI182" s="171">
        <f t="shared" si="843"/>
        <v>1.9989156403099991E-4</v>
      </c>
      <c r="AJ182" s="171">
        <f t="shared" si="843"/>
        <v>2.5335047907249938E-5</v>
      </c>
      <c r="AK182" s="171">
        <f t="shared" si="843"/>
        <v>1.3580764052607236E-4</v>
      </c>
      <c r="AL182" s="171">
        <f t="shared" si="843"/>
        <v>3.6132884604463903E-4</v>
      </c>
      <c r="AM182" s="171">
        <f t="shared" si="843"/>
        <v>3.8797974527730426E-5</v>
      </c>
      <c r="AN182" s="171">
        <f t="shared" si="843"/>
        <v>1.8264801979645307E-5</v>
      </c>
      <c r="AO182" s="171">
        <f t="shared" si="843"/>
        <v>1.9052348817692378E-4</v>
      </c>
      <c r="AP182" s="171">
        <f t="shared" si="843"/>
        <v>3.1166036840321647E-4</v>
      </c>
      <c r="AQ182" s="171">
        <f t="shared" si="843"/>
        <v>2.1308935642919523E-5</v>
      </c>
      <c r="AR182" s="171">
        <f t="shared" si="843"/>
        <v>1.2284552299213052E-5</v>
      </c>
      <c r="AS182" s="171">
        <f t="shared" si="843"/>
        <v>7.6545231952330735E-5</v>
      </c>
      <c r="AT182" s="171">
        <f t="shared" si="843"/>
        <v>9.1903377272849684E-5</v>
      </c>
      <c r="AU182" s="171">
        <f t="shared" si="843"/>
        <v>1.6724077554588129E-4</v>
      </c>
      <c r="AV182" s="171">
        <f t="shared" si="843"/>
        <v>3.0264580484552059E-5</v>
      </c>
      <c r="AW182" s="171">
        <f t="shared" si="843"/>
        <v>6.0578259899156926E-5</v>
      </c>
      <c r="AX182" s="171">
        <f t="shared" si="843"/>
        <v>6.2453839027174274E-6</v>
      </c>
      <c r="AY182" s="171">
        <f t="shared" si="843"/>
        <v>2.4657482672521161E-5</v>
      </c>
      <c r="AZ182" s="171">
        <f t="shared" si="843"/>
        <v>2.6395584796390634E-5</v>
      </c>
      <c r="BA182" s="171">
        <f t="shared" si="843"/>
        <v>1.7572507065900685E-2</v>
      </c>
      <c r="BB182" s="171">
        <f t="shared" si="843"/>
        <v>9.0862479955730103E-4</v>
      </c>
      <c r="BC182" s="171">
        <f t="shared" si="843"/>
        <v>3.279808527527705E-6</v>
      </c>
      <c r="BD182" s="171">
        <f t="shared" si="843"/>
        <v>2.3439829207211474E-5</v>
      </c>
      <c r="BE182" s="171">
        <f t="shared" si="843"/>
        <v>3.4411476116812388E-4</v>
      </c>
      <c r="BF182" s="171">
        <f t="shared" si="843"/>
        <v>9.2394366573377782E-5</v>
      </c>
      <c r="BG182" s="171">
        <f t="shared" si="843"/>
        <v>2.3454558886227316E-4</v>
      </c>
      <c r="BH182" s="171">
        <f t="shared" si="843"/>
        <v>7.1026512214394889E-5</v>
      </c>
      <c r="BI182" s="171">
        <f t="shared" si="843"/>
        <v>6.1433563260676876E-4</v>
      </c>
      <c r="BJ182" s="171">
        <f t="shared" si="843"/>
        <v>9.4564539281711987E-6</v>
      </c>
      <c r="BK182" s="171">
        <f t="shared" si="843"/>
        <v>2.1358034572972334E-3</v>
      </c>
      <c r="BL182" s="171">
        <f t="shared" si="843"/>
        <v>1.9998976189110552E-4</v>
      </c>
      <c r="BM182" s="171">
        <f t="shared" si="843"/>
        <v>2.8322226811662896E-4</v>
      </c>
      <c r="BN182" s="171">
        <f t="shared" si="843"/>
        <v>3.687329646966028E-4</v>
      </c>
      <c r="BO182" s="171">
        <f t="shared" si="843"/>
        <v>3.1624620847014893E-3</v>
      </c>
      <c r="BP182" s="171">
        <f t="shared" si="844"/>
        <v>1.3035765929021045E-4</v>
      </c>
      <c r="BQ182" s="171">
        <f t="shared" si="844"/>
        <v>1.0819833017877624E-3</v>
      </c>
      <c r="BR182" s="171">
        <f t="shared" si="844"/>
        <v>1.0945133487372396E-4</v>
      </c>
      <c r="BS182" s="171">
        <f t="shared" si="844"/>
        <v>3.6338118132084649E-4</v>
      </c>
      <c r="BT182" s="171">
        <f t="shared" si="844"/>
        <v>9.6724892204035618E-5</v>
      </c>
      <c r="BU182" s="171">
        <f t="shared" si="844"/>
        <v>5.4588190432714113E-5</v>
      </c>
      <c r="BV182" s="171">
        <f t="shared" si="844"/>
        <v>1.3384368332395996E-5</v>
      </c>
      <c r="BW182" s="171">
        <f t="shared" si="844"/>
        <v>1.1343816799401213E-4</v>
      </c>
      <c r="BX182" s="171">
        <f t="shared" si="844"/>
        <v>6.4094725269539185E-4</v>
      </c>
      <c r="BY182" s="171">
        <f t="shared" si="844"/>
        <v>2.0622532600781239E-4</v>
      </c>
      <c r="BZ182" s="171">
        <f t="shared" si="844"/>
        <v>1.6178097452400881E-4</v>
      </c>
      <c r="CA182" s="171">
        <f t="shared" si="844"/>
        <v>1.4635409070141593E-4</v>
      </c>
      <c r="CB182" s="171">
        <f t="shared" si="844"/>
        <v>7.6682708956478602E-5</v>
      </c>
      <c r="CC182" s="171">
        <f t="shared" si="844"/>
        <v>0.12353290801286985</v>
      </c>
      <c r="CD182" s="171">
        <f t="shared" si="844"/>
        <v>1.6448141567691337E-4</v>
      </c>
      <c r="CE182" s="171">
        <f t="shared" si="844"/>
        <v>8.8613748959311413E-5</v>
      </c>
      <c r="CF182" s="171">
        <f t="shared" si="844"/>
        <v>7.3157405778686837E-3</v>
      </c>
      <c r="CG182" s="171">
        <f t="shared" si="844"/>
        <v>2.0592091264148496E-5</v>
      </c>
      <c r="CH182" s="171">
        <f t="shared" si="844"/>
        <v>1.6988229798272246E-6</v>
      </c>
      <c r="CI182" s="171">
        <f t="shared" si="844"/>
        <v>1.4346707361431071E-4</v>
      </c>
      <c r="CJ182" s="171">
        <f t="shared" si="844"/>
        <v>2.1743952163187419E-4</v>
      </c>
      <c r="CK182" s="171">
        <f t="shared" si="844"/>
        <v>4.9383703847116256E-5</v>
      </c>
      <c r="CL182" s="171">
        <f t="shared" si="844"/>
        <v>2.6945492812982107E-5</v>
      </c>
      <c r="CM182" s="171">
        <f t="shared" si="844"/>
        <v>7.8263694504179067E-6</v>
      </c>
      <c r="CN182" s="171">
        <f t="shared" si="844"/>
        <v>9.4466341421606346E-6</v>
      </c>
      <c r="CO182" s="171">
        <f t="shared" si="844"/>
        <v>1.2598785451551036E-5</v>
      </c>
      <c r="CP182" s="171">
        <f t="shared" si="844"/>
        <v>1.6698546110960667E-3</v>
      </c>
      <c r="CQ182" s="171">
        <f t="shared" si="844"/>
        <v>2.1994356706456748E-4</v>
      </c>
      <c r="CR182" s="171">
        <f t="shared" si="844"/>
        <v>4.466529666904122E-4</v>
      </c>
      <c r="CS182" s="171">
        <f t="shared" si="844"/>
        <v>2.429316861152931E-4</v>
      </c>
      <c r="CT182" s="171">
        <f t="shared" si="844"/>
        <v>3.3940126388305411E-4</v>
      </c>
      <c r="CU182" s="171">
        <f t="shared" si="844"/>
        <v>3.4118846493697637E-4</v>
      </c>
      <c r="CV182" s="171">
        <f t="shared" si="844"/>
        <v>1.952664448200252E-4</v>
      </c>
      <c r="CW182" s="171">
        <f t="shared" si="844"/>
        <v>5.5321728447703096E-4</v>
      </c>
      <c r="CX182" s="171">
        <f t="shared" si="844"/>
        <v>1.3914636776966342E-5</v>
      </c>
      <c r="CY182" s="171">
        <f t="shared" si="844"/>
        <v>6.0489881825061872E-4</v>
      </c>
      <c r="CZ182" s="171">
        <f t="shared" si="844"/>
        <v>6.2601135817332701E-5</v>
      </c>
      <c r="DA182" s="171">
        <f t="shared" si="844"/>
        <v>1.4381076612468038E-2</v>
      </c>
      <c r="DB182" s="171">
        <f t="shared" si="844"/>
        <v>3.1166036840321647E-4</v>
      </c>
      <c r="DC182" s="171">
        <f t="shared" si="844"/>
        <v>1.2127435723044059E-5</v>
      </c>
      <c r="DD182" s="171">
        <f t="shared" si="844"/>
        <v>3.2110700254537714E-5</v>
      </c>
      <c r="DE182" s="171">
        <f t="shared" si="844"/>
        <v>2.2644426540355954E-3</v>
      </c>
      <c r="DF182" s="171">
        <f t="shared" si="844"/>
        <v>2.8605036648767082E-4</v>
      </c>
      <c r="DG182" s="171">
        <f t="shared" si="844"/>
        <v>2.0622532600781239E-4</v>
      </c>
      <c r="DH182" s="171">
        <f t="shared" si="844"/>
        <v>1.755777738688484E-5</v>
      </c>
      <c r="DI182" s="171">
        <f t="shared" si="844"/>
        <v>1.093924161576606E-5</v>
      </c>
      <c r="DJ182" s="171">
        <f t="shared" si="844"/>
        <v>3.5164653703822495E-5</v>
      </c>
      <c r="DK182" s="171">
        <f t="shared" si="844"/>
        <v>6.6519230435546924E-5</v>
      </c>
      <c r="DL182" s="171">
        <f t="shared" si="844"/>
        <v>1.1715004710600456E-2</v>
      </c>
      <c r="DM182" s="171">
        <f t="shared" si="844"/>
        <v>3.9652295910649322E-5</v>
      </c>
      <c r="DN182" s="171">
        <f t="shared" si="844"/>
        <v>6.3651852920462818E-5</v>
      </c>
      <c r="DO182" s="171">
        <f t="shared" si="844"/>
        <v>6.8384989777553714E-5</v>
      </c>
      <c r="DP182" s="171">
        <f t="shared" si="844"/>
        <v>8.3212866653502315E-5</v>
      </c>
      <c r="DQ182" s="171">
        <f t="shared" si="844"/>
        <v>0.30244940912530932</v>
      </c>
      <c r="DR182" s="171">
        <f t="shared" si="844"/>
        <v>5.8807752481452604E-4</v>
      </c>
      <c r="DS182" s="171">
        <f t="shared" si="844"/>
        <v>5.4401614498513431E-5</v>
      </c>
      <c r="DT182" s="171">
        <f t="shared" si="844"/>
        <v>3.3406912007931901E-5</v>
      </c>
      <c r="DU182" s="171">
        <f t="shared" si="844"/>
        <v>4.8244608669891067E-5</v>
      </c>
      <c r="DV182" s="171">
        <f t="shared" si="844"/>
        <v>6.3926806928758563E-6</v>
      </c>
      <c r="DW182" s="171">
        <f t="shared" si="844"/>
        <v>8.739609549400173E-7</v>
      </c>
      <c r="DX182" s="171">
        <f t="shared" si="844"/>
        <v>1.7705074177043272E-5</v>
      </c>
      <c r="DY182" s="171">
        <f t="shared" si="844"/>
        <v>1.3050495608036887E-5</v>
      </c>
      <c r="DZ182" s="171">
        <f t="shared" si="844"/>
        <v>2.2850642046577755E-4</v>
      </c>
      <c r="EA182" s="171">
        <f t="shared" si="844"/>
        <v>1.6556159213807517E-4</v>
      </c>
      <c r="EB182" s="171">
        <f t="shared" si="845"/>
        <v>2.7544499759626388E-5</v>
      </c>
      <c r="EC182" s="171">
        <f t="shared" si="845"/>
        <v>1.3097630580887584E-3</v>
      </c>
      <c r="ED182" s="171">
        <f t="shared" si="845"/>
        <v>4.4689846134067622E-5</v>
      </c>
      <c r="EE182" s="171">
        <f t="shared" si="845"/>
        <v>2.3056857552799558E-5</v>
      </c>
      <c r="EF182" s="171">
        <f t="shared" si="845"/>
        <v>1.7479219098800344E-5</v>
      </c>
      <c r="EG182" s="171">
        <f t="shared" si="845"/>
        <v>4.0123645639156296E-5</v>
      </c>
      <c r="EH182" s="171">
        <f t="shared" si="845"/>
        <v>1.2937469871055318E-3</v>
      </c>
      <c r="EI182" s="171">
        <f t="shared" si="845"/>
        <v>2.2818236752742901E-4</v>
      </c>
      <c r="EJ182" s="171">
        <f t="shared" si="845"/>
        <v>8.0915036727030807E-6</v>
      </c>
      <c r="EK182" s="171">
        <f t="shared" si="845"/>
        <v>4.7483575254072515E-3</v>
      </c>
      <c r="EL182" s="171">
        <f t="shared" si="845"/>
        <v>2.3459468779232599E-5</v>
      </c>
      <c r="EM182" s="171">
        <f t="shared" si="845"/>
        <v>3.1109082081460393E-4</v>
      </c>
      <c r="EN182" s="171">
        <f t="shared" si="845"/>
        <v>1.3822330788467059E-4</v>
      </c>
      <c r="EO182" s="171">
        <f t="shared" si="845"/>
        <v>2.9105845735305741E-4</v>
      </c>
      <c r="EP182" s="171">
        <f t="shared" si="845"/>
        <v>4.919712791291558E-3</v>
      </c>
      <c r="EQ182" s="171">
        <f t="shared" si="845"/>
        <v>2.9855095407911619E-4</v>
      </c>
      <c r="ER182" s="171">
        <f t="shared" si="845"/>
        <v>1.557418061275132E-4</v>
      </c>
      <c r="ES182" s="171">
        <f t="shared" si="845"/>
        <v>2.3020524344560478E-4</v>
      </c>
      <c r="ET182" s="171">
        <f t="shared" si="845"/>
        <v>7.7890542635777717E-5</v>
      </c>
      <c r="EU182" s="171">
        <f t="shared" si="845"/>
        <v>2.647414308447513E-5</v>
      </c>
      <c r="EV182" s="171">
        <f t="shared" si="845"/>
        <v>4.8691408933371639E-4</v>
      </c>
      <c r="EW182" s="171">
        <f t="shared" si="845"/>
        <v>1.8088045831455191E-5</v>
      </c>
      <c r="EX182" s="171">
        <f t="shared" si="845"/>
        <v>1.9709292501798975E-4</v>
      </c>
      <c r="EY182" s="171">
        <f t="shared" si="845"/>
        <v>3.0514003049220335E-4</v>
      </c>
      <c r="EZ182" s="171">
        <f t="shared" si="845"/>
        <v>3.4889699695526756E-5</v>
      </c>
      <c r="FA182" s="171">
        <f t="shared" si="845"/>
        <v>8.4941148991361226E-5</v>
      </c>
      <c r="FB182" s="171">
        <f t="shared" si="845"/>
        <v>3.671617989349129E-5</v>
      </c>
      <c r="FC182" s="171">
        <f t="shared" si="845"/>
        <v>7.8558288084495931E-5</v>
      </c>
      <c r="FD182" s="171">
        <f t="shared" si="845"/>
        <v>6.2061047586751787E-6</v>
      </c>
      <c r="FE182" s="171">
        <f t="shared" si="845"/>
        <v>2.3950458079760697E-5</v>
      </c>
      <c r="FF182" s="171">
        <f t="shared" si="845"/>
        <v>5.8525924622949467E-4</v>
      </c>
      <c r="FG182" s="171">
        <f t="shared" si="845"/>
        <v>8.1818457040002505E-5</v>
      </c>
      <c r="FH182" s="171">
        <f t="shared" si="845"/>
        <v>8.6854043306218702E-4</v>
      </c>
      <c r="FI182" s="171">
        <f t="shared" si="845"/>
        <v>7.4433977960059895E-5</v>
      </c>
      <c r="FJ182" s="172">
        <f t="shared" si="845"/>
        <v>5.6090617692330098E-2</v>
      </c>
      <c r="FK182" s="5"/>
    </row>
    <row r="183" spans="1:167" s="5" customFormat="1">
      <c r="A183" s="277"/>
      <c r="B183" s="276"/>
      <c r="C183" s="278"/>
      <c r="D183" s="278"/>
      <c r="E183" s="278"/>
      <c r="F183" s="278"/>
      <c r="G183" s="278"/>
      <c r="H183" s="278"/>
      <c r="I183" s="278"/>
      <c r="J183" s="278"/>
      <c r="K183" s="278"/>
      <c r="L183" s="278"/>
      <c r="M183" s="278"/>
      <c r="N183" s="278"/>
      <c r="O183" s="278"/>
      <c r="P183" s="278"/>
      <c r="Q183" s="278"/>
      <c r="R183" s="278"/>
      <c r="S183" s="278"/>
      <c r="T183" s="278"/>
      <c r="U183" s="278"/>
      <c r="V183" s="278"/>
      <c r="W183" s="278"/>
      <c r="X183" s="278"/>
      <c r="Y183" s="278"/>
      <c r="Z183" s="278"/>
      <c r="AA183" s="278"/>
      <c r="AB183" s="278"/>
      <c r="AC183" s="278"/>
      <c r="AD183" s="278"/>
      <c r="AE183" s="278"/>
      <c r="AF183" s="278"/>
      <c r="AG183" s="278"/>
      <c r="AH183" s="278"/>
      <c r="AI183" s="278"/>
      <c r="AJ183" s="278"/>
      <c r="AK183" s="278"/>
      <c r="AL183" s="278"/>
      <c r="AM183" s="278"/>
      <c r="AN183" s="278"/>
      <c r="AO183" s="278"/>
      <c r="AP183" s="278"/>
      <c r="AQ183" s="278"/>
      <c r="AR183" s="278"/>
      <c r="AS183" s="278"/>
      <c r="AT183" s="278"/>
      <c r="AU183" s="278"/>
      <c r="AV183" s="278"/>
      <c r="AW183" s="278"/>
      <c r="AX183" s="278"/>
      <c r="AY183" s="278"/>
      <c r="AZ183" s="278"/>
      <c r="BA183" s="278"/>
      <c r="BB183" s="278"/>
      <c r="BC183" s="278"/>
      <c r="BD183" s="278"/>
      <c r="BE183" s="278"/>
      <c r="BF183" s="278"/>
      <c r="BG183" s="278"/>
      <c r="BH183" s="278"/>
      <c r="BI183" s="278"/>
      <c r="BJ183" s="278"/>
      <c r="BK183" s="278"/>
      <c r="BL183" s="278"/>
      <c r="BM183" s="278"/>
      <c r="BN183" s="278"/>
      <c r="BO183" s="278"/>
      <c r="BP183" s="278"/>
      <c r="BQ183" s="278"/>
      <c r="BR183" s="278"/>
      <c r="BS183" s="278"/>
      <c r="BT183" s="278"/>
      <c r="BU183" s="278"/>
      <c r="BV183" s="278"/>
      <c r="BW183" s="278"/>
      <c r="BX183" s="278"/>
      <c r="BY183" s="278"/>
      <c r="BZ183" s="278"/>
      <c r="CA183" s="278"/>
      <c r="CB183" s="278"/>
      <c r="CC183" s="278"/>
      <c r="CD183" s="278"/>
      <c r="CE183" s="278"/>
      <c r="CF183" s="278"/>
      <c r="CG183" s="278"/>
      <c r="CH183" s="278"/>
      <c r="CI183" s="278"/>
      <c r="CJ183" s="278"/>
      <c r="CK183" s="278"/>
      <c r="CL183" s="278"/>
      <c r="CM183" s="278"/>
      <c r="CN183" s="278"/>
      <c r="CO183" s="278"/>
      <c r="CP183" s="278"/>
      <c r="CQ183" s="278"/>
      <c r="CR183" s="278"/>
      <c r="CS183" s="278"/>
      <c r="CT183" s="278"/>
      <c r="CU183" s="278"/>
      <c r="CV183" s="278"/>
      <c r="CW183" s="278"/>
      <c r="CX183" s="278"/>
      <c r="CY183" s="278"/>
      <c r="CZ183" s="278"/>
      <c r="DA183" s="278"/>
      <c r="DB183" s="278"/>
      <c r="DC183" s="278"/>
      <c r="DD183" s="278"/>
      <c r="DE183" s="278"/>
      <c r="DF183" s="278"/>
      <c r="DG183" s="278"/>
      <c r="DH183" s="278"/>
      <c r="DI183" s="278"/>
      <c r="DJ183" s="278"/>
      <c r="DK183" s="278"/>
      <c r="DL183" s="278"/>
      <c r="DM183" s="278"/>
      <c r="DN183" s="278"/>
      <c r="DO183" s="278"/>
      <c r="DP183" s="278"/>
      <c r="DQ183" s="278"/>
      <c r="DR183" s="278"/>
      <c r="DS183" s="278"/>
      <c r="DT183" s="278"/>
      <c r="DU183" s="278"/>
      <c r="DV183" s="278"/>
      <c r="DW183" s="278"/>
      <c r="DX183" s="278"/>
      <c r="DY183" s="278"/>
      <c r="DZ183" s="278"/>
      <c r="EA183" s="278"/>
      <c r="EB183" s="278"/>
      <c r="EC183" s="278"/>
      <c r="ED183" s="278"/>
      <c r="EE183" s="278"/>
      <c r="EF183" s="278"/>
      <c r="EG183" s="278"/>
      <c r="EH183" s="278"/>
      <c r="EI183" s="278"/>
      <c r="EJ183" s="278"/>
      <c r="EK183" s="278"/>
      <c r="EL183" s="278"/>
      <c r="EM183" s="278"/>
      <c r="EN183" s="278"/>
      <c r="EO183" s="278"/>
      <c r="EP183" s="278"/>
      <c r="EQ183" s="278"/>
      <c r="ER183" s="278"/>
      <c r="ES183" s="278"/>
      <c r="ET183" s="278"/>
      <c r="EU183" s="278"/>
      <c r="EV183" s="278"/>
      <c r="EW183" s="278"/>
      <c r="EX183" s="278"/>
      <c r="EY183" s="278"/>
      <c r="EZ183" s="278"/>
      <c r="FA183" s="278"/>
      <c r="FB183" s="278"/>
      <c r="FC183" s="278"/>
      <c r="FD183" s="278"/>
      <c r="FE183" s="278"/>
      <c r="FF183" s="278"/>
      <c r="FG183" s="278"/>
      <c r="FH183" s="278"/>
      <c r="FI183" s="278"/>
      <c r="FJ183" s="279"/>
    </row>
    <row r="184" spans="1:167">
      <c r="A184" s="247" t="s">
        <v>173</v>
      </c>
      <c r="B184" s="293" cm="1">
        <f t="array" ref="B184">((PRODUCT(1+FN3:FN166)))^(52/COUNTA(FN$3:FN$166))-1</f>
        <v>0.1420122105466437</v>
      </c>
      <c r="C184" s="293" cm="1">
        <f t="array" ref="C184">((PRODUCT(1+FO3:FO166)))^(52/COUNTA(FO$3:FO$166))-1</f>
        <v>0.50325021763651767</v>
      </c>
      <c r="D184" s="293" cm="1">
        <f t="array" ref="D184">((PRODUCT(1+FP3:FP166)))^(52/COUNTA(FP$3:FP$166))-1</f>
        <v>0.24691789379691431</v>
      </c>
      <c r="E184" s="293" cm="1">
        <f t="array" ref="E184">((PRODUCT(1+FQ3:FQ166)))^(52/COUNTA(FQ$3:FQ$166))-1</f>
        <v>7.6825832206201872E-2</v>
      </c>
      <c r="F184" s="293" cm="1">
        <f t="array" ref="F184">((PRODUCT(1+FR3:FR166)))^(52/COUNTA(FR$3:FR$166))-1</f>
        <v>0.13568907748426895</v>
      </c>
      <c r="G184" s="293" cm="1">
        <f t="array" ref="G184">((PRODUCT(1+FS3:FS166)))^(52/COUNTA(FS$3:FS$166))-1</f>
        <v>1.6103411063247242</v>
      </c>
      <c r="H184" s="293" cm="1">
        <f t="array" ref="H184">((PRODUCT(1+FT3:FT166)))^(52/COUNTA(FT$3:FT$166))-1</f>
        <v>6.0729849104693256E-2</v>
      </c>
      <c r="I184" s="293" cm="1">
        <f t="array" ref="I184">((PRODUCT(1+FU3:FU166)))^(52/COUNTA(FU$3:FU$166))-1</f>
        <v>9.9843805647487294E-2</v>
      </c>
      <c r="J184" s="293" cm="1">
        <f t="array" ref="J184">((PRODUCT(1+FV3:FV166)))^(52/COUNTA(FV$3:FV$166))-1</f>
        <v>1.3602959148919354</v>
      </c>
      <c r="K184" s="293" cm="1">
        <f t="array" ref="K184">((PRODUCT(1+FW3:FW166)))^(52/COUNTA(FW$3:FW$166))-1</f>
        <v>0.2120316666874742</v>
      </c>
      <c r="L184" s="293" cm="1">
        <f t="array" ref="L184">((PRODUCT(1+FX3:FX166)))^(52/COUNTA(FX$3:FX$166))-1</f>
        <v>7.5296528370706772E-2</v>
      </c>
      <c r="M184" s="293">
        <v>0</v>
      </c>
      <c r="N184" s="293" cm="1">
        <f t="array" ref="N184">((PRODUCT(1+FZ3:FZ166)))^(52/COUNTA(FZ$3:FZ$166))-1</f>
        <v>0.17486566889589028</v>
      </c>
      <c r="O184" s="293" cm="1">
        <f t="array" ref="O184">((PRODUCT(1+GA3:GA166)))^(52/COUNTA(GA$3:GA$166))-1</f>
        <v>0.33893248337031112</v>
      </c>
      <c r="P184" s="293" cm="1">
        <f t="array" ref="P184">((PRODUCT(1+GB3:GB166)))^(52/COUNTA(GB$3:GB$166))-1</f>
        <v>0.54395062052106047</v>
      </c>
      <c r="Q184" s="293" cm="1">
        <f t="array" ref="Q184">((PRODUCT(1+GC3:GC166)))^(52/COUNTA(GC$3:GC$166))-1</f>
        <v>0.31032980217579387</v>
      </c>
      <c r="R184" s="293" cm="1">
        <f t="array" ref="R184">((PRODUCT(1+GD3:GD166)))^(52/COUNTA(GD$3:GD$166))-1</f>
        <v>0.6069763038556526</v>
      </c>
      <c r="S184" s="293" cm="1">
        <f t="array" ref="S184">((PRODUCT(1+GE3:GE166)))^(52/COUNTA(GE$3:GE$166))-1</f>
        <v>0.12567056829777257</v>
      </c>
      <c r="T184" s="293" cm="1">
        <f t="array" ref="T184">((PRODUCT(1+GF3:GF166)))^(52/COUNTA(GF$3:GF$166))-1</f>
        <v>-3.9697487108413143E-2</v>
      </c>
      <c r="U184" s="293" cm="1">
        <f t="array" ref="U184">((PRODUCT(1+GG3:GG166)))^(52/COUNTA(GG$3:GG$166))-1</f>
        <v>0.17383764100330468</v>
      </c>
      <c r="V184" s="293" cm="1">
        <f t="array" ref="V184">((PRODUCT(1+GH3:GH166)))^(52/COUNTA(GH$3:GH$166))-1</f>
        <v>7.5617073144903513E-2</v>
      </c>
      <c r="W184" s="293" cm="1">
        <f t="array" ref="W184">((PRODUCT(1+GI3:GI166)))^(52/COUNTA(GI$3:GI$166))-1</f>
        <v>1.0934067182274907</v>
      </c>
      <c r="X184" s="293" cm="1">
        <f t="array" ref="X184">((PRODUCT(1+GJ3:GJ166)))^(52/COUNTA(GJ$3:GJ$166))-1</f>
        <v>0.63592061326269667</v>
      </c>
      <c r="Y184" s="293" cm="1">
        <f t="array" ref="Y184">((PRODUCT(1+GK3:GK166)))^(52/COUNTA(GK$3:GK$166))-1</f>
        <v>-0.11402666148339691</v>
      </c>
      <c r="Z184" s="293" cm="1">
        <f t="array" ref="Z184">((PRODUCT(1+GL3:GL166)))^(52/COUNTA(GL$3:GL$166))-1</f>
        <v>0.21913383005893117</v>
      </c>
      <c r="AA184" s="293" cm="1">
        <f t="array" ref="AA184">((PRODUCT(1+GM3:GM166)))^(52/COUNTA(GM$3:GM$166))-1</f>
        <v>0.11101319736450166</v>
      </c>
      <c r="AB184" s="293" cm="1">
        <f t="array" ref="AB184">((PRODUCT(1+GN3:GN166)))^(52/COUNTA(GN$3:GN$166))-1</f>
        <v>1.1675602027070076E-2</v>
      </c>
      <c r="AC184" s="293" cm="1">
        <f t="array" ref="AC184">((PRODUCT(1+GO3:GO166)))^(52/COUNTA(GO$3:GO$166))-1</f>
        <v>-0.11799648670114726</v>
      </c>
      <c r="AD184" s="293" cm="1">
        <f t="array" ref="AD184">((PRODUCT(1+GP3:GP166)))^(52/COUNTA(GP$3:GP$166))-1</f>
        <v>0.17472626905588551</v>
      </c>
      <c r="AE184" s="293" cm="1">
        <f t="array" ref="AE184">((PRODUCT(1+GQ3:GQ166)))^(52/COUNTA(GQ$3:GQ$166))-1</f>
        <v>0.15265880008333332</v>
      </c>
      <c r="AF184" s="293" cm="1">
        <f t="array" ref="AF184">((PRODUCT(1+GR3:GR166)))^(52/COUNTA(GR$3:GR$166))-1</f>
        <v>-5.836099076007617E-2</v>
      </c>
      <c r="AG184" s="293" cm="1">
        <f t="array" ref="AG184">((PRODUCT(1+GS3:GS166)))^(52/COUNTA(GS$3:GS$166))-1</f>
        <v>4.072348777916468E-2</v>
      </c>
      <c r="AH184" s="293" cm="1">
        <f t="array" ref="AH184">((PRODUCT(1+GT3:GT166)))^(52/COUNTA(GT$3:GT$166))-1</f>
        <v>-0.34386142791457386</v>
      </c>
      <c r="AI184" s="293" cm="1">
        <f t="array" ref="AI184">((PRODUCT(1+GU3:GU166)))^(52/COUNTA(GU$3:GU$166))-1</f>
        <v>8.4523854813770782E-2</v>
      </c>
      <c r="AJ184" s="293" cm="1">
        <f t="array" ref="AJ184">((PRODUCT(1+GV3:GV166)))^(52/COUNTA(GV$3:GV$166))-1</f>
        <v>-0.15206322603668521</v>
      </c>
      <c r="AK184" s="293" cm="1">
        <f t="array" ref="AK184">((PRODUCT(1+GW3:GW166)))^(52/COUNTA(GW$3:GW$166))-1</f>
        <v>-0.44275999468952287</v>
      </c>
      <c r="AL184" s="293" cm="1">
        <f t="array" ref="AL184">((PRODUCT(1+GX3:GX166)))^(52/COUNTA(GX$3:GX$166))-1</f>
        <v>0.23642614160828423</v>
      </c>
      <c r="AM184" s="293" cm="1">
        <f t="array" ref="AM184">((PRODUCT(1+GY3:GY166)))^(52/COUNTA(GY$3:GY$166))-1</f>
        <v>2.4856155015946513E-2</v>
      </c>
      <c r="AN184" s="293" cm="1">
        <f t="array" ref="AN184">((PRODUCT(1+GZ3:GZ166)))^(52/COUNTA(GZ$3:GZ$166))-1</f>
        <v>0.20836001260767079</v>
      </c>
      <c r="AO184" s="293" cm="1">
        <f t="array" ref="AO184">((PRODUCT(1+HA3:HA166)))^(52/COUNTA(HA$3:HA$166))-1</f>
        <v>0.24701546175664424</v>
      </c>
      <c r="AP184" s="293" cm="1">
        <f t="array" ref="AP184">((PRODUCT(1+HB3:HB166)))^(52/COUNTA(HB$3:HB$166))-1</f>
        <v>0.37689585045043361</v>
      </c>
      <c r="AQ184" s="293" cm="1">
        <f t="array" ref="AQ184">((PRODUCT(1+HC3:HC166)))^(52/COUNTA(HC$3:HC$166))-1</f>
        <v>0.22875894840693434</v>
      </c>
      <c r="AR184" s="293" cm="1">
        <f t="array" ref="AR184">((PRODUCT(1+HD3:HD166)))^(52/COUNTA(HD$3:HD$166))-1</f>
        <v>0.10835795893628286</v>
      </c>
      <c r="AS184" s="293" cm="1">
        <f t="array" ref="AS184">((PRODUCT(1+HE3:HE166)))^(52/COUNTA(HE$3:HE$166))-1</f>
        <v>-0.10303148810911467</v>
      </c>
      <c r="AT184" s="293" cm="1">
        <f t="array" ref="AT184">((PRODUCT(1+HF3:HF166)))^(52/COUNTA(HF$3:HF$166))-1</f>
        <v>0.14913510801085295</v>
      </c>
      <c r="AU184" s="293" cm="1">
        <f t="array" ref="AU184">((PRODUCT(1+HG3:HG166)))^(52/COUNTA(HG$3:HG$166))-1</f>
        <v>0.13440917025724941</v>
      </c>
      <c r="AV184" s="293" cm="1">
        <f t="array" ref="AV184">((PRODUCT(1+HH3:HH166)))^(52/COUNTA(HH$3:HH$166))-1</f>
        <v>7.1214587536340801E-2</v>
      </c>
      <c r="AW184" s="293" cm="1">
        <f t="array" ref="AW184">((PRODUCT(1+HI3:HI166)))^(52/COUNTA(HI$3:HI$166))-1</f>
        <v>4.7693099862359922E-2</v>
      </c>
      <c r="AX184" s="293" cm="1">
        <f t="array" ref="AX184">((PRODUCT(1+HJ3:HJ166)))^(52/COUNTA(HJ$3:HJ$166))-1</f>
        <v>5.0091228649482344E-2</v>
      </c>
      <c r="AY184" s="293" cm="1">
        <f t="array" ref="AY184">((PRODUCT(1+HK3:HK166)))^(52/COUNTA(HK$3:HK$166))-1</f>
        <v>-5.3618008525146976E-2</v>
      </c>
      <c r="AZ184" s="293" cm="1">
        <f t="array" ref="AZ184">((PRODUCT(1+HL3:HL166)))^(52/COUNTA(HL$3:HL$166))-1</f>
        <v>0.11168159326368032</v>
      </c>
      <c r="BA184" s="293" cm="1">
        <f t="array" ref="BA184">((PRODUCT(1+HM3:HM166)))^(52/COUNTA(HM$3:HM$166))-1</f>
        <v>0.54473471360091774</v>
      </c>
      <c r="BB184" s="293" cm="1">
        <f t="array" ref="BB184">((PRODUCT(1+HN3:HN166)))^(52/COUNTA(HN$3:HN$166))-1</f>
        <v>0.14596292979933589</v>
      </c>
      <c r="BC184" s="293" cm="1">
        <f t="array" ref="BC184">((PRODUCT(1+HO3:HO166)))^(52/COUNTA(HO$3:HO$166))-1</f>
        <v>0.17410708488504967</v>
      </c>
      <c r="BD184" s="293" cm="1">
        <f t="array" ref="BD184">((PRODUCT(1+HP3:HP166)))^(52/COUNTA(HP$3:HP$166))-1</f>
        <v>0.19730235411969455</v>
      </c>
      <c r="BE184" s="293" cm="1">
        <f t="array" ref="BE184">((PRODUCT(1+HQ3:HQ166)))^(52/COUNTA(HQ$3:HQ$166))-1</f>
        <v>-7.0518367699948126E-2</v>
      </c>
      <c r="BF184" s="293" cm="1">
        <f t="array" ref="BF184">((PRODUCT(1+HR3:HR166)))^(52/COUNTA(HR$3:HR$166))-1</f>
        <v>0.67203683102935363</v>
      </c>
      <c r="BG184" s="293" cm="1">
        <f t="array" ref="BG184">((PRODUCT(1+HS3:HS166)))^(52/COUNTA(HS$3:HS$166))-1</f>
        <v>0.32444369031896092</v>
      </c>
      <c r="BH184" s="293" cm="1">
        <f t="array" ref="BH184">((PRODUCT(1+HT3:HT166)))^(52/COUNTA(HT$3:HT$166))-1</f>
        <v>0.14280254519443591</v>
      </c>
      <c r="BI184" s="293" cm="1">
        <f t="array" ref="BI184">((PRODUCT(1+HU3:HU166)))^(52/COUNTA(HU$3:HU$166))-1</f>
        <v>0.36266893442496584</v>
      </c>
      <c r="BJ184" s="293" cm="1">
        <f t="array" ref="BJ184">((PRODUCT(1+HV3:HV166)))^(52/COUNTA(HV$3:HV$166))-1</f>
        <v>0.52743656461693789</v>
      </c>
      <c r="BK184" s="293" cm="1">
        <f t="array" ref="BK184">((PRODUCT(1+HW3:HW166)))^(52/COUNTA(HW$3:HW$166))-1</f>
        <v>0.20359967038210658</v>
      </c>
      <c r="BL184" s="293" cm="1">
        <f t="array" ref="BL184">((PRODUCT(1+HX3:HX166)))^(52/COUNTA(HX$3:HX$166))-1</f>
        <v>0.15167281640716279</v>
      </c>
      <c r="BM184" s="293" cm="1">
        <f t="array" ref="BM184">((PRODUCT(1+HY3:HY166)))^(52/COUNTA(HY$3:HY$166))-1</f>
        <v>0.77593151671587335</v>
      </c>
      <c r="BN184" s="293" cm="1">
        <f t="array" ref="BN184">((PRODUCT(1+HZ3:HZ166)))^(52/COUNTA(HZ$3:HZ$166))-1</f>
        <v>-0.10238982839149036</v>
      </c>
      <c r="BO184" s="293" cm="1">
        <f t="array" ref="BO184">((PRODUCT(1+IA3:IA166)))^(52/COUNTA(IA$3:IA$166))-1</f>
        <v>-7.7411832547351622E-3</v>
      </c>
      <c r="BP184" s="293" cm="1">
        <f t="array" ref="BP184">((PRODUCT(1+IB3:IB166)))^(52/COUNTA(IB$3:IB$166))-1</f>
        <v>7.9706077790141716E-2</v>
      </c>
      <c r="BQ184" s="293" cm="1">
        <f t="array" ref="BQ184">((PRODUCT(1+IC3:IC166)))^(52/COUNTA(IC$3:IC$166))-1</f>
        <v>0.18794024756309358</v>
      </c>
      <c r="BR184" s="293" cm="1">
        <f t="array" ref="BR184">((PRODUCT(1+ID3:ID166)))^(52/COUNTA(ID$3:ID$166))-1</f>
        <v>-2.474841835049657E-2</v>
      </c>
      <c r="BS184" s="293" cm="1">
        <f t="array" ref="BS184">((PRODUCT(1+IE3:IE166)))^(52/COUNTA(IE$3:IE$166))-1</f>
        <v>2.1691342384345669E-2</v>
      </c>
      <c r="BT184" s="293" cm="1">
        <f t="array" ref="BT184">((PRODUCT(1+IF3:IF166)))^(52/COUNTA(IF$3:IF$166))-1</f>
        <v>5.905379783853637E-2</v>
      </c>
      <c r="BU184" s="293" cm="1">
        <f t="array" ref="BU184">((PRODUCT(1+IG3:IG166)))^(52/COUNTA(IG$3:IG$166))-1</f>
        <v>4.4993346056533934E-2</v>
      </c>
      <c r="BV184" s="293" cm="1">
        <f t="array" ref="BV184">((PRODUCT(1+IH3:IH166)))^(52/COUNTA(IH$3:IH$166))-1</f>
        <v>-2.900716133661152E-2</v>
      </c>
      <c r="BW184" s="293" cm="1">
        <f t="array" ref="BW184">((PRODUCT(1+II3:II166)))^(52/COUNTA(II$3:II$166))-1</f>
        <v>0.30523148454339188</v>
      </c>
      <c r="BX184" s="293" cm="1">
        <f t="array" ref="BX184">((PRODUCT(1+IJ3:IJ166)))^(52/COUNTA(IJ$3:IJ$166))-1</f>
        <v>0.57919918651687352</v>
      </c>
      <c r="BY184" s="293" cm="1">
        <f t="array" ref="BY184">((PRODUCT(1+IK3:IK166)))^(52/COUNTA(IK$3:IK$166))-1</f>
        <v>7.1263110897933579E-2</v>
      </c>
      <c r="BZ184" s="293" cm="1">
        <f t="array" ref="BZ184">((PRODUCT(1+IL3:IL166)))^(52/COUNTA(IL$3:IL$166))-1</f>
        <v>0.60145539116054358</v>
      </c>
      <c r="CA184" s="293" cm="1">
        <f t="array" ref="CA184">((PRODUCT(1+IM3:IM166)))^(52/COUNTA(IM$3:IM$166))-1</f>
        <v>-2.521843446562122E-2</v>
      </c>
      <c r="CB184" s="293" cm="1">
        <f t="array" ref="CB184">((PRODUCT(1+IN3:IN166)))^(52/COUNTA(IN$3:IN$166))-1</f>
        <v>0.24392300000309874</v>
      </c>
      <c r="CC184" s="293" cm="1">
        <f t="array" ref="CC184">((PRODUCT(1+IO3:IO166)))^(52/COUNTA(IO$3:IO$166))-1</f>
        <v>0.14741542737268776</v>
      </c>
      <c r="CD184" s="293" cm="1">
        <f t="array" ref="CD184">((PRODUCT(1+IP3:IP166)))^(52/COUNTA(IP$3:IP$166))-1</f>
        <v>4.5603164117623995E-2</v>
      </c>
      <c r="CE184" s="293" cm="1">
        <f t="array" ref="CE184">((PRODUCT(1+IQ3:IQ166)))^(52/COUNTA(IQ$3:IQ$166))-1</f>
        <v>-6.5791537376400089E-2</v>
      </c>
      <c r="CF184" s="293" cm="1">
        <f t="array" ref="CF184">((PRODUCT(1+IR3:IR166)))^(52/COUNTA(IR$3:IR$166))-1</f>
        <v>0.11047876042427363</v>
      </c>
      <c r="CG184" s="293" cm="1">
        <f t="array" ref="CG184">((PRODUCT(1+IS3:IS166)))^(52/COUNTA(IS$3:IS$166))-1</f>
        <v>-0.32702737308979968</v>
      </c>
      <c r="CH184" s="293" cm="1">
        <f t="array" ref="CH184">((PRODUCT(1+IT3:IT166)))^(52/COUNTA(IT$3:IT$166))-1</f>
        <v>0.31047911990398136</v>
      </c>
      <c r="CI184" s="293" cm="1">
        <f t="array" ref="CI184">((PRODUCT(1+IU3:IU166)))^(52/COUNTA(IU$3:IU$166))-1</f>
        <v>0.16545045321613117</v>
      </c>
      <c r="CJ184" s="293" cm="1">
        <f t="array" ref="CJ184">((PRODUCT(1+IV3:IV166)))^(52/COUNTA(IV$3:IV$166))-1</f>
        <v>0.29132723027169316</v>
      </c>
      <c r="CK184" s="293" cm="1">
        <f t="array" ref="CK184">((PRODUCT(1+IW3:IW166)))^(52/COUNTA(IW$3:IW$166))-1</f>
        <v>4.0433662106796442E-2</v>
      </c>
      <c r="CL184" s="293" cm="1">
        <f t="array" ref="CL184">((PRODUCT(1+IX3:IX166)))^(52/COUNTA(IX$3:IX$166))-1</f>
        <v>-0.15602148836901153</v>
      </c>
      <c r="CM184" s="293" cm="1">
        <f t="array" ref="CM184">((PRODUCT(1+IY3:IY166)))^(52/COUNTA(IY$3:IY$166))-1</f>
        <v>0.15379379030573093</v>
      </c>
      <c r="CN184" s="293" cm="1">
        <f t="array" ref="CN184">((PRODUCT(1+IZ3:IZ166)))^(52/COUNTA(IZ$3:IZ$166))-1</f>
        <v>0.23192797946604382</v>
      </c>
      <c r="CO184" s="293" cm="1">
        <f t="array" ref="CO184">((PRODUCT(1+JA3:JA166)))^(52/COUNTA(JA$3:JA$166))-1</f>
        <v>0.75075927098751305</v>
      </c>
      <c r="CP184" s="293" cm="1">
        <f t="array" ref="CP184">((PRODUCT(1+JB3:JB166)))^(52/COUNTA(JB$3:JB$166))-1</f>
        <v>0.33215084494684022</v>
      </c>
      <c r="CQ184" s="293" cm="1">
        <f t="array" ref="CQ184">((PRODUCT(1+JC3:JC166)))^(52/COUNTA(JC$3:JC$166))-1</f>
        <v>0.21266569072607799</v>
      </c>
      <c r="CR184" s="293" cm="1">
        <f t="array" ref="CR184">((PRODUCT(1+JD3:JD166)))^(52/COUNTA(JD$3:JD$166))-1</f>
        <v>0.38966438151069216</v>
      </c>
      <c r="CS184" s="293" cm="1">
        <f t="array" ref="CS184">((PRODUCT(1+JE3:JE166)))^(52/COUNTA(JE$3:JE$166))-1</f>
        <v>0.41824048764618693</v>
      </c>
      <c r="CT184" s="293" cm="1">
        <f t="array" ref="CT184">((PRODUCT(1+JF3:JF166)))^(52/COUNTA(JF$3:JF$166))-1</f>
        <v>0.17255207652613258</v>
      </c>
      <c r="CU184" s="293" cm="1">
        <f t="array" ref="CU184">((PRODUCT(1+JG3:JG166)))^(52/COUNTA(JG$3:JG$166))-1</f>
        <v>0.12931150653620804</v>
      </c>
      <c r="CV184" s="293" cm="1">
        <f t="array" ref="CV184">((PRODUCT(1+JH3:JH166)))^(52/COUNTA(JH$3:JH$166))-1</f>
        <v>0.53686762160255452</v>
      </c>
      <c r="CW184" s="293" cm="1">
        <f t="array" ref="CW184">((PRODUCT(1+JI3:JI166)))^(52/COUNTA(JI$3:JI$166))-1</f>
        <v>0.1611392619270875</v>
      </c>
      <c r="CX184" s="293" cm="1">
        <f t="array" ref="CX184">((PRODUCT(1+JJ3:JJ166)))^(52/COUNTA(JJ$3:JJ$166))-1</f>
        <v>-3.9033444029547004E-2</v>
      </c>
      <c r="CY184" s="293" cm="1">
        <f t="array" ref="CY184">((PRODUCT(1+JK3:JK166)))^(52/COUNTA(JK$3:JK$166))-1</f>
        <v>0.2898053020184912</v>
      </c>
      <c r="CZ184" s="293" cm="1">
        <f t="array" ref="CZ184">((PRODUCT(1+JL3:JL166)))^(52/COUNTA(JL$3:JL$166))-1</f>
        <v>0.14055746173757044</v>
      </c>
      <c r="DA184" s="293" cm="1">
        <f t="array" ref="DA184">((PRODUCT(1+JM3:JM166)))^(52/COUNTA(JM$3:JM$166))-1</f>
        <v>-4.4987072448529064E-3</v>
      </c>
      <c r="DB184" s="293" cm="1">
        <f t="array" ref="DB184">((PRODUCT(1+JN3:JN166)))^(52/COUNTA(JN$3:JN$166))-1</f>
        <v>0.37689585045043361</v>
      </c>
      <c r="DC184" s="293" cm="1">
        <f t="array" ref="DC184">((PRODUCT(1+JO3:JO166)))^(52/COUNTA(JO$3:JO$166))-1</f>
        <v>0.16825021919812744</v>
      </c>
      <c r="DD184" s="293" cm="1">
        <f t="array" ref="DD184">((PRODUCT(1+JP3:JP166)))^(52/COUNTA(JP$3:JP$166))-1</f>
        <v>0.10302669828009559</v>
      </c>
      <c r="DE184" s="293" cm="1">
        <f t="array" ref="DE184">((PRODUCT(1+JQ3:JQ166)))^(52/COUNTA(JQ$3:JQ$166))-1</f>
        <v>0.24011603911570778</v>
      </c>
      <c r="DF184" s="293" cm="1">
        <f t="array" ref="DF184">((PRODUCT(1+JR3:JR166)))^(52/COUNTA(JR$3:JR$166))-1</f>
        <v>0.38448427058128276</v>
      </c>
      <c r="DG184" s="293" cm="1">
        <f t="array" ref="DG184">((PRODUCT(1+JS3:JS166)))^(52/COUNTA(JS$3:JS$166))-1</f>
        <v>7.1263110897933579E-2</v>
      </c>
      <c r="DH184" s="293" cm="1">
        <f t="array" ref="DH184">((PRODUCT(1+JT3:JT166)))^(52/COUNTA(JT$3:JT$166))-1</f>
        <v>0.19126529389082547</v>
      </c>
      <c r="DI184" s="293" cm="1">
        <f t="array" ref="DI184">((PRODUCT(1+JU3:JU166)))^(52/COUNTA(JU$3:JU$166))-1</f>
        <v>3.4389453396155734E-2</v>
      </c>
      <c r="DJ184" s="293" cm="1">
        <f t="array" ref="DJ184">((PRODUCT(1+JV3:JV166)))^(52/COUNTA(JV$3:JV$166))-1</f>
        <v>0.20817611017736271</v>
      </c>
      <c r="DK184" s="293" cm="1">
        <f t="array" ref="DK184">((PRODUCT(1+JW3:JW166)))^(52/COUNTA(JW$3:JW$166))-1</f>
        <v>-0.1461810297322329</v>
      </c>
      <c r="DL184" s="293" cm="1">
        <f t="array" ref="DL184">((PRODUCT(1+JX3:JX166)))^(52/COUNTA(JX$3:JX$166))-1</f>
        <v>-8.4342555913315964E-3</v>
      </c>
      <c r="DM184" s="293" cm="1">
        <f t="array" ref="DM184">((PRODUCT(1+JY3:JY166)))^(52/COUNTA(JY$3:JY$166))-1</f>
        <v>0.2332853922511815</v>
      </c>
      <c r="DN184" s="293" cm="1">
        <f t="array" ref="DN184">((PRODUCT(1+JZ3:JZ166)))^(52/COUNTA(JZ$3:JZ$166))-1</f>
        <v>0.11590985731150805</v>
      </c>
      <c r="DO184" s="293" cm="1">
        <f t="array" ref="DO184">((PRODUCT(1+KA3:KA166)))^(52/COUNTA(KA$3:KA$166))-1</f>
        <v>-9.0029053269308656E-2</v>
      </c>
      <c r="DP184" s="293" cm="1">
        <f t="array" ref="DP184">((PRODUCT(1+KB3:KB166)))^(52/COUNTA(KB$3:KB$166))-1</f>
        <v>-9.8185432393319561E-3</v>
      </c>
      <c r="DQ184" s="293" cm="1">
        <f t="array" ref="DQ184">((PRODUCT(1+KC3:KC166)))^(52/COUNTA(KC$3:KC$166))-1</f>
        <v>-0.29131385404096322</v>
      </c>
      <c r="DR184" s="293" cm="1">
        <f t="array" ref="DR184">((PRODUCT(1+KD3:KD166)))^(52/COUNTA(KD$3:KD$166))-1</f>
        <v>0.77881273507217963</v>
      </c>
      <c r="DS184" s="293" cm="1">
        <f t="array" ref="DS184">((PRODUCT(1+KE3:KE166)))^(52/COUNTA(KE$3:KE$166))-1</f>
        <v>5.8700959839765865E-2</v>
      </c>
      <c r="DT184" s="293" cm="1">
        <f t="array" ref="DT184">((PRODUCT(1+KF3:KF166)))^(52/COUNTA(KF$3:KF$166))-1</f>
        <v>0.90017446360686582</v>
      </c>
      <c r="DU184" s="293" cm="1">
        <f t="array" ref="DU184">((PRODUCT(1+KG3:KG166)))^(52/COUNTA(KG$3:KG$166))-1</f>
        <v>0.18476321279208308</v>
      </c>
      <c r="DV184" s="293" cm="1">
        <f t="array" ref="DV184">((PRODUCT(1+KH3:KH166)))^(52/COUNTA(KH$3:KH$166))-1</f>
        <v>-0.2124876946034745</v>
      </c>
      <c r="DW184" s="293" cm="1">
        <f t="array" ref="DW184">((PRODUCT(1+KI3:KI166)))^(52/COUNTA(KI$3:KI$166))-1</f>
        <v>-0.53621742377207315</v>
      </c>
      <c r="DX184" s="293" cm="1">
        <f t="array" ref="DX184">((PRODUCT(1+KJ3:KJ166)))^(52/COUNTA(KJ$3:KJ$166))-1</f>
        <v>-1.704525752324948E-2</v>
      </c>
      <c r="DY184" s="293" cm="1">
        <f t="array" ref="DY184">((PRODUCT(1+KK3:KK166)))^(52/COUNTA(KK$3:KK$166))-1</f>
        <v>2.125696479560979E-2</v>
      </c>
      <c r="DZ184" s="293" cm="1">
        <f t="array" ref="DZ184">((PRODUCT(1+KL3:KL166)))^(52/COUNTA(KL$3:KL$166))-1</f>
        <v>-6.6500918452341518E-2</v>
      </c>
      <c r="EA184" s="293" cm="1">
        <f t="array" ref="EA184">((PRODUCT(1+KM3:KM166)))^(52/COUNTA(KM$3:KM$166))-1</f>
        <v>0.11106225216894705</v>
      </c>
      <c r="EB184" s="293" cm="1">
        <f t="array" ref="EB184">((PRODUCT(1+KN3:KN166)))^(52/COUNTA(KN$3:KN$166))-1</f>
        <v>-7.0165437751031567E-2</v>
      </c>
      <c r="EC184" s="293" cm="1">
        <f t="array" ref="EC184">((PRODUCT(1+KO3:KO166)))^(52/COUNTA(KO$3:KO$166))-1</f>
        <v>-3.0422845280161037E-2</v>
      </c>
      <c r="ED184" s="293" cm="1">
        <f t="array" ref="ED184">((PRODUCT(1+KP3:KP166)))^(52/COUNTA(KP$3:KP$166))-1</f>
        <v>0.17512285251716309</v>
      </c>
      <c r="EE184" s="293" cm="1">
        <f t="array" ref="EE184">((PRODUCT(1+KQ3:KQ166)))^(52/COUNTA(KQ$3:KQ$166))-1</f>
        <v>-5.568764000997517E-2</v>
      </c>
      <c r="EF184" s="293" cm="1">
        <f t="array" ref="EF184">((PRODUCT(1+KR3:KR166)))^(52/COUNTA(KR$3:KR$166))-1</f>
        <v>-2.9295457198568409E-2</v>
      </c>
      <c r="EG184" s="293" cm="1">
        <f t="array" ref="EG184">((PRODUCT(1+KS3:KS166)))^(52/COUNTA(KS$3:KS$166))-1</f>
        <v>-0.16195963021806214</v>
      </c>
      <c r="EH184" s="293" cm="1">
        <f t="array" ref="EH184">((PRODUCT(1+KT3:KT166)))^(52/COUNTA(KT$3:KT$166))-1</f>
        <v>0.31648350966196181</v>
      </c>
      <c r="EI184" s="293" cm="1">
        <f t="array" ref="EI184">((PRODUCT(1+KU3:KU166)))^(52/COUNTA(KU$3:KU$166))-1</f>
        <v>-7.0820914816085434E-2</v>
      </c>
      <c r="EJ184" s="293" cm="1">
        <f t="array" ref="EJ184">((PRODUCT(1+KV3:KV166)))^(52/COUNTA(KV$3:KV$166))-1</f>
        <v>0.39228295755238562</v>
      </c>
      <c r="EK184" s="293" cm="1">
        <f t="array" ref="EK184">((PRODUCT(1+KW3:KW166)))^(52/COUNTA(KW$3:KW$166))-1</f>
        <v>3.6966732014063419E-2</v>
      </c>
      <c r="EL184" s="293" cm="1">
        <f t="array" ref="EL184">((PRODUCT(1+KX3:KX166)))^(52/COUNTA(KX$3:KX$166))-1</f>
        <v>-6.2988209572779064E-2</v>
      </c>
      <c r="EM184" s="293" cm="1">
        <f t="array" ref="EM184">((PRODUCT(1+KY3:KY166)))^(52/COUNTA(KY$3:KY$166))-1</f>
        <v>4.7027792844867022E-4</v>
      </c>
      <c r="EN184" s="293" cm="1">
        <f t="array" ref="EN184">((PRODUCT(1+KZ3:KZ166)))^(52/COUNTA(KZ$3:KZ$166))-1</f>
        <v>2.4261797155441744E-2</v>
      </c>
      <c r="EO184" s="293" cm="1">
        <f t="array" ref="EO184">((PRODUCT(1+LA3:LA166)))^(52/COUNTA(LA$3:LA$166))-1</f>
        <v>0.20671267035071939</v>
      </c>
      <c r="EP184" s="293" cm="1">
        <f t="array" ref="EP184">((PRODUCT(1+LB3:LB166)))^(52/COUNTA(LB$3:LB$166))-1</f>
        <v>0.46168205923746219</v>
      </c>
      <c r="EQ184" s="293" cm="1">
        <f t="array" ref="EQ184">((PRODUCT(1+LC3:LC166)))^(52/COUNTA(LC$3:LC$166))-1</f>
        <v>0.47280856569061669</v>
      </c>
      <c r="ER184" s="293" cm="1">
        <f t="array" ref="ER184">((PRODUCT(1+LD3:LD166)))^(52/COUNTA(LD$3:LD$166))-1</f>
        <v>0.1229842841283606</v>
      </c>
      <c r="ES184" s="293" cm="1">
        <f t="array" ref="ES184">((PRODUCT(1+LE3:LE166)))^(52/COUNTA(LE$3:LE$166))-1</f>
        <v>0.73724516530179596</v>
      </c>
      <c r="ET184" s="293" cm="1">
        <f t="array" ref="ET184">((PRODUCT(1+LF3:LF166)))^(52/COUNTA(LF$3:LF$166))-1</f>
        <v>0.15540688245590228</v>
      </c>
      <c r="EU184" s="293" cm="1">
        <f t="array" ref="EU184">((PRODUCT(1+LG3:LG166)))^(52/COUNTA(LG$3:LG$166))-1</f>
        <v>0.30075812731011986</v>
      </c>
      <c r="EV184" s="293" cm="1">
        <f t="array" ref="EV184">((PRODUCT(1+LH3:LH166)))^(52/COUNTA(LH$3:LH$166))-1</f>
        <v>0.17103480332875343</v>
      </c>
      <c r="EW184" s="293" cm="1">
        <f t="array" ref="EW184">((PRODUCT(1+LI3:LI166)))^(52/COUNTA(LI$3:LI$166))-1</f>
        <v>0.33883900981456017</v>
      </c>
      <c r="EX184" s="293" cm="1">
        <f t="array" ref="EX184">((PRODUCT(1+LJ3:LJ166)))^(52/COUNTA(LJ$3:LJ$166))-1</f>
        <v>8.5009523401351927E-2</v>
      </c>
      <c r="EY184" s="293" cm="1">
        <f t="array" ref="EY184">((PRODUCT(1+LK3:LK166)))^(52/COUNTA(LK$3:LK$166))-1</f>
        <v>0.29402226908018747</v>
      </c>
      <c r="EZ184" s="293" cm="1">
        <f t="array" ref="EZ184">((PRODUCT(1+LL3:LL166)))^(52/COUNTA(LL$3:LL$166))-1</f>
        <v>7.068725673390075E-2</v>
      </c>
      <c r="FA184" s="293" cm="1">
        <f t="array" ref="FA184">((PRODUCT(1+LM3:LM166)))^(52/COUNTA(LM$3:LM$166))-1</f>
        <v>0.25584163332279797</v>
      </c>
      <c r="FB184" s="293" cm="1">
        <f t="array" ref="FB184">((PRODUCT(1+LN3:LN166)))^(52/COUNTA(LN$3:LN$166))-1</f>
        <v>0.19934762348545321</v>
      </c>
      <c r="FC184" s="293" cm="1">
        <f t="array" ref="FC184">((PRODUCT(1+LO3:LO166)))^(52/COUNTA(LO$3:LO$166))-1</f>
        <v>5.384429665848578E-2</v>
      </c>
      <c r="FD184" s="293" cm="1">
        <f t="array" ref="FD184">((PRODUCT(1+LP3:LP166)))^(52/COUNTA(LP$3:LP$166))-1</f>
        <v>-0.17061286785579066</v>
      </c>
      <c r="FE184" s="293" cm="1">
        <f t="array" ref="FE184">((PRODUCT(1+LQ3:LQ166)))^(52/COUNTA(LQ$3:LQ$166))-1</f>
        <v>-8.2703872344097151E-2</v>
      </c>
      <c r="FF184" s="293" cm="1">
        <f t="array" ref="FF184">((PRODUCT(1+LR3:LR166)))^(52/COUNTA(LR$3:LR$166))-1</f>
        <v>0.12196531540364441</v>
      </c>
      <c r="FG184" s="293" cm="1">
        <f t="array" ref="FG184">((PRODUCT(1+LS3:LS166)))^(52/COUNTA(LS$3:LS$166))-1</f>
        <v>4.5629686009982295E-2</v>
      </c>
      <c r="FH184" s="293" cm="1">
        <f t="array" ref="FH184">((PRODUCT(1+LT3:LT166)))^(52/COUNTA(LT$3:LT$166))-1</f>
        <v>0.19373838879160599</v>
      </c>
      <c r="FI184" s="293" cm="1">
        <f t="array" ref="FI184">((PRODUCT(1+LU3:LU166)))^(52/COUNTA(LU$3:LU$166))-1</f>
        <v>6.7451610914963434E-2</v>
      </c>
      <c r="FJ184" s="294" cm="1">
        <f t="array" ref="FJ184">((PRODUCT(1+LV3:LV166)))^(52/COUNTA(LV$3:LV$166))-1</f>
        <v>0.21897978180923583</v>
      </c>
      <c r="FK184" s="5"/>
    </row>
    <row r="185" spans="1:167">
      <c r="A185" s="189" t="s">
        <v>174</v>
      </c>
      <c r="B185" s="295" cm="1">
        <f t="array" ref="B185">((PRODUCT(1+FN3:FN170)))^(52/COUNTA(FN$3:FN$170))-1</f>
        <v>0.14561593380133919</v>
      </c>
      <c r="C185" s="295" cm="1">
        <f t="array" ref="C185">((PRODUCT(1+FO3:FO167)))^(52/COUNTA(FO$3:FO$167))-1</f>
        <v>0.48574300256276337</v>
      </c>
      <c r="D185" s="295" cm="1">
        <f t="array" ref="D185">((PRODUCT(1+FP3:FP167)))^(52/COUNTA(FP$3:FP$167))-1</f>
        <v>0.26038486817180084</v>
      </c>
      <c r="E185" s="295" cm="1">
        <f t="array" ref="E185">((PRODUCT(1+FQ3:FQ167)))^(52/COUNTA(FQ$3:FQ$167))-1</f>
        <v>8.7308449061801463E-2</v>
      </c>
      <c r="F185" s="295" cm="1">
        <f t="array" ref="F185">((PRODUCT(1+FR3:FR167)))^(52/COUNTA(FR$3:FR$167))-1</f>
        <v>0.13911445041067161</v>
      </c>
      <c r="G185" s="295" cm="1">
        <f t="array" ref="G185">((PRODUCT(1+FS3:FS167)))^(52/COUNTA(FS$3:FS$167))-1</f>
        <v>1.6077734157650294</v>
      </c>
      <c r="H185" s="295" cm="1">
        <f t="array" ref="H185">((PRODUCT(1+FT3:FT167)))^(52/COUNTA(FT$3:FT$167))-1</f>
        <v>5.6197468559495922E-2</v>
      </c>
      <c r="I185" s="295" cm="1">
        <f t="array" ref="I185">((PRODUCT(1+FU3:FU167)))^(52/COUNTA(FU$3:FU$167))-1</f>
        <v>0.13911908632304359</v>
      </c>
      <c r="J185" s="295" cm="1">
        <f t="array" ref="J185">((PRODUCT(1+FV3:FV167)))^(52/COUNTA(FV$3:FV$167))-1</f>
        <v>1.2987341377277914</v>
      </c>
      <c r="K185" s="295" cm="1">
        <f t="array" ref="K185">((PRODUCT(1+FW3:FW167)))^(52/COUNTA(FW$3:FW$167))-1</f>
        <v>0.21257283888820444</v>
      </c>
      <c r="L185" s="295" cm="1">
        <f t="array" ref="L185">((PRODUCT(1+FX3:FX167)))^(52/COUNTA(FX$3:FX$167))-1</f>
        <v>8.2277326900840109E-2</v>
      </c>
      <c r="M185" s="295">
        <v>0</v>
      </c>
      <c r="N185" s="295" cm="1">
        <f t="array" ref="N185">((PRODUCT(1+FZ3:FZ167)))^(52/COUNTA(FZ$3:FZ$167))-1</f>
        <v>0.16763440299322263</v>
      </c>
      <c r="O185" s="295" cm="1">
        <f t="array" ref="O185">((PRODUCT(1+GA3:GA167)))^(52/COUNTA(GA$3:GA$167))-1</f>
        <v>0.32877659964885364</v>
      </c>
      <c r="P185" s="295" cm="1">
        <f t="array" ref="P185">((PRODUCT(1+GB3:GB167)))^(52/COUNTA(GB$3:GB$167))-1</f>
        <v>0.53270541570439978</v>
      </c>
      <c r="Q185" s="295" cm="1">
        <f t="array" ref="Q185">((PRODUCT(1+GC3:GC167)))^(52/COUNTA(GC$3:GC$167))-1</f>
        <v>0.28680645016060824</v>
      </c>
      <c r="R185" s="295" cm="1">
        <f t="array" ref="R185">((PRODUCT(1+GD3:GD167)))^(52/COUNTA(GD$3:GD$167))-1</f>
        <v>0.54074198676769769</v>
      </c>
      <c r="S185" s="295" cm="1">
        <f t="array" ref="S185">((PRODUCT(1+GE3:GE167)))^(52/COUNTA(GE$3:GE$167))-1</f>
        <v>0.13491177042184233</v>
      </c>
      <c r="T185" s="295" cm="1">
        <f t="array" ref="T185">((PRODUCT(1+GF3:GF167)))^(52/COUNTA(GF$3:GF$167))-1</f>
        <v>-3.2589098708709185E-2</v>
      </c>
      <c r="U185" s="295" cm="1">
        <f t="array" ref="U185">((PRODUCT(1+GG3:GG167)))^(52/COUNTA(GG$3:GG$167))-1</f>
        <v>0.18623007357995602</v>
      </c>
      <c r="V185" s="295" cm="1">
        <f t="array" ref="V185">((PRODUCT(1+GH3:GH167)))^(52/COUNTA(GH$3:GH$167))-1</f>
        <v>7.0829673311284758E-2</v>
      </c>
      <c r="W185" s="295" cm="1">
        <f t="array" ref="W185">((PRODUCT(1+GI3:GI167)))^(52/COUNTA(GI$3:GI$167))-1</f>
        <v>1.0842695060867062</v>
      </c>
      <c r="X185" s="295" cm="1">
        <f t="array" ref="X185">((PRODUCT(1+GJ3:GJ167)))^(52/COUNTA(GJ$3:GJ$167))-1</f>
        <v>0.67343425588267225</v>
      </c>
      <c r="Y185" s="295" cm="1">
        <f t="array" ref="Y185">((PRODUCT(1+GK3:GK167)))^(52/COUNTA(GK$3:GK$167))-1</f>
        <v>-0.11172444519495739</v>
      </c>
      <c r="Z185" s="295" cm="1">
        <f t="array" ref="Z185">((PRODUCT(1+GL3:GL167)))^(52/COUNTA(GL$3:GL$167))-1</f>
        <v>0.23674752058971937</v>
      </c>
      <c r="AA185" s="295" cm="1">
        <f t="array" ref="AA185">((PRODUCT(1+GM3:GM167)))^(52/COUNTA(GM$3:GM$167))-1</f>
        <v>0.1317031692322761</v>
      </c>
      <c r="AB185" s="295" cm="1">
        <f t="array" ref="AB185">((PRODUCT(1+GN3:GN167)))^(52/COUNTA(GN$3:GN$167))-1</f>
        <v>3.596559764279883E-2</v>
      </c>
      <c r="AC185" s="295" cm="1">
        <f t="array" ref="AC185">((PRODUCT(1+GO3:GO167)))^(52/COUNTA(GO$3:GO$167))-1</f>
        <v>-0.12200009641419951</v>
      </c>
      <c r="AD185" s="295" cm="1">
        <f t="array" ref="AD185">((PRODUCT(1+GP3:GP167)))^(52/COUNTA(GP$3:GP$167))-1</f>
        <v>0.18202408742030229</v>
      </c>
      <c r="AE185" s="295" cm="1">
        <f t="array" ref="AE185">((PRODUCT(1+GQ3:GQ167)))^(52/COUNTA(GQ$3:GQ$167))-1</f>
        <v>0.14605114599097901</v>
      </c>
      <c r="AF185" s="295" cm="1">
        <f t="array" ref="AF185">((PRODUCT(1+GR3:GR167)))^(52/COUNTA(GR$3:GR$167))-1</f>
        <v>-2.6703864298579405E-2</v>
      </c>
      <c r="AG185" s="295" cm="1">
        <f t="array" ref="AG185">((PRODUCT(1+GS3:GS167)))^(52/COUNTA(GS$3:GS$167))-1</f>
        <v>4.727103431212365E-2</v>
      </c>
      <c r="AH185" s="295" cm="1">
        <f t="array" ref="AH185">((PRODUCT(1+GT3:GT167)))^(52/COUNTA(GT$3:GT$167))-1</f>
        <v>-0.35179658984607998</v>
      </c>
      <c r="AI185" s="295" cm="1">
        <f t="array" ref="AI185">((PRODUCT(1+GU3:GU167)))^(52/COUNTA(GU$3:GU$167))-1</f>
        <v>0.10672626821757425</v>
      </c>
      <c r="AJ185" s="295" cm="1">
        <f t="array" ref="AJ185">((PRODUCT(1+GV3:GV167)))^(52/COUNTA(GV$3:GV$167))-1</f>
        <v>-0.15414067148569177</v>
      </c>
      <c r="AK185" s="295" cm="1">
        <f t="array" ref="AK185">((PRODUCT(1+GW3:GW167)))^(52/COUNTA(GW$3:GW$167))-1</f>
        <v>-0.44484021421988196</v>
      </c>
      <c r="AL185" s="295" cm="1">
        <f t="array" ref="AL185">((PRODUCT(1+GX3:GX167)))^(52/COUNTA(GX$3:GX$167))-1</f>
        <v>0.23813160143804857</v>
      </c>
      <c r="AM185" s="295" cm="1">
        <f t="array" ref="AM185">((PRODUCT(1+GY3:GY167)))^(52/COUNTA(GY$3:GY$167))-1</f>
        <v>3.0352454046675525E-2</v>
      </c>
      <c r="AN185" s="295" cm="1">
        <f t="array" ref="AN185">((PRODUCT(1+GZ3:GZ167)))^(52/COUNTA(GZ$3:GZ$167))-1</f>
        <v>0.2323938655299056</v>
      </c>
      <c r="AO185" s="295" cm="1">
        <f t="array" ref="AO185">((PRODUCT(1+HA3:HA167)))^(52/COUNTA(HA$3:HA$167))-1</f>
        <v>0.2422310292947123</v>
      </c>
      <c r="AP185" s="295" cm="1">
        <f t="array" ref="AP185">((PRODUCT(1+HB3:HB167)))^(52/COUNTA(HB$3:HB$167))-1</f>
        <v>0.37151895645856614</v>
      </c>
      <c r="AQ185" s="295" cm="1">
        <f t="array" ref="AQ185">((PRODUCT(1+HC3:HC167)))^(52/COUNTA(HC$3:HC$167))-1</f>
        <v>0.24215458272547119</v>
      </c>
      <c r="AR185" s="295" cm="1">
        <f t="array" ref="AR185">((PRODUCT(1+HD3:HD167)))^(52/COUNTA(HD$3:HD$167))-1</f>
        <v>9.5747544468341994E-2</v>
      </c>
      <c r="AS185" s="295" cm="1">
        <f t="array" ref="AS185">((PRODUCT(1+HE3:HE167)))^(52/COUNTA(HE$3:HE$167))-1</f>
        <v>-6.9295980458049744E-2</v>
      </c>
      <c r="AT185" s="295" cm="1">
        <f t="array" ref="AT185">((PRODUCT(1+HF3:HF167)))^(52/COUNTA(HF$3:HF$167))-1</f>
        <v>0.13305061929349482</v>
      </c>
      <c r="AU185" s="295" cm="1">
        <f t="array" ref="AU185">((PRODUCT(1+HG3:HG167)))^(52/COUNTA(HG$3:HG$167))-1</f>
        <v>0.14192864571563413</v>
      </c>
      <c r="AV185" s="295" cm="1">
        <f t="array" ref="AV185">((PRODUCT(1+HH3:HH167)))^(52/COUNTA(HH$3:HH$167))-1</f>
        <v>8.1728287648006548E-2</v>
      </c>
      <c r="AW185" s="295" cm="1">
        <f t="array" ref="AW185">((PRODUCT(1+HI3:HI167)))^(52/COUNTA(HI$3:HI$167))-1</f>
        <v>4.845094983939946E-2</v>
      </c>
      <c r="AX185" s="295" cm="1">
        <f t="array" ref="AX185">((PRODUCT(1+HJ3:HJ167)))^(52/COUNTA(HJ$3:HJ$167))-1</f>
        <v>7.5222797961797205E-2</v>
      </c>
      <c r="AY185" s="295" cm="1">
        <f t="array" ref="AY185">((PRODUCT(1+HK3:HK167)))^(52/COUNTA(HK$3:HK$167))-1</f>
        <v>-3.254789602067254E-2</v>
      </c>
      <c r="AZ185" s="295" cm="1">
        <f t="array" ref="AZ185">((PRODUCT(1+HL3:HL167)))^(52/COUNTA(HL$3:HL$167))-1</f>
        <v>0.13339211725379951</v>
      </c>
      <c r="BA185" s="295" cm="1">
        <f t="array" ref="BA185">((PRODUCT(1+HM3:HM167)))^(52/COUNTA(HM$3:HM$167))-1</f>
        <v>0.55760022201983439</v>
      </c>
      <c r="BB185" s="295" cm="1">
        <f t="array" ref="BB185">((PRODUCT(1+HN3:HN167)))^(52/COUNTA(HN$3:HN$167))-1</f>
        <v>0.17173345582223387</v>
      </c>
      <c r="BC185" s="295" cm="1">
        <f t="array" ref="BC185">((PRODUCT(1+HO3:HO167)))^(52/COUNTA(HO$3:HO$167))-1</f>
        <v>0.28823981624538897</v>
      </c>
      <c r="BD185" s="295" cm="1">
        <f t="array" ref="BD185">((PRODUCT(1+HP3:HP167)))^(52/COUNTA(HP$3:HP$167))-1</f>
        <v>0.17048493408490728</v>
      </c>
      <c r="BE185" s="295" cm="1">
        <f t="array" ref="BE185">((PRODUCT(1+HQ3:HQ167)))^(52/COUNTA(HQ$3:HQ$167))-1</f>
        <v>-7.3812597302483351E-2</v>
      </c>
      <c r="BF185" s="295" cm="1">
        <f t="array" ref="BF185">((PRODUCT(1+HR3:HR167)))^(52/COUNTA(HR$3:HR$167))-1</f>
        <v>0.65786247674281495</v>
      </c>
      <c r="BG185" s="295" cm="1">
        <f t="array" ref="BG185">((PRODUCT(1+HS3:HS167)))^(52/COUNTA(HS$3:HS$167))-1</f>
        <v>0.3145757591496896</v>
      </c>
      <c r="BH185" s="295" cm="1">
        <f t="array" ref="BH185">((PRODUCT(1+HT3:HT167)))^(52/COUNTA(HT$3:HT$167))-1</f>
        <v>0.14774092355354429</v>
      </c>
      <c r="BI185" s="295" cm="1">
        <f t="array" ref="BI185">((PRODUCT(1+HU3:HU167)))^(52/COUNTA(HU$3:HU$167))-1</f>
        <v>0.39058446208974229</v>
      </c>
      <c r="BJ185" s="295" cm="1">
        <f t="array" ref="BJ185">((PRODUCT(1+HV3:HV167)))^(52/COUNTA(HV$3:HV$167))-1</f>
        <v>0.51043714863564293</v>
      </c>
      <c r="BK185" s="295" cm="1">
        <f t="array" ref="BK185">((PRODUCT(1+HW3:HW167)))^(52/COUNTA(HW$3:HW$167))-1</f>
        <v>0.18819172177812904</v>
      </c>
      <c r="BL185" s="295" cm="1">
        <f t="array" ref="BL185">((PRODUCT(1+HX3:HX167)))^(52/COUNTA(HX$3:HX$167))-1</f>
        <v>0.15119498048797886</v>
      </c>
      <c r="BM185" s="295" cm="1">
        <f t="array" ref="BM185">((PRODUCT(1+HY3:HY167)))^(52/COUNTA(HY$3:HY$167))-1</f>
        <v>0.78614632128372053</v>
      </c>
      <c r="BN185" s="295" cm="1">
        <f t="array" ref="BN185">((PRODUCT(1+HZ3:HZ167)))^(52/COUNTA(HZ$3:HZ$167))-1</f>
        <v>-0.10184292935144568</v>
      </c>
      <c r="BO185" s="295" cm="1">
        <f t="array" ref="BO185">((PRODUCT(1+IA3:IA167)))^(52/COUNTA(IA$3:IA$167))-1</f>
        <v>-1.457270421220791E-2</v>
      </c>
      <c r="BP185" s="295" cm="1">
        <f t="array" ref="BP185">((PRODUCT(1+IB3:IB167)))^(52/COUNTA(IB$3:IB$167))-1</f>
        <v>9.1243938415027648E-2</v>
      </c>
      <c r="BQ185" s="295" cm="1">
        <f t="array" ref="BQ185">((PRODUCT(1+IC3:IC167)))^(52/COUNTA(IC$3:IC$167))-1</f>
        <v>0.1961312198004288</v>
      </c>
      <c r="BR185" s="295" cm="1">
        <f t="array" ref="BR185">((PRODUCT(1+ID3:ID167)))^(52/COUNTA(ID$3:ID$167))-1</f>
        <v>-2.0452889879132186E-2</v>
      </c>
      <c r="BS185" s="295" cm="1">
        <f t="array" ref="BS185">((PRODUCT(1+IE3:IE167)))^(52/COUNTA(IE$3:IE$167))-1</f>
        <v>3.9503505635287928E-2</v>
      </c>
      <c r="BT185" s="295" cm="1">
        <f t="array" ref="BT185">((PRODUCT(1+IF3:IF167)))^(52/COUNTA(IF$3:IF$167))-1</f>
        <v>4.3017050185425232E-2</v>
      </c>
      <c r="BU185" s="295" cm="1">
        <f t="array" ref="BU185">((PRODUCT(1+IG3:IG167)))^(52/COUNTA(IG$3:IG$167))-1</f>
        <v>6.2238180702934409E-2</v>
      </c>
      <c r="BV185" s="295" cm="1">
        <f t="array" ref="BV185">((PRODUCT(1+IH3:IH167)))^(52/COUNTA(IH$3:IH$167))-1</f>
        <v>-1.5357844410689325E-2</v>
      </c>
      <c r="BW185" s="295" cm="1">
        <f t="array" ref="BW185">((PRODUCT(1+II3:II167)))^(52/COUNTA(II$3:II$167))-1</f>
        <v>0.32642243574298302</v>
      </c>
      <c r="BX185" s="295" cm="1">
        <f t="array" ref="BX185">((PRODUCT(1+IJ3:IJ167)))^(52/COUNTA(IJ$3:IJ$167))-1</f>
        <v>0.58296325868441978</v>
      </c>
      <c r="BY185" s="295" cm="1">
        <f t="array" ref="BY185">((PRODUCT(1+IK3:IK167)))^(52/COUNTA(IK$3:IK$167))-1</f>
        <v>7.5220182745272535E-2</v>
      </c>
      <c r="BZ185" s="295" cm="1">
        <f t="array" ref="BZ185">((PRODUCT(1+IL3:IL167)))^(52/COUNTA(IL$3:IL$167))-1</f>
        <v>0.61901697023208047</v>
      </c>
      <c r="CA185" s="295" cm="1">
        <f t="array" ref="CA185">((PRODUCT(1+IM3:IM167)))^(52/COUNTA(IM$3:IM$167))-1</f>
        <v>-1.7696732831680606E-2</v>
      </c>
      <c r="CB185" s="295" cm="1">
        <f t="array" ref="CB185">((PRODUCT(1+IN3:IN167)))^(52/COUNTA(IN$3:IN$167))-1</f>
        <v>0.23910661355614504</v>
      </c>
      <c r="CC185" s="295" cm="1">
        <f t="array" ref="CC185">((PRODUCT(1+IO3:IO167)))^(52/COUNTA(IO$3:IO$167))-1</f>
        <v>0.18624192109341364</v>
      </c>
      <c r="CD185" s="295" cm="1">
        <f t="array" ref="CD185">((PRODUCT(1+IP3:IP167)))^(52/COUNTA(IP$3:IP$167))-1</f>
        <v>5.2124603933548119E-2</v>
      </c>
      <c r="CE185" s="295" cm="1">
        <f t="array" ref="CE185">((PRODUCT(1+IQ3:IQ167)))^(52/COUNTA(IQ$3:IQ$167))-1</f>
        <v>-6.639787947012743E-2</v>
      </c>
      <c r="CF185" s="295" cm="1">
        <f t="array" ref="CF185">((PRODUCT(1+IR3:IR167)))^(52/COUNTA(IR$3:IR$167))-1</f>
        <v>0.11636347457046314</v>
      </c>
      <c r="CG185" s="295" cm="1">
        <f t="array" ref="CG185">((PRODUCT(1+IS3:IS167)))^(52/COUNTA(IS$3:IS$167))-1</f>
        <v>-0.3136382143818508</v>
      </c>
      <c r="CH185" s="295" cm="1">
        <f t="array" ref="CH185">((PRODUCT(1+IT3:IT167)))^(52/COUNTA(IT$3:IT$167))-1</f>
        <v>0.28066525376897644</v>
      </c>
      <c r="CI185" s="295" cm="1">
        <f t="array" ref="CI185">((PRODUCT(1+IU3:IU167)))^(52/COUNTA(IU$3:IU$167))-1</f>
        <v>0.16273715224719476</v>
      </c>
      <c r="CJ185" s="295" cm="1">
        <f t="array" ref="CJ185">((PRODUCT(1+IV3:IV167)))^(52/COUNTA(IV$3:IV$167))-1</f>
        <v>0.32275165198233036</v>
      </c>
      <c r="CK185" s="295" cm="1">
        <f t="array" ref="CK185">((PRODUCT(1+IW3:IW167)))^(52/COUNTA(IW$3:IW$167))-1</f>
        <v>2.5209813442216289E-2</v>
      </c>
      <c r="CL185" s="295" cm="1">
        <f t="array" ref="CL185">((PRODUCT(1+IX3:IX167)))^(52/COUNTA(IX$3:IX$167))-1</f>
        <v>-0.1448740975786077</v>
      </c>
      <c r="CM185" s="295" cm="1">
        <f t="array" ref="CM185">((PRODUCT(1+IY3:IY167)))^(52/COUNTA(IY$3:IY$167))-1</f>
        <v>0.17549411818540861</v>
      </c>
      <c r="CN185" s="295" cm="1">
        <f t="array" ref="CN185">((PRODUCT(1+IZ3:IZ167)))^(52/COUNTA(IZ$3:IZ$167))-1</f>
        <v>0.19506991471576662</v>
      </c>
      <c r="CO185" s="295" cm="1">
        <f t="array" ref="CO185">((PRODUCT(1+JA3:JA167)))^(52/COUNTA(JA$3:JA$167))-1</f>
        <v>0.72491122308712019</v>
      </c>
      <c r="CP185" s="295" cm="1">
        <f t="array" ref="CP185">((PRODUCT(1+JB3:JB167)))^(52/COUNTA(JB$3:JB$167))-1</f>
        <v>0.29704590352521199</v>
      </c>
      <c r="CQ185" s="295" cm="1">
        <f t="array" ref="CQ185">((PRODUCT(1+JC3:JC167)))^(52/COUNTA(JC$3:JC$167))-1</f>
        <v>0.21004605721651348</v>
      </c>
      <c r="CR185" s="295" cm="1">
        <f t="array" ref="CR185">((PRODUCT(1+JD3:JD167)))^(52/COUNTA(JD$3:JD$167))-1</f>
        <v>0.37456317844957554</v>
      </c>
      <c r="CS185" s="295" cm="1">
        <f t="array" ref="CS185">((PRODUCT(1+JE3:JE167)))^(52/COUNTA(JE$3:JE$167))-1</f>
        <v>0.42750394065503605</v>
      </c>
      <c r="CT185" s="295" cm="1">
        <f t="array" ref="CT185">((PRODUCT(1+JF3:JF167)))^(52/COUNTA(JF$3:JF$167))-1</f>
        <v>0.1695273577207439</v>
      </c>
      <c r="CU185" s="295" cm="1">
        <f t="array" ref="CU185">((PRODUCT(1+JG3:JG167)))^(52/COUNTA(JG$3:JG$167))-1</f>
        <v>-4.7400186335214811E-2</v>
      </c>
      <c r="CV185" s="295" cm="1">
        <f t="array" ref="CV185">((PRODUCT(1+JH3:JH167)))^(52/COUNTA(JH$3:JH$167))-1</f>
        <v>0.53098438341764509</v>
      </c>
      <c r="CW185" s="295" cm="1">
        <f t="array" ref="CW185">((PRODUCT(1+JI3:JI167)))^(52/COUNTA(JI$3:JI$167))-1</f>
        <v>0.16285895479780166</v>
      </c>
      <c r="CX185" s="295" cm="1">
        <f t="array" ref="CX185">((PRODUCT(1+JJ3:JJ167)))^(52/COUNTA(JJ$3:JJ$167))-1</f>
        <v>-2.9069288322282616E-2</v>
      </c>
      <c r="CY185" s="295" cm="1">
        <f t="array" ref="CY185">((PRODUCT(1+JK3:JK167)))^(52/COUNTA(JK$3:JK$167))-1</f>
        <v>0.26007487620158276</v>
      </c>
      <c r="CZ185" s="295" cm="1">
        <f t="array" ref="CZ185">((PRODUCT(1+JL3:JL167)))^(52/COUNTA(JL$3:JL$167))-1</f>
        <v>0.13831432119805775</v>
      </c>
      <c r="DA185" s="295" cm="1">
        <f t="array" ref="DA185">((PRODUCT(1+JM3:JM167)))^(52/COUNTA(JM$3:JM$167))-1</f>
        <v>2.1649714776324602E-2</v>
      </c>
      <c r="DB185" s="295" cm="1">
        <f t="array" ref="DB185">((PRODUCT(1+JN3:JN167)))^(52/COUNTA(JN$3:JN$167))-1</f>
        <v>0.37151895645856614</v>
      </c>
      <c r="DC185" s="295" cm="1">
        <f t="array" ref="DC185">((PRODUCT(1+JO3:JO167)))^(52/COUNTA(JO$3:JO$167))-1</f>
        <v>0.17144149425256927</v>
      </c>
      <c r="DD185" s="295" cm="1">
        <f t="array" ref="DD185">((PRODUCT(1+JP3:JP167)))^(52/COUNTA(JP$3:JP$167))-1</f>
        <v>0.10896015743013332</v>
      </c>
      <c r="DE185" s="295" cm="1">
        <f t="array" ref="DE185">((PRODUCT(1+JQ3:JQ167)))^(52/COUNTA(JQ$3:JQ$167))-1</f>
        <v>0.23376904119985853</v>
      </c>
      <c r="DF185" s="295" cm="1">
        <f t="array" ref="DF185">((PRODUCT(1+JR3:JR167)))^(52/COUNTA(JR$3:JR$167))-1</f>
        <v>0.38117103545798692</v>
      </c>
      <c r="DG185" s="295" cm="1">
        <f t="array" ref="DG185">((PRODUCT(1+JS3:JS167)))^(52/COUNTA(JS$3:JS$167))-1</f>
        <v>7.5220182745272535E-2</v>
      </c>
      <c r="DH185" s="295" cm="1">
        <f t="array" ref="DH185">((PRODUCT(1+JT3:JT167)))^(52/COUNTA(JT$3:JT$167))-1</f>
        <v>0.19739877833185848</v>
      </c>
      <c r="DI185" s="295" cm="1">
        <f t="array" ref="DI185">((PRODUCT(1+JU3:JU167)))^(52/COUNTA(JU$3:JU$167))-1</f>
        <v>5.7719847484793529E-2</v>
      </c>
      <c r="DJ185" s="295" cm="1">
        <f t="array" ref="DJ185">((PRODUCT(1+JV3:JV167)))^(52/COUNTA(JV$3:JV$167))-1</f>
        <v>0.22556541554470733</v>
      </c>
      <c r="DK185" s="295" cm="1">
        <f t="array" ref="DK185">((PRODUCT(1+JW3:JW167)))^(52/COUNTA(JW$3:JW$167))-1</f>
        <v>-0.13658237239457038</v>
      </c>
      <c r="DL185" s="295" cm="1">
        <f t="array" ref="DL185">((PRODUCT(1+JX3:JX167)))^(52/COUNTA(JX$3:JX$167))-1</f>
        <v>3.5189360141034687E-3</v>
      </c>
      <c r="DM185" s="295" cm="1">
        <f t="array" ref="DM185">((PRODUCT(1+JY3:JY167)))^(52/COUNTA(JY$3:JY$167))-1</f>
        <v>0.23024535752549391</v>
      </c>
      <c r="DN185" s="295" cm="1">
        <f t="array" ref="DN185">((PRODUCT(1+JZ3:JZ167)))^(52/COUNTA(JZ$3:JZ$167))-1</f>
        <v>0.13058014226156156</v>
      </c>
      <c r="DO185" s="295" cm="1">
        <f t="array" ref="DO185">((PRODUCT(1+KA3:KA167)))^(52/COUNTA(KA$3:KA$167))-1</f>
        <v>-7.4500694061044648E-2</v>
      </c>
      <c r="DP185" s="295" cm="1">
        <f t="array" ref="DP185">((PRODUCT(1+KB3:KB167)))^(52/COUNTA(KB$3:KB$167))-1</f>
        <v>1.6897614804761929E-2</v>
      </c>
      <c r="DQ185" s="295" cm="1">
        <f t="array" ref="DQ185">((PRODUCT(1+KC3:KC167)))^(52/COUNTA(KC$3:KC$167))-1</f>
        <v>-0.24112261586197603</v>
      </c>
      <c r="DR185" s="295" cm="1">
        <f t="array" ref="DR185">((PRODUCT(1+KD3:KD167)))^(52/COUNTA(KD$3:KD$167))-1</f>
        <v>0.76131116922446629</v>
      </c>
      <c r="DS185" s="295" cm="1">
        <f t="array" ref="DS185">((PRODUCT(1+KE3:KE167)))^(52/COUNTA(KE$3:KE$167))-1</f>
        <v>4.7644973572269489E-2</v>
      </c>
      <c r="DT185" s="295" cm="1">
        <f t="array" ref="DT185">((PRODUCT(1+KF3:KF167)))^(52/COUNTA(KF$3:KF$167))-1</f>
        <v>0.88508829345810791</v>
      </c>
      <c r="DU185" s="295" cm="1">
        <f t="array" ref="DU185">((PRODUCT(1+KG3:KG167)))^(52/COUNTA(KG$3:KG$167))-1</f>
        <v>0.16733630812112321</v>
      </c>
      <c r="DV185" s="295" cm="1">
        <f t="array" ref="DV185">((PRODUCT(1+KH3:KH167)))^(52/COUNTA(KH$3:KH$167))-1</f>
        <v>-0.19959212967131512</v>
      </c>
      <c r="DW185" s="295" cm="1">
        <f t="array" ref="DW185">((PRODUCT(1+KI3:KI167)))^(52/COUNTA(KI$3:KI$167))-1</f>
        <v>-0.54911404150746135</v>
      </c>
      <c r="DX185" s="295" cm="1">
        <f t="array" ref="DX185">((PRODUCT(1+KJ3:KJ167)))^(52/COUNTA(KJ$3:KJ$167))-1</f>
        <v>-4.7197332365899958E-2</v>
      </c>
      <c r="DY185" s="295" cm="1">
        <f t="array" ref="DY185">((PRODUCT(1+KK3:KK167)))^(52/COUNTA(KK$3:KK$167))-1</f>
        <v>3.1489586511902035E-2</v>
      </c>
      <c r="DZ185" s="295" cm="1">
        <f t="array" ref="DZ185">((PRODUCT(1+KL3:KL167)))^(52/COUNTA(KL$3:KL$167))-1</f>
        <v>-7.3188874466447507E-2</v>
      </c>
      <c r="EA185" s="295" cm="1">
        <f t="array" ref="EA185">((PRODUCT(1+KM3:KM167)))^(52/COUNTA(KM$3:KM$167))-1</f>
        <v>0.11942364188486865</v>
      </c>
      <c r="EB185" s="295" cm="1">
        <f t="array" ref="EB185">((PRODUCT(1+KN3:KN167)))^(52/COUNTA(KN$3:KN$167))-1</f>
        <v>-4.5577678824868184E-2</v>
      </c>
      <c r="EC185" s="295" cm="1">
        <f t="array" ref="EC185">((PRODUCT(1+KO3:KO167)))^(52/COUNTA(KO$3:KO$167))-1</f>
        <v>-3.4636035433860846E-2</v>
      </c>
      <c r="ED185" s="295" cm="1">
        <f t="array" ref="ED185">((PRODUCT(1+KP3:KP167)))^(52/COUNTA(KP$3:KP$167))-1</f>
        <v>0.18675856550504744</v>
      </c>
      <c r="EE185" s="295" cm="1">
        <f t="array" ref="EE185">((PRODUCT(1+KQ3:KQ167)))^(52/COUNTA(KQ$3:KQ$167))-1</f>
        <v>-5.8356984682469082E-2</v>
      </c>
      <c r="EF185" s="295" cm="1">
        <f t="array" ref="EF185">((PRODUCT(1+KR3:KR167)))^(52/COUNTA(KR$3:KR$167))-1</f>
        <v>-3.3758147286614082E-2</v>
      </c>
      <c r="EG185" s="295" cm="1">
        <f t="array" ref="EG185">((PRODUCT(1+KS3:KS167)))^(52/COUNTA(KS$3:KS$167))-1</f>
        <v>-0.15342444312166825</v>
      </c>
      <c r="EH185" s="295" cm="1">
        <f t="array" ref="EH185">((PRODUCT(1+KT3:KT167)))^(52/COUNTA(KT$3:KT$167))-1</f>
        <v>0.31035378714925677</v>
      </c>
      <c r="EI185" s="295" cm="1">
        <f t="array" ref="EI185">((PRODUCT(1+KU3:KU167)))^(52/COUNTA(KU$3:KU$167))-1</f>
        <v>-6.0961576220978642E-2</v>
      </c>
      <c r="EJ185" s="295" cm="1">
        <f t="array" ref="EJ185">((PRODUCT(1+KV3:KV167)))^(52/COUNTA(KV$3:KV$167))-1</f>
        <v>0.39249785047001429</v>
      </c>
      <c r="EK185" s="295" cm="1">
        <f t="array" ref="EK185">((PRODUCT(1+KW3:KW167)))^(52/COUNTA(KW$3:KW$167))-1</f>
        <v>4.967527287156881E-2</v>
      </c>
      <c r="EL185" s="295" cm="1">
        <f t="array" ref="EL185">((PRODUCT(1+KX3:KX167)))^(52/COUNTA(KX$3:KX$167))-1</f>
        <v>-5.4732816471396162E-2</v>
      </c>
      <c r="EM185" s="295" cm="1">
        <f t="array" ref="EM185">((PRODUCT(1+KY3:KY167)))^(52/COUNTA(KY$3:KY$167))-1</f>
        <v>-6.649601856714038E-3</v>
      </c>
      <c r="EN185" s="295" cm="1">
        <f t="array" ref="EN185">((PRODUCT(1+KZ3:KZ167)))^(52/COUNTA(KZ$3:KZ$167))-1</f>
        <v>2.7785645129177805E-2</v>
      </c>
      <c r="EO185" s="295" cm="1">
        <f t="array" ref="EO185">((PRODUCT(1+LA3:LA167)))^(52/COUNTA(LA$3:LA$167))-1</f>
        <v>0.17672273307643938</v>
      </c>
      <c r="EP185" s="295" cm="1">
        <f t="array" ref="EP185">((PRODUCT(1+LB3:LB167)))^(52/COUNTA(LB$3:LB$167))-1</f>
        <v>0.46619031029012636</v>
      </c>
      <c r="EQ185" s="295" cm="1">
        <f t="array" ref="EQ185">((PRODUCT(1+LC3:LC167)))^(52/COUNTA(LC$3:LC$167))-1</f>
        <v>0.49274180166543391</v>
      </c>
      <c r="ER185" s="295" cm="1">
        <f t="array" ref="ER185">((PRODUCT(1+LD3:LD167)))^(52/COUNTA(LD$3:LD$167))-1</f>
        <v>0.12886651039707608</v>
      </c>
      <c r="ES185" s="295" cm="1">
        <f t="array" ref="ES185">((PRODUCT(1+LE3:LE167)))^(52/COUNTA(LE$3:LE$167))-1</f>
        <v>0.6949850741810828</v>
      </c>
      <c r="ET185" s="295" cm="1">
        <f t="array" ref="ET185">((PRODUCT(1+LF3:LF167)))^(52/COUNTA(LF$3:LF$167))-1</f>
        <v>0.15424592004509785</v>
      </c>
      <c r="EU185" s="295" cm="1">
        <f t="array" ref="EU185">((PRODUCT(1+LG3:LG167)))^(52/COUNTA(LG$3:LG$167))-1</f>
        <v>0.32433629055985258</v>
      </c>
      <c r="EV185" s="295" cm="1">
        <f t="array" ref="EV185">((PRODUCT(1+LH3:LH167)))^(52/COUNTA(LH$3:LH$167))-1</f>
        <v>0.17238905371957713</v>
      </c>
      <c r="EW185" s="295" cm="1">
        <f t="array" ref="EW185">((PRODUCT(1+LI3:LI167)))^(52/COUNTA(LI$3:LI$167))-1</f>
        <v>0.38509790137424504</v>
      </c>
      <c r="EX185" s="295" cm="1">
        <f t="array" ref="EX185">((PRODUCT(1+LJ3:LJ167)))^(52/COUNTA(LJ$3:LJ$167))-1</f>
        <v>8.8044644984514475E-2</v>
      </c>
      <c r="EY185" s="295" cm="1">
        <f t="array" ref="EY185">((PRODUCT(1+LK3:LK167)))^(52/COUNTA(LK$3:LK$167))-1</f>
        <v>0.29705192914858602</v>
      </c>
      <c r="EZ185" s="295" cm="1">
        <f t="array" ref="EZ185">((PRODUCT(1+LL3:LL167)))^(52/COUNTA(LL$3:LL$167))-1</f>
        <v>6.6605035983624328E-2</v>
      </c>
      <c r="FA185" s="295" cm="1">
        <f t="array" ref="FA185">((PRODUCT(1+LM3:LM167)))^(52/COUNTA(LM$3:LM$167))-1</f>
        <v>0.25643466326044928</v>
      </c>
      <c r="FB185" s="295" cm="1">
        <f t="array" ref="FB185">((PRODUCT(1+LN3:LN167)))^(52/COUNTA(LN$3:LN$167))-1</f>
        <v>0.20239991547493785</v>
      </c>
      <c r="FC185" s="295" cm="1">
        <f t="array" ref="FC185">((PRODUCT(1+LO3:LO167)))^(52/COUNTA(LO$3:LO$167))-1</f>
        <v>3.0687649833098796E-2</v>
      </c>
      <c r="FD185" s="295" cm="1">
        <f t="array" ref="FD185">((PRODUCT(1+LP3:LP167)))^(52/COUNTA(LP$3:LP$167))-1</f>
        <v>-0.18178085192015625</v>
      </c>
      <c r="FE185" s="295" cm="1">
        <f t="array" ref="FE185">((PRODUCT(1+LQ3:LQ167)))^(52/COUNTA(LQ$3:LQ$167))-1</f>
        <v>-7.7989896029304506E-2</v>
      </c>
      <c r="FF185" s="295" cm="1">
        <f t="array" ref="FF185">((PRODUCT(1+LR3:LR167)))^(52/COUNTA(LR$3:LR$167))-1</f>
        <v>0.1217755718621063</v>
      </c>
      <c r="FG185" s="295" cm="1">
        <f t="array" ref="FG185">((PRODUCT(1+LS3:LS167)))^(52/COUNTA(LS$3:LS$167))-1</f>
        <v>5.7409794134159364E-2</v>
      </c>
      <c r="FH185" s="295" cm="1">
        <f t="array" ref="FH185">((PRODUCT(1+LT3:LT167)))^(52/COUNTA(LT$3:LT$167))-1</f>
        <v>0.19500577942925479</v>
      </c>
      <c r="FI185" s="295" cm="1">
        <f t="array" ref="FI185">((PRODUCT(1+LU3:LU167)))^(52/COUNTA(LU$3:LU$167))-1</f>
        <v>7.3862573619051464E-2</v>
      </c>
      <c r="FJ185" s="165" cm="1">
        <f t="array" ref="FJ185">((PRODUCT(1+LV3:LV167)))^(52/COUNTA(LV$3:LV$167))-1</f>
        <v>0.21811350418902853</v>
      </c>
      <c r="FK185" s="5"/>
    </row>
    <row r="186" spans="1:167">
      <c r="A186" s="248" t="s">
        <v>175</v>
      </c>
      <c r="B186" s="296" cm="1">
        <f t="array" ref="B186">((PRODUCT(1+FN3:FN171)))^(52/COUNTA(FN$3:FN$171))-1</f>
        <v>0.1462080536906063</v>
      </c>
      <c r="C186" s="296" cm="1">
        <f t="array" ref="C186">((PRODUCT(1+FO3:FO171)))^(52/COUNTA(FO$3:FO$171))-1</f>
        <v>0.42308943115130337</v>
      </c>
      <c r="D186" s="296" cm="1">
        <f t="array" ref="D186">((PRODUCT(1+FP3:FP171)))^(52/COUNTA(FP$3:FP$171))-1</f>
        <v>0.22077525429683154</v>
      </c>
      <c r="E186" s="296" cm="1">
        <f t="array" ref="E186">((PRODUCT(1+FQ3:FQ171)))^(52/COUNTA(FQ$3:FQ$171))-1</f>
        <v>7.8602591035130231E-2</v>
      </c>
      <c r="F186" s="296" cm="1">
        <f t="array" ref="F186">((PRODUCT(1+FR3:FR171)))^(52/COUNTA(FR$3:FR$171))-1</f>
        <v>0.16617734870124701</v>
      </c>
      <c r="G186" s="296" cm="1">
        <f t="array" ref="G186">((PRODUCT(1+FS3:FS171)))^(52/COUNTA(FS$3:FS$171))-1</f>
        <v>1.5225016443505739</v>
      </c>
      <c r="H186" s="296" cm="1">
        <f t="array" ref="H186">((PRODUCT(1+FT3:FT171)))^(52/COUNTA(FT$3:FT$171))-1</f>
        <v>5.8881234902788737E-2</v>
      </c>
      <c r="I186" s="296" cm="1">
        <f t="array" ref="I186">((PRODUCT(1+FU3:FU171)))^(52/COUNTA(FU$3:FU$171))-1</f>
        <v>0.18427189384934706</v>
      </c>
      <c r="J186" s="296" cm="1">
        <f t="array" ref="J186">((PRODUCT(1+FV3:FV171)))^(52/COUNTA(FV$3:FV$171))-1</f>
        <v>1.2081181684441309</v>
      </c>
      <c r="K186" s="296" cm="1">
        <f t="array" ref="K186">((PRODUCT(1+FW3:FW171)))^(52/COUNTA(FW$3:FW$171))-1</f>
        <v>0.1995601534976883</v>
      </c>
      <c r="L186" s="296" cm="1">
        <f t="array" ref="L186">((PRODUCT(1+FX3:FX171)))^(52/COUNTA(FX$3:FX$171))-1</f>
        <v>0.11556544732903129</v>
      </c>
      <c r="M186" s="296">
        <v>0</v>
      </c>
      <c r="N186" s="296" cm="1">
        <f t="array" ref="N186">((PRODUCT(1+FZ3:FZ171)))^(52/COUNTA(FZ$3:FZ$171))-1</f>
        <v>0.14114377803884137</v>
      </c>
      <c r="O186" s="296" cm="1">
        <f t="array" ref="O186">((PRODUCT(1+GA3:GA171)))^(52/COUNTA(GA$3:GA$171))-1</f>
        <v>0.32031416947900526</v>
      </c>
      <c r="P186" s="296" cm="1">
        <f t="array" ref="P186">((PRODUCT(1+GB3:GB171)))^(52/COUNTA(GB$3:GB$171))-1</f>
        <v>0.57016488564858592</v>
      </c>
      <c r="Q186" s="296" cm="1">
        <f t="array" ref="Q186">((PRODUCT(1+GC3:GC171)))^(52/COUNTA(GC$3:GC$171))-1</f>
        <v>0.28032776053445185</v>
      </c>
      <c r="R186" s="296" cm="1">
        <f t="array" ref="R186">((PRODUCT(1+GD3:GD171)))^(52/COUNTA(GD$3:GD$171))-1</f>
        <v>0.49946247594329884</v>
      </c>
      <c r="S186" s="296" cm="1">
        <f t="array" ref="S186">((PRODUCT(1+GE3:GE171)))^(52/COUNTA(GE$3:GE$171))-1</f>
        <v>0.15925529241833458</v>
      </c>
      <c r="T186" s="296" cm="1">
        <f t="array" ref="T186">((PRODUCT(1+GF3:GF171)))^(52/COUNTA(GF$3:GF$171))-1</f>
        <v>-7.1336075620872519E-3</v>
      </c>
      <c r="U186" s="296" cm="1">
        <f t="array" ref="U186">((PRODUCT(1+GG3:GG171)))^(52/COUNTA(GG$3:GG$171))-1</f>
        <v>0.19933286994243948</v>
      </c>
      <c r="V186" s="296" cm="1">
        <f t="array" ref="V186">((PRODUCT(1+GH3:GH171)))^(52/COUNTA(GH$3:GH$171))-1</f>
        <v>6.7334246422096067E-2</v>
      </c>
      <c r="W186" s="296" cm="1">
        <f t="array" ref="W186">((PRODUCT(1+GI3:GI171)))^(52/COUNTA(GI$3:GI$171))-1</f>
        <v>1.0607885333009457</v>
      </c>
      <c r="X186" s="296" cm="1">
        <f t="array" ref="X186">((PRODUCT(1+GJ3:GJ171)))^(52/COUNTA(GJ$3:GJ$171))-1</f>
        <v>0.70438061416424325</v>
      </c>
      <c r="Y186" s="296" cm="1">
        <f t="array" ref="Y186">((PRODUCT(1+GK3:GK171)))^(52/COUNTA(GK$3:GK$171))-1</f>
        <v>-0.12818792435057791</v>
      </c>
      <c r="Z186" s="296" cm="1">
        <f t="array" ref="Z186">((PRODUCT(1+GL3:GL171)))^(52/COUNTA(GL$3:GL$171))-1</f>
        <v>0.2139510817296395</v>
      </c>
      <c r="AA186" s="296" cm="1">
        <f t="array" ref="AA186">((PRODUCT(1+GM3:GM171)))^(52/COUNTA(GM$3:GM$171))-1</f>
        <v>9.7987563177772019E-2</v>
      </c>
      <c r="AB186" s="296" cm="1">
        <f t="array" ref="AB186">((PRODUCT(1+GN3:GN171)))^(52/COUNTA(GN$3:GN$171))-1</f>
        <v>6.860739483673961E-2</v>
      </c>
      <c r="AC186" s="296" cm="1">
        <f t="array" ref="AC186">((PRODUCT(1+GO3:GO171)))^(52/COUNTA(GO$3:GO$171))-1</f>
        <v>-8.7646990726658047E-2</v>
      </c>
      <c r="AD186" s="296" cm="1">
        <f t="array" ref="AD186">((PRODUCT(1+GP3:GP171)))^(52/COUNTA(GP$3:GP$171))-1</f>
        <v>0.1840804077343281</v>
      </c>
      <c r="AE186" s="296" cm="1">
        <f t="array" ref="AE186">((PRODUCT(1+GQ3:GQ171)))^(52/COUNTA(GQ$3:GQ$171))-1</f>
        <v>0.18133088929978114</v>
      </c>
      <c r="AF186" s="296" cm="1">
        <f t="array" ref="AF186">((PRODUCT(1+GR3:GR171)))^(52/COUNTA(GR$3:GR$171))-1</f>
        <v>-1.0959351003975826E-2</v>
      </c>
      <c r="AG186" s="296" cm="1">
        <f t="array" ref="AG186">((PRODUCT(1+GS3:GS171)))^(52/COUNTA(GS$3:GS$171))-1</f>
        <v>5.8335067390719475E-2</v>
      </c>
      <c r="AH186" s="296" cm="1">
        <f t="array" ref="AH186">((PRODUCT(1+GT3:GT171)))^(52/COUNTA(GT$3:GT$171))-1</f>
        <v>-0.38228860891108529</v>
      </c>
      <c r="AI186" s="296" cm="1">
        <f t="array" ref="AI186">((PRODUCT(1+GU3:GU171)))^(52/COUNTA(GU$3:GU$171))-1</f>
        <v>0.11331032525397888</v>
      </c>
      <c r="AJ186" s="296" cm="1">
        <f t="array" ref="AJ186">((PRODUCT(1+GV3:GV171)))^(52/COUNTA(GV$3:GV$171))-1</f>
        <v>-0.1373763349748548</v>
      </c>
      <c r="AK186" s="296" cm="1">
        <f t="array" ref="AK186">((PRODUCT(1+GW3:GW171)))^(52/COUNTA(GW$3:GW$171))-1</f>
        <v>-0.42684842810300583</v>
      </c>
      <c r="AL186" s="296" cm="1">
        <f t="array" ref="AL186">((PRODUCT(1+GX3:GX171)))^(52/COUNTA(GX$3:GX$171))-1</f>
        <v>0.24939575612391973</v>
      </c>
      <c r="AM186" s="296" cm="1">
        <f t="array" ref="AM186">((PRODUCT(1+GY3:GY171)))^(52/COUNTA(GY$3:GY$171))-1</f>
        <v>2.0108935779206805E-2</v>
      </c>
      <c r="AN186" s="296" cm="1">
        <f t="array" ref="AN186">((PRODUCT(1+GZ3:GZ171)))^(52/COUNTA(GZ$3:GZ$171))-1</f>
        <v>0.23896024458775544</v>
      </c>
      <c r="AO186" s="296" cm="1">
        <f t="array" ref="AO186">((PRODUCT(1+HA3:HA171)))^(52/COUNTA(HA$3:HA$171))-1</f>
        <v>0.25425116150677796</v>
      </c>
      <c r="AP186" s="296" cm="1">
        <f t="array" ref="AP186">((PRODUCT(1+HB3:HB171)))^(52/COUNTA(HB$3:HB$171))-1</f>
        <v>0.3778535562520644</v>
      </c>
      <c r="AQ186" s="296" cm="1">
        <f t="array" ref="AQ186">((PRODUCT(1+HC3:HC171)))^(52/COUNTA(HC$3:HC$171))-1</f>
        <v>0.27805107926559613</v>
      </c>
      <c r="AR186" s="296" cm="1">
        <f t="array" ref="AR186">((PRODUCT(1+HD3:HD171)))^(52/COUNTA(HD$3:HD$171))-1</f>
        <v>0.11218348449946491</v>
      </c>
      <c r="AS186" s="296" cm="1">
        <f t="array" ref="AS186">((PRODUCT(1+HE3:HE171)))^(52/COUNTA(HE$3:HE$171))-1</f>
        <v>-8.0557668944229666E-2</v>
      </c>
      <c r="AT186" s="296" cm="1">
        <f t="array" ref="AT186">((PRODUCT(1+HF3:HF171)))^(52/COUNTA(HF$3:HF$171))-1</f>
        <v>0.13592008202009875</v>
      </c>
      <c r="AU186" s="296" cm="1">
        <f t="array" ref="AU186">((PRODUCT(1+HG3:HG171)))^(52/COUNTA(HG$3:HG$171))-1</f>
        <v>0.11777186002740825</v>
      </c>
      <c r="AV186" s="296" cm="1">
        <f t="array" ref="AV186">((PRODUCT(1+HH3:HH171)))^(52/COUNTA(HH$3:HH$171))-1</f>
        <v>6.782245190901337E-2</v>
      </c>
      <c r="AW186" s="296" cm="1">
        <f t="array" ref="AW186">((PRODUCT(1+HI3:HI171)))^(52/COUNTA(HI$3:HI$171))-1</f>
        <v>8.2570302885342839E-2</v>
      </c>
      <c r="AX186" s="296" cm="1">
        <f t="array" ref="AX186">((PRODUCT(1+HJ3:HJ171)))^(52/COUNTA(HJ$3:HJ$171))-1</f>
        <v>0.12980780232898814</v>
      </c>
      <c r="AY186" s="296" cm="1">
        <f t="array" ref="AY186">((PRODUCT(1+HK3:HK171)))^(52/COUNTA(HK$3:HK$171))-1</f>
        <v>-5.8631533812887771E-2</v>
      </c>
      <c r="AZ186" s="296" cm="1">
        <f t="array" ref="AZ186">((PRODUCT(1+HL3:HL171)))^(52/COUNTA(HL$3:HL$171))-1</f>
        <v>6.568210835563737E-2</v>
      </c>
      <c r="BA186" s="296" cm="1">
        <f t="array" ref="BA186">((PRODUCT(1+HM3:HM171)))^(52/COUNTA(HM$3:HM$171))-1</f>
        <v>0.50192267298802662</v>
      </c>
      <c r="BB186" s="296" cm="1">
        <f t="array" ref="BB186">((PRODUCT(1+HN3:HN171)))^(52/COUNTA(HN$3:HN$171))-1</f>
        <v>0.16971992889787368</v>
      </c>
      <c r="BC186" s="296" cm="1">
        <f t="array" ref="BC186">((PRODUCT(1+HO3:HO171)))^(52/COUNTA(HO$3:HO$171))-1</f>
        <v>0.13064398091844853</v>
      </c>
      <c r="BD186" s="296" cm="1">
        <f t="array" ref="BD186">((PRODUCT(1+HP3:HP171)))^(52/COUNTA(HP$3:HP$171))-1</f>
        <v>0.15899240039962637</v>
      </c>
      <c r="BE186" s="296" cm="1">
        <f t="array" ref="BE186">((PRODUCT(1+HQ3:HQ171)))^(52/COUNTA(HQ$3:HQ$171))-1</f>
        <v>-7.1838982261066775E-2</v>
      </c>
      <c r="BF186" s="296" cm="1">
        <f t="array" ref="BF186">((PRODUCT(1+HR3:HR171)))^(52/COUNTA(HR$3:HR$171))-1</f>
        <v>0.61892524257608961</v>
      </c>
      <c r="BG186" s="296" cm="1">
        <f t="array" ref="BG186">((PRODUCT(1+HS3:HS171)))^(52/COUNTA(HS$3:HS$171))-1</f>
        <v>0.28738032867892382</v>
      </c>
      <c r="BH186" s="296" cm="1">
        <f t="array" ref="BH186">((PRODUCT(1+HT3:HT171)))^(52/COUNTA(HT$3:HT$171))-1</f>
        <v>0.15990149070065907</v>
      </c>
      <c r="BI186" s="296" cm="1">
        <f t="array" ref="BI186">((PRODUCT(1+HU3:HU171)))^(52/COUNTA(HU$3:HU$171))-1</f>
        <v>0.40073466183304252</v>
      </c>
      <c r="BJ186" s="296" cm="1">
        <f t="array" ref="BJ186">((PRODUCT(1+HV3:HV171)))^(52/COUNTA(HV$3:HV$171))-1</f>
        <v>0.56232318552585991</v>
      </c>
      <c r="BK186" s="296" cm="1">
        <f t="array" ref="BK186">((PRODUCT(1+HW3:HW171)))^(52/COUNTA(HW$3:HW$171))-1</f>
        <v>0.17592280270780858</v>
      </c>
      <c r="BL186" s="296" cm="1">
        <f t="array" ref="BL186">((PRODUCT(1+HX3:HX171)))^(52/COUNTA(HX$3:HX$171))-1</f>
        <v>0.14919469296423959</v>
      </c>
      <c r="BM186" s="296" cm="1">
        <f t="array" ref="BM186">((PRODUCT(1+HY3:HY171)))^(52/COUNTA(HY$3:HY$171))-1</f>
        <v>0.7690365570719726</v>
      </c>
      <c r="BN186" s="296" cm="1">
        <f t="array" ref="BN186">((PRODUCT(1+HZ3:HZ171)))^(52/COUNTA(HZ$3:HZ$171))-1</f>
        <v>-7.8256025866649703E-2</v>
      </c>
      <c r="BO186" s="296" cm="1">
        <f t="array" ref="BO186">((PRODUCT(1+IA3:IA171)))^(52/COUNTA(IA$3:IA$171))-1</f>
        <v>1.3702024502935117E-3</v>
      </c>
      <c r="BP186" s="296" cm="1">
        <f t="array" ref="BP186">((PRODUCT(1+IB3:IB171)))^(52/COUNTA(IB$3:IB$171))-1</f>
        <v>5.1689479080795131E-2</v>
      </c>
      <c r="BQ186" s="296" cm="1">
        <f t="array" ref="BQ186">((PRODUCT(1+IC3:IC171)))^(52/COUNTA(IC$3:IC$171))-1</f>
        <v>0.16136454104497244</v>
      </c>
      <c r="BR186" s="296" cm="1">
        <f t="array" ref="BR186">((PRODUCT(1+ID3:ID171)))^(52/COUNTA(ID$3:ID$171))-1</f>
        <v>-2.8392427294000711E-2</v>
      </c>
      <c r="BS186" s="296" cm="1">
        <f t="array" ref="BS186">((PRODUCT(1+IE3:IE171)))^(52/COUNTA(IE$3:IE$171))-1</f>
        <v>1.1986356356161298E-2</v>
      </c>
      <c r="BT186" s="296" cm="1">
        <f t="array" ref="BT186">((PRODUCT(1+IF3:IF171)))^(52/COUNTA(IF$3:IF$171))-1</f>
        <v>4.0733481875335098E-2</v>
      </c>
      <c r="BU186" s="296" cm="1">
        <f t="array" ref="BU186">((PRODUCT(1+IG3:IG171)))^(52/COUNTA(IG$3:IG$171))-1</f>
        <v>8.1794228561485216E-2</v>
      </c>
      <c r="BV186" s="296" cm="1">
        <f t="array" ref="BV186">((PRODUCT(1+IH3:IH171)))^(52/COUNTA(IH$3:IH$171))-1</f>
        <v>1.8298253300860656E-2</v>
      </c>
      <c r="BW186" s="296" cm="1">
        <f t="array" ref="BW186">((PRODUCT(1+II3:II171)))^(52/COUNTA(II$3:II$171))-1</f>
        <v>0.29771759687010579</v>
      </c>
      <c r="BX186" s="296" cm="1">
        <f t="array" ref="BX186">((PRODUCT(1+IJ3:IJ171)))^(52/COUNTA(IJ$3:IJ$171))-1</f>
        <v>0.48985406064293602</v>
      </c>
      <c r="BY186" s="296" cm="1">
        <f t="array" ref="BY186">((PRODUCT(1+IK3:IK171)))^(52/COUNTA(IK$3:IK$171))-1</f>
        <v>7.6833385290254963E-2</v>
      </c>
      <c r="BZ186" s="296" cm="1">
        <f t="array" ref="BZ186">((PRODUCT(1+IL3:IL171)))^(52/COUNTA(IL$3:IL$171))-1</f>
        <v>0.56407480934661214</v>
      </c>
      <c r="CA186" s="296" cm="1">
        <f t="array" ref="CA186">((PRODUCT(1+IM3:IM171)))^(52/COUNTA(IM$3:IM$171))-1</f>
        <v>-3.4721926368298628E-2</v>
      </c>
      <c r="CB186" s="296" cm="1">
        <f t="array" ref="CB186">((PRODUCT(1+IN3:IN171)))^(52/COUNTA(IN$3:IN$171))-1</f>
        <v>0.20530404338642771</v>
      </c>
      <c r="CC186" s="296" cm="1">
        <f t="array" ref="CC186">((PRODUCT(1+IO3:IO171)))^(52/COUNTA(IO$3:IO$171))-1</f>
        <v>0.20025068548918368</v>
      </c>
      <c r="CD186" s="296" cm="1">
        <f t="array" ref="CD186">((PRODUCT(1+IP3:IP171)))^(52/COUNTA(IP$3:IP$171))-1</f>
        <v>3.5744043450771645E-3</v>
      </c>
      <c r="CE186" s="296" cm="1">
        <f t="array" ref="CE186">((PRODUCT(1+IQ3:IQ171)))^(52/COUNTA(IQ$3:IQ$171))-1</f>
        <v>-5.0631630962019503E-2</v>
      </c>
      <c r="CF186" s="296" cm="1">
        <f t="array" ref="CF186">((PRODUCT(1+IR3:IR171)))^(52/COUNTA(IR$3:IR$171))-1</f>
        <v>9.1287869700487079E-2</v>
      </c>
      <c r="CG186" s="296" cm="1">
        <f t="array" ref="CG186">((PRODUCT(1+IS3:IS171)))^(52/COUNTA(IS$3:IS$171))-1</f>
        <v>-0.27031808608578345</v>
      </c>
      <c r="CH186" s="296" cm="1">
        <f t="array" ref="CH186">((PRODUCT(1+IT3:IT171)))^(52/COUNTA(IT$3:IT$171))-1</f>
        <v>0.28227920349754854</v>
      </c>
      <c r="CI186" s="296" cm="1">
        <f t="array" ref="CI186">((PRODUCT(1+IU3:IU171)))^(52/COUNTA(IU$3:IU$171))-1</f>
        <v>0.15311296856511647</v>
      </c>
      <c r="CJ186" s="296" cm="1">
        <f t="array" ref="CJ186">((PRODUCT(1+IV3:IV171)))^(52/COUNTA(IV$3:IV$171))-1</f>
        <v>0.33928441467490278</v>
      </c>
      <c r="CK186" s="296" cm="1">
        <f t="array" ref="CK186">((PRODUCT(1+IW3:IW171)))^(52/COUNTA(IW$3:IW$171))-1</f>
        <v>-6.6642294735868024E-3</v>
      </c>
      <c r="CL186" s="296" cm="1">
        <f t="array" ref="CL186">((PRODUCT(1+IX3:IX171)))^(52/COUNTA(IX$3:IX$171))-1</f>
        <v>-0.16366043738752423</v>
      </c>
      <c r="CM186" s="296" cm="1">
        <f t="array" ref="CM186">((PRODUCT(1+IY3:IY171)))^(52/COUNTA(IY$3:IY$171))-1</f>
        <v>0.19357075557486692</v>
      </c>
      <c r="CN186" s="296" cm="1">
        <f t="array" ref="CN186">((PRODUCT(1+IZ3:IZ171)))^(52/COUNTA(IZ$3:IZ$171))-1</f>
        <v>0.18010370695248712</v>
      </c>
      <c r="CO186" s="296" cm="1">
        <f t="array" ref="CO186">((PRODUCT(1+JA3:JA171)))^(52/COUNTA(JA$3:JA$171))-1</f>
        <v>0.41445788874822287</v>
      </c>
      <c r="CP186" s="296" cm="1">
        <f t="array" ref="CP186">((PRODUCT(1+JB3:JB171)))^(52/COUNTA(JB$3:JB$171))-1</f>
        <v>0.28364592037354264</v>
      </c>
      <c r="CQ186" s="296" cm="1">
        <f t="array" ref="CQ186">((PRODUCT(1+JC3:JC171)))^(52/COUNTA(JC$3:JC$171))-1</f>
        <v>0.2116413880302479</v>
      </c>
      <c r="CR186" s="296" cm="1">
        <f t="array" ref="CR186">((PRODUCT(1+JD3:JD171)))^(52/COUNTA(JD$3:JD$171))-1</f>
        <v>0.37817637988395081</v>
      </c>
      <c r="CS186" s="296" cm="1">
        <f t="array" ref="CS186">((PRODUCT(1+JE3:JE171)))^(52/COUNTA(JE$3:JE$171))-1</f>
        <v>0.38101166436566736</v>
      </c>
      <c r="CT186" s="296" cm="1">
        <f t="array" ref="CT186">((PRODUCT(1+JF3:JF171)))^(52/COUNTA(JF$3:JF$171))-1</f>
        <v>0.15907167735470051</v>
      </c>
      <c r="CU186" s="296" cm="1">
        <f t="array" ref="CU186">((PRODUCT(1+JG3:JG171)))^(52/COUNTA(JG$3:JG$171))-1</f>
        <v>-4.530698685173451E-2</v>
      </c>
      <c r="CV186" s="296" cm="1">
        <f t="array" ref="CV186">((PRODUCT(1+JH3:JH171)))^(52/COUNTA(JH$3:JH$171))-1</f>
        <v>0.38544978967475996</v>
      </c>
      <c r="CW186" s="296" cm="1">
        <f t="array" ref="CW186">((PRODUCT(1+JI3:JI171)))^(52/COUNTA(JI$3:JI$171))-1</f>
        <v>0.1552701083494199</v>
      </c>
      <c r="CX186" s="296" cm="1">
        <f t="array" ref="CX186">((PRODUCT(1+JJ3:JJ171)))^(52/COUNTA(JJ$3:JJ$171))-1</f>
        <v>-2.4600843285032759E-2</v>
      </c>
      <c r="CY186" s="296" cm="1">
        <f t="array" ref="CY186">((PRODUCT(1+JK3:JK171)))^(52/COUNTA(JK$3:JK$171))-1</f>
        <v>0.28284455062566005</v>
      </c>
      <c r="CZ186" s="296" cm="1">
        <f t="array" ref="CZ186">((PRODUCT(1+JL3:JL171)))^(52/COUNTA(JL$3:JL$171))-1</f>
        <v>0.17992241047725432</v>
      </c>
      <c r="DA186" s="296" cm="1">
        <f t="array" ref="DA186">((PRODUCT(1+JM3:JM171)))^(52/COUNTA(JM$3:JM$171))-1</f>
        <v>9.5530943703261428E-3</v>
      </c>
      <c r="DB186" s="296" cm="1">
        <f t="array" ref="DB186">((PRODUCT(1+JN3:JN171)))^(52/COUNTA(JN$3:JN$171))-1</f>
        <v>0.3778535562520644</v>
      </c>
      <c r="DC186" s="296" cm="1">
        <f t="array" ref="DC186">((PRODUCT(1+JO3:JO171)))^(52/COUNTA(JO$3:JO$171))-1</f>
        <v>0.27734490333473305</v>
      </c>
      <c r="DD186" s="296" cm="1">
        <f t="array" ref="DD186">((PRODUCT(1+JP3:JP171)))^(52/COUNTA(JP$3:JP$171))-1</f>
        <v>0.10045606151656061</v>
      </c>
      <c r="DE186" s="296" cm="1">
        <f t="array" ref="DE186">((PRODUCT(1+JQ3:JQ171)))^(52/COUNTA(JQ$3:JQ$171))-1</f>
        <v>0.2451435832832205</v>
      </c>
      <c r="DF186" s="296" cm="1">
        <f t="array" ref="DF186">((PRODUCT(1+JR3:JR171)))^(52/COUNTA(JR$3:JR$171))-1</f>
        <v>0.38469673994216036</v>
      </c>
      <c r="DG186" s="296" cm="1">
        <f t="array" ref="DG186">((PRODUCT(1+JS3:JS171)))^(52/COUNTA(JS$3:JS$171))-1</f>
        <v>7.6833385290254963E-2</v>
      </c>
      <c r="DH186" s="296" cm="1">
        <f t="array" ref="DH186">((PRODUCT(1+JT3:JT171)))^(52/COUNTA(JT$3:JT$171))-1</f>
        <v>0.21414366112229399</v>
      </c>
      <c r="DI186" s="296" cm="1">
        <f t="array" ref="DI186">((PRODUCT(1+JU3:JU171)))^(52/COUNTA(JU$3:JU$171))-1</f>
        <v>8.389677770244397E-2</v>
      </c>
      <c r="DJ186" s="296" cm="1">
        <f t="array" ref="DJ186">((PRODUCT(1+JV3:JV171)))^(52/COUNTA(JV$3:JV$171))-1</f>
        <v>0.20523925572536572</v>
      </c>
      <c r="DK186" s="296" cm="1">
        <f t="array" ref="DK186">((PRODUCT(1+JW3:JW171)))^(52/COUNTA(JW$3:JW$171))-1</f>
        <v>-0.13891547789674663</v>
      </c>
      <c r="DL186" s="296" cm="1">
        <f t="array" ref="DL186">((PRODUCT(1+JX3:JX171)))^(52/COUNTA(JX$3:JX$171))-1</f>
        <v>-2.5792063809193522E-3</v>
      </c>
      <c r="DM186" s="296" cm="1">
        <f t="array" ref="DM186">((PRODUCT(1+JY3:JY171)))^(52/COUNTA(JY$3:JY$171))-1</f>
        <v>0.2198118224412855</v>
      </c>
      <c r="DN186" s="296" cm="1">
        <f t="array" ref="DN186">((PRODUCT(1+JZ3:JZ171)))^(52/COUNTA(JZ$3:JZ$171))-1</f>
        <v>0.11172828430275339</v>
      </c>
      <c r="DO186" s="296" cm="1">
        <f t="array" ref="DO186">((PRODUCT(1+KA3:KA171)))^(52/COUNTA(KA$3:KA$171))-1</f>
        <v>-7.1024466146570431E-2</v>
      </c>
      <c r="DP186" s="296" cm="1">
        <f t="array" ref="DP186">((PRODUCT(1+KB3:KB171)))^(52/COUNTA(KB$3:KB$171))-1</f>
        <v>2.0434409571143286E-2</v>
      </c>
      <c r="DQ186" s="296" cm="1">
        <f t="array" ref="DQ186">((PRODUCT(1+KC3:KC171)))^(52/COUNTA(KC$3:KC$171))-1</f>
        <v>-0.17013128867494087</v>
      </c>
      <c r="DR186" s="296" cm="1">
        <f t="array" ref="DR186">((PRODUCT(1+KD3:KD171)))^(52/COUNTA(KD$3:KD$171))-1</f>
        <v>0.716727854131886</v>
      </c>
      <c r="DS186" s="296" cm="1">
        <f t="array" ref="DS186">((PRODUCT(1+KE3:KE171)))^(52/COUNTA(KE$3:KE$171))-1</f>
        <v>7.5297287127088497E-2</v>
      </c>
      <c r="DT186" s="296" cm="1">
        <f t="array" ref="DT186">((PRODUCT(1+KF3:KF171)))^(52/COUNTA(KF$3:KF$171))-1</f>
        <v>0.64358895465707811</v>
      </c>
      <c r="DU186" s="296" cm="1">
        <f t="array" ref="DU186">((PRODUCT(1+KG3:KG171)))^(52/COUNTA(KG$3:KG$171))-1</f>
        <v>8.6700823550840633E-2</v>
      </c>
      <c r="DV186" s="296" cm="1">
        <f t="array" ref="DV186">((PRODUCT(1+KH3:KH171)))^(52/COUNTA(KH$3:KH$171))-1</f>
        <v>-0.25097118606974367</v>
      </c>
      <c r="DW186" s="296" cm="1">
        <f t="array" ref="DW186">((PRODUCT(1+KI3:KI171)))^(52/COUNTA(KI$3:KI$171))-1</f>
        <v>-0.57065874167259345</v>
      </c>
      <c r="DX186" s="296" cm="1">
        <f t="array" ref="DX186">((PRODUCT(1+KJ3:KJ171)))^(52/COUNTA(KJ$3:KJ$171))-1</f>
        <v>-7.2586569482873342E-2</v>
      </c>
      <c r="DY186" s="296" cm="1">
        <f t="array" ref="DY186">((PRODUCT(1+KK3:KK171)))^(52/COUNTA(KK$3:KK$171))-1</f>
        <v>6.5933350488749598E-2</v>
      </c>
      <c r="DZ186" s="296" cm="1">
        <f t="array" ref="DZ186">((PRODUCT(1+KL3:KL171)))^(52/COUNTA(KL$3:KL$171))-1</f>
        <v>-6.1443230770048762E-2</v>
      </c>
      <c r="EA186" s="296" cm="1">
        <f t="array" ref="EA186">((PRODUCT(1+KM3:KM171)))^(52/COUNTA(KM$3:KM$171))-1</f>
        <v>0.15535468171585731</v>
      </c>
      <c r="EB186" s="296" cm="1">
        <f t="array" ref="EB186">((PRODUCT(1+KN3:KN171)))^(52/COUNTA(KN$3:KN$171))-1</f>
        <v>-3.9603870978473954E-2</v>
      </c>
      <c r="EC186" s="296" cm="1">
        <f t="array" ref="EC186">((PRODUCT(1+KO3:KO171)))^(52/COUNTA(KO$3:KO$171))-1</f>
        <v>-3.1453008960250606E-2</v>
      </c>
      <c r="ED186" s="296" cm="1">
        <f t="array" ref="ED186">((PRODUCT(1+KP3:KP171)))^(52/COUNTA(KP$3:KP$171))-1</f>
        <v>0.19521140513011948</v>
      </c>
      <c r="EE186" s="296" cm="1">
        <f t="array" ref="EE186">((PRODUCT(1+KQ3:KQ171)))^(52/COUNTA(KQ$3:KQ$171))-1</f>
        <v>-7.5727863335884993E-2</v>
      </c>
      <c r="EF186" s="296" cm="1">
        <f t="array" ref="EF186">((PRODUCT(1+KR3:KR171)))^(52/COUNTA(KR$3:KR$171))-1</f>
        <v>-2.1643351460656768E-2</v>
      </c>
      <c r="EG186" s="296" cm="1">
        <f t="array" ref="EG186">((PRODUCT(1+KS3:KS171)))^(52/COUNTA(KS$3:KS$171))-1</f>
        <v>-0.12738500695880683</v>
      </c>
      <c r="EH186" s="296" cm="1">
        <f t="array" ref="EH186">((PRODUCT(1+KT3:KT171)))^(52/COUNTA(KT$3:KT$171))-1</f>
        <v>0.32042477328651864</v>
      </c>
      <c r="EI186" s="296" cm="1">
        <f t="array" ref="EI186">((PRODUCT(1+KU3:KU171)))^(52/COUNTA(KU$3:KU$171))-1</f>
        <v>-4.3086383720182697E-2</v>
      </c>
      <c r="EJ186" s="296" cm="1">
        <f t="array" ref="EJ186">((PRODUCT(1+KV3:KV171)))^(52/COUNTA(KV$3:KV$171))-1</f>
        <v>0.4702986284552968</v>
      </c>
      <c r="EK186" s="296" cm="1">
        <f t="array" ref="EK186">((PRODUCT(1+KW3:KW171)))^(52/COUNTA(KW$3:KW$171))-1</f>
        <v>4.1433868802380092E-2</v>
      </c>
      <c r="EL186" s="296" cm="1">
        <f t="array" ref="EL186">((PRODUCT(1+KX3:KX171)))^(52/COUNTA(KX$3:KX$171))-1</f>
        <v>-4.5446637357662745E-2</v>
      </c>
      <c r="EM186" s="296" cm="1">
        <f t="array" ref="EM186">((PRODUCT(1+KY3:KY171)))^(52/COUNTA(KY$3:KY$171))-1</f>
        <v>1.3801908323318735E-4</v>
      </c>
      <c r="EN186" s="296" cm="1">
        <f t="array" ref="EN186">((PRODUCT(1+KZ3:KZ171)))^(52/COUNTA(KZ$3:KZ$171))-1</f>
        <v>1.9881193830870281E-2</v>
      </c>
      <c r="EO186" s="296" cm="1">
        <f t="array" ref="EO186">((PRODUCT(1+LA3:LA171)))^(52/COUNTA(LA$3:LA$171))-1</f>
        <v>0.200990126385447</v>
      </c>
      <c r="EP186" s="296" cm="1">
        <f t="array" ref="EP186">((PRODUCT(1+LB3:LB171)))^(52/COUNTA(LB$3:LB$171))-1</f>
        <v>0.53337910230048147</v>
      </c>
      <c r="EQ186" s="296" cm="1">
        <f t="array" ref="EQ186">((PRODUCT(1+LC3:LC171)))^(52/COUNTA(LC$3:LC$171))-1</f>
        <v>0.45848775042995049</v>
      </c>
      <c r="ER186" s="296" cm="1">
        <f t="array" ref="ER186">((PRODUCT(1+LD3:LD171)))^(52/COUNTA(LD$3:LD$171))-1</f>
        <v>0.12458924714567043</v>
      </c>
      <c r="ES186" s="296" cm="1">
        <f t="array" ref="ES186">((PRODUCT(1+LE3:LE171)))^(52/COUNTA(LE$3:LE$171))-1</f>
        <v>0.60444475573203937</v>
      </c>
      <c r="ET186" s="296" cm="1">
        <f t="array" ref="ET186">((PRODUCT(1+LF3:LF171)))^(52/COUNTA(LF$3:LF$171))-1</f>
        <v>0.18237886523843216</v>
      </c>
      <c r="EU186" s="296" cm="1">
        <f t="array" ref="EU186">((PRODUCT(1+LG3:LG171)))^(52/COUNTA(LG$3:LG$171))-1</f>
        <v>0.31439926001645557</v>
      </c>
      <c r="EV186" s="296" cm="1">
        <f t="array" ref="EV186">((PRODUCT(1+LH3:LH171)))^(52/COUNTA(LH$3:LH$171))-1</f>
        <v>0.18286956425072454</v>
      </c>
      <c r="EW186" s="296" cm="1">
        <f t="array" ref="EW186">((PRODUCT(1+LI3:LI171)))^(52/COUNTA(LI$3:LI$171))-1</f>
        <v>0.41712413376985435</v>
      </c>
      <c r="EX186" s="296" cm="1">
        <f t="array" ref="EX186">((PRODUCT(1+LJ3:LJ171)))^(52/COUNTA(LJ$3:LJ$171))-1</f>
        <v>5.6161663096658154E-2</v>
      </c>
      <c r="EY186" s="296" cm="1">
        <f t="array" ref="EY186">((PRODUCT(1+LK3:LK171)))^(52/COUNTA(LK$3:LK$171))-1</f>
        <v>0.32142107746955584</v>
      </c>
      <c r="EZ186" s="296" cm="1">
        <f t="array" ref="EZ186">((PRODUCT(1+LL3:LL171)))^(52/COUNTA(LL$3:LL$171))-1</f>
        <v>9.710769532598662E-2</v>
      </c>
      <c r="FA186" s="296" cm="1">
        <f t="array" ref="FA186">((PRODUCT(1+LM3:LM171)))^(52/COUNTA(LM$3:LM$171))-1</f>
        <v>0.26104222487889017</v>
      </c>
      <c r="FB186" s="296" cm="1">
        <f t="array" ref="FB186">((PRODUCT(1+LN3:LN171)))^(52/COUNTA(LN$3:LN$171))-1</f>
        <v>0.23080854221901892</v>
      </c>
      <c r="FC186" s="296" cm="1">
        <f t="array" ref="FC186">((PRODUCT(1+LO3:LO171)))^(52/COUNTA(LO$3:LO$171))-1</f>
        <v>4.4908648022429443E-2</v>
      </c>
      <c r="FD186" s="296" cm="1">
        <f t="array" ref="FD186">((PRODUCT(1+LP3:LP171)))^(52/COUNTA(LP$3:LP$171))-1</f>
        <v>-0.22612683474629025</v>
      </c>
      <c r="FE186" s="296" cm="1">
        <f t="array" ref="FE186">((PRODUCT(1+LQ3:LQ171)))^(52/COUNTA(LQ$3:LQ$171))-1</f>
        <v>-8.2501446280129787E-2</v>
      </c>
      <c r="FF186" s="296" cm="1">
        <f t="array" ref="FF186">((PRODUCT(1+LR3:LR171)))^(52/COUNTA(LR$3:LR$171))-1</f>
        <v>0.11815175527101895</v>
      </c>
      <c r="FG186" s="296" cm="1">
        <f t="array" ref="FG186">((PRODUCT(1+LS3:LS171)))^(52/COUNTA(LS$3:LS$171))-1</f>
        <v>7.0852962043125522E-2</v>
      </c>
      <c r="FH186" s="296" cm="1">
        <f t="array" ref="FH186">((PRODUCT(1+LT3:LT171)))^(52/COUNTA(LT$3:LT$171))-1</f>
        <v>0.18555986066670593</v>
      </c>
      <c r="FI186" s="296" cm="1">
        <f t="array" ref="FI186">((PRODUCT(1+LU3:LU171)))^(52/COUNTA(LU$3:LU$171))-1</f>
        <v>9.312656361568683E-2</v>
      </c>
      <c r="FJ186" s="166" cm="1">
        <f t="array" ref="FJ186">((PRODUCT(1+LV3:LV171)))^(52/COUNTA(LV$3:LV$171))-1</f>
        <v>0.25042709620850889</v>
      </c>
      <c r="FK186" s="5"/>
    </row>
    <row r="187" spans="1:167">
      <c r="A187" s="249" t="s">
        <v>176</v>
      </c>
      <c r="B187" s="297" cm="1">
        <f t="array" ref="B187">((PRODUCT(1+FN3:FN172)))^(52/COUNTA(FN$3:FN$172))-1</f>
        <v>0.14060823592246741</v>
      </c>
      <c r="C187" s="297" cm="1">
        <f t="array" ref="C187">((PRODUCT(1+FO3:FO172)))^(52/COUNTA(FO$3:FO$172))-1</f>
        <v>0.43971790266382538</v>
      </c>
      <c r="D187" s="297" cm="1">
        <f t="array" ref="D187">((PRODUCT(1+FP3:FP172)))^(52/COUNTA(FP$3:FP$172))-1</f>
        <v>0.20324467202829566</v>
      </c>
      <c r="E187" s="297" cm="1">
        <f t="array" ref="E187">((PRODUCT(1+FQ3:FQ172)))^(52/COUNTA(FQ$3:FQ$172))-1</f>
        <v>5.9396681395429196E-2</v>
      </c>
      <c r="F187" s="297" cm="1">
        <f t="array" ref="F187">((PRODUCT(1+FR3:FR172)))^(52/COUNTA(FR$3:FR$172))-1</f>
        <v>0.15374201580671487</v>
      </c>
      <c r="G187" s="297" cm="1">
        <f t="array" ref="G187">((PRODUCT(1+FS3:FS172)))^(52/COUNTA(FS$3:FS$172))-1</f>
        <v>1.4288805192278766</v>
      </c>
      <c r="H187" s="297" cm="1">
        <f t="array" ref="H187">((PRODUCT(1+FT3:FT172)))^(52/COUNTA(FT$3:FT$172))-1</f>
        <v>5.4500369636881763E-2</v>
      </c>
      <c r="I187" s="297" cm="1">
        <f t="array" ref="I187">((PRODUCT(1+FU3:FU172)))^(52/COUNTA(FU$3:FU$172))-1</f>
        <v>0.15779717956959072</v>
      </c>
      <c r="J187" s="297" cm="1">
        <f t="array" ref="J187">((PRODUCT(1+FV3:FV172)))^(52/COUNTA(FV$3:FV$172))-1</f>
        <v>1.115706293092706</v>
      </c>
      <c r="K187" s="297" cm="1">
        <f t="array" ref="K187">((PRODUCT(1+FW3:FW172)))^(52/COUNTA(FW$3:FW$172))-1</f>
        <v>0.17440057279411314</v>
      </c>
      <c r="L187" s="297" cm="1">
        <f t="array" ref="L187">((PRODUCT(1+FX3:FX172)))^(52/COUNTA(FX$3:FX$172))-1</f>
        <v>9.9366030267023842E-2</v>
      </c>
      <c r="M187" s="297">
        <v>0</v>
      </c>
      <c r="N187" s="297" cm="1">
        <f t="array" ref="N187">((PRODUCT(1+FZ3:FZ172)))^(52/COUNTA(FZ$3:FZ$172))-1</f>
        <v>0.13931360522925407</v>
      </c>
      <c r="O187" s="297" cm="1">
        <f t="array" ref="O187">((PRODUCT(1+GA3:GA172)))^(52/COUNTA(GA$3:GA$172))-1</f>
        <v>0.29318929482617961</v>
      </c>
      <c r="P187" s="297" cm="1">
        <f t="array" ref="P187">((PRODUCT(1+GB3:GB172)))^(52/COUNTA(GB$3:GB$172))-1</f>
        <v>0.52046265183933937</v>
      </c>
      <c r="Q187" s="297" cm="1">
        <f t="array" ref="Q187">((PRODUCT(1+GC3:GC172)))^(52/COUNTA(GC$3:GC$172))-1</f>
        <v>0.26299383690115818</v>
      </c>
      <c r="R187" s="297" cm="1">
        <f t="array" ref="R187">((PRODUCT(1+GD3:GD172)))^(52/COUNTA(GD$3:GD$172))-1</f>
        <v>0.43622683412741359</v>
      </c>
      <c r="S187" s="297" cm="1">
        <f t="array" ref="S187">((PRODUCT(1+GE3:GE172)))^(52/COUNTA(GE$3:GE$172))-1</f>
        <v>0.15634941060834873</v>
      </c>
      <c r="T187" s="297" cm="1">
        <f t="array" ref="T187">((PRODUCT(1+GF3:GF172)))^(52/COUNTA(GF$3:GF$172))-1</f>
        <v>-2.0363439128252447E-2</v>
      </c>
      <c r="U187" s="297" cm="1">
        <f t="array" ref="U187">((PRODUCT(1+GG3:GG172)))^(52/COUNTA(GG$3:GG$172))-1</f>
        <v>0.16872674534552479</v>
      </c>
      <c r="V187" s="297" cm="1">
        <f t="array" ref="V187">((PRODUCT(1+GH3:GH172)))^(52/COUNTA(GH$3:GH$172))-1</f>
        <v>6.2695185295158273E-2</v>
      </c>
      <c r="W187" s="297" cm="1">
        <f t="array" ref="W187">((PRODUCT(1+GI3:GI172)))^(52/COUNTA(GI$3:GI$172))-1</f>
        <v>1.0248287975030483</v>
      </c>
      <c r="X187" s="297" cm="1">
        <f t="array" ref="X187">((PRODUCT(1+GJ3:GJ172)))^(52/COUNTA(GJ$3:GJ$172))-1</f>
        <v>0.66935939670066191</v>
      </c>
      <c r="Y187" s="297" cm="1">
        <f t="array" ref="Y187">((PRODUCT(1+GK3:GK172)))^(52/COUNTA(GK$3:GK$172))-1</f>
        <v>-0.13769184095259612</v>
      </c>
      <c r="Z187" s="297" cm="1">
        <f t="array" ref="Z187">((PRODUCT(1+GL3:GL172)))^(52/COUNTA(GL$3:GL$172))-1</f>
        <v>0.19628636264312016</v>
      </c>
      <c r="AA187" s="297" cm="1">
        <f t="array" ref="AA187">((PRODUCT(1+GM3:GM172)))^(52/COUNTA(GM$3:GM$172))-1</f>
        <v>8.8195246318295339E-2</v>
      </c>
      <c r="AB187" s="297" cm="1">
        <f t="array" ref="AB187">((PRODUCT(1+GN3:GN172)))^(52/COUNTA(GN$3:GN$172))-1</f>
        <v>5.1839000533878021E-2</v>
      </c>
      <c r="AC187" s="297" cm="1">
        <f t="array" ref="AC187">((PRODUCT(1+GO3:GO172)))^(52/COUNTA(GO$3:GO$172))-1</f>
        <v>-0.11722669839638067</v>
      </c>
      <c r="AD187" s="297" cm="1">
        <f t="array" ref="AD187">((PRODUCT(1+GP3:GP172)))^(52/COUNTA(GP$3:GP$172))-1</f>
        <v>0.17159772286427799</v>
      </c>
      <c r="AE187" s="297" cm="1">
        <f t="array" ref="AE187">((PRODUCT(1+GQ3:GQ172)))^(52/COUNTA(GQ$3:GQ$172))-1</f>
        <v>0.15384980899929612</v>
      </c>
      <c r="AF187" s="297" cm="1">
        <f t="array" ref="AF187">((PRODUCT(1+GR3:GR172)))^(52/COUNTA(GR$3:GR$172))-1</f>
        <v>-1.7501671330689583E-2</v>
      </c>
      <c r="AG187" s="297" cm="1">
        <f t="array" ref="AG187">((PRODUCT(1+GS3:GS172)))^(52/COUNTA(GS$3:GS$172))-1</f>
        <v>6.6465322431188634E-2</v>
      </c>
      <c r="AH187" s="297" cm="1">
        <f t="array" ref="AH187">((PRODUCT(1+GT3:GT172)))^(52/COUNTA(GT$3:GT$172))-1</f>
        <v>-0.39886728365222912</v>
      </c>
      <c r="AI187" s="297" cm="1">
        <f t="array" ref="AI187">((PRODUCT(1+GU3:GU172)))^(52/COUNTA(GU$3:GU$172))-1</f>
        <v>0.10307191546022176</v>
      </c>
      <c r="AJ187" s="297" cm="1">
        <f t="array" ref="AJ187">((PRODUCT(1+GV3:GV172)))^(52/COUNTA(GV$3:GV$172))-1</f>
        <v>-0.14438499905043212</v>
      </c>
      <c r="AK187" s="297" cm="1">
        <f t="array" ref="AK187">((PRODUCT(1+GW3:GW172)))^(52/COUNTA(GW$3:GW$172))-1</f>
        <v>-0.42559302292517731</v>
      </c>
      <c r="AL187" s="297" cm="1">
        <f t="array" ref="AL187">((PRODUCT(1+GX3:GX172)))^(52/COUNTA(GX$3:GX$172))-1</f>
        <v>0.22096939528295301</v>
      </c>
      <c r="AM187" s="297" cm="1">
        <f t="array" ref="AM187">((PRODUCT(1+GY3:GY172)))^(52/COUNTA(GY$3:GY$172))-1</f>
        <v>7.568230872297077E-3</v>
      </c>
      <c r="AN187" s="297" cm="1">
        <f t="array" ref="AN187">((PRODUCT(1+GZ3:GZ172)))^(52/COUNTA(GZ$3:GZ$172))-1</f>
        <v>0.22894256154271098</v>
      </c>
      <c r="AO187" s="297" cm="1">
        <f t="array" ref="AO187">((PRODUCT(1+HA3:HA172)))^(52/COUNTA(HA$3:HA$172))-1</f>
        <v>0.23874079996168374</v>
      </c>
      <c r="AP187" s="297" cm="1">
        <f t="array" ref="AP187">((PRODUCT(1+HB3:HB172)))^(52/COUNTA(HB$3:HB$172))-1</f>
        <v>0.35947639573847967</v>
      </c>
      <c r="AQ187" s="297" cm="1">
        <f t="array" ref="AQ187">((PRODUCT(1+HC3:HC172)))^(52/COUNTA(HC$3:HC$172))-1</f>
        <v>0.27066247431381507</v>
      </c>
      <c r="AR187" s="297" cm="1">
        <f t="array" ref="AR187">((PRODUCT(1+HD3:HD172)))^(52/COUNTA(HD$3:HD$172))-1</f>
        <v>0.12605230309504845</v>
      </c>
      <c r="AS187" s="297" cm="1">
        <f t="array" ref="AS187">((PRODUCT(1+HE3:HE172)))^(52/COUNTA(HE$3:HE$172))-1</f>
        <v>-8.1215224916160289E-2</v>
      </c>
      <c r="AT187" s="297" cm="1">
        <f t="array" ref="AT187">((PRODUCT(1+HF3:HF172)))^(52/COUNTA(HF$3:HF$172))-1</f>
        <v>0.10957374102309481</v>
      </c>
      <c r="AU187" s="297" cm="1">
        <f t="array" ref="AU187">((PRODUCT(1+HG3:HG172)))^(52/COUNTA(HG$3:HG$172))-1</f>
        <v>0.11879013606840383</v>
      </c>
      <c r="AV187" s="297" cm="1">
        <f t="array" ref="AV187">((PRODUCT(1+HH3:HH172)))^(52/COUNTA(HH$3:HH$172))-1</f>
        <v>6.5760113890492633E-2</v>
      </c>
      <c r="AW187" s="297" cm="1">
        <f t="array" ref="AW187">((PRODUCT(1+HI3:HI172)))^(52/COUNTA(HI$3:HI$172))-1</f>
        <v>6.8394796555940163E-2</v>
      </c>
      <c r="AX187" s="297" cm="1">
        <f t="array" ref="AX187">((PRODUCT(1+HJ3:HJ172)))^(52/COUNTA(HJ$3:HJ$172))-1</f>
        <v>8.423120358861258E-2</v>
      </c>
      <c r="AY187" s="297" cm="1">
        <f t="array" ref="AY187">((PRODUCT(1+HK3:HK172)))^(52/COUNTA(HK$3:HK$172))-1</f>
        <v>-7.0229395300242303E-2</v>
      </c>
      <c r="AZ187" s="297" cm="1">
        <f t="array" ref="AZ187">((PRODUCT(1+HL3:HL172)))^(52/COUNTA(HL$3:HL$172))-1</f>
        <v>4.2713931000348371E-2</v>
      </c>
      <c r="BA187" s="297" cm="1">
        <f t="array" ref="BA187">((PRODUCT(1+HM3:HM172)))^(52/COUNTA(HM$3:HM$172))-1</f>
        <v>0.40335613441174001</v>
      </c>
      <c r="BB187" s="297" cm="1">
        <f t="array" ref="BB187">((PRODUCT(1+HN3:HN172)))^(52/COUNTA(HN$3:HN$172))-1</f>
        <v>0.14900791468464969</v>
      </c>
      <c r="BC187" s="297" cm="1">
        <f t="array" ref="BC187">((PRODUCT(1+HO3:HO172)))^(52/COUNTA(HO$3:HO$172))-1</f>
        <v>8.4244038556577028E-2</v>
      </c>
      <c r="BD187" s="297" cm="1">
        <f t="array" ref="BD187">((PRODUCT(1+HP3:HP172)))^(52/COUNTA(HP$3:HP$172))-1</f>
        <v>0.11983582116542379</v>
      </c>
      <c r="BE187" s="297" cm="1">
        <f t="array" ref="BE187">((PRODUCT(1+HQ3:HQ172)))^(52/COUNTA(HQ$3:HQ$172))-1</f>
        <v>-7.9523404330550163E-2</v>
      </c>
      <c r="BF187" s="297" cm="1">
        <f t="array" ref="BF187">((PRODUCT(1+HR3:HR172)))^(52/COUNTA(HR$3:HR$172))-1</f>
        <v>0.56511948819159308</v>
      </c>
      <c r="BG187" s="297" cm="1">
        <f t="array" ref="BG187">((PRODUCT(1+HS3:HS172)))^(52/COUNTA(HS$3:HS$172))-1</f>
        <v>0.27170480275611997</v>
      </c>
      <c r="BH187" s="297" cm="1">
        <f t="array" ref="BH187">((PRODUCT(1+HT3:HT172)))^(52/COUNTA(HT$3:HT$172))-1</f>
        <v>0.1463636109455464</v>
      </c>
      <c r="BI187" s="297" cm="1">
        <f t="array" ref="BI187">((PRODUCT(1+HU3:HU172)))^(52/COUNTA(HU$3:HU$172))-1</f>
        <v>0.39554579102210208</v>
      </c>
      <c r="BJ187" s="297" cm="1">
        <f t="array" ref="BJ187">((PRODUCT(1+HV3:HV172)))^(52/COUNTA(HV$3:HV$172))-1</f>
        <v>0.5202561409204951</v>
      </c>
      <c r="BK187" s="297" cm="1">
        <f t="array" ref="BK187">((PRODUCT(1+HW3:HW172)))^(52/COUNTA(HW$3:HW$172))-1</f>
        <v>0.16917288013733334</v>
      </c>
      <c r="BL187" s="297" cm="1">
        <f t="array" ref="BL187">((PRODUCT(1+HX3:HX172)))^(52/COUNTA(HX$3:HX$172))-1</f>
        <v>0.14711985020046714</v>
      </c>
      <c r="BM187" s="297" cm="1">
        <f t="array" ref="BM187">((PRODUCT(1+HY3:HY172)))^(52/COUNTA(HY$3:HY$172))-1</f>
        <v>0.73286310745786598</v>
      </c>
      <c r="BN187" s="297" cm="1">
        <f t="array" ref="BN187">((PRODUCT(1+HZ3:HZ172)))^(52/COUNTA(HZ$3:HZ$172))-1</f>
        <v>-0.10770353983736636</v>
      </c>
      <c r="BO187" s="297" cm="1">
        <f t="array" ref="BO187">((PRODUCT(1+IA3:IA172)))^(52/COUNTA(IA$3:IA$172))-1</f>
        <v>5.7683507263917022E-3</v>
      </c>
      <c r="BP187" s="297" cm="1">
        <f t="array" ref="BP187">((PRODUCT(1+IB3:IB172)))^(52/COUNTA(IB$3:IB$172))-1</f>
        <v>4.0252048009835839E-2</v>
      </c>
      <c r="BQ187" s="297" cm="1">
        <f t="array" ref="BQ187">((PRODUCT(1+IC3:IC172)))^(52/COUNTA(IC$3:IC$172))-1</f>
        <v>0.14178168447787542</v>
      </c>
      <c r="BR187" s="297" cm="1">
        <f t="array" ref="BR187">((PRODUCT(1+ID3:ID172)))^(52/COUNTA(ID$3:ID$172))-1</f>
        <v>-3.75267061906982E-2</v>
      </c>
      <c r="BS187" s="297" cm="1">
        <f t="array" ref="BS187">((PRODUCT(1+IE3:IE172)))^(52/COUNTA(IE$3:IE$172))-1</f>
        <v>1.397933516866412E-2</v>
      </c>
      <c r="BT187" s="297" cm="1">
        <f t="array" ref="BT187">((PRODUCT(1+IF3:IF172)))^(52/COUNTA(IF$3:IF$172))-1</f>
        <v>8.256317154510473E-3</v>
      </c>
      <c r="BU187" s="297" cm="1">
        <f t="array" ref="BU187">((PRODUCT(1+IG3:IG172)))^(52/COUNTA(IG$3:IG$172))-1</f>
        <v>7.9997299910294251E-2</v>
      </c>
      <c r="BV187" s="297" cm="1">
        <f t="array" ref="BV187">((PRODUCT(1+IH3:IH172)))^(52/COUNTA(IH$3:IH$172))-1</f>
        <v>7.5095757469474389E-3</v>
      </c>
      <c r="BW187" s="297" cm="1">
        <f t="array" ref="BW187">((PRODUCT(1+II3:II172)))^(52/COUNTA(II$3:II$172))-1</f>
        <v>0.30637550146589154</v>
      </c>
      <c r="BX187" s="297" cm="1">
        <f t="array" ref="BX187">((PRODUCT(1+IJ3:IJ172)))^(52/COUNTA(IJ$3:IJ$172))-1</f>
        <v>0.47459980863090112</v>
      </c>
      <c r="BY187" s="297" cm="1">
        <f t="array" ref="BY187">((PRODUCT(1+IK3:IK172)))^(52/COUNTA(IK$3:IK$172))-1</f>
        <v>9.0731862486714387E-2</v>
      </c>
      <c r="BZ187" s="297" cm="1">
        <f t="array" ref="BZ187">((PRODUCT(1+IL3:IL172)))^(52/COUNTA(IL$3:IL$172))-1</f>
        <v>0.56470909236713895</v>
      </c>
      <c r="CA187" s="297" cm="1">
        <f t="array" ref="CA187">((PRODUCT(1+IM3:IM172)))^(52/COUNTA(IM$3:IM$172))-1</f>
        <v>-3.1861845843518144E-2</v>
      </c>
      <c r="CB187" s="297" cm="1">
        <f t="array" ref="CB187">((PRODUCT(1+IN3:IN172)))^(52/COUNTA(IN$3:IN$172))-1</f>
        <v>0.20861758173501066</v>
      </c>
      <c r="CC187" s="297" cm="1">
        <f t="array" ref="CC187">((PRODUCT(1+IO3:IO172)))^(52/COUNTA(IO$3:IO$172))-1</f>
        <v>0.1863816187259244</v>
      </c>
      <c r="CD187" s="297" cm="1">
        <f t="array" ref="CD187">((PRODUCT(1+IP3:IP172)))^(52/COUNTA(IP$3:IP$172))-1</f>
        <v>-2.1750179325933039E-2</v>
      </c>
      <c r="CE187" s="297" cm="1">
        <f t="array" ref="CE187">((PRODUCT(1+IQ3:IQ172)))^(52/COUNTA(IQ$3:IQ$172))-1</f>
        <v>-6.9474717924509766E-2</v>
      </c>
      <c r="CF187" s="297" cm="1">
        <f t="array" ref="CF187">((PRODUCT(1+IR3:IR172)))^(52/COUNTA(IR$3:IR$172))-1</f>
        <v>9.7746235114373636E-2</v>
      </c>
      <c r="CG187" s="297" cm="1">
        <f t="array" ref="CG187">((PRODUCT(1+IS3:IS172)))^(52/COUNTA(IS$3:IS$172))-1</f>
        <v>-0.22430529971509328</v>
      </c>
      <c r="CH187" s="297" cm="1">
        <f t="array" ref="CH187">((PRODUCT(1+IT3:IT172)))^(52/COUNTA(IT$3:IT$172))-1</f>
        <v>0.25288381947805294</v>
      </c>
      <c r="CI187" s="297" cm="1">
        <f t="array" ref="CI187">((PRODUCT(1+IU3:IU172)))^(52/COUNTA(IU$3:IU$172))-1</f>
        <v>0.13474279863867711</v>
      </c>
      <c r="CJ187" s="297" cm="1">
        <f t="array" ref="CJ187">((PRODUCT(1+IV3:IV172)))^(52/COUNTA(IV$3:IV$172))-1</f>
        <v>0.25909699902366556</v>
      </c>
      <c r="CK187" s="297" cm="1">
        <f t="array" ref="CK187">((PRODUCT(1+IW3:IW172)))^(52/COUNTA(IW$3:IW$172))-1</f>
        <v>-1.6186003878425836E-2</v>
      </c>
      <c r="CL187" s="297" cm="1">
        <f t="array" ref="CL187">((PRODUCT(1+IX3:IX172)))^(52/COUNTA(IX$3:IX$172))-1</f>
        <v>-0.15671258349927175</v>
      </c>
      <c r="CM187" s="297" cm="1">
        <f t="array" ref="CM187">((PRODUCT(1+IY3:IY172)))^(52/COUNTA(IY$3:IY$172))-1</f>
        <v>0.19823718310450977</v>
      </c>
      <c r="CN187" s="297" cm="1">
        <f t="array" ref="CN187">((PRODUCT(1+IZ3:IZ172)))^(52/COUNTA(IZ$3:IZ$172))-1</f>
        <v>0.13819565801547906</v>
      </c>
      <c r="CO187" s="297" cm="1">
        <f t="array" ref="CO187">((PRODUCT(1+JA3:JA172)))^(52/COUNTA(JA$3:JA$172))-1</f>
        <v>0.41885137967914576</v>
      </c>
      <c r="CP187" s="297" cm="1">
        <f t="array" ref="CP187">((PRODUCT(1+JB3:JB172)))^(52/COUNTA(JB$3:JB$172))-1</f>
        <v>0.26109377678822043</v>
      </c>
      <c r="CQ187" s="297" cm="1">
        <f t="array" ref="CQ187">((PRODUCT(1+JC3:JC172)))^(52/COUNTA(JC$3:JC$172))-1</f>
        <v>0.21659522318262758</v>
      </c>
      <c r="CR187" s="297" cm="1">
        <f t="array" ref="CR187">((PRODUCT(1+JD3:JD172)))^(52/COUNTA(JD$3:JD$172))-1</f>
        <v>0.36063906577625215</v>
      </c>
      <c r="CS187" s="297" cm="1">
        <f t="array" ref="CS187">((PRODUCT(1+JE3:JE172)))^(52/COUNTA(JE$3:JE$172))-1</f>
        <v>0.35246420719295224</v>
      </c>
      <c r="CT187" s="297" cm="1">
        <f t="array" ref="CT187">((PRODUCT(1+JF3:JF172)))^(52/COUNTA(JF$3:JF$172))-1</f>
        <v>0.14945574939975681</v>
      </c>
      <c r="CU187" s="297" cm="1">
        <f t="array" ref="CU187">((PRODUCT(1+JG3:JG172)))^(52/COUNTA(JG$3:JG$172))-1</f>
        <v>-7.2110970632196514E-2</v>
      </c>
      <c r="CV187" s="297" cm="1">
        <f t="array" ref="CV187">((PRODUCT(1+JH3:JH172)))^(52/COUNTA(JH$3:JH$172))-1</f>
        <v>0.34507312928885403</v>
      </c>
      <c r="CW187" s="297" cm="1">
        <f t="array" ref="CW187">((PRODUCT(1+JI3:JI172)))^(52/COUNTA(JI$3:JI$172))-1</f>
        <v>0.14455600909554156</v>
      </c>
      <c r="CX187" s="297" cm="1">
        <f t="array" ref="CX187">((PRODUCT(1+JJ3:JJ172)))^(52/COUNTA(JJ$3:JJ$172))-1</f>
        <v>-3.6545344290924264E-2</v>
      </c>
      <c r="CY187" s="297" cm="1">
        <f t="array" ref="CY187">((PRODUCT(1+JK3:JK172)))^(52/COUNTA(JK$3:JK$172))-1</f>
        <v>0.25279434717072902</v>
      </c>
      <c r="CZ187" s="297" cm="1">
        <f t="array" ref="CZ187">((PRODUCT(1+JL3:JL172)))^(52/COUNTA(JL$3:JL$172))-1</f>
        <v>0.15424152350035558</v>
      </c>
      <c r="DA187" s="297" cm="1">
        <f t="array" ref="DA187">((PRODUCT(1+JM3:JM172)))^(52/COUNTA(JM$3:JM$172))-1</f>
        <v>9.9872807393848184E-3</v>
      </c>
      <c r="DB187" s="297" cm="1">
        <f t="array" ref="DB187">((PRODUCT(1+JN3:JN172)))^(52/COUNTA(JN$3:JN$172))-1</f>
        <v>0.35947639573847967</v>
      </c>
      <c r="DC187" s="297" cm="1">
        <f t="array" ref="DC187">((PRODUCT(1+JO3:JO172)))^(52/COUNTA(JO$3:JO$172))-1</f>
        <v>0.24530420334065473</v>
      </c>
      <c r="DD187" s="297" cm="1">
        <f t="array" ref="DD187">((PRODUCT(1+JP3:JP172)))^(52/COUNTA(JP$3:JP$172))-1</f>
        <v>0.10518314660062544</v>
      </c>
      <c r="DE187" s="297" cm="1">
        <f t="array" ref="DE187">((PRODUCT(1+JQ3:JQ172)))^(52/COUNTA(JQ$3:JQ$172))-1</f>
        <v>0.25072426227178424</v>
      </c>
      <c r="DF187" s="297" cm="1">
        <f t="array" ref="DF187">((PRODUCT(1+JR3:JR172)))^(52/COUNTA(JR$3:JR$172))-1</f>
        <v>0.35744947163352081</v>
      </c>
      <c r="DG187" s="297" cm="1">
        <f t="array" ref="DG187">((PRODUCT(1+JS3:JS172)))^(52/COUNTA(JS$3:JS$172))-1</f>
        <v>9.0731862486714387E-2</v>
      </c>
      <c r="DH187" s="297" cm="1">
        <f t="array" ref="DH187">((PRODUCT(1+JT3:JT172)))^(52/COUNTA(JT$3:JT$172))-1</f>
        <v>0.21172602893916492</v>
      </c>
      <c r="DI187" s="297" cm="1">
        <f t="array" ref="DI187">((PRODUCT(1+JU3:JU172)))^(52/COUNTA(JU$3:JU$172))-1</f>
        <v>7.3819588312172169E-2</v>
      </c>
      <c r="DJ187" s="297" cm="1">
        <f t="array" ref="DJ187">((PRODUCT(1+JV3:JV172)))^(52/COUNTA(JV$3:JV$172))-1</f>
        <v>0.20056000795286266</v>
      </c>
      <c r="DK187" s="297" cm="1">
        <f t="array" ref="DK187">((PRODUCT(1+JW3:JW172)))^(52/COUNTA(JW$3:JW$172))-1</f>
        <v>-0.15127842350447496</v>
      </c>
      <c r="DL187" s="297" cm="1">
        <f t="array" ref="DL187">((PRODUCT(1+JX3:JX172)))^(52/COUNTA(JX$3:JX$172))-1</f>
        <v>-3.0459251576039348E-3</v>
      </c>
      <c r="DM187" s="297" cm="1">
        <f t="array" ref="DM187">((PRODUCT(1+JY3:JY172)))^(52/COUNTA(JY$3:JY$172))-1</f>
        <v>0.21058005507235422</v>
      </c>
      <c r="DN187" s="297" cm="1">
        <f t="array" ref="DN187">((PRODUCT(1+JZ3:JZ172)))^(52/COUNTA(JZ$3:JZ$172))-1</f>
        <v>0.11143001513479578</v>
      </c>
      <c r="DO187" s="297" cm="1">
        <f t="array" ref="DO187">((PRODUCT(1+KA3:KA172)))^(52/COUNTA(KA$3:KA$172))-1</f>
        <v>-7.1344561238764315E-2</v>
      </c>
      <c r="DP187" s="297" cm="1">
        <f t="array" ref="DP187">((PRODUCT(1+KB3:KB172)))^(52/COUNTA(KB$3:KB$172))-1</f>
        <v>1.636015066899188E-2</v>
      </c>
      <c r="DQ187" s="297" cm="1">
        <f t="array" ref="DQ187">((PRODUCT(1+KC3:KC172)))^(52/COUNTA(KC$3:KC$172))-1</f>
        <v>-0.20597756850354398</v>
      </c>
      <c r="DR187" s="297" cm="1">
        <f t="array" ref="DR187">((PRODUCT(1+KD3:KD172)))^(52/COUNTA(KD$3:KD$172))-1</f>
        <v>0.65945813108971474</v>
      </c>
      <c r="DS187" s="297" cm="1">
        <f t="array" ref="DS187">((PRODUCT(1+KE3:KE172)))^(52/COUNTA(KE$3:KE$172))-1</f>
        <v>6.5184536970638307E-2</v>
      </c>
      <c r="DT187" s="297" cm="1">
        <f t="array" ref="DT187">((PRODUCT(1+KF3:KF172)))^(52/COUNTA(KF$3:KF$172))-1</f>
        <v>0.59611712675010775</v>
      </c>
      <c r="DU187" s="297" cm="1">
        <f t="array" ref="DU187">((PRODUCT(1+KG3:KG172)))^(52/COUNTA(KG$3:KG$172))-1</f>
        <v>8.4384199580835872E-2</v>
      </c>
      <c r="DV187" s="297" cm="1">
        <f t="array" ref="DV187">((PRODUCT(1+KH3:KH172)))^(52/COUNTA(KH$3:KH$172))-1</f>
        <v>-0.27580284517217746</v>
      </c>
      <c r="DW187" s="297" cm="1">
        <f t="array" ref="DW187">((PRODUCT(1+KI3:KI172)))^(52/COUNTA(KI$3:KI$172))-1</f>
        <v>-0.58356882741351468</v>
      </c>
      <c r="DX187" s="297" cm="1">
        <f t="array" ref="DX187">((PRODUCT(1+KJ3:KJ172)))^(52/COUNTA(KJ$3:KJ$172))-1</f>
        <v>-9.4534194855308118E-2</v>
      </c>
      <c r="DY187" s="297" cm="1">
        <f t="array" ref="DY187">((PRODUCT(1+KK3:KK172)))^(52/COUNTA(KK$3:KK$172))-1</f>
        <v>5.7835346400161303E-2</v>
      </c>
      <c r="DZ187" s="297" cm="1">
        <f t="array" ref="DZ187">((PRODUCT(1+KL3:KL172)))^(52/COUNTA(KL$3:KL$172))-1</f>
        <v>-6.9170736448451842E-2</v>
      </c>
      <c r="EA187" s="297" cm="1">
        <f t="array" ref="EA187">((PRODUCT(1+KM3:KM172)))^(52/COUNTA(KM$3:KM$172))-1</f>
        <v>0.14911060214725103</v>
      </c>
      <c r="EB187" s="297" cm="1">
        <f t="array" ref="EB187">((PRODUCT(1+KN3:KN172)))^(52/COUNTA(KN$3:KN$172))-1</f>
        <v>-4.4677500247275681E-2</v>
      </c>
      <c r="EC187" s="297" cm="1">
        <f t="array" ref="EC187">((PRODUCT(1+KO3:KO172)))^(52/COUNTA(KO$3:KO$172))-1</f>
        <v>-6.4488803935870975E-2</v>
      </c>
      <c r="ED187" s="297" cm="1">
        <f t="array" ref="ED187">((PRODUCT(1+KP3:KP172)))^(52/COUNTA(KP$3:KP$172))-1</f>
        <v>0.19295052272674629</v>
      </c>
      <c r="EE187" s="297" cm="1">
        <f t="array" ref="EE187">((PRODUCT(1+KQ3:KQ172)))^(52/COUNTA(KQ$3:KQ$172))-1</f>
        <v>-0.14933857672141004</v>
      </c>
      <c r="EF187" s="297" cm="1">
        <f t="array" ref="EF187">((PRODUCT(1+KR3:KR172)))^(52/COUNTA(KR$3:KR$172))-1</f>
        <v>-8.6513318412086981E-3</v>
      </c>
      <c r="EG187" s="297" cm="1">
        <f t="array" ref="EG187">((PRODUCT(1+KS3:KS172)))^(52/COUNTA(KS$3:KS$172))-1</f>
        <v>-0.13758721286011755</v>
      </c>
      <c r="EH187" s="297" cm="1">
        <f t="array" ref="EH187">((PRODUCT(1+KT3:KT172)))^(52/COUNTA(KT$3:KT$172))-1</f>
        <v>0.32497856421773408</v>
      </c>
      <c r="EI187" s="297" cm="1">
        <f t="array" ref="EI187">((PRODUCT(1+KU3:KU172)))^(52/COUNTA(KU$3:KU$172))-1</f>
        <v>-3.4723736875692746E-2</v>
      </c>
      <c r="EJ187" s="297" cm="1">
        <f t="array" ref="EJ187">((PRODUCT(1+KV3:KV172)))^(52/COUNTA(KV$3:KV$172))-1</f>
        <v>0.45381437405816549</v>
      </c>
      <c r="EK187" s="297" cm="1">
        <f t="array" ref="EK187">((PRODUCT(1+KW3:KW172)))^(52/COUNTA(KW$3:KW$172))-1</f>
        <v>4.2648254425568854E-2</v>
      </c>
      <c r="EL187" s="297" cm="1">
        <f t="array" ref="EL187">((PRODUCT(1+KX3:KX172)))^(52/COUNTA(KX$3:KX$172))-1</f>
        <v>-5.1902306331546022E-2</v>
      </c>
      <c r="EM187" s="297" cm="1">
        <f t="array" ref="EM187">((PRODUCT(1+KY3:KY172)))^(52/COUNTA(KY$3:KY$172))-1</f>
        <v>2.6462790670024106E-2</v>
      </c>
      <c r="EN187" s="297" cm="1">
        <f t="array" ref="EN187">((PRODUCT(1+KZ3:KZ172)))^(52/COUNTA(KZ$3:KZ$172))-1</f>
        <v>2.5960491496070937E-2</v>
      </c>
      <c r="EO187" s="297" cm="1">
        <f t="array" ref="EO187">((PRODUCT(1+LA3:LA172)))^(52/COUNTA(LA$3:LA$172))-1</f>
        <v>0.20202221996568204</v>
      </c>
      <c r="EP187" s="297" cm="1">
        <f t="array" ref="EP187">((PRODUCT(1+LB3:LB172)))^(52/COUNTA(LB$3:LB$172))-1</f>
        <v>0.47115003646627707</v>
      </c>
      <c r="EQ187" s="297" cm="1">
        <f t="array" ref="EQ187">((PRODUCT(1+LC3:LC172)))^(52/COUNTA(LC$3:LC$172))-1</f>
        <v>0.44389067819372907</v>
      </c>
      <c r="ER187" s="297" cm="1">
        <f t="array" ref="ER187">((PRODUCT(1+LD3:LD172)))^(52/COUNTA(LD$3:LD$172))-1</f>
        <v>0.11095795070605718</v>
      </c>
      <c r="ES187" s="297" cm="1">
        <f t="array" ref="ES187">((PRODUCT(1+LE3:LE172)))^(52/COUNTA(LE$3:LE$172))-1</f>
        <v>0.60486943482032363</v>
      </c>
      <c r="ET187" s="297" cm="1">
        <f t="array" ref="ET187">((PRODUCT(1+LF3:LF172)))^(52/COUNTA(LF$3:LF$172))-1</f>
        <v>0.17505004386185896</v>
      </c>
      <c r="EU187" s="297" cm="1">
        <f t="array" ref="EU187">((PRODUCT(1+LG3:LG172)))^(52/COUNTA(LG$3:LG$172))-1</f>
        <v>0.31113263580026862</v>
      </c>
      <c r="EV187" s="297" cm="1">
        <f t="array" ref="EV187">((PRODUCT(1+LH3:LH172)))^(52/COUNTA(LH$3:LH$172))-1</f>
        <v>0.17527260380611764</v>
      </c>
      <c r="EW187" s="297" cm="1">
        <f t="array" ref="EW187">((PRODUCT(1+LI3:LI172)))^(52/COUNTA(LI$3:LI$172))-1</f>
        <v>0.38150257541520682</v>
      </c>
      <c r="EX187" s="297" cm="1">
        <f t="array" ref="EX187">((PRODUCT(1+LJ3:LJ172)))^(52/COUNTA(LJ$3:LJ$172))-1</f>
        <v>3.0439589879749152E-2</v>
      </c>
      <c r="EY187" s="297" cm="1">
        <f t="array" ref="EY187">((PRODUCT(1+LK3:LK172)))^(52/COUNTA(LK$3:LK$172))-1</f>
        <v>0.309350604964165</v>
      </c>
      <c r="EZ187" s="297" cm="1">
        <f t="array" ref="EZ187">((PRODUCT(1+LL3:LL172)))^(52/COUNTA(LL$3:LL$172))-1</f>
        <v>9.1799101441266684E-2</v>
      </c>
      <c r="FA187" s="297" cm="1">
        <f t="array" ref="FA187">((PRODUCT(1+LM3:LM172)))^(52/COUNTA(LM$3:LM$172))-1</f>
        <v>0.25115102123676092</v>
      </c>
      <c r="FB187" s="297" cm="1">
        <f t="array" ref="FB187">((PRODUCT(1+LN3:LN172)))^(52/COUNTA(LN$3:LN$172))-1</f>
        <v>0.22154836224685948</v>
      </c>
      <c r="FC187" s="297" cm="1">
        <f t="array" ref="FC187">((PRODUCT(1+LO3:LO172)))^(52/COUNTA(LO$3:LO$172))-1</f>
        <v>4.1887655875742835E-2</v>
      </c>
      <c r="FD187" s="297" cm="1">
        <f t="array" ref="FD187">((PRODUCT(1+LP3:LP172)))^(52/COUNTA(LP$3:LP$172))-1</f>
        <v>-0.25861551015194573</v>
      </c>
      <c r="FE187" s="297" cm="1">
        <f t="array" ref="FE187">((PRODUCT(1+LQ3:LQ172)))^(52/COUNTA(LQ$3:LQ$172))-1</f>
        <v>-7.8341175697539511E-2</v>
      </c>
      <c r="FF187" s="297" cm="1">
        <f t="array" ref="FF187">((PRODUCT(1+LR3:LR172)))^(52/COUNTA(LR$3:LR$172))-1</f>
        <v>0.11799060902223824</v>
      </c>
      <c r="FG187" s="297" cm="1">
        <f t="array" ref="FG187">((PRODUCT(1+LS3:LS172)))^(52/COUNTA(LS$3:LS$172))-1</f>
        <v>5.5263973808284073E-2</v>
      </c>
      <c r="FH187" s="297" cm="1">
        <f t="array" ref="FH187">((PRODUCT(1+LT3:LT172)))^(52/COUNTA(LT$3:LT$172))-1</f>
        <v>0.17406241201362116</v>
      </c>
      <c r="FI187" s="297" cm="1">
        <f t="array" ref="FI187">((PRODUCT(1+LU3:LU172)))^(52/COUNTA(LU$3:LU$172))-1</f>
        <v>7.4982373598373675E-2</v>
      </c>
      <c r="FJ187" s="168" cm="1">
        <f t="array" ref="FJ187">((PRODUCT(1+LV3:LV172)))^(52/COUNTA(LV$3:LV$172))-1</f>
        <v>0.23370690993789323</v>
      </c>
      <c r="FK187" s="5"/>
    </row>
    <row r="188" spans="1:167">
      <c r="A188" s="250" t="s">
        <v>177</v>
      </c>
      <c r="B188" s="298" cm="1">
        <f t="array" ref="B188">((PRODUCT(1+FN$3:FN173)))^(52/COUNTA(FN$3:FN173))-1</f>
        <v>0.14875141443902673</v>
      </c>
      <c r="C188" s="298" cm="1">
        <f t="array" ref="C188">((PRODUCT(1+FO3:FO173)))^(52/COUNTA(FO$3:FO$173))-1</f>
        <v>0.45056060381440877</v>
      </c>
      <c r="D188" s="298" cm="1">
        <f t="array" ref="D188">((PRODUCT(1+FP4:FP173)))^(52/COUNTA(FP$3:FP$172))-1</f>
        <v>0.23144665556650357</v>
      </c>
      <c r="E188" s="298" cm="1">
        <f t="array" ref="E188">((PRODUCT(1+FQ4:FQ173)))^(52/COUNTA(FQ$3:FQ$172))-1</f>
        <v>5.9928002965337734E-2</v>
      </c>
      <c r="F188" s="298" cm="1">
        <f t="array" ref="F188">((PRODUCT(1+FR4:FR173)))^(52/COUNTA(FR$3:FR$172))-1</f>
        <v>0.16483670359757174</v>
      </c>
      <c r="G188" s="298" cm="1">
        <f t="array" ref="G188">((PRODUCT(1+FS4:FS173)))^(52/COUNTA(FS$3:FS$172))-1</f>
        <v>1.5456516875345714</v>
      </c>
      <c r="H188" s="298" cm="1">
        <f t="array" ref="H188">((PRODUCT(1+FT4:FT173)))^(52/COUNTA(FT$3:FT$172))-1</f>
        <v>7.5826056046071955E-2</v>
      </c>
      <c r="I188" s="298" cm="1">
        <f t="array" ref="I188">((PRODUCT(1+FU4:FU173)))^(52/COUNTA(FU$3:FU$172))-1</f>
        <v>0.15067167825267846</v>
      </c>
      <c r="J188" s="298" cm="1">
        <f t="array" ref="J188">((PRODUCT(1+FV4:FV173)))^(52/COUNTA(FV$3:FV$172))-1</f>
        <v>1.2268256784633147</v>
      </c>
      <c r="K188" s="298" cm="1">
        <f t="array" ref="K188">((PRODUCT(1+FW4:FW173)))^(52/COUNTA(FW$3:FW$172))-1</f>
        <v>0.21317864190738756</v>
      </c>
      <c r="L188" s="298" cm="1">
        <f t="array" ref="L188">((PRODUCT(1+FX4:FX173)))^(52/COUNTA(FX$3:FX$172))-1</f>
        <v>0.12324392220898805</v>
      </c>
      <c r="M188" s="298">
        <v>0</v>
      </c>
      <c r="N188" s="298" cm="1">
        <f t="array" ref="N188">((PRODUCT(1+FZ4:FZ173)))^(52/COUNTA(FZ$3:FZ$172))-1</f>
        <v>0.13891035835684939</v>
      </c>
      <c r="O188" s="298" cm="1">
        <f t="array" ref="O188">((PRODUCT(1+GA4:GA173)))^(52/COUNTA(GA$3:GA$172))-1</f>
        <v>0.34087680671377485</v>
      </c>
      <c r="P188" s="298" cm="1">
        <f t="array" ref="P188">((PRODUCT(1+GB4:GB173)))^(52/COUNTA(GB$3:GB$172))-1</f>
        <v>0.53866788303866908</v>
      </c>
      <c r="Q188" s="298" cm="1">
        <f t="array" ref="Q188">((PRODUCT(1+GC4:GC173)))^(52/COUNTA(GC$3:GC$172))-1</f>
        <v>0.30040380041507242</v>
      </c>
      <c r="R188" s="298" cm="1">
        <f t="array" ref="R188">((PRODUCT(1+GD4:GD173)))^(52/COUNTA(GD$3:GD$172))-1</f>
        <v>0.46467903341518024</v>
      </c>
      <c r="S188" s="298" cm="1">
        <f t="array" ref="S188">((PRODUCT(1+GE4:GE173)))^(52/COUNTA(GE$3:GE$172))-1</f>
        <v>0.18277093511331355</v>
      </c>
      <c r="T188" s="298" cm="1">
        <f t="array" ref="T188">((PRODUCT(1+GF4:GF173)))^(52/COUNTA(GF$3:GF$172))-1</f>
        <v>1.3095129155842322E-3</v>
      </c>
      <c r="U188" s="298" cm="1">
        <f t="array" ref="U188">((PRODUCT(1+GG4:GG173)))^(52/COUNTA(GG$3:GG$172))-1</f>
        <v>0.19521851578774307</v>
      </c>
      <c r="V188" s="298" cm="1">
        <f t="array" ref="V188">((PRODUCT(1+GH4:GH173)))^(52/COUNTA(GH$3:GH$172))-1</f>
        <v>4.1690523239062305E-2</v>
      </c>
      <c r="W188" s="298" cm="1">
        <f t="array" ref="W188">((PRODUCT(1+GI4:GI173)))^(52/COUNTA(GI$3:GI$172))-1</f>
        <v>1.076435524364411</v>
      </c>
      <c r="X188" s="298" cm="1">
        <f t="array" ref="X188">((PRODUCT(1+GJ4:GJ173)))^(52/COUNTA(GJ$3:GJ$172))-1</f>
        <v>0.73015253659017243</v>
      </c>
      <c r="Y188" s="298" cm="1">
        <f t="array" ref="Y188">((PRODUCT(1+GK4:GK173)))^(52/COUNTA(GK$3:GK$172))-1</f>
        <v>-0.12022409985784455</v>
      </c>
      <c r="Z188" s="298" cm="1">
        <f t="array" ref="Z188">((PRODUCT(1+GL4:GL173)))^(52/COUNTA(GL$3:GL$172))-1</f>
        <v>0.17413058905917378</v>
      </c>
      <c r="AA188" s="298" cm="1">
        <f t="array" ref="AA188">((PRODUCT(1+GM4:GM173)))^(52/COUNTA(GM$3:GM$172))-1</f>
        <v>0.13046668621798685</v>
      </c>
      <c r="AB188" s="298" cm="1">
        <f t="array" ref="AB188">((PRODUCT(1+GN4:GN173)))^(52/COUNTA(GN$3:GN$172))-1</f>
        <v>6.9535059121795584E-2</v>
      </c>
      <c r="AC188" s="298" cm="1">
        <f t="array" ref="AC188">((PRODUCT(1+GO4:GO173)))^(52/COUNTA(GO$3:GO$172))-1</f>
        <v>-9.568648515648448E-2</v>
      </c>
      <c r="AD188" s="298" cm="1">
        <f t="array" ref="AD188">((PRODUCT(1+GP4:GP173)))^(52/COUNTA(GP$3:GP$172))-1</f>
        <v>0.20345655542523788</v>
      </c>
      <c r="AE188" s="298" cm="1">
        <f t="array" ref="AE188">((PRODUCT(1+GQ4:GQ173)))^(52/COUNTA(GQ$3:GQ$172))-1</f>
        <v>0.19364615951229291</v>
      </c>
      <c r="AF188" s="298" cm="1">
        <f t="array" ref="AF188">((PRODUCT(1+GR4:GR173)))^(52/COUNTA(GR$3:GR$172))-1</f>
        <v>1.5307904925139226E-3</v>
      </c>
      <c r="AG188" s="298" cm="1">
        <f t="array" ref="AG188">((PRODUCT(1+GS4:GS173)))^(52/COUNTA(GS$3:GS$172))-1</f>
        <v>7.7770957230839155E-2</v>
      </c>
      <c r="AH188" s="298" cm="1">
        <f t="array" ref="AH188">((PRODUCT(1+GT4:GT173)))^(52/COUNTA(GT$3:GT$172))-1</f>
        <v>-0.3441421189673306</v>
      </c>
      <c r="AI188" s="298" cm="1">
        <f t="array" ref="AI188">((PRODUCT(1+GU4:GU173)))^(52/COUNTA(GU$3:GU$172))-1</f>
        <v>0.12066248808230773</v>
      </c>
      <c r="AJ188" s="298" cm="1">
        <f t="array" ref="AJ188">((PRODUCT(1+GV4:GV173)))^(52/COUNTA(GV$3:GV$172))-1</f>
        <v>-0.12419987970724733</v>
      </c>
      <c r="AK188" s="298" cm="1">
        <f t="array" ref="AK188">((PRODUCT(1+GW4:GW173)))^(52/COUNTA(GW$3:GW$172))-1</f>
        <v>-0.40832592571882342</v>
      </c>
      <c r="AL188" s="298" cm="1">
        <f t="array" ref="AL188">((PRODUCT(1+GX4:GX173)))^(52/COUNTA(GX$3:GX$172))-1</f>
        <v>0.2407842869554897</v>
      </c>
      <c r="AM188" s="298" cm="1">
        <f t="array" ref="AM188">((PRODUCT(1+GY4:GY173)))^(52/COUNTA(GY$3:GY$172))-1</f>
        <v>7.7888218304650536E-2</v>
      </c>
      <c r="AN188" s="298" cm="1">
        <f t="array" ref="AN188">((PRODUCT(1+GZ4:GZ173)))^(52/COUNTA(GZ$3:GZ$172))-1</f>
        <v>0.2459881308356282</v>
      </c>
      <c r="AO188" s="298" cm="1">
        <f t="array" ref="AO188">((PRODUCT(1+HA4:HA173)))^(52/COUNTA(HA$3:HA$172))-1</f>
        <v>0.25776165218005143</v>
      </c>
      <c r="AP188" s="298" cm="1">
        <f t="array" ref="AP188">((PRODUCT(1+HB4:HB173)))^(52/COUNTA(HB$3:HB$172))-1</f>
        <v>0.39455856126279754</v>
      </c>
      <c r="AQ188" s="298" cm="1">
        <f t="array" ref="AQ188">((PRODUCT(1+HC4:HC173)))^(52/COUNTA(HC$3:HC$172))-1</f>
        <v>0.28125466626792117</v>
      </c>
      <c r="AR188" s="298" cm="1">
        <f t="array" ref="AR188">((PRODUCT(1+HD4:HD173)))^(52/COUNTA(HD$3:HD$172))-1</f>
        <v>7.0962823855007517E-2</v>
      </c>
      <c r="AS188" s="298" cm="1">
        <f t="array" ref="AS188">((PRODUCT(1+HE4:HE173)))^(52/COUNTA(HE$3:HE$172))-1</f>
        <v>-8.1054790575146751E-2</v>
      </c>
      <c r="AT188" s="298" cm="1">
        <f t="array" ref="AT188">((PRODUCT(1+HF4:HF173)))^(52/COUNTA(HF$3:HF$172))-1</f>
        <v>0.12027777156152419</v>
      </c>
      <c r="AU188" s="298" cm="1">
        <f t="array" ref="AU188">((PRODUCT(1+HG4:HG173)))^(52/COUNTA(HG$3:HG$172))-1</f>
        <v>0.11631322245145603</v>
      </c>
      <c r="AV188" s="298" cm="1">
        <f t="array" ref="AV188">((PRODUCT(1+HH4:HH173)))^(52/COUNTA(HH$3:HH$172))-1</f>
        <v>8.1846333368873703E-2</v>
      </c>
      <c r="AW188" s="298" cm="1">
        <f t="array" ref="AW188">((PRODUCT(1+HI4:HI173)))^(52/COUNTA(HI$3:HI$172))-1</f>
        <v>9.3059001266342811E-2</v>
      </c>
      <c r="AX188" s="298" cm="1">
        <f t="array" ref="AX188">((PRODUCT(1+HJ4:HJ173)))^(52/COUNTA(HJ$3:HJ$172))-1</f>
        <v>0.1032142914938694</v>
      </c>
      <c r="AY188" s="298" cm="1">
        <f t="array" ref="AY188">((PRODUCT(1+HK4:HK173)))^(52/COUNTA(HK$3:HK$172))-1</f>
        <v>-3.9721170017435137E-2</v>
      </c>
      <c r="AZ188" s="298" cm="1">
        <f t="array" ref="AZ188">((PRODUCT(1+HL4:HL173)))^(52/COUNTA(HL$3:HL$172))-1</f>
        <v>3.8573680689338197E-2</v>
      </c>
      <c r="BA188" s="298" cm="1">
        <f t="array" ref="BA188">((PRODUCT(1+HM4:HM173)))^(52/COUNTA(HM$3:HM$172))-1</f>
        <v>0.40106654639354922</v>
      </c>
      <c r="BB188" s="298" cm="1">
        <f t="array" ref="BB188">((PRODUCT(1+HN4:HN173)))^(52/COUNTA(HN$3:HN$172))-1</f>
        <v>0.19356157045836397</v>
      </c>
      <c r="BC188" s="298" cm="1">
        <f t="array" ref="BC188">((PRODUCT(1+HO4:HO173)))^(52/COUNTA(HO$3:HO$172))-1</f>
        <v>0.11582890005133573</v>
      </c>
      <c r="BD188" s="298" cm="1">
        <f t="array" ref="BD188">((PRODUCT(1+HP4:HP173)))^(52/COUNTA(HP$3:HP$172))-1</f>
        <v>0.1511363538775492</v>
      </c>
      <c r="BE188" s="298" cm="1">
        <f t="array" ref="BE188">((PRODUCT(1+HQ4:HQ173)))^(52/COUNTA(HQ$3:HQ$172))-1</f>
        <v>-5.1868121567039682E-2</v>
      </c>
      <c r="BF188" s="298">
        <v>0.37919999999999998</v>
      </c>
      <c r="BG188" s="298" cm="1">
        <f t="array" ref="BG188">((PRODUCT(1+HS4:HS173)))^(52/COUNTA(HS$3:HS$172))-1</f>
        <v>0.30768324018892046</v>
      </c>
      <c r="BH188" s="298" cm="1">
        <f t="array" ref="BH188">((PRODUCT(1+HT4:HT173)))^(52/COUNTA(HT$3:HT$172))-1</f>
        <v>0.13565911913673401</v>
      </c>
      <c r="BI188" s="298" cm="1">
        <f t="array" ref="BI188">((PRODUCT(1+HU4:HU173)))^(52/COUNTA(HU$3:HU$172))-1</f>
        <v>0.42312028128049839</v>
      </c>
      <c r="BJ188" s="298" cm="1">
        <f t="array" ref="BJ188">((PRODUCT(1+HV4:HV173)))^(52/COUNTA(HV$3:HV$172))-1</f>
        <v>0.56652196588200954</v>
      </c>
      <c r="BK188" s="298" cm="1">
        <f t="array" ref="BK188">((PRODUCT(1+HW4:HW173)))^(52/COUNTA(HW$3:HW$172))-1</f>
        <v>0.21876034291091595</v>
      </c>
      <c r="BL188" s="298" cm="1">
        <f t="array" ref="BL188">((PRODUCT(1+HX4:HX173)))^(52/COUNTA(HX$3:HX$172))-1</f>
        <v>0.14494026400058346</v>
      </c>
      <c r="BM188" s="298" cm="1">
        <f t="array" ref="BM188">((PRODUCT(1+HY4:HY173)))^(52/COUNTA(HY$3:HY$172))-1</f>
        <v>0.77025719725632147</v>
      </c>
      <c r="BN188" s="298" cm="1">
        <f t="array" ref="BN188">((PRODUCT(1+HZ4:HZ173)))^(52/COUNTA(HZ$3:HZ$172))-1</f>
        <v>-9.3853294707059387E-2</v>
      </c>
      <c r="BO188" s="298" cm="1">
        <f t="array" ref="BO188">((PRODUCT(1+IA4:IA173)))^(52/COUNTA(IA$3:IA$172))-1</f>
        <v>1.9814999288098489E-2</v>
      </c>
      <c r="BP188" s="298" cm="1">
        <f t="array" ref="BP188">((PRODUCT(1+IB4:IB173)))^(52/COUNTA(IB$3:IB$172))-1</f>
        <v>5.5838996480498837E-2</v>
      </c>
      <c r="BQ188" s="298" cm="1">
        <f t="array" ref="BQ188">((PRODUCT(1+IC4:IC173)))^(52/COUNTA(IC$3:IC$172))-1</f>
        <v>0.17201057026338318</v>
      </c>
      <c r="BR188" s="298" cm="1">
        <f t="array" ref="BR188">((PRODUCT(1+ID4:ID173)))^(52/COUNTA(ID$3:ID$172))-1</f>
        <v>-2.159815955234623E-2</v>
      </c>
      <c r="BS188" s="298" cm="1">
        <f t="array" ref="BS188">((PRODUCT(1+IE4:IE173)))^(52/COUNTA(IE$3:IE$172))-1</f>
        <v>3.4205704448760699E-2</v>
      </c>
      <c r="BT188" s="298" cm="1">
        <f t="array" ref="BT188">((PRODUCT(1+IF4:IF173)))^(52/COUNTA(IF$3:IF$172))-1</f>
        <v>4.0470396224804306E-2</v>
      </c>
      <c r="BU188" s="298" cm="1">
        <f t="array" ref="BU188">((PRODUCT(1+IG4:IG173)))^(52/COUNTA(IG$3:IG$172))-1</f>
        <v>7.6988722768897011E-2</v>
      </c>
      <c r="BV188" s="298" cm="1">
        <f t="array" ref="BV188">((PRODUCT(1+IH4:IH173)))^(52/COUNTA(IH$3:IH$172))-1</f>
        <v>2.7575464822661377E-2</v>
      </c>
      <c r="BW188" s="298" cm="1">
        <f t="array" ref="BW188">((PRODUCT(1+II4:II173)))^(52/COUNTA(II$3:II$172))-1</f>
        <v>0.34221825852276599</v>
      </c>
      <c r="BX188" s="298" cm="1">
        <f t="array" ref="BX188">((PRODUCT(1+IJ4:IJ173)))^(52/COUNTA(IJ$3:IJ$172))-1</f>
        <v>0.53159952416740563</v>
      </c>
      <c r="BY188" s="298" cm="1">
        <f t="array" ref="BY188">((PRODUCT(1+IK4:IK173)))^(52/COUNTA(IK$3:IK$172))-1</f>
        <v>0.10367830941429457</v>
      </c>
      <c r="BZ188" s="298" cm="1">
        <f t="array" ref="BZ188">((PRODUCT(1+IL4:IL173)))^(52/COUNTA(IL$3:IL$172))-1</f>
        <v>0.62531063073409565</v>
      </c>
      <c r="CA188" s="298" cm="1">
        <f t="array" ref="CA188">((PRODUCT(1+IM4:IM173)))^(52/COUNTA(IM$3:IM$172))-1</f>
        <v>-1.8380244607022589E-2</v>
      </c>
      <c r="CB188" s="298" cm="1">
        <f t="array" ref="CB188">((PRODUCT(1+IN4:IN173)))^(52/COUNTA(IN$3:IN$172))-1</f>
        <v>0.23984074966213975</v>
      </c>
      <c r="CC188" s="298" cm="1">
        <f t="array" ref="CC188">((PRODUCT(1+IO4:IO173)))^(52/COUNTA(IO$3:IO$172))-1</f>
        <v>0.17881956999000903</v>
      </c>
      <c r="CD188" s="298" cm="1">
        <f t="array" ref="CD188">((PRODUCT(1+IP4:IP173)))^(52/COUNTA(IP$3:IP$172))-1</f>
        <v>2.2660249980022362E-2</v>
      </c>
      <c r="CE188" s="298" cm="1">
        <f t="array" ref="CE188">((PRODUCT(1+IQ4:IQ173)))^(52/COUNTA(IQ$3:IQ$172))-1</f>
        <v>1.3141404908337817E-2</v>
      </c>
      <c r="CF188" s="298" cm="1">
        <f t="array" ref="CF188">((PRODUCT(1+IR4:IR173)))^(52/COUNTA(IR$3:IR$172))-1</f>
        <v>0.10079283863745525</v>
      </c>
      <c r="CG188" s="298" cm="1">
        <f t="array" ref="CG188">((PRODUCT(1+IS4:IS173)))^(52/COUNTA(IS$3:IS$172))-1</f>
        <v>-0.21666213219559705</v>
      </c>
      <c r="CH188" s="298" cm="1">
        <f t="array" ref="CH188">((PRODUCT(1+IT4:IT173)))^(52/COUNTA(IT$3:IT$172))-1</f>
        <v>0.25756620354302062</v>
      </c>
      <c r="CI188" s="298" cm="1">
        <f t="array" ref="CI188">((PRODUCT(1+IU4:IU173)))^(52/COUNTA(IU$3:IU$172))-1</f>
        <v>0.15711153477425577</v>
      </c>
      <c r="CJ188" s="298" cm="1">
        <f t="array" ref="CJ188">((PRODUCT(1+IV4:IV173)))^(52/COUNTA(IV$3:IV$172))-1</f>
        <v>0.30468948783363414</v>
      </c>
      <c r="CK188" s="298" cm="1">
        <f t="array" ref="CK188">((PRODUCT(1+IW4:IW173)))^(52/COUNTA(IW$3:IW$172))-1</f>
        <v>-1.7199791094877348E-2</v>
      </c>
      <c r="CL188" s="298" cm="1">
        <f t="array" ref="CL188">((PRODUCT(1+IX4:IX173)))^(52/COUNTA(IX$3:IX$172))-1</f>
        <v>-9.9421754943618601E-2</v>
      </c>
      <c r="CM188" s="298" cm="1">
        <f t="array" ref="CM188">((PRODUCT(1+IY4:IY173)))^(52/COUNTA(IY$3:IY$172))-1</f>
        <v>0.21250537211785314</v>
      </c>
      <c r="CN188" s="298" cm="1">
        <f t="array" ref="CN188">((PRODUCT(1+IZ4:IZ173)))^(52/COUNTA(IZ$3:IZ$172))-1</f>
        <v>0.15344867470669543</v>
      </c>
      <c r="CO188" s="298" cm="1">
        <f t="array" ref="CO188">((PRODUCT(1+JA4:JA173)))^(52/COUNTA(JA$3:JA$172))-1</f>
        <v>0.49387685980001605</v>
      </c>
      <c r="CP188" s="298" cm="1">
        <f t="array" ref="CP188">((PRODUCT(1+JB4:JB173)))^(52/COUNTA(JB$3:JB$172))-1</f>
        <v>0.24212749717387627</v>
      </c>
      <c r="CQ188" s="298" cm="1">
        <f t="array" ref="CQ188">((PRODUCT(1+JC4:JC173)))^(52/COUNTA(JC$3:JC$172))-1</f>
        <v>0.21532649615879973</v>
      </c>
      <c r="CR188" s="298" cm="1">
        <f t="array" ref="CR188">((PRODUCT(1+JD4:JD173)))^(52/COUNTA(JD$3:JD$172))-1</f>
        <v>0.38801631477719978</v>
      </c>
      <c r="CS188" s="298" cm="1">
        <f t="array" ref="CS188">((PRODUCT(1+JE4:JE173)))^(52/COUNTA(JE$3:JE$172))-1</f>
        <v>0.39667048952780348</v>
      </c>
      <c r="CT188" s="298" cm="1">
        <f t="array" ref="CT188">((PRODUCT(1+JF4:JF173)))^(52/COUNTA(JF$3:JF$172))-1</f>
        <v>0.1733490306771559</v>
      </c>
      <c r="CU188" s="298" cm="1">
        <f t="array" ref="CU188">((PRODUCT(1+JG4:JG173)))^(52/COUNTA(JG$3:JG$172))-1</f>
        <v>-7.2801703167423626E-2</v>
      </c>
      <c r="CV188" s="298" cm="1">
        <f t="array" ref="CV188">((PRODUCT(1+JH4:JH173)))^(52/COUNTA(JH$3:JH$172))-1</f>
        <v>0.3734804756031036</v>
      </c>
      <c r="CW188" s="298" cm="1">
        <f t="array" ref="CW188">((PRODUCT(1+JI4:JI173)))^(52/COUNTA(JI$3:JI$172))-1</f>
        <v>0.17422230186808729</v>
      </c>
      <c r="CX188" s="298" cm="1">
        <f t="array" ref="CX188">((PRODUCT(1+JJ4:JJ173)))^(52/COUNTA(JJ$3:JJ$172))-1</f>
        <v>-2.1138219966092886E-2</v>
      </c>
      <c r="CY188" s="298" cm="1">
        <f t="array" ref="CY188">((PRODUCT(1+JK4:JK173)))^(52/COUNTA(JK$3:JK$172))-1</f>
        <v>0.24274094434147808</v>
      </c>
      <c r="CZ188" s="298" cm="1">
        <f t="array" ref="CZ188">((PRODUCT(1+JL4:JL173)))^(52/COUNTA(JL$3:JL$172))-1</f>
        <v>0.12903784895454762</v>
      </c>
      <c r="DA188" s="298" cm="1">
        <f t="array" ref="DA188">((PRODUCT(1+JM4:JM173)))^(52/COUNTA(JM$3:JM$172))-1</f>
        <v>3.7999994421154648E-2</v>
      </c>
      <c r="DB188" s="298" cm="1">
        <f t="array" ref="DB188">((PRODUCT(1+JN4:JN173)))^(52/COUNTA(JN$3:JN$172))-1</f>
        <v>0.39455856126279754</v>
      </c>
      <c r="DC188" s="298" cm="1">
        <f t="array" ref="DC188">((PRODUCT(1+JO4:JO173)))^(52/COUNTA(JO$3:JO$172))-1</f>
        <v>0.26429321740671674</v>
      </c>
      <c r="DD188" s="298" cm="1">
        <f t="array" ref="DD188">((PRODUCT(1+JP4:JP173)))^(52/COUNTA(JP$3:JP$172))-1</f>
        <v>0.11568659343508281</v>
      </c>
      <c r="DE188" s="298" cm="1">
        <f t="array" ref="DE188">((PRODUCT(1+JQ4:JQ173)))^(52/COUNTA(JQ$3:JQ$172))-1</f>
        <v>0.26809472427017256</v>
      </c>
      <c r="DF188" s="298" cm="1">
        <f t="array" ref="DF188">((PRODUCT(1+JR4:JR173)))^(52/COUNTA(JR$3:JR$172))-1</f>
        <v>0.37873611734419588</v>
      </c>
      <c r="DG188" s="298" cm="1">
        <f t="array" ref="DG188">((PRODUCT(1+JS4:JS173)))^(52/COUNTA(JS$3:JS$172))-1</f>
        <v>0.10367830941429457</v>
      </c>
      <c r="DH188" s="298" cm="1">
        <f t="array" ref="DH188">((PRODUCT(1+JT4:JT173)))^(52/COUNTA(JT$3:JT$172))-1</f>
        <v>0.21725837810251591</v>
      </c>
      <c r="DI188" s="298" cm="1">
        <f t="array" ref="DI188">((PRODUCT(1+JU4:JU173)))^(52/COUNTA(JU$3:JU$172))-1</f>
        <v>9.4493360040511565E-2</v>
      </c>
      <c r="DJ188" s="298" cm="1">
        <f t="array" ref="DJ188">((PRODUCT(1+JV4:JV173)))^(52/COUNTA(JV$3:JV$172))-1</f>
        <v>0.20011642727648482</v>
      </c>
      <c r="DK188" s="298" cm="1">
        <f t="array" ref="DK188">((PRODUCT(1+JW4:JW173)))^(52/COUNTA(JW$3:JW$172))-1</f>
        <v>-0.13216500356732075</v>
      </c>
      <c r="DL188" s="298" cm="1">
        <f t="array" ref="DL188">((PRODUCT(1+JX4:JX173)))^(52/COUNTA(JX$3:JX$172))-1</f>
        <v>1.278275239124893E-2</v>
      </c>
      <c r="DM188" s="298" cm="1">
        <f t="array" ref="DM188">((PRODUCT(1+JY4:JY173)))^(52/COUNTA(JY$3:JY$172))-1</f>
        <v>0.23097250448109086</v>
      </c>
      <c r="DN188" s="298" cm="1">
        <f t="array" ref="DN188">((PRODUCT(1+JZ4:JZ173)))^(52/COUNTA(JZ$3:JZ$172))-1</f>
        <v>0.12272304804852974</v>
      </c>
      <c r="DO188" s="298" cm="1">
        <f t="array" ref="DO188">((PRODUCT(1+KA4:KA173)))^(52/COUNTA(KA$3:KA$172))-1</f>
        <v>-5.961769869173672E-2</v>
      </c>
      <c r="DP188" s="298" cm="1">
        <f t="array" ref="DP188">((PRODUCT(1+KB4:KB173)))^(52/COUNTA(KB$3:KB$172))-1</f>
        <v>3.3232840328256907E-2</v>
      </c>
      <c r="DQ188" s="298" cm="1">
        <f t="array" ref="DQ188">((PRODUCT(1+KC4:KC173)))^(52/COUNTA(KC$3:KC$172))-1</f>
        <v>-0.18366812448768877</v>
      </c>
      <c r="DR188" s="298" cm="1">
        <f t="array" ref="DR188">((PRODUCT(1+KD4:KD173)))^(52/COUNTA(KD$3:KD$172))-1</f>
        <v>0.6824684632211635</v>
      </c>
      <c r="DS188" s="298" cm="1">
        <f t="array" ref="DS188">((PRODUCT(1+KE4:KE173)))^(52/COUNTA(KE$3:KE$172))-1</f>
        <v>7.4921660304161586E-2</v>
      </c>
      <c r="DT188" s="298" cm="1">
        <f t="array" ref="DT188">((PRODUCT(1+KF4:KF173)))^(52/COUNTA(KF$3:KF$172))-1</f>
        <v>0.62085633834039577</v>
      </c>
      <c r="DU188" s="298" cm="1">
        <f t="array" ref="DU188">((PRODUCT(1+KG4:KG173)))^(52/COUNTA(KG$3:KG$172))-1</f>
        <v>0.19358677616902686</v>
      </c>
      <c r="DV188" s="298" cm="1">
        <f t="array" ref="DV188">((PRODUCT(1+KH4:KH173)))^(52/COUNTA(KH$3:KH$172))-1</f>
        <v>-0.23778053742770155</v>
      </c>
      <c r="DW188" s="298" cm="1">
        <f t="array" ref="DW188">((PRODUCT(1+KI4:KI173)))^(52/COUNTA(KI$3:KI$172))-1</f>
        <v>-0.57435715743262816</v>
      </c>
      <c r="DX188" s="298" cm="1">
        <f t="array" ref="DX188">((PRODUCT(1+KJ4:KJ173)))^(52/COUNTA(KJ$3:KJ$172))-1</f>
        <v>-5.9705485331999486E-2</v>
      </c>
      <c r="DY188" s="298" cm="1">
        <f t="array" ref="DY188">((PRODUCT(1+KK4:KK173)))^(52/COUNTA(KK$3:KK$172))-1</f>
        <v>5.7609967035445298E-2</v>
      </c>
      <c r="DZ188" s="298" cm="1">
        <f t="array" ref="DZ188">((PRODUCT(1+KL4:KL173)))^(52/COUNTA(KL$3:KL$172))-1</f>
        <v>-9.3789375317574475E-2</v>
      </c>
      <c r="EA188" s="298" cm="1">
        <f t="array" ref="EA188">((PRODUCT(1+KM4:KM173)))^(52/COUNTA(KM$3:KM$172))-1</f>
        <v>0.19583616020383032</v>
      </c>
      <c r="EB188" s="298" cm="1">
        <f t="array" ref="EB188">((PRODUCT(1+KN4:KN173)))^(52/COUNTA(KN$3:KN$172))-1</f>
        <v>-3.2651309884250357E-2</v>
      </c>
      <c r="EC188" s="298" cm="1">
        <f t="array" ref="EC188">((PRODUCT(1+KO4:KO173)))^(52/COUNTA(KO$3:KO$172))-1</f>
        <v>-5.3030627976433542E-2</v>
      </c>
      <c r="ED188" s="298" cm="1">
        <f t="array" ref="ED188">((PRODUCT(1+KP4:KP173)))^(52/COUNTA(KP$3:KP$172))-1</f>
        <v>0.22448826081539752</v>
      </c>
      <c r="EE188" s="298" cm="1">
        <f t="array" ref="EE188">((PRODUCT(1+KQ4:KQ173)))^(52/COUNTA(KQ$3:KQ$172))-1</f>
        <v>-0.10001775872356022</v>
      </c>
      <c r="EF188" s="298" cm="1">
        <f t="array" ref="EF188">((PRODUCT(1+KR4:KR173)))^(52/COUNTA(KR$3:KR$172))-1</f>
        <v>5.667567059457479E-3</v>
      </c>
      <c r="EG188" s="298" cm="1">
        <f t="array" ref="EG188">((PRODUCT(1+KS4:KS173)))^(52/COUNTA(KS$3:KS$172))-1</f>
        <v>-0.12545058273799714</v>
      </c>
      <c r="EH188" s="298" cm="1">
        <f t="array" ref="EH188">((PRODUCT(1+KT4:KT173)))^(52/COUNTA(KT$3:KT$172))-1</f>
        <v>0.32699710218324807</v>
      </c>
      <c r="EI188" s="298" cm="1">
        <f t="array" ref="EI188">((PRODUCT(1+KU4:KU173)))^(52/COUNTA(KU$3:KU$172))-1</f>
        <v>-2.2958001564362895E-2</v>
      </c>
      <c r="EJ188" s="298" cm="1">
        <f t="array" ref="EJ188">((PRODUCT(1+KV4:KV173)))^(52/COUNTA(KV$3:KV$172))-1</f>
        <v>0.41196937417593538</v>
      </c>
      <c r="EK188" s="298" cm="1">
        <f t="array" ref="EK188">((PRODUCT(1+KW4:KW173)))^(52/COUNTA(KW$3:KW$172))-1</f>
        <v>4.5331006669230289E-2</v>
      </c>
      <c r="EL188" s="298" cm="1">
        <f t="array" ref="EL188">((PRODUCT(1+KX4:KX173)))^(52/COUNTA(KX$3:KX$172))-1</f>
        <v>-5.6704218616106639E-2</v>
      </c>
      <c r="EM188" s="298" cm="1">
        <f t="array" ref="EM188">((PRODUCT(1+KY4:KY173)))^(52/COUNTA(KY$3:KY$172))-1</f>
        <v>2.4668597622235389E-2</v>
      </c>
      <c r="EN188" s="298" cm="1">
        <f t="array" ref="EN188">((PRODUCT(1+KZ4:KZ173)))^(52/COUNTA(KZ$3:KZ$172))-1</f>
        <v>3.6198190694743726E-2</v>
      </c>
      <c r="EO188" s="298" cm="1">
        <f t="array" ref="EO188">((PRODUCT(1+LA4:LA173)))^(52/COUNTA(LA$3:LA$172))-1</f>
        <v>0.2358003125257353</v>
      </c>
      <c r="EP188" s="298" cm="1">
        <f t="array" ref="EP188">((PRODUCT(1+LB4:LB173)))^(52/COUNTA(LB$3:LB$172))-1</f>
        <v>0.49379093589234579</v>
      </c>
      <c r="EQ188" s="298" cm="1">
        <f t="array" ref="EQ188">((PRODUCT(1+LC4:LC173)))^(52/COUNTA(LC$3:LC$172))-1</f>
        <v>0.48266733966100372</v>
      </c>
      <c r="ER188" s="298" cm="1">
        <f t="array" ref="ER188">((PRODUCT(1+LD4:LD173)))^(52/COUNTA(LD$3:LD$172))-1</f>
        <v>0.12693450718271082</v>
      </c>
      <c r="ES188" s="298" cm="1">
        <f t="array" ref="ES188">((PRODUCT(1+LE4:LE173)))^(52/COUNTA(LE$3:LE$172))-1</f>
        <v>0.63840794462341166</v>
      </c>
      <c r="ET188" s="298" cm="1">
        <f t="array" ref="ET188">((PRODUCT(1+LF4:LF173)))^(52/COUNTA(LF$3:LF$172))-1</f>
        <v>0.18609868897040283</v>
      </c>
      <c r="EU188" s="298" cm="1">
        <f t="array" ref="EU188">((PRODUCT(1+LG4:LG173)))^(52/COUNTA(LG$3:LG$172))-1</f>
        <v>0.32239445708625425</v>
      </c>
      <c r="EV188" s="298" cm="1">
        <f t="array" ref="EV188">((PRODUCT(1+LH4:LH173)))^(52/COUNTA(LH$3:LH$172))-1</f>
        <v>0.19124446039260379</v>
      </c>
      <c r="EW188" s="298" cm="1">
        <f t="array" ref="EW188">((PRODUCT(1+LI4:LI173)))^(52/COUNTA(LI$3:LI$172))-1</f>
        <v>0.37815935302977599</v>
      </c>
      <c r="EX188" s="298" cm="1">
        <f t="array" ref="EX188">((PRODUCT(1+LJ4:LJ173)))^(52/COUNTA(LJ$3:LJ$172))-1</f>
        <v>4.3324072343351006E-2</v>
      </c>
      <c r="EY188" s="298" cm="1">
        <f t="array" ref="EY188">((PRODUCT(1+LK4:LK173)))^(52/COUNTA(LK$3:LK$172))-1</f>
        <v>0.34845063518246788</v>
      </c>
      <c r="EZ188" s="298" cm="1">
        <f t="array" ref="EZ188">((PRODUCT(1+LL4:LL173)))^(52/COUNTA(LL$3:LL$172))-1</f>
        <v>8.4388396614434757E-2</v>
      </c>
      <c r="FA188" s="298" cm="1">
        <f t="array" ref="FA188">((PRODUCT(1+LM4:LM173)))^(52/COUNTA(LM$3:LM$172))-1</f>
        <v>0.25690600367488914</v>
      </c>
      <c r="FB188" s="298" cm="1">
        <f t="array" ref="FB188">((PRODUCT(1+LN4:LN173)))^(52/COUNTA(LN$3:LN$172))-1</f>
        <v>0.21196065839165512</v>
      </c>
      <c r="FC188" s="298" cm="1">
        <f t="array" ref="FC188">((PRODUCT(1+LO4:LO173)))^(52/COUNTA(LO$3:LO$172))-1</f>
        <v>5.0478349550344248E-2</v>
      </c>
      <c r="FD188" s="298" cm="1">
        <f t="array" ref="FD188">((PRODUCT(1+LP4:LP173)))^(52/COUNTA(LP$3:LP$172))-1</f>
        <v>-0.25577619144054564</v>
      </c>
      <c r="FE188" s="298" cm="1">
        <f t="array" ref="FE188">((PRODUCT(1+LQ4:LQ173)))^(52/COUNTA(LQ$3:LQ$172))-1</f>
        <v>-7.726376648674782E-2</v>
      </c>
      <c r="FF188" s="298" cm="1">
        <f t="array" ref="FF188">((PRODUCT(1+LR4:LR173)))^(52/COUNTA(LR$3:LR$172))-1</f>
        <v>0.11298683610697413</v>
      </c>
      <c r="FG188" s="298" cm="1">
        <f t="array" ref="FG188">((PRODUCT(1+LS4:LS173)))^(52/COUNTA(LS$3:LS$172))-1</f>
        <v>5.2276866463747407E-2</v>
      </c>
      <c r="FH188" s="298" cm="1">
        <f t="array" ref="FH188">((PRODUCT(1+LT4:LT173)))^(52/COUNTA(LT$3:LT$172))-1</f>
        <v>0.19504360772574092</v>
      </c>
      <c r="FI188" s="298" cm="1">
        <f t="array" ref="FI188">((PRODUCT(1+LU4:LU173)))^(52/COUNTA(LU$3:LU$172))-1</f>
        <v>6.4626238757488519E-2</v>
      </c>
      <c r="FJ188" s="170" cm="1">
        <f t="array" ref="FJ188">((PRODUCT(1+LV4:LV173)))^(52/COUNTA(LV$3:LV$172))-1</f>
        <v>0.25237083402960581</v>
      </c>
      <c r="FK188" s="5"/>
    </row>
    <row r="189" spans="1:167" ht="15" thickBot="1">
      <c r="A189" s="251" t="s">
        <v>178</v>
      </c>
      <c r="B189" s="173" cm="1">
        <f t="array" ref="B189">((PRODUCT(1+FN$3:FN174)))^(52/COUNTA(FN$3:FN174))-1</f>
        <v>0.14941595844292399</v>
      </c>
      <c r="C189" s="173" cm="1">
        <f t="array" ref="C189">((PRODUCT(1+FO3:FO174)))^(52/COUNTA(FO$3:FO174))-1</f>
        <v>0.46003655669203969</v>
      </c>
      <c r="D189" s="173" cm="1">
        <f t="array" ref="D189">((PRODUCT(1+FP3:FP174)))^(52/COUNTA(FP$3:FP174))-1</f>
        <v>0.20792694209668783</v>
      </c>
      <c r="E189" s="173" cm="1">
        <f t="array" ref="E189">((PRODUCT(1+FQ3:FQ174)))^(52/COUNTA(FQ$3:FQ174))-1</f>
        <v>9.2836892741467336E-2</v>
      </c>
      <c r="F189" s="173" cm="1">
        <f t="array" ref="F189">((PRODUCT(1+FR3:FR174)))^(52/COUNTA(FR$3:FR174))-1</f>
        <v>0.14446229336818917</v>
      </c>
      <c r="G189" s="173" cm="1">
        <f t="array" ref="G189">((PRODUCT(1+FS3:FS174)))^(52/COUNTA(FS$3:FS174))-1</f>
        <v>1.5232637384549435</v>
      </c>
      <c r="H189" s="173" cm="1">
        <f t="array" ref="H189">((PRODUCT(1+FT3:FT174)))^(52/COUNTA(FT$3:FT174))-1</f>
        <v>5.8088896493883269E-2</v>
      </c>
      <c r="I189" s="173" cm="1">
        <f t="array" ref="I189">((PRODUCT(1+FU3:FU174)))^(52/COUNTA(FU$3:FU174))-1</f>
        <v>0.225576101535514</v>
      </c>
      <c r="J189" s="173" cm="1">
        <f t="array" ref="J189">((PRODUCT(1+FV3:FV174)))^(52/COUNTA(FV$3:FV174))-1</f>
        <v>1.2326609396513124</v>
      </c>
      <c r="K189" s="173" cm="1">
        <f t="array" ref="K189">((PRODUCT(1+FW3:FW174)))^(52/COUNTA(FW$3:FW174))-1</f>
        <v>0.18109359643156053</v>
      </c>
      <c r="L189" s="173" cm="1">
        <f t="array" ref="L189">((PRODUCT(1+FX3:FX174)))^(52/COUNTA(FX$3:FX174))-1</f>
        <v>0.14063485256133679</v>
      </c>
      <c r="M189" s="173">
        <v>0</v>
      </c>
      <c r="N189" s="173" cm="1">
        <f t="array" ref="N189">((PRODUCT(1+FZ3:FZ174)))^(52/COUNTA(FZ$3:FZ174))-1</f>
        <v>0.14012431647900625</v>
      </c>
      <c r="O189" s="173" cm="1">
        <f t="array" ref="O189">((PRODUCT(1+GA3:GA174)))^(52/COUNTA(GA$3:GA174))-1</f>
        <v>0.3225917579374642</v>
      </c>
      <c r="P189" s="173" cm="1">
        <f t="array" ref="P189">((PRODUCT(1+GB3:GB174)))^(52/COUNTA(GB$3:GB174))-1</f>
        <v>0.52806421866746867</v>
      </c>
      <c r="Q189" s="173" cm="1">
        <f t="array" ref="Q189">((PRODUCT(1+GC3:GC174)))^(52/COUNTA(GC$3:GC174))-1</f>
        <v>0.28149263055812868</v>
      </c>
      <c r="R189" s="173" cm="1">
        <f t="array" ref="R189">((PRODUCT(1+GD3:GD174)))^(52/COUNTA(GD$3:GD174))-1</f>
        <v>0.48141097521103249</v>
      </c>
      <c r="S189" s="173" cm="1">
        <f t="array" ref="S189">((PRODUCT(1+GE3:GE174)))^(52/COUNTA(GE$3:GE174))-1</f>
        <v>0.16368271776092924</v>
      </c>
      <c r="T189" s="173" cm="1">
        <f t="array" ref="T189">((PRODUCT(1+GF3:GF174)))^(52/COUNTA(GF$3:GF174))-1</f>
        <v>1.6370057264059046E-2</v>
      </c>
      <c r="U189" s="173" cm="1">
        <f t="array" ref="U189">((PRODUCT(1+GG3:GG174)))^(52/COUNTA(GG$3:GG174))-1</f>
        <v>0.21486299447147261</v>
      </c>
      <c r="V189" s="173" cm="1">
        <f t="array" ref="V189">((PRODUCT(1+GH3:GH174)))^(52/COUNTA(GH$3:GH174))-1</f>
        <v>4.1927353305973858E-2</v>
      </c>
      <c r="W189" s="173" cm="1">
        <f t="array" ref="W189">((PRODUCT(1+GI3:GI174)))^(52/COUNTA(GI$3:GI174))-1</f>
        <v>1.020152940083642</v>
      </c>
      <c r="X189" s="173" cm="1">
        <f t="array" ref="X189">((PRODUCT(1+GJ3:GJ174)))^(52/COUNTA(GJ$3:GJ174))-1</f>
        <v>0.69307810334848141</v>
      </c>
      <c r="Y189" s="173" cm="1">
        <f t="array" ref="Y189">((PRODUCT(1+GK3:GK174)))^(52/COUNTA(GK$3:GK174))-1</f>
        <v>-0.12738082912653126</v>
      </c>
      <c r="Z189" s="173" cm="1">
        <f t="array" ref="Z189">((PRODUCT(1+GL3:GL174)))^(52/COUNTA(GL$3:GL174))-1</f>
        <v>0.20636298648858431</v>
      </c>
      <c r="AA189" s="173" cm="1">
        <f t="array" ref="AA189">((PRODUCT(1+GM3:GM174)))^(52/COUNTA(GM$3:GM174))-1</f>
        <v>0.13802886538499926</v>
      </c>
      <c r="AB189" s="173" cm="1">
        <f t="array" ref="AB189">((PRODUCT(1+GN3:GN174)))^(52/COUNTA(GN$3:GN174))-1</f>
        <v>3.5423664014770928E-2</v>
      </c>
      <c r="AC189" s="173" cm="1">
        <f t="array" ref="AC189">((PRODUCT(1+GO3:GO174)))^(52/COUNTA(GO$3:GO174))-1</f>
        <v>-0.10837470158615714</v>
      </c>
      <c r="AD189" s="173" cm="1">
        <f t="array" ref="AD189">((PRODUCT(1+GP3:GP174)))^(52/COUNTA(GP$3:GP174))-1</f>
        <v>0.1632078091366862</v>
      </c>
      <c r="AE189" s="173" cm="1">
        <f t="array" ref="AE189">((PRODUCT(1+GQ3:GQ174)))^(52/COUNTA(GQ$3:GQ174))-1</f>
        <v>0.16569067953614014</v>
      </c>
      <c r="AF189" s="173" cm="1">
        <f t="array" ref="AF189">((PRODUCT(1+GR3:GR174)))^(52/COUNTA(GR$3:GR174))-1</f>
        <v>-1.7433481108597215E-2</v>
      </c>
      <c r="AG189" s="173" cm="1">
        <f t="array" ref="AG189">((PRODUCT(1+GS3:GS174)))^(52/COUNTA(GS$3:GS174))-1</f>
        <v>5.0218315258392821E-2</v>
      </c>
      <c r="AH189" s="173" cm="1">
        <f t="array" ref="AH189">((PRODUCT(1+GT3:GT174)))^(52/COUNTA(GT$3:GT174))-1</f>
        <v>-0.3710585359346209</v>
      </c>
      <c r="AI189" s="173" cm="1">
        <f t="array" ref="AI189">((PRODUCT(1+GU3:GU174)))^(52/COUNTA(GU$3:GU174))-1</f>
        <v>0.10002429412718539</v>
      </c>
      <c r="AJ189" s="173" cm="1">
        <f t="array" ref="AJ189">((PRODUCT(1+GV3:GV174)))^(52/COUNTA(GV$3:GV174))-1</f>
        <v>-0.1327247231833224</v>
      </c>
      <c r="AK189" s="173" cm="1">
        <f t="array" ref="AK189">((PRODUCT(1+GW3:GW174)))^(52/COUNTA(GW$3:GW174))-1</f>
        <v>-0.40666340804454804</v>
      </c>
      <c r="AL189" s="173" cm="1">
        <f t="array" ref="AL189">((PRODUCT(1+GX3:GX174)))^(52/COUNTA(GX$3:GX174))-1</f>
        <v>0.22192858969298501</v>
      </c>
      <c r="AM189" s="173" cm="1">
        <f t="array" ref="AM189">((PRODUCT(1+GY3:GY174)))^(52/COUNTA(GY$3:GY174))-1</f>
        <v>6.4649408955283816E-2</v>
      </c>
      <c r="AN189" s="173" cm="1">
        <f t="array" ref="AN189">((PRODUCT(1+GZ3:GZ174)))^(52/COUNTA(GZ$3:GZ174))-1</f>
        <v>0.20401349306007366</v>
      </c>
      <c r="AO189" s="173" cm="1">
        <f t="array" ref="AO189">((PRODUCT(1+HA3:HA174)))^(52/COUNTA(HA$3:HA174))-1</f>
        <v>0.22439550541367748</v>
      </c>
      <c r="AP189" s="173" cm="1">
        <f t="array" ref="AP189">((PRODUCT(1+HB3:HB174)))^(52/COUNTA(HB$3:HB174))-1</f>
        <v>0.37756791250757926</v>
      </c>
      <c r="AQ189" s="173" cm="1">
        <f t="array" ref="AQ189">((PRODUCT(1+HC3:HC174)))^(52/COUNTA(HC$3:HC174))-1</f>
        <v>0.26339451166122241</v>
      </c>
      <c r="AR189" s="173" cm="1">
        <f t="array" ref="AR189">((PRODUCT(1+HD3:HD174)))^(52/COUNTA(HD$3:HD174))-1</f>
        <v>0.14502755277053181</v>
      </c>
      <c r="AS189" s="173" cm="1">
        <f t="array" ref="AS189">((PRODUCT(1+HE3:HE174)))^(52/COUNTA(HE$3:HE174))-1</f>
        <v>-8.7079923403633797E-2</v>
      </c>
      <c r="AT189" s="173" cm="1">
        <f t="array" ref="AT189">((PRODUCT(1+HF3:HF174)))^(52/COUNTA(HF$3:HF174))-1</f>
        <v>0.1034805132761436</v>
      </c>
      <c r="AU189" s="173" cm="1">
        <f t="array" ref="AU189">((PRODUCT(1+HG3:HG174)))^(52/COUNTA(HG$3:HG174))-1</f>
        <v>0.12629035611315831</v>
      </c>
      <c r="AV189" s="173" cm="1">
        <f t="array" ref="AV189">((PRODUCT(1+HH3:HH174)))^(52/COUNTA(HH$3:HH174))-1</f>
        <v>6.3335551082609465E-2</v>
      </c>
      <c r="AW189" s="173" cm="1">
        <f t="array" ref="AW189">((PRODUCT(1+HI3:HI174)))^(52/COUNTA(HI$3:HI174))-1</f>
        <v>9.2802689199713573E-2</v>
      </c>
      <c r="AX189" s="173" cm="1">
        <f t="array" ref="AX189">((PRODUCT(1+HJ3:HJ174)))^(52/COUNTA(HJ$3:HJ174))-1</f>
        <v>9.0325193515629065E-2</v>
      </c>
      <c r="AY189" s="173" cm="1">
        <f t="array" ref="AY189">((PRODUCT(1+HK3:HK174)))^(52/COUNTA(HK$3:HK174))-1</f>
        <v>-4.7167111422762087E-2</v>
      </c>
      <c r="AZ189" s="173" cm="1">
        <f t="array" ref="AZ189">((PRODUCT(1+HL3:HL174)))^(52/COUNTA(HL$3:HL174))-1</f>
        <v>6.4259820078524044E-2</v>
      </c>
      <c r="BA189" s="173" cm="1">
        <f t="array" ref="BA189">((PRODUCT(1+HM3:HM174)))^(52/COUNTA(HM$3:HM174))-1</f>
        <v>0.44984627735522653</v>
      </c>
      <c r="BB189" s="173" cm="1">
        <f t="array" ref="BB189">((PRODUCT(1+HN3:HN174)))^(52/COUNTA(HN$3:HN174))-1</f>
        <v>0.19382682563048426</v>
      </c>
      <c r="BC189" s="173" cm="1">
        <f t="array" ref="BC189">((PRODUCT(1+HO3:HO174)))^(52/COUNTA(HO$3:HO174))-1</f>
        <v>0.11579202532703459</v>
      </c>
      <c r="BD189" s="173" cm="1">
        <f t="array" ref="BD189">((PRODUCT(1+HP3:HP174)))^(52/COUNTA(HP$3:HP174))-1</f>
        <v>0.15410165777749629</v>
      </c>
      <c r="BE189" s="173" cm="1">
        <f t="array" ref="BE189">((PRODUCT(1+HQ3:HQ174)))^(52/COUNTA(HQ$3:HQ174))-1</f>
        <v>-6.0106734379748117E-2</v>
      </c>
      <c r="BF189" s="173" cm="1">
        <f t="array" ref="BF189">((PRODUCT(1+HR3:HR174)))^(52/COUNTA(HR$3:HR174))-1</f>
        <v>-0.23310823571890471</v>
      </c>
      <c r="BG189" s="173" cm="1">
        <f t="array" ref="BG189">((PRODUCT(1+HS3:HS174)))^(52/COUNTA(HS$3:HS174))-1</f>
        <v>0.29262360046607427</v>
      </c>
      <c r="BH189" s="173" cm="1">
        <f t="array" ref="BH189">((PRODUCT(1+HT3:HT174)))^(52/COUNTA(HT$3:HT174))-1</f>
        <v>0.14331487339442628</v>
      </c>
      <c r="BI189" s="173" cm="1">
        <f t="array" ref="BI189">((PRODUCT(1+HU3:HU174)))^(52/COUNTA(HU$3:HU174))-1</f>
        <v>0.42913983452970239</v>
      </c>
      <c r="BJ189" s="173" cm="1">
        <f t="array" ref="BJ189">((PRODUCT(1+HV3:HV174)))^(52/COUNTA(HV$3:HV174))-1</f>
        <v>0.54578083826914559</v>
      </c>
      <c r="BK189" s="173" cm="1">
        <f t="array" ref="BK189">((PRODUCT(1+HW3:HW174)))^(52/COUNTA(HW$3:HW174))-1</f>
        <v>0.18959146005387106</v>
      </c>
      <c r="BL189" s="173" cm="1">
        <f t="array" ref="BL189">((PRODUCT(1+HX3:HX174)))^(52/COUNTA(HX$3:HX174))-1</f>
        <v>0.15050796454653392</v>
      </c>
      <c r="BM189" s="173" cm="1">
        <f t="array" ref="BM189">((PRODUCT(1+HY3:HY174)))^(52/COUNTA(HY$3:HY174))-1</f>
        <v>0.71545514090481865</v>
      </c>
      <c r="BN189" s="173" cm="1">
        <f t="array" ref="BN189">((PRODUCT(1+HZ3:HZ174)))^(52/COUNTA(HZ$3:HZ174))-1</f>
        <v>-7.1927844957438647E-2</v>
      </c>
      <c r="BO189" s="173" cm="1">
        <f t="array" ref="BO189">((PRODUCT(1+IA3:IA174)))^(52/COUNTA(IA$3:IA174))-1</f>
        <v>1.407420954612526E-2</v>
      </c>
      <c r="BP189" s="173" cm="1">
        <f t="array" ref="BP189">((PRODUCT(1+IB3:IB174)))^(52/COUNTA(IB$3:IB174))-1</f>
        <v>4.547437130307852E-2</v>
      </c>
      <c r="BQ189" s="173" cm="1">
        <f t="array" ref="BQ189">((PRODUCT(1+IC3:IC174)))^(52/COUNTA(IC$3:IC174))-1</f>
        <v>0.15746004842291117</v>
      </c>
      <c r="BR189" s="173" cm="1">
        <f t="array" ref="BR189">((PRODUCT(1+ID3:ID174)))^(52/COUNTA(ID$3:ID174))-1</f>
        <v>-3.4260759628208515E-2</v>
      </c>
      <c r="BS189" s="173" cm="1">
        <f t="array" ref="BS189">((PRODUCT(1+IE3:IE174)))^(52/COUNTA(IE$3:IE174))-1</f>
        <v>2.3252361167568791E-2</v>
      </c>
      <c r="BT189" s="173" cm="1">
        <f t="array" ref="BT189">((PRODUCT(1+IF3:IF174)))^(52/COUNTA(IF$3:IF174))-1</f>
        <v>2.8704078462558069E-2</v>
      </c>
      <c r="BU189" s="173" cm="1">
        <f t="array" ref="BU189">((PRODUCT(1+IG3:IG174)))^(52/COUNTA(IG$3:IG174))-1</f>
        <v>8.1530827509321391E-2</v>
      </c>
      <c r="BV189" s="173" cm="1">
        <f t="array" ref="BV189">((PRODUCT(1+IH3:IH174)))^(52/COUNTA(IH$3:IH174))-1</f>
        <v>1.214410926525944E-2</v>
      </c>
      <c r="BW189" s="173" cm="1">
        <f t="array" ref="BW189">((PRODUCT(1+II3:II174)))^(52/COUNTA(II$3:II174))-1</f>
        <v>0.33779273405138133</v>
      </c>
      <c r="BX189" s="173" cm="1">
        <f t="array" ref="BX189">((PRODUCT(1+IJ3:IJ174)))^(52/COUNTA(IJ$3:IJ174))-1</f>
        <v>0.52452380382254038</v>
      </c>
      <c r="BY189" s="173" cm="1">
        <f t="array" ref="BY189">((PRODUCT(1+IK3:IK174)))^(52/COUNTA(IK$3:IK174))-1</f>
        <v>8.6437378292262723E-2</v>
      </c>
      <c r="BZ189" s="173" cm="1">
        <f t="array" ref="BZ189">((PRODUCT(1+IL3:IL174)))^(52/COUNTA(IL$3:IL174))-1</f>
        <v>0.5976064558311931</v>
      </c>
      <c r="CA189" s="173" cm="1">
        <f t="array" ref="CA189">((PRODUCT(1+IM3:IM174)))^(52/COUNTA(IM$3:IM174))-1</f>
        <v>-3.6955311963517312E-2</v>
      </c>
      <c r="CB189" s="173" cm="1">
        <f t="array" ref="CB189">((PRODUCT(1+IN3:IN174)))^(52/COUNTA(IN$3:IN174))-1</f>
        <v>0.23081580090485598</v>
      </c>
      <c r="CC189" s="173" cm="1">
        <f t="array" ref="CC189">((PRODUCT(1+IO3:IO174)))^(52/COUNTA(IO$3:IO174))-1</f>
        <v>0.2133248157663088</v>
      </c>
      <c r="CD189" s="173" cm="1">
        <f t="array" ref="CD189">((PRODUCT(1+IP3:IP174)))^(52/COUNTA(IP$3:IP174))-1</f>
        <v>2.5905035862454628E-3</v>
      </c>
      <c r="CE189" s="173" cm="1">
        <f t="array" ref="CE189">((PRODUCT(1+IQ3:IQ174)))^(52/COUNTA(IQ$3:IQ174))-1</f>
        <v>-3.7611157296654651E-2</v>
      </c>
      <c r="CF189" s="173" cm="1">
        <f t="array" ref="CF189">((PRODUCT(1+IR3:IR174)))^(52/COUNTA(IR$3:IR174))-1</f>
        <v>9.6126296163526304E-2</v>
      </c>
      <c r="CG189" s="173" cm="1">
        <f t="array" ref="CG189">((PRODUCT(1+IS3:IS174)))^(52/COUNTA(IS$3:IS174))-1</f>
        <v>-0.22601369973476459</v>
      </c>
      <c r="CH189" s="173" cm="1">
        <f t="array" ref="CH189">((PRODUCT(1+IT3:IT174)))^(52/COUNTA(IT$3:IT174))-1</f>
        <v>0.2811241674240279</v>
      </c>
      <c r="CI189" s="173" cm="1">
        <f t="array" ref="CI189">((PRODUCT(1+IU3:IU174)))^(52/COUNTA(IU$3:IU174))-1</f>
        <v>0.13586460087285612</v>
      </c>
      <c r="CJ189" s="173" cm="1">
        <f t="array" ref="CJ189">((PRODUCT(1+IV3:IV174)))^(52/COUNTA(IV$3:IV174))-1</f>
        <v>0.28154614487660257</v>
      </c>
      <c r="CK189" s="173" cm="1">
        <f t="array" ref="CK189">((PRODUCT(1+IW3:IW174)))^(52/COUNTA(IW$3:IW174))-1</f>
        <v>-1.4565182093804863E-2</v>
      </c>
      <c r="CL189" s="173" cm="1">
        <f t="array" ref="CL189">((PRODUCT(1+IX3:IX174)))^(52/COUNTA(IX$3:IX174))-1</f>
        <v>-0.11626171953319697</v>
      </c>
      <c r="CM189" s="173" cm="1">
        <f t="array" ref="CM189">((PRODUCT(1+IY3:IY174)))^(52/COUNTA(IY$3:IY174))-1</f>
        <v>0.19438107387317283</v>
      </c>
      <c r="CN189" s="173" cm="1">
        <f t="array" ref="CN189">((PRODUCT(1+IZ3:IZ174)))^(52/COUNTA(IZ$3:IZ174))-1</f>
        <v>0.14875333576773575</v>
      </c>
      <c r="CO189" s="173" cm="1">
        <f t="array" ref="CO189">((PRODUCT(1+JA3:JA174)))^(52/COUNTA(JA$3:JA174))-1</f>
        <v>0.51492848134353397</v>
      </c>
      <c r="CP189" s="173" cm="1">
        <f t="array" ref="CP189">((PRODUCT(1+JB3:JB174)))^(52/COUNTA(JB$3:JB174))-1</f>
        <v>0.24874456487802332</v>
      </c>
      <c r="CQ189" s="173" cm="1">
        <f t="array" ref="CQ189">((PRODUCT(1+JC3:JC174)))^(52/COUNTA(JC$3:JC174))-1</f>
        <v>0.19773853188879298</v>
      </c>
      <c r="CR189" s="173" cm="1">
        <f t="array" ref="CR189">((PRODUCT(1+JD3:JD174)))^(52/COUNTA(JD$3:JD174))-1</f>
        <v>0.36052765946333465</v>
      </c>
      <c r="CS189" s="173" cm="1">
        <f t="array" ref="CS189">((PRODUCT(1+JE3:JE174)))^(52/COUNTA(JE$3:JE174))-1</f>
        <v>0.36562615795607867</v>
      </c>
      <c r="CT189" s="173" cm="1">
        <f t="array" ref="CT189">((PRODUCT(1+JF3:JF174)))^(52/COUNTA(JF$3:JF174))-1</f>
        <v>0.15103219756736497</v>
      </c>
      <c r="CU189" s="173" cm="1">
        <f t="array" ref="CU189">((PRODUCT(1+JG3:JG174)))^(52/COUNTA(JG$3:JG174))-1</f>
        <v>-7.8064067287305861E-2</v>
      </c>
      <c r="CV189" s="173" cm="1">
        <f t="array" ref="CV189">((PRODUCT(1+JH3:JH174)))^(52/COUNTA(JH$3:JH174))-1</f>
        <v>0.37761295707426767</v>
      </c>
      <c r="CW189" s="173" cm="1">
        <f t="array" ref="CW189">((PRODUCT(1+JI3:JI174)))^(52/COUNTA(JI$3:JI174))-1</f>
        <v>0.14602303979077202</v>
      </c>
      <c r="CX189" s="173" cm="1">
        <f t="array" ref="CX189">((PRODUCT(1+JJ3:JJ174)))^(52/COUNTA(JJ$3:JJ174))-1</f>
        <v>-2.4613628461657266E-2</v>
      </c>
      <c r="CY189" s="173" cm="1">
        <f t="array" ref="CY189">((PRODUCT(1+JK3:JK174)))^(52/COUNTA(JK$3:JK174))-1</f>
        <v>0.24951550067099504</v>
      </c>
      <c r="CZ189" s="173" cm="1">
        <f t="array" ref="CZ189">((PRODUCT(1+JL3:JL174)))^(52/COUNTA(JL$3:JL174))-1</f>
        <v>0.17359608215395017</v>
      </c>
      <c r="DA189" s="173" cm="1">
        <f t="array" ref="DA189">((PRODUCT(1+JM3:JM174)))^(52/COUNTA(JM$3:JM174))-1</f>
        <v>2.5579138863173867E-2</v>
      </c>
      <c r="DB189" s="173" cm="1">
        <f t="array" ref="DB189">((PRODUCT(1+JN3:JN174)))^(52/COUNTA(JN$3:JN174))-1</f>
        <v>0.37756791250757926</v>
      </c>
      <c r="DC189" s="173" cm="1">
        <f t="array" ref="DC189">((PRODUCT(1+JO3:JO174)))^(52/COUNTA(JO$3:JO174))-1</f>
        <v>0.23410223790235674</v>
      </c>
      <c r="DD189" s="173" cm="1">
        <f t="array" ref="DD189">((PRODUCT(1+JP3:JP174)))^(52/COUNTA(JP$3:JP174))-1</f>
        <v>0.10731867240717397</v>
      </c>
      <c r="DE189" s="173" cm="1">
        <f t="array" ref="DE189">((PRODUCT(1+JQ3:JQ174)))^(52/COUNTA(JQ$3:JQ174))-1</f>
        <v>0.23697702432301471</v>
      </c>
      <c r="DF189" s="173" cm="1">
        <f t="array" ref="DF189">((PRODUCT(1+JR3:JR174)))^(52/COUNTA(JR$3:JR174))-1</f>
        <v>0.35755917503120127</v>
      </c>
      <c r="DG189" s="173" cm="1">
        <f t="array" ref="DG189">((PRODUCT(1+JS3:JS174)))^(52/COUNTA(JS$3:JS174))-1</f>
        <v>8.6437378292262723E-2</v>
      </c>
      <c r="DH189" s="173" cm="1">
        <f t="array" ref="DH189">((PRODUCT(1+JT3:JT174)))^(52/COUNTA(JT$3:JT174))-1</f>
        <v>0.20983795459847543</v>
      </c>
      <c r="DI189" s="173" cm="1">
        <f t="array" ref="DI189">((PRODUCT(1+JU3:JU174)))^(52/COUNTA(JU$3:JU174))-1</f>
        <v>6.8135770788335659E-2</v>
      </c>
      <c r="DJ189" s="173" cm="1">
        <f t="array" ref="DJ189">((PRODUCT(1+JV3:JV174)))^(52/COUNTA(JV$3:JV174))-1</f>
        <v>0.20245445355981029</v>
      </c>
      <c r="DK189" s="173" cm="1">
        <f t="array" ref="DK189">((PRODUCT(1+JW3:JW174)))^(52/COUNTA(JW$3:JW174))-1</f>
        <v>-0.1390057756134</v>
      </c>
      <c r="DL189" s="173" cm="1">
        <f t="array" ref="DL189">((PRODUCT(1+JX3:JX174)))^(52/COUNTA(JX$3:JX174))-1</f>
        <v>-1.2404929866435377E-2</v>
      </c>
      <c r="DM189" s="173" cm="1">
        <f t="array" ref="DM189">((PRODUCT(1+JY3:JY174)))^(52/COUNTA(JY$3:JY174))-1</f>
        <v>0.21180399784217507</v>
      </c>
      <c r="DN189" s="173" cm="1">
        <f t="array" ref="DN189">((PRODUCT(1+JZ3:JZ174)))^(52/COUNTA(JZ$3:JZ174))-1</f>
        <v>0.10492630299116001</v>
      </c>
      <c r="DO189" s="173" cm="1">
        <f t="array" ref="DO189">((PRODUCT(1+KA3:KA174)))^(52/COUNTA(KA$3:KA174))-1</f>
        <v>-7.5827348176764509E-2</v>
      </c>
      <c r="DP189" s="173" cm="1">
        <f t="array" ref="DP189">((PRODUCT(1+KB3:KB174)))^(52/COUNTA(KB$3:KB174))-1</f>
        <v>1.5339732085318136E-2</v>
      </c>
      <c r="DQ189" s="173" cm="1">
        <f t="array" ref="DQ189">((PRODUCT(1+KC3:KC174)))^(52/COUNTA(KC$3:KC174))-1</f>
        <v>-0.1883445398005682</v>
      </c>
      <c r="DR189" s="173" cm="1">
        <f t="array" ref="DR189">((PRODUCT(1+KD3:KD174)))^(52/COUNTA(KD$3:KD174))-1</f>
        <v>0.63356819675685827</v>
      </c>
      <c r="DS189" s="173" cm="1">
        <f t="array" ref="DS189">((PRODUCT(1+KE3:KE174)))^(52/COUNTA(KE$3:KE174))-1</f>
        <v>8.0088588365837099E-2</v>
      </c>
      <c r="DT189" s="173" cm="1">
        <f t="array" ref="DT189">((PRODUCT(1+KF3:KF174)))^(52/COUNTA(KF$3:KF174))-1</f>
        <v>0.62376837670886354</v>
      </c>
      <c r="DU189" s="173" cm="1">
        <f t="array" ref="DU189">((PRODUCT(1+KG3:KG174)))^(52/COUNTA(KG$3:KG174))-1</f>
        <v>0.16189073140020871</v>
      </c>
      <c r="DV189" s="173" cm="1">
        <f t="array" ref="DV189">((PRODUCT(1+KH3:KH174)))^(52/COUNTA(KH$3:KH174))-1</f>
        <v>-0.23603499440910558</v>
      </c>
      <c r="DW189" s="173" cm="1">
        <f t="array" ref="DW189">((PRODUCT(1+KI3:KI174)))^(52/COUNTA(KI$3:KI174))-1</f>
        <v>-0.58936338263434185</v>
      </c>
      <c r="DX189" s="173" cm="1">
        <f t="array" ref="DX189">((PRODUCT(1+KJ3:KJ174)))^(52/COUNTA(KJ$3:KJ174))-1</f>
        <v>1.1110115038390767E-2</v>
      </c>
      <c r="DY189" s="173" cm="1">
        <f t="array" ref="DY189">((PRODUCT(1+KK3:KK174)))^(52/COUNTA(KK$3:KK174))-1</f>
        <v>7.8074223860855607E-2</v>
      </c>
      <c r="DZ189" s="173" cm="1">
        <f t="array" ref="DZ189">((PRODUCT(1+KL3:KL174)))^(52/COUNTA(KL$3:KL174))-1</f>
        <v>-6.7556146003432183E-2</v>
      </c>
      <c r="EA189" s="173" cm="1">
        <f t="array" ref="EA189">((PRODUCT(1+KM3:KM174)))^(52/COUNTA(KM$3:KM174))-1</f>
        <v>0.14599467719449133</v>
      </c>
      <c r="EB189" s="173" cm="1">
        <f t="array" ref="EB189">((PRODUCT(1+KN3:KN174)))^(52/COUNTA(KN$3:KN174))-1</f>
        <v>-4.5287262111973203E-2</v>
      </c>
      <c r="EC189" s="173" cm="1">
        <f t="array" ref="EC189">((PRODUCT(1+KO3:KO174)))^(52/COUNTA(KO$3:KO174))-1</f>
        <v>-5.3367210444133728E-2</v>
      </c>
      <c r="ED189" s="173" cm="1">
        <f t="array" ref="ED189">((PRODUCT(1+KP3:KP174)))^(52/COUNTA(KP$3:KP174))-1</f>
        <v>0.21238056617332024</v>
      </c>
      <c r="EE189" s="173" cm="1">
        <f t="array" ref="EE189">((PRODUCT(1+KQ3:KQ174)))^(52/COUNTA(KQ$3:KQ174))-1</f>
        <v>-9.7060287368716081E-2</v>
      </c>
      <c r="EF189" s="173" cm="1">
        <f t="array" ref="EF189">((PRODUCT(1+KR3:KR174)))^(52/COUNTA(KR$3:KR174))-1</f>
        <v>-2.3305650937089917E-3</v>
      </c>
      <c r="EG189" s="173" cm="1">
        <f t="array" ref="EG189">((PRODUCT(1+KS3:KS174)))^(52/COUNTA(KS$3:KS174))-1</f>
        <v>-0.1033252352079953</v>
      </c>
      <c r="EH189" s="173" cm="1">
        <f t="array" ref="EH189">((PRODUCT(1+KT3:KT174)))^(52/COUNTA(KT$3:KT174))-1</f>
        <v>0.32054355280091396</v>
      </c>
      <c r="EI189" s="173" cm="1">
        <f t="array" ref="EI189">((PRODUCT(1+KU3:KU174)))^(52/COUNTA(KU$3:KU174))-1</f>
        <v>-3.5793204877572538E-2</v>
      </c>
      <c r="EJ189" s="173" cm="1">
        <f t="array" ref="EJ189">((PRODUCT(1+KV3:KV174)))^(52/COUNTA(KV$3:KV174))-1</f>
        <v>0.45400779507821953</v>
      </c>
      <c r="EK189" s="173" cm="1">
        <f t="array" ref="EK189">((PRODUCT(1+KW3:KW174)))^(52/COUNTA(KW$3:KW174))-1</f>
        <v>3.3189168604672803E-2</v>
      </c>
      <c r="EL189" s="173" cm="1">
        <f t="array" ref="EL189">((PRODUCT(1+KX3:KX174)))^(52/COUNTA(KX$3:KX174))-1</f>
        <v>-6.107736615245718E-2</v>
      </c>
      <c r="EM189" s="173" cm="1">
        <f t="array" ref="EM189">((PRODUCT(1+KY3:KY174)))^(52/COUNTA(KY$3:KY174))-1</f>
        <v>2.1506835564058857E-2</v>
      </c>
      <c r="EN189" s="173" cm="1">
        <f t="array" ref="EN189">((PRODUCT(1+KZ3:KZ174)))^(52/COUNTA(KZ$3:KZ174))-1</f>
        <v>1.0034172239002492E-2</v>
      </c>
      <c r="EO189" s="173" cm="1">
        <f t="array" ref="EO189">((PRODUCT(1+LA3:LA174)))^(52/COUNTA(LA$3:LA174))-1</f>
        <v>0.23484513543357655</v>
      </c>
      <c r="EP189" s="173" cm="1">
        <f t="array" ref="EP189">((PRODUCT(1+LB3:LB174)))^(52/COUNTA(LB$3:LB174))-1</f>
        <v>0.48062011272398464</v>
      </c>
      <c r="EQ189" s="173" cm="1">
        <f t="array" ref="EQ189">((PRODUCT(1+LC3:LC174)))^(52/COUNTA(LC$3:LC174))-1</f>
        <v>0.46805943785816728</v>
      </c>
      <c r="ER189" s="173" cm="1">
        <f t="array" ref="ER189">((PRODUCT(1+LD3:LD174)))^(52/COUNTA(LD$3:LD174))-1</f>
        <v>0.10374176533410195</v>
      </c>
      <c r="ES189" s="173" cm="1">
        <f t="array" ref="ES189">((PRODUCT(1+LE3:LE174)))^(52/COUNTA(LE$3:LE174))-1</f>
        <v>0.5915973015087086</v>
      </c>
      <c r="ET189" s="173" cm="1">
        <f t="array" ref="ET189">((PRODUCT(1+LF3:LF174)))^(52/COUNTA(LF$3:LF174))-1</f>
        <v>0.19057194428558288</v>
      </c>
      <c r="EU189" s="173" cm="1">
        <f t="array" ref="EU189">((PRODUCT(1+LG3:LG174)))^(52/COUNTA(LG$3:LG174))-1</f>
        <v>0.29926997092294338</v>
      </c>
      <c r="EV189" s="173" cm="1">
        <f t="array" ref="EV189">((PRODUCT(1+LH3:LH174)))^(52/COUNTA(LH$3:LH174))-1</f>
        <v>0.17327866016113402</v>
      </c>
      <c r="EW189" s="173" cm="1">
        <f t="array" ref="EW189">((PRODUCT(1+LI3:LI174)))^(52/COUNTA(LI$3:LI174))-1</f>
        <v>0.37295760099421083</v>
      </c>
      <c r="EX189" s="173" cm="1">
        <f t="array" ref="EX189">((PRODUCT(1+LJ3:LJ174)))^(52/COUNTA(LJ$3:LJ174))-1</f>
        <v>6.6986016044263907E-2</v>
      </c>
      <c r="EY189" s="173" cm="1">
        <f t="array" ref="EY189">((PRODUCT(1+LK3:LK174)))^(52/COUNTA(LK$3:LK174))-1</f>
        <v>0.31901549160671161</v>
      </c>
      <c r="EZ189" s="173" cm="1">
        <f t="array" ref="EZ189">((PRODUCT(1+LL3:LL174)))^(52/COUNTA(LL$3:LL174))-1</f>
        <v>8.9307986384060678E-2</v>
      </c>
      <c r="FA189" s="173" cm="1">
        <f t="array" ref="FA189">((PRODUCT(1+LM3:LM174)))^(52/COUNTA(LM$3:LM174))-1</f>
        <v>0.25291706480880216</v>
      </c>
      <c r="FB189" s="173" cm="1">
        <f t="array" ref="FB189">((PRODUCT(1+LN3:LN174)))^(52/COUNTA(LN$3:LN174))-1</f>
        <v>0.21781940016395818</v>
      </c>
      <c r="FC189" s="173" cm="1">
        <f t="array" ref="FC189">((PRODUCT(1+LO3:LO174)))^(52/COUNTA(LO$3:LO174))-1</f>
        <v>9.2497782982689847E-2</v>
      </c>
      <c r="FD189" s="173" cm="1">
        <f t="array" ref="FD189">((PRODUCT(1+LP3:LP174)))^(52/COUNTA(LP$3:LP174))-1</f>
        <v>-0.25537534395323702</v>
      </c>
      <c r="FE189" s="173" cm="1">
        <f t="array" ref="FE189">((PRODUCT(1+LQ3:LQ174)))^(52/COUNTA(LQ$3:LQ174))-1</f>
        <v>-8.808362739462039E-2</v>
      </c>
      <c r="FF189" s="173" cm="1">
        <f t="array" ref="FF189">((PRODUCT(1+LR3:LR174)))^(52/COUNTA(LR$3:LR174))-1</f>
        <v>0.11597587598982972</v>
      </c>
      <c r="FG189" s="173" cm="1">
        <f t="array" ref="FG189">((PRODUCT(1+LS3:LS174)))^(52/COUNTA(LS$3:LS174))-1</f>
        <v>4.9702315511835238E-2</v>
      </c>
      <c r="FH189" s="173" cm="1">
        <f t="array" ref="FH189">((PRODUCT(1+LT3:LT174)))^(52/COUNTA(LT$3:LT174))-1</f>
        <v>0.17016446972119281</v>
      </c>
      <c r="FI189" s="173" cm="1">
        <f t="array" ref="FI189">((PRODUCT(1+LU3:LU174)))^(52/COUNTA(LU$3:LU174))-1</f>
        <v>8.9563290984900679E-2</v>
      </c>
      <c r="FJ189" s="174" cm="1">
        <f t="array" ref="FJ189">((PRODUCT(1+LV3:LV174)))^(52/COUNTA(LV$3:LV174))-1</f>
        <v>0.24371009991904136</v>
      </c>
      <c r="FK189" s="5"/>
    </row>
    <row r="190" spans="1:167" ht="15" thickBot="1">
      <c r="A190" s="5"/>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c r="AB190" s="154"/>
      <c r="AC190" s="154"/>
      <c r="AD190" s="154"/>
      <c r="AE190" s="154"/>
      <c r="AF190" s="154"/>
      <c r="AG190" s="154"/>
      <c r="AH190" s="154"/>
      <c r="AI190" s="154"/>
      <c r="AJ190" s="154"/>
      <c r="AK190" s="154"/>
      <c r="AL190" s="154"/>
      <c r="AM190" s="154"/>
      <c r="AN190" s="154"/>
      <c r="AO190" s="154"/>
      <c r="AP190" s="154"/>
      <c r="AQ190" s="154"/>
      <c r="AR190" s="154"/>
      <c r="AS190" s="154"/>
      <c r="AT190" s="154"/>
      <c r="AU190" s="154"/>
      <c r="AV190" s="154"/>
      <c r="AW190" s="154"/>
      <c r="AX190" s="154"/>
      <c r="AY190" s="154"/>
      <c r="AZ190" s="154"/>
      <c r="BA190" s="154"/>
      <c r="BB190" s="154"/>
      <c r="BC190" s="154"/>
      <c r="BD190" s="154"/>
      <c r="BE190" s="154"/>
      <c r="BF190" s="154"/>
      <c r="BG190" s="154"/>
      <c r="BH190" s="154"/>
      <c r="BI190" s="154"/>
      <c r="BJ190" s="154"/>
      <c r="BK190" s="154"/>
      <c r="BL190" s="154"/>
      <c r="BM190" s="154"/>
      <c r="BN190" s="154"/>
      <c r="BO190" s="154"/>
      <c r="BP190" s="154"/>
      <c r="BQ190" s="154"/>
      <c r="BR190" s="154"/>
      <c r="BS190" s="154"/>
      <c r="BT190" s="154"/>
      <c r="BU190" s="154"/>
      <c r="BV190" s="154"/>
      <c r="BW190" s="154"/>
      <c r="BX190" s="154"/>
      <c r="BY190" s="154"/>
      <c r="BZ190" s="154"/>
      <c r="CA190" s="154"/>
      <c r="CB190" s="154"/>
      <c r="CC190" s="154"/>
      <c r="CD190" s="154"/>
      <c r="CE190" s="154"/>
      <c r="CF190" s="154"/>
      <c r="CG190" s="154"/>
      <c r="CH190" s="154"/>
      <c r="CI190" s="154"/>
      <c r="CJ190" s="154"/>
      <c r="CK190" s="154"/>
      <c r="CL190" s="154"/>
      <c r="CM190" s="154"/>
      <c r="CN190" s="154"/>
      <c r="CO190" s="154"/>
      <c r="CP190" s="154"/>
      <c r="CQ190" s="154"/>
      <c r="CR190" s="154"/>
      <c r="CS190" s="154"/>
      <c r="CT190" s="154"/>
      <c r="CU190" s="154"/>
      <c r="CV190" s="154"/>
      <c r="CW190" s="154"/>
      <c r="CX190" s="154"/>
      <c r="CY190" s="154"/>
      <c r="CZ190" s="154"/>
      <c r="DA190" s="154"/>
      <c r="DB190" s="154"/>
      <c r="DC190" s="154"/>
      <c r="DD190" s="154"/>
      <c r="DE190" s="154"/>
      <c r="DF190" s="154"/>
      <c r="DG190" s="154"/>
      <c r="DH190" s="154"/>
      <c r="DI190" s="154"/>
      <c r="DJ190" s="154"/>
      <c r="DK190" s="154"/>
      <c r="DL190" s="154"/>
      <c r="DM190" s="154"/>
      <c r="DN190" s="154"/>
      <c r="DO190" s="154"/>
      <c r="DP190" s="154"/>
      <c r="DQ190" s="154"/>
      <c r="DR190" s="154"/>
      <c r="DS190" s="154"/>
      <c r="DT190" s="154"/>
      <c r="DU190" s="154"/>
      <c r="DV190" s="154"/>
      <c r="DW190" s="154"/>
      <c r="DX190" s="154"/>
      <c r="DY190" s="154"/>
      <c r="DZ190" s="154"/>
      <c r="EA190" s="154"/>
      <c r="EB190" s="154"/>
      <c r="EC190" s="154"/>
      <c r="ED190" s="154"/>
      <c r="EE190" s="154"/>
      <c r="EF190" s="154"/>
      <c r="EG190" s="154"/>
      <c r="EH190" s="154"/>
      <c r="EI190" s="154"/>
      <c r="EJ190" s="154"/>
      <c r="EK190" s="154"/>
      <c r="EL190" s="154"/>
      <c r="EM190" s="154"/>
      <c r="EN190" s="154"/>
      <c r="EO190" s="154"/>
      <c r="EP190" s="154"/>
      <c r="EQ190" s="154"/>
      <c r="ER190" s="154"/>
      <c r="ES190" s="154"/>
      <c r="ET190" s="154"/>
      <c r="EU190" s="154"/>
      <c r="EV190" s="154"/>
      <c r="EW190" s="154"/>
      <c r="EX190" s="154"/>
      <c r="EY190" s="154"/>
      <c r="EZ190" s="154"/>
      <c r="FA190" s="154"/>
      <c r="FB190" s="154"/>
      <c r="FC190" s="154"/>
      <c r="FD190" s="154"/>
      <c r="FE190" s="154"/>
      <c r="FF190" s="154"/>
      <c r="FG190" s="154"/>
      <c r="FH190" s="154"/>
      <c r="FI190" s="154"/>
      <c r="FJ190" s="154"/>
      <c r="FK190" s="5"/>
    </row>
    <row r="191" spans="1:167">
      <c r="A191" s="252" t="s">
        <v>179</v>
      </c>
      <c r="B191" s="200">
        <f t="shared" ref="B191:AG191" si="846">_xlfn.STDEV.P(FN3:FN166)</f>
        <v>2.073247451572624E-2</v>
      </c>
      <c r="C191" s="200">
        <f t="shared" si="846"/>
        <v>4.465760538654244E-2</v>
      </c>
      <c r="D191" s="200">
        <f t="shared" si="846"/>
        <v>3.998063326930637E-2</v>
      </c>
      <c r="E191" s="200">
        <f t="shared" si="846"/>
        <v>3.3851074165159888E-2</v>
      </c>
      <c r="F191" s="200">
        <f t="shared" si="846"/>
        <v>4.2276656980725108E-2</v>
      </c>
      <c r="G191" s="200">
        <f t="shared" si="846"/>
        <v>9.7533601184734572E-2</v>
      </c>
      <c r="H191" s="200">
        <f t="shared" si="846"/>
        <v>3.9640056731786201E-2</v>
      </c>
      <c r="I191" s="200">
        <f t="shared" si="846"/>
        <v>4.0561258607364231E-2</v>
      </c>
      <c r="J191" s="200">
        <f t="shared" si="846"/>
        <v>8.8643365187353634E-2</v>
      </c>
      <c r="K191" s="200">
        <f t="shared" si="846"/>
        <v>3.3112162760065338E-2</v>
      </c>
      <c r="L191" s="200">
        <f t="shared" si="846"/>
        <v>3.9520650137028331E-2</v>
      </c>
      <c r="M191" s="200">
        <f t="shared" si="846"/>
        <v>9.6270038164068192E-2</v>
      </c>
      <c r="N191" s="200">
        <f t="shared" si="846"/>
        <v>2.7558017803323974E-2</v>
      </c>
      <c r="O191" s="200">
        <f t="shared" si="846"/>
        <v>3.8889008727030293E-2</v>
      </c>
      <c r="P191" s="200">
        <f t="shared" si="846"/>
        <v>3.6296569872435375E-2</v>
      </c>
      <c r="Q191" s="200">
        <f t="shared" si="846"/>
        <v>5.5313442949000341E-2</v>
      </c>
      <c r="R191" s="200">
        <f t="shared" si="846"/>
        <v>5.3740201463595177E-2</v>
      </c>
      <c r="S191" s="200">
        <f t="shared" si="846"/>
        <v>3.843479568307407E-2</v>
      </c>
      <c r="T191" s="200">
        <f t="shared" si="846"/>
        <v>4.5690920832514179E-2</v>
      </c>
      <c r="U191" s="200">
        <f t="shared" si="846"/>
        <v>3.56490953197795E-2</v>
      </c>
      <c r="V191" s="200">
        <f t="shared" si="846"/>
        <v>1.5702994277637182E-2</v>
      </c>
      <c r="W191" s="200">
        <f t="shared" si="846"/>
        <v>6.8445099110304108E-2</v>
      </c>
      <c r="X191" s="200">
        <f t="shared" si="846"/>
        <v>4.3417404143299788E-2</v>
      </c>
      <c r="Y191" s="200">
        <f t="shared" si="846"/>
        <v>5.0435529302594491E-2</v>
      </c>
      <c r="Z191" s="200">
        <f t="shared" si="846"/>
        <v>6.5244140987764959E-2</v>
      </c>
      <c r="AA191" s="200">
        <f t="shared" si="846"/>
        <v>8.3827448923809139E-2</v>
      </c>
      <c r="AB191" s="200">
        <f t="shared" si="846"/>
        <v>5.0832952599814941E-2</v>
      </c>
      <c r="AC191" s="200">
        <f t="shared" si="846"/>
        <v>8.6112074268971078E-2</v>
      </c>
      <c r="AD191" s="200">
        <f t="shared" si="846"/>
        <v>4.3092142471060975E-2</v>
      </c>
      <c r="AE191" s="200">
        <f t="shared" si="846"/>
        <v>4.3175152015851641E-2</v>
      </c>
      <c r="AF191" s="200">
        <f t="shared" si="846"/>
        <v>4.1386940109851875E-2</v>
      </c>
      <c r="AG191" s="200">
        <f t="shared" si="846"/>
        <v>2.0601399132968351E-2</v>
      </c>
      <c r="AH191" s="200">
        <f t="shared" ref="AH191:BM191" si="847">_xlfn.STDEV.P(GT3:GT166)</f>
        <v>0.10581953879772651</v>
      </c>
      <c r="AI191" s="200">
        <f t="shared" si="847"/>
        <v>3.8692003946195208E-2</v>
      </c>
      <c r="AJ191" s="200">
        <f t="shared" si="847"/>
        <v>3.3804997311177143E-2</v>
      </c>
      <c r="AK191" s="200">
        <f t="shared" si="847"/>
        <v>6.8477417132171495E-2</v>
      </c>
      <c r="AL191" s="200">
        <f t="shared" si="847"/>
        <v>4.1374752849378305E-2</v>
      </c>
      <c r="AM191" s="200">
        <f t="shared" si="847"/>
        <v>7.1553244917648792E-2</v>
      </c>
      <c r="AN191" s="200">
        <f t="shared" si="847"/>
        <v>4.0727293361898356E-2</v>
      </c>
      <c r="AO191" s="200">
        <f t="shared" si="847"/>
        <v>3.5166365797340893E-2</v>
      </c>
      <c r="AP191" s="200">
        <f t="shared" si="847"/>
        <v>3.4464308355525969E-2</v>
      </c>
      <c r="AQ191" s="200">
        <f t="shared" si="847"/>
        <v>3.3151902732939158E-2</v>
      </c>
      <c r="AR191" s="200">
        <f t="shared" si="847"/>
        <v>7.5538454587770018E-2</v>
      </c>
      <c r="AS191" s="200">
        <f t="shared" si="847"/>
        <v>2.2925872375182999E-2</v>
      </c>
      <c r="AT191" s="200">
        <f t="shared" si="847"/>
        <v>3.6686243946002277E-2</v>
      </c>
      <c r="AU191" s="200">
        <f t="shared" si="847"/>
        <v>4.0093979745731964E-2</v>
      </c>
      <c r="AV191" s="200">
        <f t="shared" si="847"/>
        <v>3.6735742838534709E-2</v>
      </c>
      <c r="AW191" s="200">
        <f t="shared" si="847"/>
        <v>3.9601565330895525E-2</v>
      </c>
      <c r="AX191" s="200">
        <f t="shared" si="847"/>
        <v>4.0440719589879486E-2</v>
      </c>
      <c r="AY191" s="200">
        <f t="shared" si="847"/>
        <v>4.1204710853065242E-2</v>
      </c>
      <c r="AZ191" s="200">
        <f t="shared" si="847"/>
        <v>6.3354607196892732E-2</v>
      </c>
      <c r="BA191" s="200">
        <f t="shared" si="847"/>
        <v>6.3561454728333217E-2</v>
      </c>
      <c r="BB191" s="200">
        <f t="shared" si="847"/>
        <v>5.2888423698193424E-2</v>
      </c>
      <c r="BC191" s="200">
        <f t="shared" si="847"/>
        <v>0.28523747326010473</v>
      </c>
      <c r="BD191" s="200">
        <f t="shared" si="847"/>
        <v>4.4585607464512012E-2</v>
      </c>
      <c r="BE191" s="200">
        <f t="shared" si="847"/>
        <v>5.2376592655174165E-2</v>
      </c>
      <c r="BF191" s="200">
        <f t="shared" si="847"/>
        <v>5.1450010266153867E-2</v>
      </c>
      <c r="BG191" s="200">
        <f t="shared" si="847"/>
        <v>3.8213632054758161E-2</v>
      </c>
      <c r="BH191" s="200">
        <f t="shared" si="847"/>
        <v>2.750904871078455E-2</v>
      </c>
      <c r="BI191" s="200">
        <f t="shared" si="847"/>
        <v>4.2528429832021736E-2</v>
      </c>
      <c r="BJ191" s="200">
        <f t="shared" si="847"/>
        <v>4.0531411950619288E-2</v>
      </c>
      <c r="BK191" s="200">
        <f t="shared" si="847"/>
        <v>4.3263683854548374E-2</v>
      </c>
      <c r="BL191" s="200">
        <f t="shared" si="847"/>
        <v>3.4924691490386628E-2</v>
      </c>
      <c r="BM191" s="200">
        <f t="shared" si="847"/>
        <v>4.1789557073184318E-2</v>
      </c>
      <c r="BN191" s="200">
        <f t="shared" ref="BN191:CS191" si="848">_xlfn.STDEV.P(HZ3:HZ166)</f>
        <v>4.5222107579680058E-2</v>
      </c>
      <c r="BO191" s="200">
        <f t="shared" si="848"/>
        <v>2.8464843286943417E-2</v>
      </c>
      <c r="BP191" s="200">
        <f t="shared" si="848"/>
        <v>4.0690971852375142E-2</v>
      </c>
      <c r="BQ191" s="200">
        <f t="shared" si="848"/>
        <v>3.8717553391992642E-2</v>
      </c>
      <c r="BR191" s="200">
        <f t="shared" si="848"/>
        <v>4.0467917325371729E-2</v>
      </c>
      <c r="BS191" s="200">
        <f t="shared" si="848"/>
        <v>3.0257437841978468E-2</v>
      </c>
      <c r="BT191" s="200">
        <f t="shared" si="848"/>
        <v>5.8113842897765229E-2</v>
      </c>
      <c r="BU191" s="200">
        <f t="shared" si="848"/>
        <v>3.0488920077233157E-2</v>
      </c>
      <c r="BV191" s="200">
        <f t="shared" si="848"/>
        <v>4.9422098156310282E-2</v>
      </c>
      <c r="BW191" s="200">
        <f t="shared" si="848"/>
        <v>2.6910389805545158E-2</v>
      </c>
      <c r="BX191" s="200">
        <f t="shared" si="848"/>
        <v>5.8072718568367092E-2</v>
      </c>
      <c r="BY191" s="200">
        <f t="shared" si="848"/>
        <v>2.2699446388652005E-2</v>
      </c>
      <c r="BZ191" s="200">
        <f t="shared" si="848"/>
        <v>8.776502705417856E-2</v>
      </c>
      <c r="CA191" s="200">
        <f t="shared" si="848"/>
        <v>2.3447899425168124E-2</v>
      </c>
      <c r="CB191" s="200">
        <f t="shared" si="848"/>
        <v>3.9713514943822074E-2</v>
      </c>
      <c r="CC191" s="200">
        <f t="shared" si="848"/>
        <v>4.2505999681321217E-2</v>
      </c>
      <c r="CD191" s="200">
        <f t="shared" si="848"/>
        <v>4.9908985853543829E-2</v>
      </c>
      <c r="CE191" s="200">
        <f t="shared" si="848"/>
        <v>4.8695504603129311E-2</v>
      </c>
      <c r="CF191" s="200">
        <f t="shared" si="848"/>
        <v>3.5329175396843118E-2</v>
      </c>
      <c r="CG191" s="200">
        <f t="shared" si="848"/>
        <v>9.7490628696687662E-2</v>
      </c>
      <c r="CH191" s="200">
        <f t="shared" si="848"/>
        <v>2.7778275711008094E-2</v>
      </c>
      <c r="CI191" s="200">
        <f t="shared" si="848"/>
        <v>5.7935163671796644E-2</v>
      </c>
      <c r="CJ191" s="200">
        <f t="shared" si="848"/>
        <v>7.0662317097744218E-2</v>
      </c>
      <c r="CK191" s="200">
        <f t="shared" si="848"/>
        <v>5.7062672876060962E-2</v>
      </c>
      <c r="CL191" s="200">
        <f t="shared" si="848"/>
        <v>5.4827916768805288E-2</v>
      </c>
      <c r="CM191" s="200">
        <f t="shared" si="848"/>
        <v>6.147173005546757E-2</v>
      </c>
      <c r="CN191" s="200">
        <f t="shared" si="848"/>
        <v>6.0971696036047185E-2</v>
      </c>
      <c r="CO191" s="200">
        <f t="shared" si="848"/>
        <v>0.21831111459599736</v>
      </c>
      <c r="CP191" s="200">
        <f t="shared" si="848"/>
        <v>3.6312836880737859E-2</v>
      </c>
      <c r="CQ191" s="200">
        <f t="shared" si="848"/>
        <v>3.2713402706927387E-2</v>
      </c>
      <c r="CR191" s="200">
        <f t="shared" si="848"/>
        <v>3.3704091570434573E-2</v>
      </c>
      <c r="CS191" s="200">
        <f t="shared" si="848"/>
        <v>3.6654749191815487E-2</v>
      </c>
      <c r="CT191" s="200">
        <f t="shared" ref="CT191:DY191" si="849">_xlfn.STDEV.P(JF3:JF166)</f>
        <v>2.7176680735824875E-2</v>
      </c>
      <c r="CU191" s="200">
        <f t="shared" si="849"/>
        <v>3.9413822838832692E-2</v>
      </c>
      <c r="CV191" s="200">
        <f t="shared" si="849"/>
        <v>5.3323241904175402E-2</v>
      </c>
      <c r="CW191" s="200">
        <f t="shared" si="849"/>
        <v>2.7790144202474266E-2</v>
      </c>
      <c r="CX191" s="200">
        <f t="shared" si="849"/>
        <v>3.4372756601366738E-2</v>
      </c>
      <c r="CY191" s="200">
        <f t="shared" si="849"/>
        <v>5.1638827489877415E-2</v>
      </c>
      <c r="CZ191" s="200">
        <f t="shared" si="849"/>
        <v>5.7880944703057643E-2</v>
      </c>
      <c r="DA191" s="200">
        <f t="shared" si="849"/>
        <v>6.242963957988925E-2</v>
      </c>
      <c r="DB191" s="200">
        <f t="shared" si="849"/>
        <v>3.4464308355525969E-2</v>
      </c>
      <c r="DC191" s="200">
        <f t="shared" si="849"/>
        <v>5.9680124185657331E-2</v>
      </c>
      <c r="DD191" s="200">
        <f t="shared" si="849"/>
        <v>4.5189481067693514E-2</v>
      </c>
      <c r="DE191" s="200">
        <f t="shared" si="849"/>
        <v>4.1936300327490572E-2</v>
      </c>
      <c r="DF191" s="200">
        <f t="shared" si="849"/>
        <v>2.9336342897892546E-2</v>
      </c>
      <c r="DG191" s="200">
        <f t="shared" si="849"/>
        <v>2.2699446388652005E-2</v>
      </c>
      <c r="DH191" s="200">
        <f t="shared" si="849"/>
        <v>2.357612429862457E-2</v>
      </c>
      <c r="DI191" s="200">
        <f t="shared" si="849"/>
        <v>4.114615814439649E-2</v>
      </c>
      <c r="DJ191" s="200">
        <f t="shared" si="849"/>
        <v>2.6753479050020696E-2</v>
      </c>
      <c r="DK191" s="200">
        <f t="shared" si="849"/>
        <v>4.870120402563298E-2</v>
      </c>
      <c r="DL191" s="200">
        <f t="shared" si="849"/>
        <v>3.1990150085420749E-2</v>
      </c>
      <c r="DM191" s="200">
        <f t="shared" si="849"/>
        <v>3.2382384751082086E-2</v>
      </c>
      <c r="DN191" s="200">
        <f t="shared" si="849"/>
        <v>2.2262821777416831E-2</v>
      </c>
      <c r="DO191" s="200">
        <f t="shared" si="849"/>
        <v>3.0737231615280608E-2</v>
      </c>
      <c r="DP191" s="200">
        <f t="shared" si="849"/>
        <v>4.5105949426961695E-2</v>
      </c>
      <c r="DQ191" s="200">
        <f t="shared" si="849"/>
        <v>5.3606562203678536E-2</v>
      </c>
      <c r="DR191" s="200">
        <f t="shared" si="849"/>
        <v>5.5623592961552518E-2</v>
      </c>
      <c r="DS191" s="200">
        <f t="shared" si="849"/>
        <v>3.9111379526522272E-2</v>
      </c>
      <c r="DT191" s="200">
        <f t="shared" si="849"/>
        <v>0.13995355442623419</v>
      </c>
      <c r="DU191" s="200">
        <f t="shared" si="849"/>
        <v>0.14244863926844131</v>
      </c>
      <c r="DV191" s="200">
        <f t="shared" si="849"/>
        <v>6.9866298018208053E-2</v>
      </c>
      <c r="DW191" s="200">
        <f t="shared" si="849"/>
        <v>0.10934397255727393</v>
      </c>
      <c r="DX191" s="200">
        <f t="shared" si="849"/>
        <v>8.2169949074031565E-2</v>
      </c>
      <c r="DY191" s="200">
        <f t="shared" si="849"/>
        <v>4.6688065504882754E-2</v>
      </c>
      <c r="DZ191" s="200">
        <f t="shared" ref="DZ191:FE191" si="850">_xlfn.STDEV.P(KL3:KL166)</f>
        <v>3.9999001024973994E-2</v>
      </c>
      <c r="EA191" s="200">
        <f t="shared" si="850"/>
        <v>4.2415249427098137E-2</v>
      </c>
      <c r="EB191" s="200">
        <f t="shared" si="850"/>
        <v>4.5593450485230079E-2</v>
      </c>
      <c r="EC191" s="200">
        <f t="shared" si="850"/>
        <v>7.4707660659598316E-2</v>
      </c>
      <c r="ED191" s="200">
        <f t="shared" si="850"/>
        <v>4.9717758483758721E-2</v>
      </c>
      <c r="EE191" s="200">
        <f t="shared" si="850"/>
        <v>6.8082125155835047E-2</v>
      </c>
      <c r="EF191" s="200">
        <f t="shared" si="850"/>
        <v>3.5701334976297815E-2</v>
      </c>
      <c r="EG191" s="200">
        <f t="shared" si="850"/>
        <v>3.9181423350178358E-2</v>
      </c>
      <c r="EH191" s="200">
        <f t="shared" si="850"/>
        <v>3.5743627160396044E-2</v>
      </c>
      <c r="EI191" s="200">
        <f t="shared" si="850"/>
        <v>3.9366210595494014E-2</v>
      </c>
      <c r="EJ191" s="200">
        <f t="shared" si="850"/>
        <v>4.4162957351377742E-2</v>
      </c>
      <c r="EK191" s="200">
        <f t="shared" si="850"/>
        <v>2.0402951619234798E-2</v>
      </c>
      <c r="EL191" s="200">
        <f t="shared" si="850"/>
        <v>2.2407567951391486E-2</v>
      </c>
      <c r="EM191" s="200">
        <f t="shared" si="850"/>
        <v>2.9157830291109466E-2</v>
      </c>
      <c r="EN191" s="200">
        <f t="shared" si="850"/>
        <v>2.23621736006058E-2</v>
      </c>
      <c r="EO191" s="200">
        <f t="shared" si="850"/>
        <v>3.7524781478735489E-2</v>
      </c>
      <c r="EP191" s="200">
        <f t="shared" si="850"/>
        <v>4.6554740812670636E-2</v>
      </c>
      <c r="EQ191" s="200">
        <f t="shared" si="850"/>
        <v>5.1250042797491117E-2</v>
      </c>
      <c r="ER191" s="200">
        <f t="shared" si="850"/>
        <v>2.6411742251866412E-2</v>
      </c>
      <c r="ES191" s="200">
        <f t="shared" si="850"/>
        <v>4.8350279708692989E-2</v>
      </c>
      <c r="ET191" s="200">
        <f t="shared" si="850"/>
        <v>3.4456687765643222E-2</v>
      </c>
      <c r="EU191" s="200">
        <f t="shared" si="850"/>
        <v>4.5328951483940824E-2</v>
      </c>
      <c r="EV191" s="200">
        <f t="shared" si="850"/>
        <v>2.3302573204060088E-2</v>
      </c>
      <c r="EW191" s="200">
        <f t="shared" si="850"/>
        <v>3.5454767314357587E-2</v>
      </c>
      <c r="EX191" s="200">
        <f t="shared" si="850"/>
        <v>5.0908696512285925E-2</v>
      </c>
      <c r="EY191" s="200">
        <f t="shared" si="850"/>
        <v>3.3186332278971706E-2</v>
      </c>
      <c r="EZ191" s="200">
        <f t="shared" si="850"/>
        <v>3.7506854749557936E-2</v>
      </c>
      <c r="FA191" s="200">
        <f t="shared" si="850"/>
        <v>2.3174830584356734E-2</v>
      </c>
      <c r="FB191" s="200">
        <f t="shared" si="850"/>
        <v>3.256968018437547E-2</v>
      </c>
      <c r="FC191" s="200">
        <f t="shared" si="850"/>
        <v>6.3900505260659476E-2</v>
      </c>
      <c r="FD191" s="200">
        <f t="shared" si="850"/>
        <v>6.845845779030206E-2</v>
      </c>
      <c r="FE191" s="200">
        <f t="shared" si="850"/>
        <v>2.8131022691499679E-2</v>
      </c>
      <c r="FF191" s="200">
        <f t="shared" ref="FF191:FJ191" si="851">_xlfn.STDEV.P(LR3:LR166)</f>
        <v>2.7315641452382761E-2</v>
      </c>
      <c r="FG191" s="200">
        <f t="shared" si="851"/>
        <v>3.247393089247904E-2</v>
      </c>
      <c r="FH191" s="200">
        <f t="shared" si="851"/>
        <v>2.894571949112611E-2</v>
      </c>
      <c r="FI191" s="200">
        <f t="shared" si="851"/>
        <v>4.5656298298091841E-2</v>
      </c>
      <c r="FJ191" s="201">
        <f t="shared" si="851"/>
        <v>4.0653865304055667E-2</v>
      </c>
      <c r="FK191" s="5"/>
    </row>
    <row r="192" spans="1:167">
      <c r="A192" s="253" t="s">
        <v>180</v>
      </c>
      <c r="B192" s="218">
        <f>_xlfn.STDEV.P(FN3:FN170)</f>
        <v>2.0578611220728672E-2</v>
      </c>
      <c r="C192" s="218">
        <f t="shared" ref="C192:L192" si="852">_xlfn.STDEV.P(FO3:FO170)</f>
        <v>4.4868315798666569E-2</v>
      </c>
      <c r="D192" s="218">
        <f t="shared" si="852"/>
        <v>4.1902393938468299E-2</v>
      </c>
      <c r="E192" s="218">
        <f t="shared" si="852"/>
        <v>3.3576353715452791E-2</v>
      </c>
      <c r="F192" s="218">
        <f t="shared" si="852"/>
        <v>4.2059376489835883E-2</v>
      </c>
      <c r="G192" s="218">
        <f t="shared" si="852"/>
        <v>9.7057902015501282E-2</v>
      </c>
      <c r="H192" s="218">
        <f t="shared" si="852"/>
        <v>3.9300191497872908E-2</v>
      </c>
      <c r="I192" s="218">
        <f t="shared" si="852"/>
        <v>4.3261175125905049E-2</v>
      </c>
      <c r="J192" s="218">
        <f t="shared" si="852"/>
        <v>8.8551382872253448E-2</v>
      </c>
      <c r="K192" s="218">
        <f t="shared" si="852"/>
        <v>3.2938893450782526E-2</v>
      </c>
      <c r="L192" s="218">
        <f t="shared" si="852"/>
        <v>3.9222494199890816E-2</v>
      </c>
      <c r="M192" s="218">
        <f t="shared" ref="M192" si="853">_xlfn.STDEV.P(FY3:FY170)</f>
        <v>9.5119153664446218E-2</v>
      </c>
      <c r="N192" s="218">
        <f t="shared" ref="N192:AS192" si="854">_xlfn.STDEV.P(FZ3:FZ170)</f>
        <v>2.7342607425464443E-2</v>
      </c>
      <c r="O192" s="218">
        <f t="shared" si="854"/>
        <v>3.8590922986939558E-2</v>
      </c>
      <c r="P192" s="218">
        <f t="shared" si="854"/>
        <v>3.594329321478907E-2</v>
      </c>
      <c r="Q192" s="218">
        <f t="shared" si="854"/>
        <v>5.5838272991058896E-2</v>
      </c>
      <c r="R192" s="218">
        <f t="shared" si="854"/>
        <v>5.4316371752797826E-2</v>
      </c>
      <c r="S192" s="218">
        <f t="shared" si="854"/>
        <v>3.8193500851696267E-2</v>
      </c>
      <c r="T192" s="218">
        <f t="shared" si="854"/>
        <v>4.5235241216493305E-2</v>
      </c>
      <c r="U192" s="218">
        <f t="shared" si="854"/>
        <v>3.6622591667342073E-2</v>
      </c>
      <c r="V192" s="218">
        <f t="shared" si="854"/>
        <v>1.559232687986503E-2</v>
      </c>
      <c r="W192" s="218">
        <f t="shared" si="854"/>
        <v>6.8189688060066464E-2</v>
      </c>
      <c r="X192" s="218">
        <f t="shared" si="854"/>
        <v>4.3295007360265349E-2</v>
      </c>
      <c r="Y192" s="218">
        <f t="shared" si="854"/>
        <v>5.0189555036313914E-2</v>
      </c>
      <c r="Z192" s="218">
        <f t="shared" si="854"/>
        <v>6.4711507802870688E-2</v>
      </c>
      <c r="AA192" s="218">
        <f t="shared" si="854"/>
        <v>8.3181632545372461E-2</v>
      </c>
      <c r="AB192" s="218">
        <f t="shared" si="854"/>
        <v>5.0703495914260946E-2</v>
      </c>
      <c r="AC192" s="218">
        <f t="shared" si="854"/>
        <v>8.5247549115078092E-2</v>
      </c>
      <c r="AD192" s="218">
        <f t="shared" si="854"/>
        <v>4.2684752449526173E-2</v>
      </c>
      <c r="AE192" s="218">
        <f t="shared" si="854"/>
        <v>4.334998567584198E-2</v>
      </c>
      <c r="AF192" s="218">
        <f t="shared" si="854"/>
        <v>4.1776399035418556E-2</v>
      </c>
      <c r="AG192" s="218">
        <f t="shared" si="854"/>
        <v>2.0555138622627114E-2</v>
      </c>
      <c r="AH192" s="218">
        <f t="shared" si="854"/>
        <v>0.1054813715772539</v>
      </c>
      <c r="AI192" s="218">
        <f t="shared" si="854"/>
        <v>3.8678129364762288E-2</v>
      </c>
      <c r="AJ192" s="218">
        <f t="shared" si="854"/>
        <v>3.34116558849352E-2</v>
      </c>
      <c r="AK192" s="218">
        <f t="shared" si="854"/>
        <v>6.7702067248378808E-2</v>
      </c>
      <c r="AL192" s="218">
        <f t="shared" si="854"/>
        <v>4.0945463129264371E-2</v>
      </c>
      <c r="AM192" s="218">
        <f t="shared" si="854"/>
        <v>7.0921997876412929E-2</v>
      </c>
      <c r="AN192" s="218">
        <f t="shared" si="854"/>
        <v>4.068977129626257E-2</v>
      </c>
      <c r="AO192" s="218">
        <f t="shared" si="854"/>
        <v>3.4972432711751732E-2</v>
      </c>
      <c r="AP192" s="218">
        <f t="shared" si="854"/>
        <v>3.4140007603661711E-2</v>
      </c>
      <c r="AQ192" s="218">
        <f t="shared" si="854"/>
        <v>3.3055298731427527E-2</v>
      </c>
      <c r="AR192" s="218">
        <f t="shared" si="854"/>
        <v>7.4745501128208061E-2</v>
      </c>
      <c r="AS192" s="218">
        <f t="shared" si="854"/>
        <v>2.5216833508127316E-2</v>
      </c>
      <c r="AT192" s="218">
        <f t="shared" ref="AT192:BN192" si="855">_xlfn.STDEV.P(HF3:HF170)</f>
        <v>3.6830332088139392E-2</v>
      </c>
      <c r="AU192" s="218">
        <f t="shared" si="855"/>
        <v>3.9804931189048251E-2</v>
      </c>
      <c r="AV192" s="218">
        <f t="shared" si="855"/>
        <v>3.655451505146777E-2</v>
      </c>
      <c r="AW192" s="218">
        <f t="shared" si="855"/>
        <v>3.9359220514918886E-2</v>
      </c>
      <c r="AX192" s="218">
        <f t="shared" si="855"/>
        <v>4.1700090249579672E-2</v>
      </c>
      <c r="AY192" s="218">
        <f t="shared" si="855"/>
        <v>4.1271443829770924E-2</v>
      </c>
      <c r="AZ192" s="218">
        <f t="shared" si="855"/>
        <v>6.4517285192176838E-2</v>
      </c>
      <c r="BA192" s="218">
        <f t="shared" si="855"/>
        <v>6.5580315671130845E-2</v>
      </c>
      <c r="BB192" s="218">
        <f t="shared" si="855"/>
        <v>5.2753821593307819E-2</v>
      </c>
      <c r="BC192" s="218">
        <f t="shared" si="855"/>
        <v>0.28313472914526422</v>
      </c>
      <c r="BD192" s="218">
        <f t="shared" si="855"/>
        <v>4.4543072812148865E-2</v>
      </c>
      <c r="BE192" s="218">
        <f t="shared" si="855"/>
        <v>5.2138183808964934E-2</v>
      </c>
      <c r="BF192" s="218">
        <f t="shared" si="855"/>
        <v>5.1480226494879676E-2</v>
      </c>
      <c r="BG192" s="218">
        <f t="shared" si="855"/>
        <v>3.7866300521091127E-2</v>
      </c>
      <c r="BH192" s="218">
        <f t="shared" si="855"/>
        <v>2.7417235884959885E-2</v>
      </c>
      <c r="BI192" s="218">
        <f t="shared" si="855"/>
        <v>4.3116982371855898E-2</v>
      </c>
      <c r="BJ192" s="218">
        <f t="shared" si="855"/>
        <v>4.0310669671199895E-2</v>
      </c>
      <c r="BK192" s="218">
        <f t="shared" si="855"/>
        <v>4.3084933567118268E-2</v>
      </c>
      <c r="BL192" s="218">
        <f t="shared" si="855"/>
        <v>3.4511264732873748E-2</v>
      </c>
      <c r="BM192" s="218">
        <f t="shared" si="855"/>
        <v>4.1335097543501301E-2</v>
      </c>
      <c r="BN192" s="218">
        <f t="shared" si="855"/>
        <v>4.4896380600341547E-2</v>
      </c>
      <c r="BO192" s="218">
        <f t="shared" ref="BO192:DZ192" si="856">_xlfn.STDEV.P(IA3:IA170)</f>
        <v>2.8375955109132215E-2</v>
      </c>
      <c r="BP192" s="218">
        <f t="shared" si="856"/>
        <v>4.0740897979482514E-2</v>
      </c>
      <c r="BQ192" s="218">
        <f t="shared" si="856"/>
        <v>3.8543269457067875E-2</v>
      </c>
      <c r="BR192" s="218">
        <f t="shared" si="856"/>
        <v>4.0028370220391775E-2</v>
      </c>
      <c r="BS192" s="218">
        <f t="shared" si="856"/>
        <v>3.0535273006903528E-2</v>
      </c>
      <c r="BT192" s="218">
        <f t="shared" si="856"/>
        <v>5.765000434214735E-2</v>
      </c>
      <c r="BU192" s="218">
        <f t="shared" si="856"/>
        <v>3.0447946156610704E-2</v>
      </c>
      <c r="BV192" s="218">
        <f t="shared" si="856"/>
        <v>5.0397692642479022E-2</v>
      </c>
      <c r="BW192" s="218">
        <f t="shared" si="856"/>
        <v>2.7247597844121594E-2</v>
      </c>
      <c r="BX192" s="218">
        <f t="shared" si="856"/>
        <v>5.8428418815850862E-2</v>
      </c>
      <c r="BY192" s="218">
        <f t="shared" si="856"/>
        <v>2.2516543772954322E-2</v>
      </c>
      <c r="BZ192" s="218">
        <f t="shared" si="856"/>
        <v>8.7621297581444824E-2</v>
      </c>
      <c r="CA192" s="218">
        <f t="shared" si="856"/>
        <v>2.3487215074408787E-2</v>
      </c>
      <c r="CB192" s="218">
        <f t="shared" si="856"/>
        <v>3.9966978732097973E-2</v>
      </c>
      <c r="CC192" s="218">
        <f t="shared" si="856"/>
        <v>4.3497919799558082E-2</v>
      </c>
      <c r="CD192" s="218">
        <f t="shared" si="856"/>
        <v>5.0384055260005674E-2</v>
      </c>
      <c r="CE192" s="218">
        <f t="shared" si="856"/>
        <v>4.8612074882018505E-2</v>
      </c>
      <c r="CF192" s="218">
        <f t="shared" si="856"/>
        <v>3.5365785779119079E-2</v>
      </c>
      <c r="CG192" s="218">
        <f t="shared" si="856"/>
        <v>9.7372504293514933E-2</v>
      </c>
      <c r="CH192" s="218">
        <f t="shared" si="856"/>
        <v>2.8113551063973577E-2</v>
      </c>
      <c r="CI192" s="218">
        <f t="shared" si="856"/>
        <v>5.7568845989357458E-2</v>
      </c>
      <c r="CJ192" s="218">
        <f t="shared" si="856"/>
        <v>7.0711513446833213E-2</v>
      </c>
      <c r="CK192" s="218">
        <f t="shared" si="856"/>
        <v>5.7097673445074291E-2</v>
      </c>
      <c r="CL192" s="218">
        <f t="shared" si="856"/>
        <v>5.5139488777781756E-2</v>
      </c>
      <c r="CM192" s="218">
        <f t="shared" si="856"/>
        <v>6.1039524778441843E-2</v>
      </c>
      <c r="CN192" s="218">
        <f t="shared" si="856"/>
        <v>6.0762123159330647E-2</v>
      </c>
      <c r="CO192" s="218">
        <f t="shared" si="856"/>
        <v>0.21713503095156567</v>
      </c>
      <c r="CP192" s="218">
        <f t="shared" si="856"/>
        <v>3.6571276255759531E-2</v>
      </c>
      <c r="CQ192" s="218">
        <f t="shared" si="856"/>
        <v>3.2536819333366294E-2</v>
      </c>
      <c r="CR192" s="218">
        <f t="shared" si="856"/>
        <v>3.3541791682782048E-2</v>
      </c>
      <c r="CS192" s="218">
        <f t="shared" si="856"/>
        <v>3.6548415447430656E-2</v>
      </c>
      <c r="CT192" s="218">
        <f t="shared" si="856"/>
        <v>2.6959996188287313E-2</v>
      </c>
      <c r="CU192" s="218">
        <f t="shared" si="856"/>
        <v>5.0585150351021256E-2</v>
      </c>
      <c r="CV192" s="218">
        <f t="shared" si="856"/>
        <v>5.3681097499166518E-2</v>
      </c>
      <c r="CW192" s="218">
        <f t="shared" si="856"/>
        <v>2.7682731103954306E-2</v>
      </c>
      <c r="CX192" s="218">
        <f t="shared" si="856"/>
        <v>3.4127914984181017E-2</v>
      </c>
      <c r="CY192" s="218">
        <f t="shared" si="856"/>
        <v>5.1455356033760426E-2</v>
      </c>
      <c r="CZ192" s="218">
        <f t="shared" si="856"/>
        <v>5.7285412349800398E-2</v>
      </c>
      <c r="DA192" s="218">
        <f t="shared" si="856"/>
        <v>6.2097499998802534E-2</v>
      </c>
      <c r="DB192" s="218">
        <f t="shared" si="856"/>
        <v>3.4140007603661711E-2</v>
      </c>
      <c r="DC192" s="218">
        <f t="shared" si="856"/>
        <v>6.2409874838014912E-2</v>
      </c>
      <c r="DD192" s="218">
        <f t="shared" si="856"/>
        <v>4.470339351359414E-2</v>
      </c>
      <c r="DE192" s="218">
        <f t="shared" si="856"/>
        <v>4.1702655205028957E-2</v>
      </c>
      <c r="DF192" s="218">
        <f t="shared" si="856"/>
        <v>2.9115059599864899E-2</v>
      </c>
      <c r="DG192" s="218">
        <f t="shared" si="856"/>
        <v>2.2516543772954322E-2</v>
      </c>
      <c r="DH192" s="218">
        <f t="shared" si="856"/>
        <v>2.339380228270397E-2</v>
      </c>
      <c r="DI192" s="218">
        <f t="shared" si="856"/>
        <v>4.114945439796739E-2</v>
      </c>
      <c r="DJ192" s="218">
        <f t="shared" si="856"/>
        <v>2.6740457674125369E-2</v>
      </c>
      <c r="DK192" s="218">
        <f t="shared" si="856"/>
        <v>4.8655609570683038E-2</v>
      </c>
      <c r="DL192" s="218">
        <f t="shared" si="856"/>
        <v>3.1930031032081085E-2</v>
      </c>
      <c r="DM192" s="218">
        <f t="shared" si="856"/>
        <v>3.2233026842871014E-2</v>
      </c>
      <c r="DN192" s="218">
        <f t="shared" si="856"/>
        <v>2.2560067120052325E-2</v>
      </c>
      <c r="DO192" s="218">
        <f t="shared" si="856"/>
        <v>3.0934998589334795E-2</v>
      </c>
      <c r="DP192" s="218">
        <f t="shared" si="856"/>
        <v>4.5534326252112192E-2</v>
      </c>
      <c r="DQ192" s="218">
        <f t="shared" si="856"/>
        <v>5.7906084947149522E-2</v>
      </c>
      <c r="DR192" s="218">
        <f t="shared" si="856"/>
        <v>5.5422182811621069E-2</v>
      </c>
      <c r="DS192" s="218">
        <f t="shared" si="856"/>
        <v>3.8770914914069442E-2</v>
      </c>
      <c r="DT192" s="218">
        <f t="shared" si="856"/>
        <v>0.13995719772989865</v>
      </c>
      <c r="DU192" s="218">
        <f t="shared" si="856"/>
        <v>0.14221109363537923</v>
      </c>
      <c r="DV192" s="218">
        <f t="shared" si="856"/>
        <v>7.1245752176353302E-2</v>
      </c>
      <c r="DW192" s="218">
        <f t="shared" si="856"/>
        <v>0.10880416124141892</v>
      </c>
      <c r="DX192" s="218">
        <f t="shared" si="856"/>
        <v>8.2110838476163212E-2</v>
      </c>
      <c r="DY192" s="218">
        <f t="shared" si="856"/>
        <v>4.6448366626445373E-2</v>
      </c>
      <c r="DZ192" s="218">
        <f t="shared" si="856"/>
        <v>3.9788298776054755E-2</v>
      </c>
      <c r="EA192" s="218">
        <f t="shared" ref="EA192:FG192" si="857">_xlfn.STDEV.P(KM3:KM170)</f>
        <v>4.2686115812102104E-2</v>
      </c>
      <c r="EB192" s="218">
        <f t="shared" si="857"/>
        <v>4.5706589556902731E-2</v>
      </c>
      <c r="EC192" s="218">
        <f t="shared" si="857"/>
        <v>7.4345554407380138E-2</v>
      </c>
      <c r="ED192" s="218">
        <f t="shared" si="857"/>
        <v>4.9278812710963515E-2</v>
      </c>
      <c r="EE192" s="218">
        <f t="shared" si="857"/>
        <v>6.7513965760374994E-2</v>
      </c>
      <c r="EF192" s="218">
        <f t="shared" si="857"/>
        <v>3.5935363947861856E-2</v>
      </c>
      <c r="EG192" s="218">
        <f t="shared" si="857"/>
        <v>3.8825757751324637E-2</v>
      </c>
      <c r="EH192" s="218">
        <f t="shared" si="857"/>
        <v>3.5925212453793522E-2</v>
      </c>
      <c r="EI192" s="218">
        <f t="shared" si="857"/>
        <v>3.9454339047759385E-2</v>
      </c>
      <c r="EJ192" s="218">
        <f t="shared" si="857"/>
        <v>4.4318910956346359E-2</v>
      </c>
      <c r="EK192" s="218">
        <f t="shared" si="857"/>
        <v>2.0462720279048847E-2</v>
      </c>
      <c r="EL192" s="218">
        <f t="shared" si="857"/>
        <v>2.2321573122381165E-2</v>
      </c>
      <c r="EM192" s="218">
        <f t="shared" si="857"/>
        <v>2.9409493687650202E-2</v>
      </c>
      <c r="EN192" s="218">
        <f t="shared" si="857"/>
        <v>2.2190160927323874E-2</v>
      </c>
      <c r="EO192" s="218">
        <f t="shared" si="857"/>
        <v>3.7748546703843588E-2</v>
      </c>
      <c r="EP192" s="218">
        <f t="shared" si="857"/>
        <v>4.765169827821801E-2</v>
      </c>
      <c r="EQ192" s="218">
        <f t="shared" si="857"/>
        <v>5.0931287176490272E-2</v>
      </c>
      <c r="ER192" s="218">
        <f t="shared" si="857"/>
        <v>2.6228490774052007E-2</v>
      </c>
      <c r="ES192" s="218">
        <f t="shared" si="857"/>
        <v>4.8693982093459681E-2</v>
      </c>
      <c r="ET192" s="218">
        <f t="shared" si="857"/>
        <v>3.4125340383215894E-2</v>
      </c>
      <c r="EU192" s="218">
        <f t="shared" si="857"/>
        <v>4.5347229140065483E-2</v>
      </c>
      <c r="EV192" s="218">
        <f t="shared" si="857"/>
        <v>2.3389332071948665E-2</v>
      </c>
      <c r="EW192" s="218">
        <f t="shared" si="857"/>
        <v>3.6447888373173448E-2</v>
      </c>
      <c r="EX192" s="218">
        <f t="shared" si="857"/>
        <v>5.0977062695646787E-2</v>
      </c>
      <c r="EY192" s="218">
        <f t="shared" si="857"/>
        <v>3.339833652144867E-2</v>
      </c>
      <c r="EZ192" s="218">
        <f t="shared" si="857"/>
        <v>3.7340400716864584E-2</v>
      </c>
      <c r="FA192" s="218">
        <f t="shared" si="857"/>
        <v>2.2944693091216696E-2</v>
      </c>
      <c r="FB192" s="218">
        <f t="shared" si="857"/>
        <v>3.2448978793292269E-2</v>
      </c>
      <c r="FC192" s="218">
        <f t="shared" si="857"/>
        <v>6.3929426324479344E-2</v>
      </c>
      <c r="FD192" s="218">
        <f t="shared" si="857"/>
        <v>6.9218969242194783E-2</v>
      </c>
      <c r="FE192" s="218">
        <f t="shared" si="857"/>
        <v>2.7900668452919344E-2</v>
      </c>
      <c r="FF192" s="218">
        <f t="shared" si="857"/>
        <v>2.699199358513658E-2</v>
      </c>
      <c r="FG192" s="218">
        <f t="shared" si="857"/>
        <v>3.2347334807377351E-2</v>
      </c>
      <c r="FH192" s="218">
        <f>_xlfn.STDEV.P(LT3:LT170)</f>
        <v>2.8690197921235623E-2</v>
      </c>
      <c r="FI192" s="218">
        <f>_xlfn.STDEV.P(LU3:LU170)</f>
        <v>4.5183923344920524E-2</v>
      </c>
      <c r="FJ192" s="219">
        <f>_xlfn.STDEV.P(LV3:LV170)</f>
        <v>4.0537105721331318E-2</v>
      </c>
      <c r="FK192" s="5"/>
    </row>
    <row r="193" spans="1:170">
      <c r="A193" s="5"/>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c r="AY193" s="154"/>
      <c r="AZ193" s="154"/>
      <c r="BA193" s="154"/>
      <c r="BB193" s="154"/>
      <c r="BC193" s="154"/>
      <c r="BD193" s="154"/>
      <c r="BE193" s="154"/>
      <c r="BF193" s="154"/>
      <c r="BG193" s="154"/>
      <c r="BH193" s="154"/>
      <c r="BI193" s="154"/>
      <c r="BJ193" s="154"/>
      <c r="BK193" s="154"/>
      <c r="BL193" s="154"/>
      <c r="BM193" s="154"/>
      <c r="BN193" s="154"/>
      <c r="BO193" s="154"/>
      <c r="BP193" s="154"/>
      <c r="BQ193" s="154"/>
      <c r="BR193" s="154"/>
      <c r="BS193" s="154"/>
      <c r="BT193" s="154"/>
      <c r="BU193" s="154"/>
      <c r="BV193" s="154"/>
      <c r="BW193" s="154"/>
      <c r="BX193" s="154"/>
      <c r="BY193" s="154"/>
      <c r="BZ193" s="154"/>
      <c r="CA193" s="154"/>
      <c r="CB193" s="154"/>
      <c r="CC193" s="154"/>
      <c r="CD193" s="154"/>
      <c r="CE193" s="154"/>
      <c r="CF193" s="154"/>
      <c r="CG193" s="154"/>
      <c r="CH193" s="154"/>
      <c r="CI193" s="154"/>
      <c r="CJ193" s="154"/>
      <c r="CK193" s="154"/>
      <c r="CL193" s="154"/>
      <c r="CM193" s="154"/>
      <c r="CN193" s="154"/>
      <c r="CO193" s="154"/>
      <c r="CP193" s="154"/>
      <c r="CQ193" s="154"/>
      <c r="CR193" s="154"/>
      <c r="CS193" s="154"/>
      <c r="CT193" s="154"/>
      <c r="CU193" s="154"/>
      <c r="CV193" s="154"/>
      <c r="CW193" s="154"/>
      <c r="CX193" s="154"/>
      <c r="CY193" s="154"/>
      <c r="CZ193" s="154"/>
      <c r="DA193" s="154"/>
      <c r="DB193" s="154"/>
      <c r="DC193" s="154"/>
      <c r="DD193" s="154"/>
      <c r="DE193" s="154"/>
      <c r="DF193" s="154"/>
      <c r="DG193" s="154"/>
      <c r="DH193" s="154"/>
      <c r="DI193" s="154"/>
      <c r="DJ193" s="154"/>
      <c r="DK193" s="154"/>
      <c r="DL193" s="154"/>
      <c r="DM193" s="154"/>
      <c r="DN193" s="154"/>
      <c r="DO193" s="154"/>
      <c r="DP193" s="154"/>
      <c r="DQ193" s="154"/>
      <c r="DR193" s="154"/>
      <c r="DS193" s="154"/>
      <c r="DT193" s="154"/>
      <c r="DU193" s="154"/>
      <c r="DV193" s="154"/>
      <c r="DW193" s="154"/>
      <c r="DX193" s="154"/>
      <c r="DY193" s="154"/>
      <c r="DZ193" s="154"/>
      <c r="EA193" s="154"/>
      <c r="EB193" s="154"/>
      <c r="EC193" s="154"/>
      <c r="ED193" s="154"/>
      <c r="EE193" s="154"/>
      <c r="EF193" s="154"/>
      <c r="EG193" s="154"/>
      <c r="EH193" s="154"/>
      <c r="EI193" s="154"/>
      <c r="EJ193" s="154"/>
      <c r="EK193" s="154"/>
      <c r="EL193" s="154"/>
      <c r="EM193" s="154"/>
      <c r="EN193" s="154"/>
      <c r="EO193" s="154"/>
      <c r="EP193" s="154"/>
      <c r="EQ193" s="154"/>
      <c r="ER193" s="154"/>
      <c r="ES193" s="154"/>
      <c r="ET193" s="154"/>
      <c r="EU193" s="154"/>
      <c r="EV193" s="154"/>
      <c r="EW193" s="154"/>
      <c r="EX193" s="154"/>
      <c r="EY193" s="154"/>
      <c r="EZ193" s="154"/>
      <c r="FA193" s="154"/>
      <c r="FB193" s="154"/>
      <c r="FC193" s="154"/>
      <c r="FD193" s="154"/>
      <c r="FE193" s="154"/>
      <c r="FF193" s="154"/>
      <c r="FG193" s="154"/>
      <c r="FH193" s="154"/>
      <c r="FI193" s="154"/>
      <c r="FJ193" s="154"/>
      <c r="FK193" s="5"/>
    </row>
    <row r="194" spans="1:170">
      <c r="A194" s="254" t="s">
        <v>181</v>
      </c>
      <c r="B194" s="220">
        <f>(((SUM(C173:FJ173))/(SUM(C2:FJ2)))^(1/COUNTA(C2:C173)))-1</f>
        <v>-3.4845179552556171E-4</v>
      </c>
      <c r="C194" s="221">
        <f>SUMPRODUCT(C180:FJ180,C187:FJ187)</f>
        <v>5.3848610138033076E-2</v>
      </c>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row>
    <row r="195" spans="1:170">
      <c r="A195" s="155"/>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c r="AY195" s="154"/>
      <c r="AZ195" s="154"/>
      <c r="BA195" s="154"/>
      <c r="BB195" s="154"/>
      <c r="BC195" s="154"/>
      <c r="BD195" s="154"/>
      <c r="BE195" s="154"/>
      <c r="BF195" s="154"/>
      <c r="BG195" s="154"/>
      <c r="BH195" s="154"/>
      <c r="BI195" s="154"/>
      <c r="BJ195" s="154"/>
      <c r="BK195" s="154"/>
      <c r="BL195" s="154"/>
      <c r="BM195" s="154"/>
      <c r="BN195" s="154"/>
      <c r="BO195" s="154"/>
      <c r="BP195" s="154"/>
      <c r="BQ195" s="154"/>
      <c r="BR195" s="154"/>
      <c r="BS195" s="154"/>
      <c r="BT195" s="154"/>
      <c r="BU195" s="154"/>
      <c r="BV195" s="154"/>
      <c r="BW195" s="154"/>
      <c r="BX195" s="154"/>
      <c r="BY195" s="154"/>
      <c r="BZ195" s="154"/>
      <c r="CA195" s="154"/>
      <c r="CB195" s="154"/>
      <c r="CC195" s="154"/>
      <c r="CD195" s="154"/>
      <c r="CE195" s="154"/>
      <c r="CF195" s="154"/>
      <c r="CG195" s="154"/>
      <c r="CH195" s="154"/>
      <c r="CI195" s="154"/>
      <c r="CJ195" s="154"/>
      <c r="CK195" s="154"/>
      <c r="CL195" s="154"/>
      <c r="CM195" s="154"/>
      <c r="CN195" s="154"/>
      <c r="CO195" s="154"/>
      <c r="CP195" s="154"/>
      <c r="CQ195" s="154"/>
      <c r="CR195" s="154"/>
      <c r="CS195" s="154"/>
      <c r="CT195" s="154"/>
      <c r="CU195" s="154"/>
      <c r="CV195" s="154"/>
      <c r="CW195" s="154"/>
      <c r="CX195" s="154"/>
      <c r="CY195" s="154"/>
      <c r="CZ195" s="154"/>
      <c r="DA195" s="154"/>
      <c r="DB195" s="154"/>
      <c r="DC195" s="154"/>
      <c r="DD195" s="154"/>
      <c r="DE195" s="154"/>
      <c r="DF195" s="154"/>
      <c r="DG195" s="154"/>
      <c r="DH195" s="154"/>
      <c r="DI195" s="154"/>
      <c r="DJ195" s="154"/>
      <c r="DK195" s="154"/>
      <c r="DL195" s="154"/>
      <c r="DM195" s="154"/>
      <c r="DN195" s="154"/>
      <c r="DO195" s="154"/>
      <c r="DP195" s="154"/>
      <c r="DQ195" s="154"/>
      <c r="DR195" s="154"/>
      <c r="DS195" s="154"/>
      <c r="DT195" s="154"/>
      <c r="DU195" s="154"/>
      <c r="DV195" s="154"/>
      <c r="DW195" s="154"/>
      <c r="DX195" s="154"/>
      <c r="DY195" s="154"/>
      <c r="DZ195" s="154"/>
      <c r="EA195" s="154"/>
      <c r="EB195" s="154"/>
      <c r="EC195" s="154"/>
      <c r="ED195" s="154"/>
      <c r="EE195" s="154"/>
      <c r="EF195" s="154"/>
      <c r="EG195" s="154"/>
      <c r="EH195" s="154"/>
      <c r="EI195" s="154"/>
      <c r="EJ195" s="154"/>
      <c r="EK195" s="154"/>
      <c r="EL195" s="154"/>
      <c r="EM195" s="154"/>
      <c r="EN195" s="154"/>
      <c r="EO195" s="154"/>
      <c r="EP195" s="154"/>
      <c r="EQ195" s="154"/>
      <c r="ER195" s="154"/>
      <c r="ES195" s="154"/>
      <c r="ET195" s="154"/>
      <c r="EU195" s="154"/>
      <c r="EV195" s="154"/>
      <c r="EW195" s="154"/>
      <c r="EX195" s="154"/>
      <c r="EY195" s="154"/>
      <c r="EZ195" s="154"/>
      <c r="FA195" s="154"/>
      <c r="FB195" s="154"/>
      <c r="FC195" s="154"/>
      <c r="FD195" s="154"/>
      <c r="FE195" s="154"/>
      <c r="FF195" s="154"/>
      <c r="FG195" s="154"/>
      <c r="FH195" s="154"/>
      <c r="FI195" s="154"/>
      <c r="FJ195" s="154"/>
      <c r="FK195" s="5"/>
    </row>
    <row r="196" spans="1:170">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row>
    <row r="197" spans="1:170">
      <c r="A197" s="5"/>
      <c r="B197" s="5"/>
      <c r="C197" s="5"/>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2"/>
      <c r="AE197" s="152"/>
      <c r="AF197" s="152"/>
      <c r="AG197" s="152"/>
      <c r="AH197" s="152"/>
      <c r="AI197" s="152"/>
      <c r="AJ197" s="152"/>
      <c r="AK197" s="152"/>
      <c r="AL197" s="152"/>
      <c r="AM197" s="152"/>
      <c r="AN197" s="152"/>
      <c r="AO197" s="152"/>
      <c r="AP197" s="152"/>
      <c r="AQ197" s="152"/>
      <c r="AR197" s="152"/>
      <c r="AS197" s="152"/>
      <c r="AT197" s="152"/>
      <c r="AU197" s="152"/>
      <c r="AV197" s="152"/>
      <c r="AW197" s="152"/>
      <c r="AX197" s="152"/>
      <c r="AY197" s="152"/>
      <c r="AZ197" s="152"/>
      <c r="BA197" s="152"/>
      <c r="BB197" s="152"/>
      <c r="BC197" s="152"/>
      <c r="BD197" s="152"/>
      <c r="BE197" s="152"/>
      <c r="BF197" s="152"/>
      <c r="BG197" s="152"/>
      <c r="BH197" s="152"/>
      <c r="BI197" s="152"/>
      <c r="BJ197" s="152"/>
      <c r="BK197" s="152"/>
      <c r="BL197" s="152"/>
      <c r="BM197" s="152"/>
      <c r="BN197" s="152"/>
      <c r="BO197" s="152"/>
      <c r="BP197" s="152"/>
      <c r="BQ197" s="152"/>
      <c r="BR197" s="152"/>
      <c r="BS197" s="152"/>
      <c r="BT197" s="152"/>
      <c r="BU197" s="152"/>
      <c r="BV197" s="152"/>
      <c r="BW197" s="152"/>
      <c r="BX197" s="152"/>
      <c r="BY197" s="152"/>
      <c r="BZ197" s="152"/>
      <c r="CA197" s="152"/>
      <c r="CB197" s="152"/>
      <c r="CC197" s="152"/>
      <c r="CD197" s="152"/>
      <c r="CE197" s="152"/>
      <c r="CF197" s="152"/>
      <c r="CG197" s="152"/>
      <c r="CH197" s="152"/>
      <c r="CI197" s="152"/>
      <c r="CJ197" s="152"/>
      <c r="CK197" s="152"/>
      <c r="CL197" s="152"/>
      <c r="CM197" s="152"/>
      <c r="CN197" s="152"/>
      <c r="CO197" s="152"/>
      <c r="CP197" s="152"/>
      <c r="CQ197" s="152"/>
      <c r="CR197" s="152"/>
      <c r="CS197" s="152"/>
      <c r="CT197" s="152"/>
      <c r="CU197" s="152"/>
      <c r="CV197" s="152"/>
      <c r="CW197" s="152"/>
      <c r="CX197" s="152"/>
      <c r="CY197" s="152"/>
      <c r="CZ197" s="152"/>
      <c r="DA197" s="152"/>
      <c r="DB197" s="152"/>
      <c r="DC197" s="152"/>
      <c r="DD197" s="152"/>
      <c r="DE197" s="152"/>
      <c r="DF197" s="152"/>
      <c r="DG197" s="152"/>
      <c r="DH197" s="152"/>
      <c r="DI197" s="152"/>
      <c r="DJ197" s="152"/>
      <c r="DK197" s="152"/>
      <c r="DL197" s="152"/>
      <c r="DM197" s="152"/>
      <c r="DN197" s="152"/>
      <c r="DO197" s="152"/>
      <c r="DP197" s="152"/>
      <c r="DQ197" s="152"/>
      <c r="DR197" s="152"/>
      <c r="DS197" s="152"/>
      <c r="DT197" s="152"/>
      <c r="DU197" s="152"/>
      <c r="DV197" s="152"/>
      <c r="DW197" s="152"/>
      <c r="DX197" s="152"/>
      <c r="DY197" s="152"/>
      <c r="DZ197" s="152"/>
      <c r="EA197" s="152"/>
      <c r="EB197" s="152"/>
      <c r="EC197" s="152"/>
      <c r="ED197" s="152"/>
      <c r="EE197" s="152"/>
      <c r="EF197" s="152"/>
      <c r="EG197" s="152"/>
      <c r="EH197" s="152"/>
      <c r="EI197" s="152"/>
      <c r="EJ197" s="152"/>
      <c r="EK197" s="152"/>
      <c r="EL197" s="152"/>
      <c r="EM197" s="152"/>
      <c r="EN197" s="152"/>
      <c r="EO197" s="152"/>
      <c r="EP197" s="152"/>
      <c r="EQ197" s="152"/>
      <c r="ER197" s="152"/>
      <c r="ES197" s="152"/>
      <c r="ET197" s="152"/>
      <c r="EU197" s="152"/>
      <c r="EV197" s="152"/>
      <c r="EW197" s="152"/>
      <c r="EX197" s="152"/>
      <c r="EY197" s="152"/>
      <c r="EZ197" s="152"/>
      <c r="FA197" s="152"/>
      <c r="FB197" s="152"/>
      <c r="FC197" s="152"/>
      <c r="FD197" s="152"/>
      <c r="FE197" s="152"/>
      <c r="FF197" s="152"/>
      <c r="FG197" s="152"/>
      <c r="FH197" s="152"/>
      <c r="FI197" s="152"/>
      <c r="FJ197" s="152"/>
      <c r="FK197" s="5"/>
    </row>
    <row r="198" spans="1:170">
      <c r="A198" s="5"/>
      <c r="B198" s="5"/>
      <c r="C198" s="5"/>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c r="AI198" s="152"/>
      <c r="AJ198" s="152"/>
      <c r="AK198" s="152"/>
      <c r="AL198" s="152"/>
      <c r="AM198" s="152"/>
      <c r="AN198" s="152"/>
      <c r="AO198" s="152"/>
      <c r="AP198" s="152"/>
      <c r="AQ198" s="152"/>
      <c r="AR198" s="152"/>
      <c r="AS198" s="152"/>
      <c r="AT198" s="152"/>
      <c r="AU198" s="152"/>
      <c r="AV198" s="152"/>
      <c r="AW198" s="152"/>
      <c r="AX198" s="152"/>
      <c r="AY198" s="152"/>
      <c r="AZ198" s="152"/>
      <c r="BA198" s="152"/>
      <c r="BB198" s="152"/>
      <c r="BC198" s="152"/>
      <c r="BD198" s="152"/>
      <c r="BE198" s="152"/>
      <c r="BF198" s="152"/>
      <c r="BG198" s="152"/>
      <c r="BH198" s="152"/>
      <c r="BI198" s="152"/>
      <c r="BJ198" s="152"/>
      <c r="BK198" s="152"/>
      <c r="BL198" s="152"/>
      <c r="BM198" s="152"/>
      <c r="BN198" s="152"/>
      <c r="BO198" s="152"/>
      <c r="BP198" s="152"/>
      <c r="BQ198" s="152"/>
      <c r="BR198" s="152"/>
      <c r="BS198" s="152"/>
      <c r="BT198" s="152"/>
      <c r="BU198" s="152"/>
      <c r="BV198" s="152"/>
      <c r="BW198" s="152"/>
      <c r="BX198" s="152"/>
      <c r="BY198" s="152"/>
      <c r="BZ198" s="152"/>
      <c r="CA198" s="152"/>
      <c r="CB198" s="152"/>
      <c r="CC198" s="152"/>
      <c r="CD198" s="152"/>
      <c r="CE198" s="152"/>
      <c r="CF198" s="152"/>
      <c r="CG198" s="152"/>
      <c r="CH198" s="152"/>
      <c r="CI198" s="152"/>
      <c r="CJ198" s="152"/>
      <c r="CK198" s="152"/>
      <c r="CL198" s="152"/>
      <c r="CM198" s="152"/>
      <c r="CN198" s="152"/>
      <c r="CO198" s="152"/>
      <c r="CP198" s="152"/>
      <c r="CQ198" s="152"/>
      <c r="CR198" s="152"/>
      <c r="CS198" s="152"/>
      <c r="CT198" s="152"/>
      <c r="CU198" s="152"/>
      <c r="CV198" s="152"/>
      <c r="CW198" s="152"/>
      <c r="CX198" s="152"/>
      <c r="CY198" s="152"/>
      <c r="CZ198" s="152"/>
      <c r="DA198" s="152"/>
      <c r="DB198" s="152"/>
      <c r="DC198" s="152"/>
      <c r="DD198" s="152"/>
      <c r="DE198" s="152"/>
      <c r="DF198" s="152"/>
      <c r="DG198" s="152"/>
      <c r="DH198" s="152"/>
      <c r="DI198" s="152"/>
      <c r="DJ198" s="152"/>
      <c r="DK198" s="152"/>
      <c r="DL198" s="152"/>
      <c r="DM198" s="152"/>
      <c r="DN198" s="152"/>
      <c r="DO198" s="152"/>
      <c r="DP198" s="152"/>
      <c r="DQ198" s="152"/>
      <c r="DR198" s="152"/>
      <c r="DS198" s="152"/>
      <c r="DT198" s="152"/>
      <c r="DU198" s="152"/>
      <c r="DV198" s="152"/>
      <c r="DW198" s="152"/>
      <c r="DX198" s="152"/>
      <c r="DY198" s="152"/>
      <c r="DZ198" s="152"/>
      <c r="EA198" s="152"/>
      <c r="EB198" s="152"/>
      <c r="EC198" s="152"/>
      <c r="ED198" s="152"/>
      <c r="EE198" s="152"/>
      <c r="EF198" s="152"/>
      <c r="EG198" s="152"/>
      <c r="EH198" s="152"/>
      <c r="EI198" s="152"/>
      <c r="EJ198" s="152"/>
      <c r="EK198" s="152"/>
      <c r="EL198" s="152"/>
      <c r="EM198" s="152"/>
      <c r="EN198" s="152"/>
      <c r="EO198" s="152"/>
      <c r="EP198" s="152"/>
      <c r="EQ198" s="152"/>
      <c r="ER198" s="152"/>
      <c r="ES198" s="152"/>
      <c r="ET198" s="152"/>
      <c r="EU198" s="152"/>
      <c r="EV198" s="152"/>
      <c r="EW198" s="152"/>
      <c r="EX198" s="152"/>
      <c r="EY198" s="152"/>
      <c r="EZ198" s="152"/>
      <c r="FA198" s="152"/>
      <c r="FB198" s="152"/>
      <c r="FC198" s="152"/>
      <c r="FD198" s="152"/>
      <c r="FE198" s="152"/>
      <c r="FF198" s="152"/>
      <c r="FG198" s="152"/>
      <c r="FH198" s="152"/>
      <c r="FI198" s="152"/>
      <c r="FJ198" s="152"/>
      <c r="FK198" s="5"/>
    </row>
    <row r="199" spans="1:170">
      <c r="A199" s="5"/>
      <c r="B199" s="5"/>
      <c r="C199" s="5"/>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c r="AD199" s="152"/>
      <c r="AE199" s="152"/>
      <c r="AF199" s="152"/>
      <c r="AG199" s="152"/>
      <c r="AH199" s="152"/>
      <c r="AI199" s="152"/>
      <c r="AJ199" s="152"/>
      <c r="AK199" s="152"/>
      <c r="AL199" s="152"/>
      <c r="AM199" s="152"/>
      <c r="AN199" s="152"/>
      <c r="AO199" s="152"/>
      <c r="AP199" s="152"/>
      <c r="AQ199" s="152"/>
      <c r="AR199" s="152"/>
      <c r="AS199" s="152"/>
      <c r="AT199" s="152"/>
      <c r="AU199" s="152"/>
      <c r="AV199" s="152"/>
      <c r="AW199" s="152"/>
      <c r="AX199" s="152"/>
      <c r="AY199" s="152"/>
      <c r="AZ199" s="152"/>
      <c r="BA199" s="152"/>
      <c r="BB199" s="152"/>
      <c r="BC199" s="152"/>
      <c r="BD199" s="152"/>
      <c r="BE199" s="152"/>
      <c r="BF199" s="152"/>
      <c r="BG199" s="152"/>
      <c r="BH199" s="152"/>
      <c r="BI199" s="152"/>
      <c r="BJ199" s="152"/>
      <c r="BK199" s="152"/>
      <c r="BL199" s="152"/>
      <c r="BM199" s="152"/>
      <c r="BN199" s="152"/>
      <c r="BO199" s="152"/>
      <c r="BP199" s="152"/>
      <c r="BQ199" s="152"/>
      <c r="BR199" s="152"/>
      <c r="BS199" s="152"/>
      <c r="BT199" s="152"/>
      <c r="BU199" s="152"/>
      <c r="BV199" s="152"/>
      <c r="BW199" s="152"/>
      <c r="BX199" s="152"/>
      <c r="BY199" s="152"/>
      <c r="BZ199" s="152"/>
      <c r="CA199" s="152"/>
      <c r="CB199" s="152"/>
      <c r="CC199" s="152"/>
      <c r="CD199" s="152"/>
      <c r="CE199" s="152"/>
      <c r="CF199" s="152"/>
      <c r="CG199" s="152"/>
      <c r="CH199" s="152"/>
      <c r="CI199" s="152"/>
      <c r="CJ199" s="152"/>
      <c r="CK199" s="152"/>
      <c r="CL199" s="152"/>
      <c r="CM199" s="152"/>
      <c r="CN199" s="152"/>
      <c r="CO199" s="152"/>
      <c r="CP199" s="152"/>
      <c r="CQ199" s="152"/>
      <c r="CR199" s="152"/>
      <c r="CS199" s="152"/>
      <c r="CT199" s="152"/>
      <c r="CU199" s="152"/>
      <c r="CV199" s="152"/>
      <c r="CW199" s="152"/>
      <c r="CX199" s="152"/>
      <c r="CY199" s="152"/>
      <c r="CZ199" s="152"/>
      <c r="DA199" s="152"/>
      <c r="DB199" s="152"/>
      <c r="DC199" s="152"/>
      <c r="DD199" s="152"/>
      <c r="DE199" s="152"/>
      <c r="DF199" s="152"/>
      <c r="DG199" s="152"/>
      <c r="DH199" s="152"/>
      <c r="DI199" s="152"/>
      <c r="DJ199" s="152"/>
      <c r="DK199" s="152"/>
      <c r="DL199" s="152"/>
      <c r="DM199" s="152"/>
      <c r="DN199" s="152"/>
      <c r="DO199" s="152"/>
      <c r="DP199" s="152"/>
      <c r="DQ199" s="152"/>
      <c r="DR199" s="152"/>
      <c r="DS199" s="152"/>
      <c r="DT199" s="152"/>
      <c r="DU199" s="152"/>
      <c r="DV199" s="152"/>
      <c r="DW199" s="152"/>
      <c r="DX199" s="152"/>
      <c r="DY199" s="152"/>
      <c r="DZ199" s="152"/>
      <c r="EA199" s="152"/>
      <c r="EB199" s="152"/>
      <c r="EC199" s="152"/>
      <c r="ED199" s="152"/>
      <c r="EE199" s="152"/>
      <c r="EF199" s="152"/>
      <c r="EG199" s="152"/>
      <c r="EH199" s="152"/>
      <c r="EI199" s="152"/>
      <c r="EJ199" s="152"/>
      <c r="EK199" s="152"/>
      <c r="EL199" s="152"/>
      <c r="EM199" s="152"/>
      <c r="EN199" s="152"/>
      <c r="EO199" s="152"/>
      <c r="EP199" s="152"/>
      <c r="EQ199" s="152"/>
      <c r="ER199" s="152"/>
      <c r="ES199" s="152"/>
      <c r="ET199" s="152"/>
      <c r="EU199" s="152"/>
      <c r="EV199" s="152"/>
      <c r="EW199" s="152"/>
      <c r="EX199" s="152"/>
      <c r="EY199" s="152"/>
      <c r="EZ199" s="152"/>
      <c r="FA199" s="152"/>
      <c r="FB199" s="152"/>
      <c r="FC199" s="152"/>
      <c r="FD199" s="152"/>
      <c r="FE199" s="152"/>
      <c r="FF199" s="152"/>
      <c r="FG199" s="152"/>
      <c r="FH199" s="152"/>
      <c r="FI199" s="152"/>
      <c r="FJ199" s="152"/>
      <c r="FK199" s="5"/>
    </row>
    <row r="200" spans="1:170">
      <c r="A200" s="247" t="s">
        <v>182</v>
      </c>
      <c r="B200" s="287"/>
      <c r="C200" s="177">
        <f t="shared" ref="C200:AH200" si="858">SLOPE(FO116:FO166,$FN$116:$FN$166)</f>
        <v>0.85058456667565108</v>
      </c>
      <c r="D200" s="177">
        <f t="shared" si="858"/>
        <v>0.51463065775857464</v>
      </c>
      <c r="E200" s="177">
        <f t="shared" si="858"/>
        <v>0.65365587456794405</v>
      </c>
      <c r="F200" s="177">
        <f t="shared" si="858"/>
        <v>0.56834208934152841</v>
      </c>
      <c r="G200" s="177">
        <f t="shared" si="858"/>
        <v>2.6030612467280183</v>
      </c>
      <c r="H200" s="177">
        <f t="shared" si="858"/>
        <v>1.0601510302816939</v>
      </c>
      <c r="I200" s="177">
        <f t="shared" si="858"/>
        <v>0.15552139027909861</v>
      </c>
      <c r="J200" s="177">
        <f t="shared" si="858"/>
        <v>3.5557845029871622</v>
      </c>
      <c r="K200" s="177">
        <f t="shared" si="858"/>
        <v>0.94691410328695114</v>
      </c>
      <c r="L200" s="177">
        <f t="shared" si="858"/>
        <v>0.82629756520068742</v>
      </c>
      <c r="M200" s="177">
        <f t="shared" si="858"/>
        <v>0</v>
      </c>
      <c r="N200" s="177">
        <f t="shared" si="858"/>
        <v>0.40804705617197451</v>
      </c>
      <c r="O200" s="177">
        <f t="shared" si="858"/>
        <v>1.1102115694157764</v>
      </c>
      <c r="P200" s="177">
        <f t="shared" si="858"/>
        <v>0.84876356086756533</v>
      </c>
      <c r="Q200" s="177">
        <f t="shared" si="858"/>
        <v>0.86621359950502808</v>
      </c>
      <c r="R200" s="177">
        <f t="shared" si="858"/>
        <v>0.90204356940591435</v>
      </c>
      <c r="S200" s="177">
        <f t="shared" si="858"/>
        <v>1.3138361668206604</v>
      </c>
      <c r="T200" s="177">
        <f t="shared" si="858"/>
        <v>0.93734379558272651</v>
      </c>
      <c r="U200" s="177">
        <f t="shared" si="858"/>
        <v>0.50398012385699786</v>
      </c>
      <c r="V200" s="177">
        <f t="shared" si="858"/>
        <v>0.1884809728016697</v>
      </c>
      <c r="W200" s="177">
        <f t="shared" si="858"/>
        <v>2.0168684023345786</v>
      </c>
      <c r="X200" s="177">
        <f t="shared" si="858"/>
        <v>0.82618463727159008</v>
      </c>
      <c r="Y200" s="177">
        <f t="shared" si="858"/>
        <v>0.3405957091711187</v>
      </c>
      <c r="Z200" s="177">
        <f t="shared" si="858"/>
        <v>1.0336122366109748</v>
      </c>
      <c r="AA200" s="177">
        <f t="shared" si="858"/>
        <v>1.8347387953579353</v>
      </c>
      <c r="AB200" s="177">
        <f t="shared" si="858"/>
        <v>0.29396246167805151</v>
      </c>
      <c r="AC200" s="177">
        <f t="shared" si="858"/>
        <v>0.85859028414984118</v>
      </c>
      <c r="AD200" s="177">
        <f t="shared" si="858"/>
        <v>1.3977328905071689</v>
      </c>
      <c r="AE200" s="177">
        <f t="shared" si="858"/>
        <v>1.4234726861596587</v>
      </c>
      <c r="AF200" s="177">
        <f t="shared" si="858"/>
        <v>0.94502950987411227</v>
      </c>
      <c r="AG200" s="177">
        <f t="shared" si="858"/>
        <v>0.26058073346597665</v>
      </c>
      <c r="AH200" s="177">
        <f t="shared" si="858"/>
        <v>0.83437699801391541</v>
      </c>
      <c r="AI200" s="177">
        <f t="shared" ref="AI200:BN200" si="859">SLOPE(GU116:GU166,$FN$116:$FN$166)</f>
        <v>1.0645274646853538</v>
      </c>
      <c r="AJ200" s="177">
        <f t="shared" si="859"/>
        <v>0.73480451614305875</v>
      </c>
      <c r="AK200" s="177">
        <f t="shared" si="859"/>
        <v>-0.13153228917658377</v>
      </c>
      <c r="AL200" s="177">
        <f t="shared" si="859"/>
        <v>1.1426277586360913</v>
      </c>
      <c r="AM200" s="177">
        <f t="shared" si="859"/>
        <v>1.4421758392593591</v>
      </c>
      <c r="AN200" s="177">
        <f t="shared" si="859"/>
        <v>1.5328286598527114</v>
      </c>
      <c r="AO200" s="177">
        <f t="shared" si="859"/>
        <v>0.90047958322119293</v>
      </c>
      <c r="AP200" s="177">
        <f t="shared" si="859"/>
        <v>1.4510976515839233</v>
      </c>
      <c r="AQ200" s="177">
        <f t="shared" si="859"/>
        <v>-0.11762700704830939</v>
      </c>
      <c r="AR200" s="177">
        <f t="shared" si="859"/>
        <v>0.66623185170287691</v>
      </c>
      <c r="AS200" s="177">
        <f t="shared" si="859"/>
        <v>3.814080035565607E-2</v>
      </c>
      <c r="AT200" s="177">
        <f t="shared" si="859"/>
        <v>0.62871437308057276</v>
      </c>
      <c r="AU200" s="177">
        <f t="shared" si="859"/>
        <v>0.85767625615229515</v>
      </c>
      <c r="AV200" s="177">
        <f t="shared" si="859"/>
        <v>0.71618142869975265</v>
      </c>
      <c r="AW200" s="177">
        <f t="shared" si="859"/>
        <v>1.111968474602484</v>
      </c>
      <c r="AX200" s="177">
        <f t="shared" si="859"/>
        <v>0.29016784033257076</v>
      </c>
      <c r="AY200" s="177">
        <f t="shared" si="859"/>
        <v>1.5203009396860421</v>
      </c>
      <c r="AZ200" s="177">
        <f t="shared" si="859"/>
        <v>1.2949917934359207</v>
      </c>
      <c r="BA200" s="177">
        <f t="shared" si="859"/>
        <v>1.6965919497443516</v>
      </c>
      <c r="BB200" s="177">
        <f t="shared" si="859"/>
        <v>1.0188760512477875</v>
      </c>
      <c r="BC200" s="177">
        <f t="shared" si="859"/>
        <v>-3.1585503957873677</v>
      </c>
      <c r="BD200" s="177">
        <f t="shared" si="859"/>
        <v>0.15954414213998497</v>
      </c>
      <c r="BE200" s="177">
        <f t="shared" si="859"/>
        <v>1.310524078015509</v>
      </c>
      <c r="BF200" s="177">
        <f t="shared" si="859"/>
        <v>1.2956152276035542</v>
      </c>
      <c r="BG200" s="177">
        <f t="shared" si="859"/>
        <v>1.0939557173400256</v>
      </c>
      <c r="BH200" s="177">
        <f t="shared" si="859"/>
        <v>0.42582155889572026</v>
      </c>
      <c r="BI200" s="177">
        <f t="shared" si="859"/>
        <v>1.3818169354636771</v>
      </c>
      <c r="BJ200" s="177">
        <f t="shared" si="859"/>
        <v>0.98743187942513744</v>
      </c>
      <c r="BK200" s="177">
        <f t="shared" si="859"/>
        <v>0.39732514172067929</v>
      </c>
      <c r="BL200" s="177">
        <f t="shared" si="859"/>
        <v>0.43256740924598303</v>
      </c>
      <c r="BM200" s="177">
        <f t="shared" si="859"/>
        <v>1.6830448796241413</v>
      </c>
      <c r="BN200" s="177">
        <f t="shared" si="859"/>
        <v>1.2243623591044108</v>
      </c>
      <c r="BO200" s="177">
        <f t="shared" ref="BO200:CT200" si="860">SLOPE(IA116:IA166,$FN$116:$FN$166)</f>
        <v>0.62703842991985426</v>
      </c>
      <c r="BP200" s="177">
        <f t="shared" si="860"/>
        <v>1.8690402440301335</v>
      </c>
      <c r="BQ200" s="177">
        <f t="shared" si="860"/>
        <v>1.3052308542036262</v>
      </c>
      <c r="BR200" s="177">
        <f t="shared" si="860"/>
        <v>0.99992602201863856</v>
      </c>
      <c r="BS200" s="177">
        <f t="shared" si="860"/>
        <v>0.33464503707302329</v>
      </c>
      <c r="BT200" s="177">
        <f t="shared" si="860"/>
        <v>0.71143777171896749</v>
      </c>
      <c r="BU200" s="177">
        <f t="shared" si="860"/>
        <v>0.19318496744834043</v>
      </c>
      <c r="BV200" s="177">
        <f t="shared" si="860"/>
        <v>0.7476875695716102</v>
      </c>
      <c r="BW200" s="177">
        <f t="shared" si="860"/>
        <v>0.78501438336938667</v>
      </c>
      <c r="BX200" s="177">
        <f t="shared" si="860"/>
        <v>1.5349804459479186</v>
      </c>
      <c r="BY200" s="177">
        <f t="shared" si="860"/>
        <v>0.3154887808837924</v>
      </c>
      <c r="BZ200" s="177">
        <f t="shared" si="860"/>
        <v>2.6199641466361254</v>
      </c>
      <c r="CA200" s="177">
        <f t="shared" si="860"/>
        <v>0.18659593239375022</v>
      </c>
      <c r="CB200" s="177">
        <f t="shared" si="860"/>
        <v>0.82296132739416161</v>
      </c>
      <c r="CC200" s="177">
        <f t="shared" si="860"/>
        <v>0.10289162310645665</v>
      </c>
      <c r="CD200" s="177">
        <f t="shared" si="860"/>
        <v>1.1208521903930335</v>
      </c>
      <c r="CE200" s="177">
        <f t="shared" si="860"/>
        <v>0.96521960665435336</v>
      </c>
      <c r="CF200" s="177">
        <f t="shared" si="860"/>
        <v>0.46688931567003317</v>
      </c>
      <c r="CG200" s="177">
        <f t="shared" si="860"/>
        <v>1.0491840689530789</v>
      </c>
      <c r="CH200" s="177">
        <f t="shared" si="860"/>
        <v>0.15089647866820211</v>
      </c>
      <c r="CI200" s="177">
        <f t="shared" si="860"/>
        <v>0.18937025666272586</v>
      </c>
      <c r="CJ200" s="177">
        <f t="shared" si="860"/>
        <v>1.6563632584534698</v>
      </c>
      <c r="CK200" s="177">
        <f t="shared" si="860"/>
        <v>1.6380103676021192</v>
      </c>
      <c r="CL200" s="177">
        <f t="shared" si="860"/>
        <v>0.62194723118360717</v>
      </c>
      <c r="CM200" s="177">
        <f t="shared" si="860"/>
        <v>1.4562121671368735</v>
      </c>
      <c r="CN200" s="177">
        <f t="shared" si="860"/>
        <v>0.72674933853038892</v>
      </c>
      <c r="CO200" s="177">
        <f t="shared" si="860"/>
        <v>0.85434089030648952</v>
      </c>
      <c r="CP200" s="177">
        <f t="shared" si="860"/>
        <v>0.47374582032087231</v>
      </c>
      <c r="CQ200" s="177">
        <f t="shared" si="860"/>
        <v>0.34672727104243689</v>
      </c>
      <c r="CR200" s="177">
        <f t="shared" si="860"/>
        <v>0.23977114817378653</v>
      </c>
      <c r="CS200" s="177">
        <f t="shared" si="860"/>
        <v>1.0156130716435519</v>
      </c>
      <c r="CT200" s="177">
        <f t="shared" si="860"/>
        <v>0.97704057671601519</v>
      </c>
      <c r="CU200" s="177">
        <f t="shared" ref="CU200:DZ200" si="861">SLOPE(JG116:JG166,$FN$116:$FN$166)</f>
        <v>0.76886421919779835</v>
      </c>
      <c r="CV200" s="177">
        <f t="shared" si="861"/>
        <v>1.7222179736758552</v>
      </c>
      <c r="CW200" s="177">
        <f t="shared" si="861"/>
        <v>1.0247661013582869</v>
      </c>
      <c r="CX200" s="177">
        <f t="shared" si="861"/>
        <v>0.2028479373525871</v>
      </c>
      <c r="CY200" s="177">
        <f t="shared" si="861"/>
        <v>0.35237735330912279</v>
      </c>
      <c r="CZ200" s="177">
        <f t="shared" si="861"/>
        <v>0.35593531092151243</v>
      </c>
      <c r="DA200" s="177">
        <f t="shared" si="861"/>
        <v>1.4687668751086325</v>
      </c>
      <c r="DB200" s="177">
        <f t="shared" si="861"/>
        <v>1.4510976515839233</v>
      </c>
      <c r="DC200" s="177">
        <f t="shared" si="861"/>
        <v>1.388269660029511</v>
      </c>
      <c r="DD200" s="177">
        <f t="shared" si="861"/>
        <v>-0.22888549208890002</v>
      </c>
      <c r="DE200" s="177">
        <f t="shared" si="861"/>
        <v>0.44449426802492997</v>
      </c>
      <c r="DF200" s="177">
        <f t="shared" si="861"/>
        <v>0.80363822294095577</v>
      </c>
      <c r="DG200" s="177">
        <f t="shared" si="861"/>
        <v>0.3154887808837924</v>
      </c>
      <c r="DH200" s="177">
        <f t="shared" si="861"/>
        <v>-0.13299995937945955</v>
      </c>
      <c r="DI200" s="177">
        <f t="shared" si="861"/>
        <v>1.111339723425026</v>
      </c>
      <c r="DJ200" s="177">
        <f t="shared" si="861"/>
        <v>0.47534622974711888</v>
      </c>
      <c r="DK200" s="177">
        <f t="shared" si="861"/>
        <v>1.1911451526221268</v>
      </c>
      <c r="DL200" s="177">
        <f t="shared" si="861"/>
        <v>0.17188036165649798</v>
      </c>
      <c r="DM200" s="177">
        <f t="shared" si="861"/>
        <v>0.59812709600957015</v>
      </c>
      <c r="DN200" s="177">
        <f t="shared" si="861"/>
        <v>-9.9605030935359259E-2</v>
      </c>
      <c r="DO200" s="177">
        <f t="shared" si="861"/>
        <v>0.55520184045517806</v>
      </c>
      <c r="DP200" s="177">
        <f t="shared" si="861"/>
        <v>1.3534245504876776</v>
      </c>
      <c r="DQ200" s="177">
        <f t="shared" si="861"/>
        <v>0.42674226424298045</v>
      </c>
      <c r="DR200" s="177">
        <f t="shared" si="861"/>
        <v>1.2582239817170995</v>
      </c>
      <c r="DS200" s="177">
        <f t="shared" si="861"/>
        <v>0.13009151479733083</v>
      </c>
      <c r="DT200" s="177">
        <f t="shared" si="861"/>
        <v>3.144099679675024</v>
      </c>
      <c r="DU200" s="177">
        <f t="shared" si="861"/>
        <v>4.0013739814337566</v>
      </c>
      <c r="DV200" s="177">
        <f t="shared" si="861"/>
        <v>2.3189272648474075</v>
      </c>
      <c r="DW200" s="177">
        <f t="shared" si="861"/>
        <v>0.7899419478360733</v>
      </c>
      <c r="DX200" s="177">
        <f t="shared" si="861"/>
        <v>1.2056220932456383</v>
      </c>
      <c r="DY200" s="177">
        <f t="shared" si="861"/>
        <v>0.95559020535791661</v>
      </c>
      <c r="DZ200" s="177">
        <f t="shared" si="861"/>
        <v>-0.24270258152981153</v>
      </c>
      <c r="EA200" s="177">
        <f t="shared" ref="EA200:FF200" si="862">SLOPE(KM116:KM166,$FN$116:$FN$166)</f>
        <v>1.4216892287756491</v>
      </c>
      <c r="EB200" s="177">
        <f t="shared" si="862"/>
        <v>0.83777929710133114</v>
      </c>
      <c r="EC200" s="177">
        <f t="shared" si="862"/>
        <v>1.2467351796771384</v>
      </c>
      <c r="ED200" s="177">
        <f t="shared" si="862"/>
        <v>1.4359909536488</v>
      </c>
      <c r="EE200" s="177">
        <f t="shared" si="862"/>
        <v>2.4964545060689218</v>
      </c>
      <c r="EF200" s="177">
        <f t="shared" si="862"/>
        <v>0.97571309501720405</v>
      </c>
      <c r="EG200" s="177">
        <f t="shared" si="862"/>
        <v>0.8239496991609323</v>
      </c>
      <c r="EH200" s="177">
        <f t="shared" si="862"/>
        <v>0.87171419169929587</v>
      </c>
      <c r="EI200" s="177">
        <f t="shared" si="862"/>
        <v>1.2160762071535469</v>
      </c>
      <c r="EJ200" s="177">
        <f t="shared" si="862"/>
        <v>-0.18415685407188073</v>
      </c>
      <c r="EK200" s="177">
        <f t="shared" si="862"/>
        <v>-0.31638372157159511</v>
      </c>
      <c r="EL200" s="177">
        <f t="shared" si="862"/>
        <v>0.48732926283965888</v>
      </c>
      <c r="EM200" s="177">
        <f t="shared" si="862"/>
        <v>0.38972356432009853</v>
      </c>
      <c r="EN200" s="177">
        <f t="shared" si="862"/>
        <v>0.31805359618530987</v>
      </c>
      <c r="EO200" s="177">
        <f t="shared" si="862"/>
        <v>1.4537043298816634</v>
      </c>
      <c r="EP200" s="177">
        <f t="shared" si="862"/>
        <v>1.508403963163568</v>
      </c>
      <c r="EQ200" s="177">
        <f t="shared" si="862"/>
        <v>1.7078821397426491</v>
      </c>
      <c r="ER200" s="177">
        <f t="shared" si="862"/>
        <v>0.25163820167806267</v>
      </c>
      <c r="ES200" s="177">
        <f t="shared" si="862"/>
        <v>1.0737147611181677</v>
      </c>
      <c r="ET200" s="177">
        <f t="shared" si="862"/>
        <v>0.11140348668462649</v>
      </c>
      <c r="EU200" s="177">
        <f t="shared" si="862"/>
        <v>0.68893201165779538</v>
      </c>
      <c r="EV200" s="177">
        <f t="shared" si="862"/>
        <v>0.55119534043289009</v>
      </c>
      <c r="EW200" s="177">
        <f t="shared" si="862"/>
        <v>0.52016137366074877</v>
      </c>
      <c r="EX200" s="177">
        <f t="shared" si="862"/>
        <v>1.665075665327177</v>
      </c>
      <c r="EY200" s="177">
        <f t="shared" si="862"/>
        <v>0.84788177690777733</v>
      </c>
      <c r="EZ200" s="177">
        <f t="shared" si="862"/>
        <v>0.59276223891699176</v>
      </c>
      <c r="FA200" s="177">
        <f t="shared" si="862"/>
        <v>-5.8330225554202482E-2</v>
      </c>
      <c r="FB200" s="177">
        <f t="shared" si="862"/>
        <v>0.41044086493830284</v>
      </c>
      <c r="FC200" s="177">
        <f t="shared" si="862"/>
        <v>0.31109855336547526</v>
      </c>
      <c r="FD200" s="177">
        <f t="shared" si="862"/>
        <v>0.27862042328068176</v>
      </c>
      <c r="FE200" s="177">
        <f t="shared" si="862"/>
        <v>0.2964598531031013</v>
      </c>
      <c r="FF200" s="177">
        <f t="shared" si="862"/>
        <v>0.6303331146006772</v>
      </c>
      <c r="FG200" s="177">
        <f t="shared" ref="FG200:FJ200" si="863">SLOPE(LS116:LS166,$FN$116:$FN$166)</f>
        <v>0.43989837405612736</v>
      </c>
      <c r="FH200" s="177">
        <f t="shared" si="863"/>
        <v>0.55061770918703412</v>
      </c>
      <c r="FI200" s="177">
        <f t="shared" si="863"/>
        <v>0.78655248858212334</v>
      </c>
      <c r="FJ200" s="178">
        <f t="shared" si="863"/>
        <v>0.42876002719866846</v>
      </c>
      <c r="FK200" s="5"/>
      <c r="FN200" t="s">
        <v>183</v>
      </c>
    </row>
    <row r="201" spans="1:170">
      <c r="A201" s="189" t="s">
        <v>184</v>
      </c>
      <c r="B201" s="223"/>
      <c r="C201" s="282">
        <f t="shared" ref="C201:AH201" si="864">SLOPE(FO116:FO170,$FN$116:$FN$170)</f>
        <v>0.77980065403233889</v>
      </c>
      <c r="D201" s="282">
        <f t="shared" si="864"/>
        <v>0.51669247168181864</v>
      </c>
      <c r="E201" s="282">
        <f t="shared" si="864"/>
        <v>0.65908070973288957</v>
      </c>
      <c r="F201" s="282">
        <f t="shared" si="864"/>
        <v>0.60092820367299393</v>
      </c>
      <c r="G201" s="282">
        <f t="shared" si="864"/>
        <v>2.6357755880132183</v>
      </c>
      <c r="H201" s="282">
        <f t="shared" si="864"/>
        <v>1.0420072247101755</v>
      </c>
      <c r="I201" s="282">
        <f t="shared" si="864"/>
        <v>0.30146417860000607</v>
      </c>
      <c r="J201" s="282">
        <f t="shared" si="864"/>
        <v>3.5462817030343916</v>
      </c>
      <c r="K201" s="282">
        <f t="shared" si="864"/>
        <v>0.96228661113186753</v>
      </c>
      <c r="L201" s="282">
        <f t="shared" si="864"/>
        <v>0.7880750223998374</v>
      </c>
      <c r="M201" s="282">
        <f t="shared" si="864"/>
        <v>0</v>
      </c>
      <c r="N201" s="282">
        <f t="shared" si="864"/>
        <v>0.37966739221336054</v>
      </c>
      <c r="O201" s="282">
        <f t="shared" si="864"/>
        <v>1.0985373135065064</v>
      </c>
      <c r="P201" s="282">
        <f t="shared" si="864"/>
        <v>0.83139620678400106</v>
      </c>
      <c r="Q201" s="282">
        <f t="shared" si="864"/>
        <v>0.9318180193803326</v>
      </c>
      <c r="R201" s="282">
        <f t="shared" si="864"/>
        <v>0.83139261562579514</v>
      </c>
      <c r="S201" s="282">
        <f t="shared" si="864"/>
        <v>1.3220909853752125</v>
      </c>
      <c r="T201" s="282">
        <f t="shared" si="864"/>
        <v>0.89686165516051231</v>
      </c>
      <c r="U201" s="282">
        <f t="shared" si="864"/>
        <v>0.57814134823938568</v>
      </c>
      <c r="V201" s="282">
        <f t="shared" si="864"/>
        <v>0.1774040908276156</v>
      </c>
      <c r="W201" s="282">
        <f t="shared" si="864"/>
        <v>2.0268462077430378</v>
      </c>
      <c r="X201" s="282">
        <f t="shared" si="864"/>
        <v>0.8305530255091782</v>
      </c>
      <c r="Y201" s="282">
        <f t="shared" si="864"/>
        <v>0.37895414712823727</v>
      </c>
      <c r="Z201" s="282">
        <f t="shared" si="864"/>
        <v>1.0671946360947298</v>
      </c>
      <c r="AA201" s="282">
        <f t="shared" si="864"/>
        <v>1.8462353130558466</v>
      </c>
      <c r="AB201" s="282">
        <f t="shared" si="864"/>
        <v>0.29489038109754684</v>
      </c>
      <c r="AC201" s="282">
        <f t="shared" si="864"/>
        <v>0.81416402787967923</v>
      </c>
      <c r="AD201" s="282">
        <f t="shared" si="864"/>
        <v>1.3651967717684437</v>
      </c>
      <c r="AE201" s="282">
        <f t="shared" si="864"/>
        <v>1.4137602895783583</v>
      </c>
      <c r="AF201" s="282">
        <f t="shared" si="864"/>
        <v>0.98639282039626652</v>
      </c>
      <c r="AG201" s="282">
        <f t="shared" si="864"/>
        <v>0.25617115748581787</v>
      </c>
      <c r="AH201" s="282">
        <f t="shared" si="864"/>
        <v>0.93231177633434648</v>
      </c>
      <c r="AI201" s="282">
        <f t="shared" ref="AI201:BN201" si="865">SLOPE(GU116:GU170,$FN$116:$FN$170)</f>
        <v>1.0956274160410995</v>
      </c>
      <c r="AJ201" s="282">
        <f t="shared" si="865"/>
        <v>0.71252437339689656</v>
      </c>
      <c r="AK201" s="282">
        <f t="shared" si="865"/>
        <v>-0.14838636842121697</v>
      </c>
      <c r="AL201" s="282">
        <f t="shared" si="865"/>
        <v>1.1136325168176142</v>
      </c>
      <c r="AM201" s="282">
        <f t="shared" si="865"/>
        <v>1.4634609946912391</v>
      </c>
      <c r="AN201" s="282">
        <f t="shared" si="865"/>
        <v>1.4878971800842908</v>
      </c>
      <c r="AO201" s="282">
        <f t="shared" si="865"/>
        <v>0.91308137342564433</v>
      </c>
      <c r="AP201" s="282">
        <f t="shared" si="865"/>
        <v>1.4082549429095395</v>
      </c>
      <c r="AQ201" s="282">
        <f t="shared" si="865"/>
        <v>-0.1269690371869798</v>
      </c>
      <c r="AR201" s="282">
        <f t="shared" si="865"/>
        <v>0.64294738492086589</v>
      </c>
      <c r="AS201" s="282">
        <f t="shared" si="865"/>
        <v>3.5844009269928062E-2</v>
      </c>
      <c r="AT201" s="282">
        <f t="shared" si="865"/>
        <v>0.55403657401321926</v>
      </c>
      <c r="AU201" s="282">
        <f t="shared" si="865"/>
        <v>0.83253479656050799</v>
      </c>
      <c r="AV201" s="282">
        <f t="shared" si="865"/>
        <v>0.73909192769269161</v>
      </c>
      <c r="AW201" s="282">
        <f t="shared" si="865"/>
        <v>1.0654534426678508</v>
      </c>
      <c r="AX201" s="282">
        <f t="shared" si="865"/>
        <v>0.3873682110977022</v>
      </c>
      <c r="AY201" s="282">
        <f t="shared" si="865"/>
        <v>1.5562289997099987</v>
      </c>
      <c r="AZ201" s="282">
        <f t="shared" si="865"/>
        <v>1.4470910383549564</v>
      </c>
      <c r="BA201" s="282">
        <f t="shared" si="865"/>
        <v>1.8317698680713193</v>
      </c>
      <c r="BB201" s="282">
        <f t="shared" si="865"/>
        <v>1.0727844780998106</v>
      </c>
      <c r="BC201" s="282">
        <f t="shared" si="865"/>
        <v>-2.910272293101535</v>
      </c>
      <c r="BD201" s="282">
        <f t="shared" si="865"/>
        <v>7.7916103092665279E-2</v>
      </c>
      <c r="BE201" s="282">
        <f t="shared" si="865"/>
        <v>1.3344166929489145</v>
      </c>
      <c r="BF201" s="282">
        <f t="shared" si="865"/>
        <v>1.2094380585079505</v>
      </c>
      <c r="BG201" s="282">
        <f t="shared" si="865"/>
        <v>1.0806363700561528</v>
      </c>
      <c r="BH201" s="282">
        <f t="shared" si="865"/>
        <v>0.44022111532193486</v>
      </c>
      <c r="BI201" s="282">
        <f t="shared" si="865"/>
        <v>1.393522239237349</v>
      </c>
      <c r="BJ201" s="282">
        <f t="shared" si="865"/>
        <v>0.93390147754089992</v>
      </c>
      <c r="BK201" s="282">
        <f t="shared" si="865"/>
        <v>0.40887033325251415</v>
      </c>
      <c r="BL201" s="282">
        <f t="shared" si="865"/>
        <v>0.41829413741922095</v>
      </c>
      <c r="BM201" s="282">
        <f t="shared" si="865"/>
        <v>1.6605185710194261</v>
      </c>
      <c r="BN201" s="282">
        <f t="shared" si="865"/>
        <v>1.2100528390395644</v>
      </c>
      <c r="BO201" s="282">
        <f t="shared" ref="BO201:CT201" si="866">SLOPE(IA116:IA170,$FN$116:$FN$170)</f>
        <v>0.64042498736842546</v>
      </c>
      <c r="BP201" s="282">
        <f t="shared" si="866"/>
        <v>1.8828048685589382</v>
      </c>
      <c r="BQ201" s="282">
        <f t="shared" si="866"/>
        <v>1.2657466870228913</v>
      </c>
      <c r="BR201" s="282">
        <f t="shared" si="866"/>
        <v>0.99610093844032743</v>
      </c>
      <c r="BS201" s="282">
        <f t="shared" si="866"/>
        <v>0.34094332880208239</v>
      </c>
      <c r="BT201" s="282">
        <f t="shared" si="866"/>
        <v>0.69203694305094365</v>
      </c>
      <c r="BU201" s="282">
        <f t="shared" si="866"/>
        <v>0.23135102852039205</v>
      </c>
      <c r="BV201" s="282">
        <f t="shared" si="866"/>
        <v>0.82638903797210006</v>
      </c>
      <c r="BW201" s="282">
        <f t="shared" si="866"/>
        <v>0.76658311646715815</v>
      </c>
      <c r="BX201" s="282">
        <f t="shared" si="866"/>
        <v>1.5391576095537571</v>
      </c>
      <c r="BY201" s="282">
        <f t="shared" si="866"/>
        <v>0.31116194299585637</v>
      </c>
      <c r="BZ201" s="282">
        <f t="shared" si="866"/>
        <v>2.7101557759336687</v>
      </c>
      <c r="CA201" s="282">
        <f t="shared" si="866"/>
        <v>0.1979834674543918</v>
      </c>
      <c r="CB201" s="282">
        <f t="shared" si="866"/>
        <v>0.76049588056464767</v>
      </c>
      <c r="CC201" s="282">
        <f t="shared" si="866"/>
        <v>0.22602630186883987</v>
      </c>
      <c r="CD201" s="282">
        <f t="shared" si="866"/>
        <v>1.1006811775857781</v>
      </c>
      <c r="CE201" s="282">
        <f t="shared" si="866"/>
        <v>1.0160937023250092</v>
      </c>
      <c r="CF201" s="282">
        <f t="shared" si="866"/>
        <v>0.46873566262797317</v>
      </c>
      <c r="CG201" s="282">
        <f t="shared" si="866"/>
        <v>0.93865046258027507</v>
      </c>
      <c r="CH201" s="282">
        <f t="shared" si="866"/>
        <v>0.14308504055899215</v>
      </c>
      <c r="CI201" s="282">
        <f t="shared" si="866"/>
        <v>0.24317775050723026</v>
      </c>
      <c r="CJ201" s="282">
        <f t="shared" si="866"/>
        <v>1.761088453109396</v>
      </c>
      <c r="CK201" s="282">
        <f t="shared" si="866"/>
        <v>1.6137481627896764</v>
      </c>
      <c r="CL201" s="282">
        <f t="shared" si="866"/>
        <v>0.71645880835568143</v>
      </c>
      <c r="CM201" s="282">
        <f t="shared" si="866"/>
        <v>1.4434773684563973</v>
      </c>
      <c r="CN201" s="282">
        <f t="shared" si="866"/>
        <v>0.69977744668320641</v>
      </c>
      <c r="CO201" s="282">
        <f t="shared" si="866"/>
        <v>0.85617987445599875</v>
      </c>
      <c r="CP201" s="282">
        <f t="shared" si="866"/>
        <v>0.45827327588563199</v>
      </c>
      <c r="CQ201" s="282">
        <f t="shared" si="866"/>
        <v>0.32766100754265259</v>
      </c>
      <c r="CR201" s="282">
        <f t="shared" si="866"/>
        <v>0.19994718083170065</v>
      </c>
      <c r="CS201" s="282">
        <f t="shared" si="866"/>
        <v>1.01246270996982</v>
      </c>
      <c r="CT201" s="282">
        <f t="shared" si="866"/>
        <v>0.9644568843593353</v>
      </c>
      <c r="CU201" s="282">
        <f t="shared" ref="CU201:DZ201" si="867">SLOPE(JG116:JG170,$FN$116:$FN$170)</f>
        <v>0.58335917699072148</v>
      </c>
      <c r="CV201" s="282">
        <f t="shared" si="867"/>
        <v>1.7129026634275646</v>
      </c>
      <c r="CW201" s="282">
        <f t="shared" si="867"/>
        <v>1.0113182133167737</v>
      </c>
      <c r="CX201" s="282">
        <f t="shared" si="867"/>
        <v>0.19699447853626567</v>
      </c>
      <c r="CY201" s="282">
        <f t="shared" si="867"/>
        <v>0.33182824143556761</v>
      </c>
      <c r="CZ201" s="282">
        <f t="shared" si="867"/>
        <v>0.34273996616168995</v>
      </c>
      <c r="DA201" s="282">
        <f t="shared" si="867"/>
        <v>1.4921353487664182</v>
      </c>
      <c r="DB201" s="282">
        <f t="shared" si="867"/>
        <v>1.4082549429095395</v>
      </c>
      <c r="DC201" s="282">
        <f t="shared" si="867"/>
        <v>1.2020454366080868</v>
      </c>
      <c r="DD201" s="282">
        <f t="shared" si="867"/>
        <v>-0.21092202774667387</v>
      </c>
      <c r="DE201" s="282">
        <f t="shared" si="867"/>
        <v>0.47801695215216983</v>
      </c>
      <c r="DF201" s="282">
        <f t="shared" si="867"/>
        <v>0.81072623853533621</v>
      </c>
      <c r="DG201" s="282">
        <f t="shared" si="867"/>
        <v>0.31116194299585637</v>
      </c>
      <c r="DH201" s="282">
        <f t="shared" si="867"/>
        <v>-0.11729977999987835</v>
      </c>
      <c r="DI201" s="282">
        <f t="shared" si="867"/>
        <v>1.1239952483940256</v>
      </c>
      <c r="DJ201" s="282">
        <f t="shared" si="867"/>
        <v>0.46898360606240497</v>
      </c>
      <c r="DK201" s="282">
        <f t="shared" si="867"/>
        <v>1.2254332964685899</v>
      </c>
      <c r="DL201" s="282">
        <f t="shared" si="867"/>
        <v>0.18004582593199878</v>
      </c>
      <c r="DM201" s="282">
        <f t="shared" si="867"/>
        <v>0.57868163282113616</v>
      </c>
      <c r="DN201" s="282">
        <f t="shared" si="867"/>
        <v>-0.10415598317674345</v>
      </c>
      <c r="DO201" s="282">
        <f t="shared" si="867"/>
        <v>0.52034377249756836</v>
      </c>
      <c r="DP201" s="282">
        <f t="shared" si="867"/>
        <v>1.317513455019488</v>
      </c>
      <c r="DQ201" s="282">
        <f t="shared" si="867"/>
        <v>0.65148970538925899</v>
      </c>
      <c r="DR201" s="282">
        <f t="shared" si="867"/>
        <v>1.2311641340952921</v>
      </c>
      <c r="DS201" s="282">
        <f t="shared" si="867"/>
        <v>0.1047149693576739</v>
      </c>
      <c r="DT201" s="282">
        <f t="shared" si="867"/>
        <v>3.1772244996644781</v>
      </c>
      <c r="DU201" s="282">
        <f t="shared" si="867"/>
        <v>4.080740023860284</v>
      </c>
      <c r="DV201" s="282">
        <f t="shared" si="867"/>
        <v>2.47047490142277</v>
      </c>
      <c r="DW201" s="282">
        <f t="shared" si="867"/>
        <v>0.79761638769337329</v>
      </c>
      <c r="DX201" s="282">
        <f t="shared" si="867"/>
        <v>1.2365373131641668</v>
      </c>
      <c r="DY201" s="282">
        <f t="shared" si="867"/>
        <v>0.96065562684312189</v>
      </c>
      <c r="DZ201" s="282">
        <f t="shared" si="867"/>
        <v>-0.22995066652993512</v>
      </c>
      <c r="EA201" s="282">
        <f t="shared" ref="EA201:FF201" si="868">SLOPE(KM116:KM170,$FN$116:$FN$170)</f>
        <v>1.4623845474344905</v>
      </c>
      <c r="EB201" s="282">
        <f t="shared" si="868"/>
        <v>0.85848610350117294</v>
      </c>
      <c r="EC201" s="282">
        <f t="shared" si="868"/>
        <v>1.3053672363903512</v>
      </c>
      <c r="ED201" s="282">
        <f t="shared" si="868"/>
        <v>1.3978359845958888</v>
      </c>
      <c r="EE201" s="282">
        <f t="shared" si="868"/>
        <v>2.4819272303156983</v>
      </c>
      <c r="EF201" s="282">
        <f t="shared" si="868"/>
        <v>0.98640156608771667</v>
      </c>
      <c r="EG201" s="282">
        <f t="shared" si="868"/>
        <v>0.81482415174816447</v>
      </c>
      <c r="EH201" s="282">
        <f t="shared" si="868"/>
        <v>0.8985627793081884</v>
      </c>
      <c r="EI201" s="282">
        <f t="shared" si="868"/>
        <v>1.2556371411481762</v>
      </c>
      <c r="EJ201" s="282">
        <f t="shared" si="868"/>
        <v>-0.16707258205589745</v>
      </c>
      <c r="EK201" s="282">
        <f t="shared" si="868"/>
        <v>-0.29253162768211838</v>
      </c>
      <c r="EL201" s="282">
        <f t="shared" si="868"/>
        <v>0.49838959544624578</v>
      </c>
      <c r="EM201" s="282">
        <f t="shared" si="868"/>
        <v>0.3133466226525109</v>
      </c>
      <c r="EN201" s="282">
        <f t="shared" si="868"/>
        <v>0.3312783959035886</v>
      </c>
      <c r="EO201" s="282">
        <f t="shared" si="868"/>
        <v>1.4160089780042928</v>
      </c>
      <c r="EP201" s="282">
        <f t="shared" si="868"/>
        <v>1.5199006873599112</v>
      </c>
      <c r="EQ201" s="282">
        <f t="shared" si="868"/>
        <v>1.716775838290497</v>
      </c>
      <c r="ER201" s="282">
        <f t="shared" si="868"/>
        <v>0.24469311963809118</v>
      </c>
      <c r="ES201" s="282">
        <f t="shared" si="868"/>
        <v>1.0300367179926482</v>
      </c>
      <c r="ET201" s="282">
        <f t="shared" si="868"/>
        <v>0.12610692073517465</v>
      </c>
      <c r="EU201" s="282">
        <f t="shared" si="868"/>
        <v>0.70972056232880121</v>
      </c>
      <c r="EV201" s="282">
        <f t="shared" si="868"/>
        <v>0.50462991039974847</v>
      </c>
      <c r="EW201" s="282">
        <f t="shared" si="868"/>
        <v>0.57428559090256903</v>
      </c>
      <c r="EX201" s="282">
        <f t="shared" si="868"/>
        <v>1.663145516033623</v>
      </c>
      <c r="EY201" s="282">
        <f t="shared" si="868"/>
        <v>0.88296024565747833</v>
      </c>
      <c r="EZ201" s="282">
        <f t="shared" si="868"/>
        <v>0.5676845011961078</v>
      </c>
      <c r="FA201" s="282">
        <f t="shared" si="868"/>
        <v>-7.1119805596331007E-2</v>
      </c>
      <c r="FB201" s="282">
        <f t="shared" si="868"/>
        <v>0.43475378919970942</v>
      </c>
      <c r="FC201" s="282">
        <f t="shared" si="868"/>
        <v>0.36384944153705812</v>
      </c>
      <c r="FD201" s="282">
        <f t="shared" si="868"/>
        <v>0.39213359085000637</v>
      </c>
      <c r="FE201" s="282">
        <f t="shared" si="868"/>
        <v>0.3027915122767933</v>
      </c>
      <c r="FF201" s="282">
        <f t="shared" si="868"/>
        <v>0.61082966179395171</v>
      </c>
      <c r="FG201" s="282">
        <f t="shared" ref="FG201:FJ201" si="869">SLOPE(LS116:LS170,$FN$116:$FN$170)</f>
        <v>0.47862498630675343</v>
      </c>
      <c r="FH201" s="282">
        <f t="shared" si="869"/>
        <v>0.52378742338643947</v>
      </c>
      <c r="FI201" s="282">
        <f t="shared" si="869"/>
        <v>0.74875599550736871</v>
      </c>
      <c r="FJ201" s="179">
        <f t="shared" si="869"/>
        <v>0.45565990622206604</v>
      </c>
      <c r="FK201" s="5"/>
    </row>
    <row r="202" spans="1:170">
      <c r="A202" s="248" t="s">
        <v>185</v>
      </c>
      <c r="B202" s="223"/>
      <c r="C202" s="283">
        <f t="shared" ref="C202:AH202" si="870">SLOPE(FO116:FO171,$FN$116:$FN$171)</f>
        <v>0.7783112291713381</v>
      </c>
      <c r="D202" s="283">
        <f t="shared" si="870"/>
        <v>0.5167307665089762</v>
      </c>
      <c r="E202" s="283">
        <f t="shared" si="870"/>
        <v>0.65907667129991798</v>
      </c>
      <c r="F202" s="283">
        <f t="shared" si="870"/>
        <v>0.60209373627751039</v>
      </c>
      <c r="G202" s="283">
        <f t="shared" si="870"/>
        <v>2.6317520697832628</v>
      </c>
      <c r="H202" s="283">
        <f t="shared" si="870"/>
        <v>1.0430651639791175</v>
      </c>
      <c r="I202" s="283">
        <f t="shared" si="870"/>
        <v>0.30444455935432235</v>
      </c>
      <c r="J202" s="283">
        <f t="shared" si="870"/>
        <v>3.5399065911211673</v>
      </c>
      <c r="K202" s="283">
        <f t="shared" si="870"/>
        <v>0.96275117186047343</v>
      </c>
      <c r="L202" s="283">
        <f t="shared" si="870"/>
        <v>0.79110931849201849</v>
      </c>
      <c r="M202" s="283">
        <f t="shared" si="870"/>
        <v>0</v>
      </c>
      <c r="N202" s="283">
        <f t="shared" si="870"/>
        <v>0.37679542876030192</v>
      </c>
      <c r="O202" s="283">
        <f t="shared" si="870"/>
        <v>1.0998847226971382</v>
      </c>
      <c r="P202" s="283">
        <f t="shared" si="870"/>
        <v>0.83519782525774877</v>
      </c>
      <c r="Q202" s="283">
        <f t="shared" si="870"/>
        <v>0.92946839784017987</v>
      </c>
      <c r="R202" s="283">
        <f t="shared" si="870"/>
        <v>0.83240759889039762</v>
      </c>
      <c r="S202" s="283">
        <f t="shared" si="870"/>
        <v>1.3228148152111106</v>
      </c>
      <c r="T202" s="283">
        <f t="shared" si="870"/>
        <v>0.90056907788699714</v>
      </c>
      <c r="U202" s="283">
        <f t="shared" si="870"/>
        <v>0.58043606563115258</v>
      </c>
      <c r="V202" s="283">
        <f t="shared" si="870"/>
        <v>0.17760565156566929</v>
      </c>
      <c r="W202" s="283">
        <f t="shared" si="870"/>
        <v>2.0258055982384238</v>
      </c>
      <c r="X202" s="283">
        <f t="shared" si="870"/>
        <v>0.83307350593722429</v>
      </c>
      <c r="Y202" s="283">
        <f t="shared" si="870"/>
        <v>0.38085378327459035</v>
      </c>
      <c r="Z202" s="283">
        <f t="shared" si="870"/>
        <v>1.0641100051915651</v>
      </c>
      <c r="AA202" s="283">
        <f t="shared" si="870"/>
        <v>1.8413507818509558</v>
      </c>
      <c r="AB202" s="283">
        <f t="shared" si="870"/>
        <v>0.29643255953902564</v>
      </c>
      <c r="AC202" s="283">
        <f t="shared" si="870"/>
        <v>0.81689350601014354</v>
      </c>
      <c r="AD202" s="283">
        <f t="shared" si="870"/>
        <v>1.368262835209785</v>
      </c>
      <c r="AE202" s="283">
        <f t="shared" si="870"/>
        <v>1.4116499576808967</v>
      </c>
      <c r="AF202" s="283">
        <f t="shared" si="870"/>
        <v>0.98956804119623443</v>
      </c>
      <c r="AG202" s="283">
        <f t="shared" si="870"/>
        <v>0.25653867141131542</v>
      </c>
      <c r="AH202" s="283">
        <f t="shared" si="870"/>
        <v>0.93157244949131879</v>
      </c>
      <c r="AI202" s="283">
        <f t="shared" ref="AI202:BN202" si="871">SLOPE(GU116:GU171,$FN$116:$FN$171)</f>
        <v>1.0956567368449408</v>
      </c>
      <c r="AJ202" s="283">
        <f t="shared" si="871"/>
        <v>0.71694509084437408</v>
      </c>
      <c r="AK202" s="283">
        <f t="shared" si="871"/>
        <v>-0.14253233977944457</v>
      </c>
      <c r="AL202" s="283">
        <f t="shared" si="871"/>
        <v>1.1142657723328948</v>
      </c>
      <c r="AM202" s="283">
        <f t="shared" si="871"/>
        <v>1.4591302969864577</v>
      </c>
      <c r="AN202" s="283">
        <f t="shared" si="871"/>
        <v>1.4851419741959435</v>
      </c>
      <c r="AO202" s="283">
        <f t="shared" si="871"/>
        <v>0.91312724583636173</v>
      </c>
      <c r="AP202" s="283">
        <f t="shared" si="871"/>
        <v>1.4068119497550635</v>
      </c>
      <c r="AQ202" s="283">
        <f t="shared" si="871"/>
        <v>-0.12525374417132387</v>
      </c>
      <c r="AR202" s="283">
        <f t="shared" si="871"/>
        <v>0.6435592097307995</v>
      </c>
      <c r="AS202" s="283">
        <f t="shared" si="871"/>
        <v>3.7338833878291455E-2</v>
      </c>
      <c r="AT202" s="283">
        <f t="shared" si="871"/>
        <v>0.55295625629088896</v>
      </c>
      <c r="AU202" s="283">
        <f t="shared" si="871"/>
        <v>0.83281198078093488</v>
      </c>
      <c r="AV202" s="283">
        <f t="shared" si="871"/>
        <v>0.73881158862407814</v>
      </c>
      <c r="AW202" s="283">
        <f t="shared" si="871"/>
        <v>1.0664633258495848</v>
      </c>
      <c r="AX202" s="283">
        <f t="shared" si="871"/>
        <v>0.38633221553010139</v>
      </c>
      <c r="AY202" s="283">
        <f t="shared" si="871"/>
        <v>1.5534182333763078</v>
      </c>
      <c r="AZ202" s="283">
        <f t="shared" si="871"/>
        <v>1.4463576404406802</v>
      </c>
      <c r="BA202" s="283">
        <f t="shared" si="871"/>
        <v>1.8290251850657613</v>
      </c>
      <c r="BB202" s="283">
        <f t="shared" si="871"/>
        <v>1.0730583262244271</v>
      </c>
      <c r="BC202" s="283">
        <f t="shared" si="871"/>
        <v>-2.9285805601753716</v>
      </c>
      <c r="BD202" s="283">
        <f t="shared" si="871"/>
        <v>7.5543141269244732E-2</v>
      </c>
      <c r="BE202" s="283">
        <f t="shared" si="871"/>
        <v>1.3358882126455369</v>
      </c>
      <c r="BF202" s="283">
        <f t="shared" si="871"/>
        <v>1.2115820899126339</v>
      </c>
      <c r="BG202" s="283">
        <f t="shared" si="871"/>
        <v>1.0766040319420849</v>
      </c>
      <c r="BH202" s="283">
        <f t="shared" si="871"/>
        <v>0.44024338905743432</v>
      </c>
      <c r="BI202" s="283">
        <f t="shared" si="871"/>
        <v>1.3919332578329768</v>
      </c>
      <c r="BJ202" s="283">
        <f t="shared" si="871"/>
        <v>0.93771457298962935</v>
      </c>
      <c r="BK202" s="283">
        <f t="shared" si="871"/>
        <v>0.40994692840053892</v>
      </c>
      <c r="BL202" s="283">
        <f t="shared" si="871"/>
        <v>0.41805942236276489</v>
      </c>
      <c r="BM202" s="283">
        <f t="shared" si="871"/>
        <v>1.6591977595426748</v>
      </c>
      <c r="BN202" s="283">
        <f t="shared" si="871"/>
        <v>1.2125940030575293</v>
      </c>
      <c r="BO202" s="283">
        <f t="shared" ref="BO202:CT202" si="872">SLOPE(IA116:IA171,$FN$116:$FN$171)</f>
        <v>0.64290006884706119</v>
      </c>
      <c r="BP202" s="283">
        <f t="shared" si="872"/>
        <v>1.882152213424332</v>
      </c>
      <c r="BQ202" s="283">
        <f t="shared" si="872"/>
        <v>1.2648094785644668</v>
      </c>
      <c r="BR202" s="283">
        <f t="shared" si="872"/>
        <v>0.99413010134281177</v>
      </c>
      <c r="BS202" s="283">
        <f t="shared" si="872"/>
        <v>0.34169831745337509</v>
      </c>
      <c r="BT202" s="283">
        <f t="shared" si="872"/>
        <v>0.69480290473193296</v>
      </c>
      <c r="BU202" s="283">
        <f t="shared" si="872"/>
        <v>0.23423769074209513</v>
      </c>
      <c r="BV202" s="283">
        <f t="shared" si="872"/>
        <v>0.82700399992072715</v>
      </c>
      <c r="BW202" s="283">
        <f t="shared" si="872"/>
        <v>0.76618894633464629</v>
      </c>
      <c r="BX202" s="283">
        <f t="shared" si="872"/>
        <v>1.5377376850075934</v>
      </c>
      <c r="BY202" s="283">
        <f t="shared" si="872"/>
        <v>0.31371026992111761</v>
      </c>
      <c r="BZ202" s="283">
        <f t="shared" si="872"/>
        <v>2.7066673278119842</v>
      </c>
      <c r="CA202" s="283">
        <f t="shared" si="872"/>
        <v>0.19897907359661446</v>
      </c>
      <c r="CB202" s="283">
        <f t="shared" si="872"/>
        <v>0.76399893791424178</v>
      </c>
      <c r="CC202" s="283">
        <f t="shared" si="872"/>
        <v>0.22998345657075844</v>
      </c>
      <c r="CD202" s="283">
        <f t="shared" si="872"/>
        <v>1.1029233357982919</v>
      </c>
      <c r="CE202" s="283">
        <f t="shared" si="872"/>
        <v>1.0174942649118071</v>
      </c>
      <c r="CF202" s="283">
        <f t="shared" si="872"/>
        <v>0.4691787670365013</v>
      </c>
      <c r="CG202" s="283">
        <f t="shared" si="872"/>
        <v>0.94375193995958795</v>
      </c>
      <c r="CH202" s="283">
        <f t="shared" si="872"/>
        <v>0.14207267963972181</v>
      </c>
      <c r="CI202" s="283">
        <f t="shared" si="872"/>
        <v>0.2455355544217577</v>
      </c>
      <c r="CJ202" s="283">
        <f t="shared" si="872"/>
        <v>1.76399489450903</v>
      </c>
      <c r="CK202" s="283">
        <f t="shared" si="872"/>
        <v>1.6189018076764818</v>
      </c>
      <c r="CL202" s="283">
        <f t="shared" si="872"/>
        <v>0.71590365906021736</v>
      </c>
      <c r="CM202" s="283">
        <f t="shared" si="872"/>
        <v>1.4450222059879463</v>
      </c>
      <c r="CN202" s="283">
        <f t="shared" si="872"/>
        <v>0.69818443219063264</v>
      </c>
      <c r="CO202" s="283">
        <f t="shared" si="872"/>
        <v>0.83784915905789215</v>
      </c>
      <c r="CP202" s="283">
        <f t="shared" si="872"/>
        <v>0.45782373803406229</v>
      </c>
      <c r="CQ202" s="283">
        <f t="shared" si="872"/>
        <v>0.33090995565007297</v>
      </c>
      <c r="CR202" s="283">
        <f t="shared" si="872"/>
        <v>0.20386428244896182</v>
      </c>
      <c r="CS202" s="283">
        <f t="shared" si="872"/>
        <v>1.0122071636867001</v>
      </c>
      <c r="CT202" s="283">
        <f t="shared" si="872"/>
        <v>0.96431076126759474</v>
      </c>
      <c r="CU202" s="283">
        <f t="shared" ref="CU202:DZ202" si="873">SLOPE(JG116:JG171,$FN$116:$FN$171)</f>
        <v>0.582857485227946</v>
      </c>
      <c r="CV202" s="283">
        <f t="shared" si="873"/>
        <v>1.7068859665452383</v>
      </c>
      <c r="CW202" s="283">
        <f t="shared" si="873"/>
        <v>1.0115112288219437</v>
      </c>
      <c r="CX202" s="283">
        <f t="shared" si="873"/>
        <v>0.19924349200503297</v>
      </c>
      <c r="CY202" s="283">
        <f t="shared" si="873"/>
        <v>0.33336937538962241</v>
      </c>
      <c r="CZ202" s="283">
        <f t="shared" si="873"/>
        <v>0.34552302477601693</v>
      </c>
      <c r="DA202" s="283">
        <f t="shared" si="873"/>
        <v>1.4900799045132092</v>
      </c>
      <c r="DB202" s="283">
        <f t="shared" si="873"/>
        <v>1.4068119497550635</v>
      </c>
      <c r="DC202" s="283">
        <f t="shared" si="873"/>
        <v>1.2053829482216452</v>
      </c>
      <c r="DD202" s="283">
        <f t="shared" si="873"/>
        <v>-0.20993703011949716</v>
      </c>
      <c r="DE202" s="283">
        <f t="shared" si="873"/>
        <v>0.48031386595731412</v>
      </c>
      <c r="DF202" s="283">
        <f t="shared" si="873"/>
        <v>0.81139176067128893</v>
      </c>
      <c r="DG202" s="283">
        <f t="shared" si="873"/>
        <v>0.31371026992111761</v>
      </c>
      <c r="DH202" s="283">
        <f t="shared" si="873"/>
        <v>-0.11645812092558476</v>
      </c>
      <c r="DI202" s="283">
        <f t="shared" si="873"/>
        <v>1.1259333667171945</v>
      </c>
      <c r="DJ202" s="283">
        <f t="shared" si="873"/>
        <v>0.46741456249980107</v>
      </c>
      <c r="DK202" s="283">
        <f t="shared" si="873"/>
        <v>1.2303452934901764</v>
      </c>
      <c r="DL202" s="283">
        <f t="shared" si="873"/>
        <v>0.18076543699028499</v>
      </c>
      <c r="DM202" s="283">
        <f t="shared" si="873"/>
        <v>0.58078373323396437</v>
      </c>
      <c r="DN202" s="283">
        <f t="shared" si="873"/>
        <v>-0.1047561235588312</v>
      </c>
      <c r="DO202" s="283">
        <f t="shared" si="873"/>
        <v>0.52124990564509788</v>
      </c>
      <c r="DP202" s="283">
        <f t="shared" si="873"/>
        <v>1.3180354765252051</v>
      </c>
      <c r="DQ202" s="283">
        <f t="shared" si="873"/>
        <v>0.65690610520430237</v>
      </c>
      <c r="DR202" s="283">
        <f t="shared" si="873"/>
        <v>1.2331643178972489</v>
      </c>
      <c r="DS202" s="283">
        <f t="shared" si="873"/>
        <v>0.10716607873959164</v>
      </c>
      <c r="DT202" s="283">
        <f t="shared" si="873"/>
        <v>3.1692576945302871</v>
      </c>
      <c r="DU202" s="283">
        <f t="shared" si="873"/>
        <v>4.0782042534639391</v>
      </c>
      <c r="DV202" s="283">
        <f t="shared" si="873"/>
        <v>2.4670591430128361</v>
      </c>
      <c r="DW202" s="283">
        <f t="shared" si="873"/>
        <v>0.79269371597847249</v>
      </c>
      <c r="DX202" s="283">
        <f t="shared" si="873"/>
        <v>1.2353182973398991</v>
      </c>
      <c r="DY202" s="283">
        <f t="shared" si="873"/>
        <v>0.96141975115896638</v>
      </c>
      <c r="DZ202" s="283">
        <f t="shared" si="873"/>
        <v>-0.23094255770467373</v>
      </c>
      <c r="EA202" s="283">
        <f t="shared" ref="EA202:FF202" si="874">SLOPE(KM116:KM171,$FN$116:$FN$171)</f>
        <v>1.4640451818912006</v>
      </c>
      <c r="EB202" s="283">
        <f t="shared" si="874"/>
        <v>0.85417337930501547</v>
      </c>
      <c r="EC202" s="283">
        <f t="shared" si="874"/>
        <v>1.310593350899103</v>
      </c>
      <c r="ED202" s="283">
        <f t="shared" si="874"/>
        <v>1.3982176135172475</v>
      </c>
      <c r="EE202" s="283">
        <f t="shared" si="874"/>
        <v>2.4787424010266488</v>
      </c>
      <c r="EF202" s="283">
        <f t="shared" si="874"/>
        <v>0.98823265456148024</v>
      </c>
      <c r="EG202" s="283">
        <f t="shared" si="874"/>
        <v>0.81889008720619216</v>
      </c>
      <c r="EH202" s="283">
        <f t="shared" si="874"/>
        <v>0.90031462866367429</v>
      </c>
      <c r="EI202" s="283">
        <f t="shared" si="874"/>
        <v>1.2589184133330382</v>
      </c>
      <c r="EJ202" s="283">
        <f t="shared" si="874"/>
        <v>-0.16440842278451434</v>
      </c>
      <c r="EK202" s="283">
        <f t="shared" si="874"/>
        <v>-0.29315755278909877</v>
      </c>
      <c r="EL202" s="283">
        <f t="shared" si="874"/>
        <v>0.49869210034219746</v>
      </c>
      <c r="EM202" s="283">
        <f t="shared" si="874"/>
        <v>0.31801314951574505</v>
      </c>
      <c r="EN202" s="283">
        <f t="shared" si="874"/>
        <v>0.33176610792173594</v>
      </c>
      <c r="EO202" s="283">
        <f t="shared" si="874"/>
        <v>1.4173059174550189</v>
      </c>
      <c r="EP202" s="283">
        <f t="shared" si="874"/>
        <v>1.5218237031852031</v>
      </c>
      <c r="EQ202" s="283">
        <f t="shared" si="874"/>
        <v>1.7152722724321121</v>
      </c>
      <c r="ER202" s="283">
        <f t="shared" si="874"/>
        <v>0.24571143129348441</v>
      </c>
      <c r="ES202" s="283">
        <f t="shared" si="874"/>
        <v>1.0286790231717802</v>
      </c>
      <c r="ET202" s="283">
        <f t="shared" si="874"/>
        <v>0.12865399848457487</v>
      </c>
      <c r="EU202" s="283">
        <f t="shared" si="874"/>
        <v>0.71260300976825286</v>
      </c>
      <c r="EV202" s="283">
        <f t="shared" si="874"/>
        <v>0.5061578112944124</v>
      </c>
      <c r="EW202" s="283">
        <f t="shared" si="874"/>
        <v>0.57521028820031117</v>
      </c>
      <c r="EX202" s="283">
        <f t="shared" si="874"/>
        <v>1.6626445827700738</v>
      </c>
      <c r="EY202" s="283">
        <f t="shared" si="874"/>
        <v>0.88253832232991014</v>
      </c>
      <c r="EZ202" s="283">
        <f t="shared" si="874"/>
        <v>0.56720263416320238</v>
      </c>
      <c r="FA202" s="283">
        <f t="shared" si="874"/>
        <v>-7.0894770497494805E-2</v>
      </c>
      <c r="FB202" s="283">
        <f t="shared" si="874"/>
        <v>0.43606111506416045</v>
      </c>
      <c r="FC202" s="283">
        <f t="shared" si="874"/>
        <v>0.36393257411575658</v>
      </c>
      <c r="FD202" s="283">
        <f t="shared" si="874"/>
        <v>0.39000347274511299</v>
      </c>
      <c r="FE202" s="283">
        <f t="shared" si="874"/>
        <v>0.30476558619393379</v>
      </c>
      <c r="FF202" s="283">
        <f t="shared" si="874"/>
        <v>0.61027494496260637</v>
      </c>
      <c r="FG202" s="283">
        <f t="shared" ref="FG202:FJ202" si="875">SLOPE(LS116:LS171,$FN$116:$FN$171)</f>
        <v>0.48214657803081229</v>
      </c>
      <c r="FH202" s="283">
        <f t="shared" si="875"/>
        <v>0.52382059884221965</v>
      </c>
      <c r="FI202" s="283">
        <f t="shared" si="875"/>
        <v>0.75242921572369292</v>
      </c>
      <c r="FJ202" s="180">
        <f t="shared" si="875"/>
        <v>0.45529197100914287</v>
      </c>
      <c r="FK202" s="5"/>
    </row>
    <row r="203" spans="1:170">
      <c r="A203" s="249" t="s">
        <v>186</v>
      </c>
      <c r="B203" s="223"/>
      <c r="C203" s="284">
        <f t="shared" ref="C203:AH203" si="876">SLOPE(FO116:FO172,$FN$116:$FN$172)</f>
        <v>0.74534029399536139</v>
      </c>
      <c r="D203" s="284">
        <f t="shared" si="876"/>
        <v>0.54228996990888267</v>
      </c>
      <c r="E203" s="284">
        <f t="shared" si="876"/>
        <v>0.68855140441191254</v>
      </c>
      <c r="F203" s="284">
        <f t="shared" si="876"/>
        <v>0.61942038078787032</v>
      </c>
      <c r="G203" s="284">
        <f t="shared" si="876"/>
        <v>2.6877191664024793</v>
      </c>
      <c r="H203" s="284">
        <f t="shared" si="876"/>
        <v>1.040963803288474</v>
      </c>
      <c r="I203" s="284">
        <f t="shared" si="876"/>
        <v>0.34781131483756283</v>
      </c>
      <c r="J203" s="284">
        <f t="shared" si="876"/>
        <v>3.5986920001895841</v>
      </c>
      <c r="K203" s="284">
        <f t="shared" si="876"/>
        <v>0.99576119752844017</v>
      </c>
      <c r="L203" s="284">
        <f t="shared" si="876"/>
        <v>0.81453292011549805</v>
      </c>
      <c r="M203" s="284">
        <f t="shared" si="876"/>
        <v>0</v>
      </c>
      <c r="N203" s="284">
        <f t="shared" si="876"/>
        <v>0.37590178029895133</v>
      </c>
      <c r="O203" s="284">
        <f t="shared" si="876"/>
        <v>1.1292852705335237</v>
      </c>
      <c r="P203" s="284">
        <f t="shared" si="876"/>
        <v>0.89091818612265183</v>
      </c>
      <c r="Q203" s="284">
        <f t="shared" si="876"/>
        <v>0.94521501003705688</v>
      </c>
      <c r="R203" s="284">
        <f t="shared" si="876"/>
        <v>0.91037096051246835</v>
      </c>
      <c r="S203" s="284">
        <f t="shared" si="876"/>
        <v>1.315042912835273</v>
      </c>
      <c r="T203" s="284">
        <f t="shared" si="876"/>
        <v>0.92092838813478151</v>
      </c>
      <c r="U203" s="284">
        <f t="shared" si="876"/>
        <v>0.63092454631136385</v>
      </c>
      <c r="V203" s="284">
        <f t="shared" si="876"/>
        <v>0.18511452510288101</v>
      </c>
      <c r="W203" s="284">
        <f t="shared" si="876"/>
        <v>2.0368646643451758</v>
      </c>
      <c r="X203" s="284">
        <f t="shared" si="876"/>
        <v>0.86974435795250449</v>
      </c>
      <c r="Y203" s="284">
        <f t="shared" si="876"/>
        <v>0.39682419698801652</v>
      </c>
      <c r="Z203" s="284">
        <f t="shared" si="876"/>
        <v>1.0872849006734626</v>
      </c>
      <c r="AA203" s="284">
        <f t="shared" si="876"/>
        <v>1.8486844915372989</v>
      </c>
      <c r="AB203" s="284">
        <f t="shared" si="876"/>
        <v>0.32959626001078529</v>
      </c>
      <c r="AC203" s="284">
        <f t="shared" si="876"/>
        <v>0.87344204568875172</v>
      </c>
      <c r="AD203" s="284">
        <f t="shared" si="876"/>
        <v>1.379958452927927</v>
      </c>
      <c r="AE203" s="284">
        <f t="shared" si="876"/>
        <v>1.4454320189655523</v>
      </c>
      <c r="AF203" s="284">
        <f t="shared" si="876"/>
        <v>0.9942172167667086</v>
      </c>
      <c r="AG203" s="284">
        <f t="shared" si="876"/>
        <v>0.23771380051346566</v>
      </c>
      <c r="AH203" s="284">
        <f t="shared" si="876"/>
        <v>0.97974483845830573</v>
      </c>
      <c r="AI203" s="284">
        <f t="shared" ref="AI203:BN203" si="877">SLOPE(GU116:GU172,$FN$116:$FN$172)</f>
        <v>1.1047336020771996</v>
      </c>
      <c r="AJ203" s="284">
        <f t="shared" si="877"/>
        <v>0.72793445314482785</v>
      </c>
      <c r="AK203" s="284">
        <f t="shared" si="877"/>
        <v>-0.14950910210174745</v>
      </c>
      <c r="AL203" s="284">
        <f t="shared" si="877"/>
        <v>1.1455914495557766</v>
      </c>
      <c r="AM203" s="284">
        <f t="shared" si="877"/>
        <v>1.4763372496826677</v>
      </c>
      <c r="AN203" s="284">
        <f t="shared" si="877"/>
        <v>1.4903498254780985</v>
      </c>
      <c r="AO203" s="284">
        <f t="shared" si="877"/>
        <v>0.93177844881147709</v>
      </c>
      <c r="AP203" s="284">
        <f t="shared" si="877"/>
        <v>1.4202109118193604</v>
      </c>
      <c r="AQ203" s="284">
        <f t="shared" si="877"/>
        <v>-0.11015514803558418</v>
      </c>
      <c r="AR203" s="284">
        <f t="shared" si="877"/>
        <v>0.61189254138740778</v>
      </c>
      <c r="AS203" s="284">
        <f t="shared" si="877"/>
        <v>3.9503172874719154E-2</v>
      </c>
      <c r="AT203" s="284">
        <f t="shared" si="877"/>
        <v>0.59562935379013104</v>
      </c>
      <c r="AU203" s="284">
        <f t="shared" si="877"/>
        <v>0.82202768314708996</v>
      </c>
      <c r="AV203" s="284">
        <f t="shared" si="877"/>
        <v>0.73500997299985049</v>
      </c>
      <c r="AW203" s="284">
        <f t="shared" si="877"/>
        <v>1.0833851185683125</v>
      </c>
      <c r="AX203" s="284">
        <f t="shared" si="877"/>
        <v>0.46590477189003626</v>
      </c>
      <c r="AY203" s="284">
        <f t="shared" si="877"/>
        <v>1.5601452037746351</v>
      </c>
      <c r="AZ203" s="284">
        <f t="shared" si="877"/>
        <v>1.4733055116124361</v>
      </c>
      <c r="BA203" s="284">
        <f t="shared" si="877"/>
        <v>1.9441740416248299</v>
      </c>
      <c r="BB203" s="284">
        <f t="shared" si="877"/>
        <v>1.1001640941458288</v>
      </c>
      <c r="BC203" s="284">
        <f t="shared" si="877"/>
        <v>-2.7573854587356652</v>
      </c>
      <c r="BD203" s="284">
        <f t="shared" si="877"/>
        <v>0.14630311401090709</v>
      </c>
      <c r="BE203" s="284">
        <f t="shared" si="877"/>
        <v>1.3362980389393178</v>
      </c>
      <c r="BF203" s="284">
        <f t="shared" si="877"/>
        <v>1.2656326998416214</v>
      </c>
      <c r="BG203" s="284">
        <f t="shared" si="877"/>
        <v>1.0905745190400402</v>
      </c>
      <c r="BH203" s="284">
        <f t="shared" si="877"/>
        <v>0.45999707739884299</v>
      </c>
      <c r="BI203" s="284">
        <f t="shared" si="877"/>
        <v>1.3859177829266718</v>
      </c>
      <c r="BJ203" s="284">
        <f t="shared" si="877"/>
        <v>0.98646417031212486</v>
      </c>
      <c r="BK203" s="284">
        <f t="shared" si="877"/>
        <v>0.42033765015404689</v>
      </c>
      <c r="BL203" s="284">
        <f t="shared" si="877"/>
        <v>0.42024658463575187</v>
      </c>
      <c r="BM203" s="284">
        <f t="shared" si="877"/>
        <v>1.6830400400760739</v>
      </c>
      <c r="BN203" s="284">
        <f t="shared" si="877"/>
        <v>1.264591000121621</v>
      </c>
      <c r="BO203" s="284">
        <f t="shared" ref="BO203:CT203" si="878">SLOPE(IA116:IA172,$FN$116:$FN$172)</f>
        <v>0.6246873957644925</v>
      </c>
      <c r="BP203" s="284">
        <f t="shared" si="878"/>
        <v>1.8835741420527881</v>
      </c>
      <c r="BQ203" s="284">
        <f t="shared" si="878"/>
        <v>1.2857520667584206</v>
      </c>
      <c r="BR203" s="284">
        <f t="shared" si="878"/>
        <v>1.0054468018501259</v>
      </c>
      <c r="BS203" s="284">
        <f t="shared" si="878"/>
        <v>0.33403138683457939</v>
      </c>
      <c r="BT203" s="284">
        <f t="shared" si="878"/>
        <v>0.75170736209412836</v>
      </c>
      <c r="BU203" s="284">
        <f t="shared" si="878"/>
        <v>0.23465774772620238</v>
      </c>
      <c r="BV203" s="284">
        <f t="shared" si="878"/>
        <v>0.84347942889833094</v>
      </c>
      <c r="BW203" s="284">
        <f t="shared" si="878"/>
        <v>0.74428061989739291</v>
      </c>
      <c r="BX203" s="284">
        <f t="shared" si="878"/>
        <v>1.5397034879207234</v>
      </c>
      <c r="BY203" s="284">
        <f t="shared" si="878"/>
        <v>0.28483767305249025</v>
      </c>
      <c r="BZ203" s="284">
        <f t="shared" si="878"/>
        <v>2.6815411302837111</v>
      </c>
      <c r="CA203" s="284">
        <f t="shared" si="878"/>
        <v>0.18974966193752185</v>
      </c>
      <c r="CB203" s="284">
        <f t="shared" si="878"/>
        <v>0.75033733215882836</v>
      </c>
      <c r="CC203" s="284">
        <f t="shared" si="878"/>
        <v>0.25282261037509546</v>
      </c>
      <c r="CD203" s="284">
        <f t="shared" si="878"/>
        <v>1.1395263722910589</v>
      </c>
      <c r="CE203" s="284">
        <f t="shared" si="878"/>
        <v>1.0504796789362527</v>
      </c>
      <c r="CF203" s="284">
        <f t="shared" si="878"/>
        <v>0.44584855616405178</v>
      </c>
      <c r="CG203" s="284">
        <f t="shared" si="878"/>
        <v>0.79349119317954209</v>
      </c>
      <c r="CH203" s="284">
        <f t="shared" si="878"/>
        <v>0.19100325958182093</v>
      </c>
      <c r="CI203" s="284">
        <f t="shared" si="878"/>
        <v>0.27843991370295973</v>
      </c>
      <c r="CJ203" s="284">
        <f t="shared" si="878"/>
        <v>1.8658931990637864</v>
      </c>
      <c r="CK203" s="284">
        <f t="shared" si="878"/>
        <v>1.6147150963182728</v>
      </c>
      <c r="CL203" s="284">
        <f t="shared" si="878"/>
        <v>0.69430054707029143</v>
      </c>
      <c r="CM203" s="284">
        <f t="shared" si="878"/>
        <v>1.420307716062702</v>
      </c>
      <c r="CN203" s="284">
        <f t="shared" si="878"/>
        <v>0.76120458027514826</v>
      </c>
      <c r="CO203" s="284">
        <f t="shared" si="878"/>
        <v>0.87085173240340408</v>
      </c>
      <c r="CP203" s="284">
        <f t="shared" si="878"/>
        <v>0.49008166694486832</v>
      </c>
      <c r="CQ203" s="284">
        <f t="shared" si="878"/>
        <v>0.32017042294358167</v>
      </c>
      <c r="CR203" s="284">
        <f t="shared" si="878"/>
        <v>0.22772169914234669</v>
      </c>
      <c r="CS203" s="284">
        <f t="shared" si="878"/>
        <v>1.041511472801232</v>
      </c>
      <c r="CT203" s="284">
        <f t="shared" si="878"/>
        <v>0.97172814454431222</v>
      </c>
      <c r="CU203" s="284">
        <f t="shared" ref="CU203:DZ203" si="879">SLOPE(JG116:JG172,$FN$116:$FN$172)</f>
        <v>0.62639565664273522</v>
      </c>
      <c r="CV203" s="284">
        <f t="shared" si="879"/>
        <v>1.7484035796469122</v>
      </c>
      <c r="CW203" s="284">
        <f t="shared" si="879"/>
        <v>1.0196435660694871</v>
      </c>
      <c r="CX203" s="284">
        <f t="shared" si="879"/>
        <v>0.22255577050034461</v>
      </c>
      <c r="CY203" s="284">
        <f t="shared" si="879"/>
        <v>0.37991909250371597</v>
      </c>
      <c r="CZ203" s="284">
        <f t="shared" si="879"/>
        <v>0.38737885370242237</v>
      </c>
      <c r="DA203" s="284">
        <f t="shared" si="879"/>
        <v>1.4780742589133382</v>
      </c>
      <c r="DB203" s="284">
        <f t="shared" si="879"/>
        <v>1.4202109118193604</v>
      </c>
      <c r="DC203" s="284">
        <f t="shared" si="879"/>
        <v>1.2426185367404718</v>
      </c>
      <c r="DD203" s="284">
        <f t="shared" si="879"/>
        <v>-0.21938683852898588</v>
      </c>
      <c r="DE203" s="284">
        <f t="shared" si="879"/>
        <v>0.46904840336599835</v>
      </c>
      <c r="DF203" s="284">
        <f t="shared" si="879"/>
        <v>0.84371322040987307</v>
      </c>
      <c r="DG203" s="284">
        <f t="shared" si="879"/>
        <v>0.28483767305249025</v>
      </c>
      <c r="DH203" s="284">
        <f t="shared" si="879"/>
        <v>-0.11001859717315721</v>
      </c>
      <c r="DI203" s="284">
        <f t="shared" si="879"/>
        <v>1.1364329084951057</v>
      </c>
      <c r="DJ203" s="284">
        <f t="shared" si="879"/>
        <v>0.4705376464529718</v>
      </c>
      <c r="DK203" s="284">
        <f t="shared" si="879"/>
        <v>1.2472863437022701</v>
      </c>
      <c r="DL203" s="284">
        <f t="shared" si="879"/>
        <v>0.18339125258981145</v>
      </c>
      <c r="DM203" s="284">
        <f t="shared" si="879"/>
        <v>0.58973967819028295</v>
      </c>
      <c r="DN203" s="284">
        <f t="shared" si="879"/>
        <v>-0.10436292751674202</v>
      </c>
      <c r="DO203" s="284">
        <f t="shared" si="879"/>
        <v>0.51715015141194476</v>
      </c>
      <c r="DP203" s="284">
        <f t="shared" si="879"/>
        <v>1.3122825814472887</v>
      </c>
      <c r="DQ203" s="284">
        <f t="shared" si="879"/>
        <v>0.73890879865041037</v>
      </c>
      <c r="DR203" s="284">
        <f t="shared" si="879"/>
        <v>1.2882374514196062</v>
      </c>
      <c r="DS203" s="284">
        <f t="shared" si="879"/>
        <v>0.12880629633411739</v>
      </c>
      <c r="DT203" s="284">
        <f t="shared" si="879"/>
        <v>3.1955391554951578</v>
      </c>
      <c r="DU203" s="284">
        <f t="shared" si="879"/>
        <v>4.0412207898309802</v>
      </c>
      <c r="DV203" s="284">
        <f t="shared" si="879"/>
        <v>2.5127974588982713</v>
      </c>
      <c r="DW203" s="284">
        <f t="shared" si="879"/>
        <v>0.85322487275326786</v>
      </c>
      <c r="DX203" s="284">
        <f t="shared" si="879"/>
        <v>1.2736334237772644</v>
      </c>
      <c r="DY203" s="284">
        <f t="shared" si="879"/>
        <v>0.96951648464293871</v>
      </c>
      <c r="DZ203" s="284">
        <f t="shared" si="879"/>
        <v>-0.2103523837367153</v>
      </c>
      <c r="EA203" s="284">
        <f t="shared" ref="EA203:FF203" si="880">SLOPE(KM116:KM172,$FN$116:$FN$172)</f>
        <v>1.4618905949911447</v>
      </c>
      <c r="EB203" s="284">
        <f t="shared" si="880"/>
        <v>0.85813708608731643</v>
      </c>
      <c r="EC203" s="284">
        <f t="shared" si="880"/>
        <v>1.3667789260334473</v>
      </c>
      <c r="ED203" s="284">
        <f t="shared" si="880"/>
        <v>1.39233300282476</v>
      </c>
      <c r="EE203" s="284">
        <f t="shared" si="880"/>
        <v>2.6068698998604063</v>
      </c>
      <c r="EF203" s="284">
        <f t="shared" si="880"/>
        <v>0.94797199785674269</v>
      </c>
      <c r="EG203" s="284">
        <f t="shared" si="880"/>
        <v>0.83616466979771209</v>
      </c>
      <c r="EH203" s="284">
        <f t="shared" si="880"/>
        <v>0.88112263773546906</v>
      </c>
      <c r="EI203" s="284">
        <f t="shared" si="880"/>
        <v>1.2266503672434002</v>
      </c>
      <c r="EJ203" s="284">
        <f t="shared" si="880"/>
        <v>-0.13864195443696659</v>
      </c>
      <c r="EK203" s="284">
        <f t="shared" si="880"/>
        <v>-0.29358720609941807</v>
      </c>
      <c r="EL203" s="284">
        <f t="shared" si="880"/>
        <v>0.50836188410084837</v>
      </c>
      <c r="EM203" s="284">
        <f t="shared" si="880"/>
        <v>0.26000398054805035</v>
      </c>
      <c r="EN203" s="284">
        <f t="shared" si="880"/>
        <v>0.31448088476212799</v>
      </c>
      <c r="EO203" s="284">
        <f t="shared" si="880"/>
        <v>1.3998604680928743</v>
      </c>
      <c r="EP203" s="284">
        <f t="shared" si="880"/>
        <v>1.5864190187650211</v>
      </c>
      <c r="EQ203" s="284">
        <f t="shared" si="880"/>
        <v>1.7184568678293151</v>
      </c>
      <c r="ER203" s="284">
        <f t="shared" si="880"/>
        <v>0.26683301842118207</v>
      </c>
      <c r="ES203" s="284">
        <f t="shared" si="880"/>
        <v>1.0156087021953246</v>
      </c>
      <c r="ET203" s="284">
        <f t="shared" si="880"/>
        <v>0.13949722088480496</v>
      </c>
      <c r="EU203" s="284">
        <f t="shared" si="880"/>
        <v>0.70474290991668087</v>
      </c>
      <c r="EV203" s="284">
        <f t="shared" si="880"/>
        <v>0.51351192954112979</v>
      </c>
      <c r="EW203" s="284">
        <f t="shared" si="880"/>
        <v>0.62230104529089147</v>
      </c>
      <c r="EX203" s="284">
        <f t="shared" si="880"/>
        <v>1.6977456166248137</v>
      </c>
      <c r="EY203" s="284">
        <f t="shared" si="880"/>
        <v>0.89288898934700622</v>
      </c>
      <c r="EZ203" s="284">
        <f t="shared" si="880"/>
        <v>0.57323866038758653</v>
      </c>
      <c r="FA203" s="284">
        <f t="shared" si="880"/>
        <v>-5.4022533062849376E-2</v>
      </c>
      <c r="FB203" s="284">
        <f t="shared" si="880"/>
        <v>0.44789574547873545</v>
      </c>
      <c r="FC203" s="284">
        <f t="shared" si="880"/>
        <v>0.36263107976450693</v>
      </c>
      <c r="FD203" s="284">
        <f t="shared" si="880"/>
        <v>0.46833833155796345</v>
      </c>
      <c r="FE203" s="284">
        <f t="shared" si="880"/>
        <v>0.28999396014864531</v>
      </c>
      <c r="FF203" s="284">
        <f t="shared" si="880"/>
        <v>0.60822982028331662</v>
      </c>
      <c r="FG203" s="284">
        <f t="shared" ref="FG203:FJ203" si="881">SLOPE(LS116:LS172,$FN$116:$FN$172)</f>
        <v>0.50574983823143416</v>
      </c>
      <c r="FH203" s="284">
        <f t="shared" si="881"/>
        <v>0.53710333049193126</v>
      </c>
      <c r="FI203" s="284">
        <f t="shared" si="881"/>
        <v>0.77919136216001483</v>
      </c>
      <c r="FJ203" s="181">
        <f t="shared" si="881"/>
        <v>0.47665882147792726</v>
      </c>
      <c r="FK203" s="5"/>
    </row>
    <row r="204" spans="1:170">
      <c r="A204" s="250" t="s">
        <v>187</v>
      </c>
      <c r="B204" s="223"/>
      <c r="C204" s="285">
        <f t="shared" ref="C204:L205" si="882">SLOPE(FO118:FO173,$FN118:$FN173)</f>
        <v>0.78313738955282552</v>
      </c>
      <c r="D204" s="285">
        <f t="shared" si="882"/>
        <v>0.4797933909924158</v>
      </c>
      <c r="E204" s="285">
        <f t="shared" si="882"/>
        <v>0.7260576210714349</v>
      </c>
      <c r="F204" s="285">
        <f t="shared" si="882"/>
        <v>0.63374416948919365</v>
      </c>
      <c r="G204" s="285">
        <f t="shared" si="882"/>
        <v>2.6867489528758113</v>
      </c>
      <c r="H204" s="285">
        <f t="shared" si="882"/>
        <v>1.0135649348303863</v>
      </c>
      <c r="I204" s="285">
        <f t="shared" si="882"/>
        <v>0.27859869366226075</v>
      </c>
      <c r="J204" s="285">
        <f t="shared" si="882"/>
        <v>3.6369539177639503</v>
      </c>
      <c r="K204" s="285">
        <f t="shared" si="882"/>
        <v>1.0165286101186393</v>
      </c>
      <c r="L204" s="285">
        <f t="shared" si="882"/>
        <v>0.8122551578589039</v>
      </c>
      <c r="M204" s="285">
        <f t="shared" ref="M204:V205" si="883">SLOPE(FY118:FY173,$FN118:$FN173)</f>
        <v>0</v>
      </c>
      <c r="N204" s="285">
        <f t="shared" si="883"/>
        <v>0.34493069507739166</v>
      </c>
      <c r="O204" s="285">
        <f t="shared" si="883"/>
        <v>1.2073507160453083</v>
      </c>
      <c r="P204" s="285">
        <f t="shared" si="883"/>
        <v>0.87458602955792275</v>
      </c>
      <c r="Q204" s="285">
        <f t="shared" si="883"/>
        <v>0.9908937279754555</v>
      </c>
      <c r="R204" s="285">
        <f t="shared" si="883"/>
        <v>1.0273801107804859</v>
      </c>
      <c r="S204" s="285">
        <f t="shared" si="883"/>
        <v>1.2956776792229463</v>
      </c>
      <c r="T204" s="285">
        <f t="shared" si="883"/>
        <v>0.92432728229301508</v>
      </c>
      <c r="U204" s="285">
        <f t="shared" si="883"/>
        <v>0.65442050911976535</v>
      </c>
      <c r="V204" s="285">
        <f t="shared" si="883"/>
        <v>0.13113849851832085</v>
      </c>
      <c r="W204" s="285">
        <f t="shared" ref="W204:AF205" si="884">SLOPE(GI118:GI173,$FN118:$FN173)</f>
        <v>1.9972411159570227</v>
      </c>
      <c r="X204" s="285">
        <f t="shared" si="884"/>
        <v>0.889477739288419</v>
      </c>
      <c r="Y204" s="285">
        <f t="shared" si="884"/>
        <v>0.43655702665477053</v>
      </c>
      <c r="Z204" s="285">
        <f t="shared" si="884"/>
        <v>1.0594362268418007</v>
      </c>
      <c r="AA204" s="285">
        <f t="shared" si="884"/>
        <v>1.9993130656417391</v>
      </c>
      <c r="AB204" s="285">
        <f t="shared" si="884"/>
        <v>0.30808053265377427</v>
      </c>
      <c r="AC204" s="285">
        <f t="shared" si="884"/>
        <v>1.00069629063425</v>
      </c>
      <c r="AD204" s="285">
        <f t="shared" si="884"/>
        <v>1.3661126857622419</v>
      </c>
      <c r="AE204" s="285">
        <f t="shared" si="884"/>
        <v>1.5157529976300392</v>
      </c>
      <c r="AF204" s="285">
        <f t="shared" si="884"/>
        <v>0.99517969591460353</v>
      </c>
      <c r="AG204" s="285">
        <f t="shared" ref="AG204:AP205" si="885">SLOPE(GS118:GS173,$FN118:$FN173)</f>
        <v>0.18615149782414603</v>
      </c>
      <c r="AH204" s="285">
        <f t="shared" si="885"/>
        <v>1.2857592627516536</v>
      </c>
      <c r="AI204" s="285">
        <f t="shared" si="885"/>
        <v>1.1184049034203016</v>
      </c>
      <c r="AJ204" s="285">
        <f t="shared" si="885"/>
        <v>0.728296746744587</v>
      </c>
      <c r="AK204" s="285">
        <f t="shared" si="885"/>
        <v>-8.8750849771786669E-2</v>
      </c>
      <c r="AL204" s="285">
        <f t="shared" si="885"/>
        <v>1.1469865907738435</v>
      </c>
      <c r="AM204" s="285">
        <f t="shared" si="885"/>
        <v>1.621320250791265</v>
      </c>
      <c r="AN204" s="285">
        <f t="shared" si="885"/>
        <v>1.4460647208530608</v>
      </c>
      <c r="AO204" s="285">
        <f t="shared" si="885"/>
        <v>0.92968244387710075</v>
      </c>
      <c r="AP204" s="285">
        <f t="shared" si="885"/>
        <v>1.442639996904872</v>
      </c>
      <c r="AQ204" s="285">
        <f t="shared" ref="AQ204:AZ205" si="886">SLOPE(HC118:HC173,$FN118:$FN173)</f>
        <v>-0.13463139406656077</v>
      </c>
      <c r="AR204" s="285">
        <f t="shared" si="886"/>
        <v>0.65218550768479833</v>
      </c>
      <c r="AS204" s="285">
        <f t="shared" si="886"/>
        <v>4.431260683730248E-3</v>
      </c>
      <c r="AT204" s="285">
        <f t="shared" si="886"/>
        <v>0.61384395049576113</v>
      </c>
      <c r="AU204" s="285">
        <f t="shared" si="886"/>
        <v>0.79488386690201207</v>
      </c>
      <c r="AV204" s="285">
        <f t="shared" si="886"/>
        <v>0.73832594610269997</v>
      </c>
      <c r="AW204" s="285">
        <f t="shared" si="886"/>
        <v>1.0762212742829358</v>
      </c>
      <c r="AX204" s="285">
        <f t="shared" si="886"/>
        <v>0.47557361119818287</v>
      </c>
      <c r="AY204" s="285">
        <f t="shared" si="886"/>
        <v>1.5693486508893639</v>
      </c>
      <c r="AZ204" s="285">
        <f t="shared" si="886"/>
        <v>1.4958953099657779</v>
      </c>
      <c r="BA204" s="285">
        <f t="shared" ref="BA204:BJ205" si="887">SLOPE(HM118:HM173,$FN118:$FN173)</f>
        <v>1.885793021472886</v>
      </c>
      <c r="BB204" s="285">
        <f t="shared" si="887"/>
        <v>1.1262730374925334</v>
      </c>
      <c r="BC204" s="285">
        <f t="shared" si="887"/>
        <v>-2.9819173523469402</v>
      </c>
      <c r="BD204" s="285">
        <f t="shared" si="887"/>
        <v>0.20062347790708723</v>
      </c>
      <c r="BE204" s="285">
        <f t="shared" si="887"/>
        <v>1.320024910243899</v>
      </c>
      <c r="BF204" s="285">
        <f t="shared" si="887"/>
        <v>1.2699853241387391</v>
      </c>
      <c r="BG204" s="285">
        <f t="shared" si="887"/>
        <v>1.1028070670345624</v>
      </c>
      <c r="BH204" s="285">
        <f t="shared" si="887"/>
        <v>0.46348062811586638</v>
      </c>
      <c r="BI204" s="285">
        <f t="shared" si="887"/>
        <v>1.3878831311616346</v>
      </c>
      <c r="BJ204" s="285">
        <f t="shared" si="887"/>
        <v>0.99593224352904908</v>
      </c>
      <c r="BK204" s="285">
        <f t="shared" ref="BK204:BT205" si="888">SLOPE(HW118:HW173,$FN118:$FN173)</f>
        <v>0.5591675137135762</v>
      </c>
      <c r="BL204" s="285">
        <f t="shared" si="888"/>
        <v>0.44072634395654742</v>
      </c>
      <c r="BM204" s="285">
        <f t="shared" si="888"/>
        <v>1.6245973833025049</v>
      </c>
      <c r="BN204" s="285">
        <f t="shared" si="888"/>
        <v>1.3349475344698147</v>
      </c>
      <c r="BO204" s="285">
        <f t="shared" si="888"/>
        <v>0.60712407055233497</v>
      </c>
      <c r="BP204" s="285">
        <f t="shared" si="888"/>
        <v>1.8578654179428289</v>
      </c>
      <c r="BQ204" s="285">
        <f t="shared" si="888"/>
        <v>1.2955032973737175</v>
      </c>
      <c r="BR204" s="285">
        <f t="shared" si="888"/>
        <v>0.98992258344684414</v>
      </c>
      <c r="BS204" s="285">
        <f t="shared" si="888"/>
        <v>0.32248065644593388</v>
      </c>
      <c r="BT204" s="285">
        <f t="shared" si="888"/>
        <v>0.77339821992700375</v>
      </c>
      <c r="BU204" s="285">
        <f t="shared" ref="BU204:CD205" si="889">SLOPE(IG118:IG173,$FN118:$FN173)</f>
        <v>0.22833250765683724</v>
      </c>
      <c r="BV204" s="285">
        <f t="shared" si="889"/>
        <v>0.81309719738241026</v>
      </c>
      <c r="BW204" s="285">
        <f t="shared" si="889"/>
        <v>0.78275704413401148</v>
      </c>
      <c r="BX204" s="285">
        <f t="shared" si="889"/>
        <v>1.6039155537472614</v>
      </c>
      <c r="BY204" s="285">
        <f t="shared" si="889"/>
        <v>0.26243432818952589</v>
      </c>
      <c r="BZ204" s="285">
        <f t="shared" si="889"/>
        <v>2.6826511861171713</v>
      </c>
      <c r="CA204" s="285">
        <f t="shared" si="889"/>
        <v>0.17404308923465364</v>
      </c>
      <c r="CB204" s="285">
        <f t="shared" si="889"/>
        <v>0.75085182124678962</v>
      </c>
      <c r="CC204" s="285">
        <f t="shared" si="889"/>
        <v>0.23652740875937694</v>
      </c>
      <c r="CD204" s="285">
        <f t="shared" si="889"/>
        <v>1.178705926554108</v>
      </c>
      <c r="CE204" s="285">
        <f t="shared" ref="CE204:CN205" si="890">SLOPE(IQ118:IQ173,$FN118:$FN173)</f>
        <v>1.1599527708669779</v>
      </c>
      <c r="CF204" s="285">
        <f t="shared" si="890"/>
        <v>0.44711681349187221</v>
      </c>
      <c r="CG204" s="285">
        <f t="shared" si="890"/>
        <v>0.72747483478848229</v>
      </c>
      <c r="CH204" s="285">
        <f t="shared" si="890"/>
        <v>0.18093312498868727</v>
      </c>
      <c r="CI204" s="285">
        <f t="shared" si="890"/>
        <v>0.30158247470231142</v>
      </c>
      <c r="CJ204" s="285">
        <f t="shared" si="890"/>
        <v>1.8488270461013241</v>
      </c>
      <c r="CK204" s="285">
        <f t="shared" si="890"/>
        <v>1.6360706931075921</v>
      </c>
      <c r="CL204" s="285">
        <f t="shared" si="890"/>
        <v>0.80767561195035309</v>
      </c>
      <c r="CM204" s="285">
        <f t="shared" si="890"/>
        <v>1.3881088771196983</v>
      </c>
      <c r="CN204" s="285">
        <f t="shared" si="890"/>
        <v>0.68689157036746051</v>
      </c>
      <c r="CO204" s="285">
        <f t="shared" ref="CO204:CX205" si="891">SLOPE(JA118:JA173,$FN118:$FN173)</f>
        <v>0.96659300883142574</v>
      </c>
      <c r="CP204" s="285">
        <f t="shared" si="891"/>
        <v>0.41685564704560241</v>
      </c>
      <c r="CQ204" s="285">
        <f t="shared" si="891"/>
        <v>0.32588263707893744</v>
      </c>
      <c r="CR204" s="285">
        <f t="shared" si="891"/>
        <v>0.21049427077339486</v>
      </c>
      <c r="CS204" s="285">
        <f t="shared" si="891"/>
        <v>1.063671044211717</v>
      </c>
      <c r="CT204" s="285">
        <f t="shared" si="891"/>
        <v>0.98207176007210983</v>
      </c>
      <c r="CU204" s="285">
        <f t="shared" si="891"/>
        <v>0.59203266157423906</v>
      </c>
      <c r="CV204" s="285">
        <f t="shared" si="891"/>
        <v>1.7310240016034795</v>
      </c>
      <c r="CW204" s="285">
        <f t="shared" si="891"/>
        <v>1.0210830655132639</v>
      </c>
      <c r="CX204" s="285">
        <f t="shared" si="891"/>
        <v>0.22867909972529823</v>
      </c>
      <c r="CY204" s="285">
        <f t="shared" ref="CY204:DH205" si="892">SLOPE(JK118:JK173,$FN118:$FN173)</f>
        <v>0.3480208313266494</v>
      </c>
      <c r="CZ204" s="285">
        <f t="shared" si="892"/>
        <v>0.35028358266140291</v>
      </c>
      <c r="DA204" s="285">
        <f t="shared" si="892"/>
        <v>1.5224021859020729</v>
      </c>
      <c r="DB204" s="285">
        <f t="shared" si="892"/>
        <v>1.442639996904872</v>
      </c>
      <c r="DC204" s="285">
        <f t="shared" si="892"/>
        <v>1.0573216564001897</v>
      </c>
      <c r="DD204" s="285">
        <f t="shared" si="892"/>
        <v>-0.1713088019288001</v>
      </c>
      <c r="DE204" s="285">
        <f t="shared" si="892"/>
        <v>0.47129210787888925</v>
      </c>
      <c r="DF204" s="285">
        <f t="shared" si="892"/>
        <v>0.81787079384472894</v>
      </c>
      <c r="DG204" s="285">
        <f t="shared" si="892"/>
        <v>0.26243432818952589</v>
      </c>
      <c r="DH204" s="285">
        <f t="shared" si="892"/>
        <v>-0.116383168294855</v>
      </c>
      <c r="DI204" s="285">
        <f t="shared" ref="DI204:DR205" si="893">SLOPE(JU118:JU173,$FN118:$FN173)</f>
        <v>1.1112820997552613</v>
      </c>
      <c r="DJ204" s="285">
        <f t="shared" si="893"/>
        <v>0.44546524658984021</v>
      </c>
      <c r="DK204" s="285">
        <f t="shared" si="893"/>
        <v>1.2398703676480174</v>
      </c>
      <c r="DL204" s="285">
        <f t="shared" si="893"/>
        <v>0.27371821114786232</v>
      </c>
      <c r="DM204" s="285">
        <f t="shared" si="893"/>
        <v>0.56916080773356537</v>
      </c>
      <c r="DN204" s="285">
        <f t="shared" si="893"/>
        <v>-0.11819091361708113</v>
      </c>
      <c r="DO204" s="285">
        <f t="shared" si="893"/>
        <v>0.48739007047763017</v>
      </c>
      <c r="DP204" s="285">
        <f t="shared" si="893"/>
        <v>1.3425570237217548</v>
      </c>
      <c r="DQ204" s="285">
        <f t="shared" si="893"/>
        <v>0.77499696825309639</v>
      </c>
      <c r="DR204" s="285">
        <f t="shared" si="893"/>
        <v>1.2981586234101608</v>
      </c>
      <c r="DS204" s="285">
        <f t="shared" ref="DS204:EB205" si="894">SLOPE(KE118:KE173,$FN118:$FN173)</f>
        <v>0.12617055141354894</v>
      </c>
      <c r="DT204" s="285">
        <f t="shared" si="894"/>
        <v>2.9325401850334911</v>
      </c>
      <c r="DU204" s="285">
        <f t="shared" si="894"/>
        <v>4.1628764089329957</v>
      </c>
      <c r="DV204" s="285">
        <f t="shared" si="894"/>
        <v>2.6716207582274643</v>
      </c>
      <c r="DW204" s="285">
        <f t="shared" si="894"/>
        <v>0.84661075014929144</v>
      </c>
      <c r="DX204" s="285">
        <f t="shared" si="894"/>
        <v>1.3012810514227684</v>
      </c>
      <c r="DY204" s="285">
        <f t="shared" si="894"/>
        <v>0.99541932045943105</v>
      </c>
      <c r="DZ204" s="285">
        <f t="shared" si="894"/>
        <v>-0.2226732394069324</v>
      </c>
      <c r="EA204" s="285">
        <f t="shared" si="894"/>
        <v>1.4319965397058503</v>
      </c>
      <c r="EB204" s="285">
        <f t="shared" si="894"/>
        <v>0.78788993631033399</v>
      </c>
      <c r="EC204" s="285">
        <f t="shared" ref="EC204:EL205" si="895">SLOPE(KO118:KO173,$FN118:$FN173)</f>
        <v>1.3847725709500107</v>
      </c>
      <c r="ED204" s="285">
        <f t="shared" si="895"/>
        <v>1.4489961572336167</v>
      </c>
      <c r="EE204" s="285">
        <f t="shared" si="895"/>
        <v>2.7078607826006964</v>
      </c>
      <c r="EF204" s="285">
        <f t="shared" si="895"/>
        <v>0.89068961663771584</v>
      </c>
      <c r="EG204" s="285">
        <f t="shared" si="895"/>
        <v>0.83810884744025838</v>
      </c>
      <c r="EH204" s="285">
        <f t="shared" si="895"/>
        <v>0.84200021959699423</v>
      </c>
      <c r="EI204" s="285">
        <f t="shared" si="895"/>
        <v>1.1640513746005552</v>
      </c>
      <c r="EJ204" s="285">
        <f t="shared" si="895"/>
        <v>-0.17879385852845203</v>
      </c>
      <c r="EK204" s="285">
        <f t="shared" si="895"/>
        <v>-0.30983259578867178</v>
      </c>
      <c r="EL204" s="285">
        <f t="shared" si="895"/>
        <v>0.48176857461412187</v>
      </c>
      <c r="EM204" s="285">
        <f t="shared" ref="EM204:EV205" si="896">SLOPE(KY118:KY173,$FN118:$FN173)</f>
        <v>0.22781718502706808</v>
      </c>
      <c r="EN204" s="285">
        <f t="shared" si="896"/>
        <v>0.2809409158475567</v>
      </c>
      <c r="EO204" s="285">
        <f t="shared" si="896"/>
        <v>1.4393464864073924</v>
      </c>
      <c r="EP204" s="285">
        <f t="shared" si="896"/>
        <v>1.5688597196415597</v>
      </c>
      <c r="EQ204" s="285">
        <f t="shared" si="896"/>
        <v>1.7296488260847493</v>
      </c>
      <c r="ER204" s="285">
        <f t="shared" si="896"/>
        <v>0.23495892793224132</v>
      </c>
      <c r="ES204" s="285">
        <f t="shared" si="896"/>
        <v>1.0658024668885213</v>
      </c>
      <c r="ET204" s="285">
        <f t="shared" si="896"/>
        <v>0.13058106922737833</v>
      </c>
      <c r="EU204" s="285">
        <f t="shared" si="896"/>
        <v>0.66829491813424968</v>
      </c>
      <c r="EV204" s="285">
        <f t="shared" si="896"/>
        <v>0.5085736308634129</v>
      </c>
      <c r="EW204" s="285">
        <f t="shared" ref="EW204:FF205" si="897">SLOPE(LI118:LI173,$FN118:$FN173)</f>
        <v>0.60779777456600348</v>
      </c>
      <c r="EX204" s="285">
        <f t="shared" si="897"/>
        <v>1.7297286626822612</v>
      </c>
      <c r="EY204" s="285">
        <f t="shared" si="897"/>
        <v>0.84493269753339395</v>
      </c>
      <c r="EZ204" s="285">
        <f t="shared" si="897"/>
        <v>0.52320104073022256</v>
      </c>
      <c r="FA204" s="285">
        <f t="shared" si="897"/>
        <v>-6.762076427302216E-2</v>
      </c>
      <c r="FB204" s="285">
        <f t="shared" si="897"/>
        <v>0.43019133596752435</v>
      </c>
      <c r="FC204" s="285">
        <f t="shared" si="897"/>
        <v>0.45247526952202688</v>
      </c>
      <c r="FD204" s="285">
        <f t="shared" si="897"/>
        <v>0.41057510326943836</v>
      </c>
      <c r="FE204" s="285">
        <f t="shared" si="897"/>
        <v>0.24824170562662981</v>
      </c>
      <c r="FF204" s="285">
        <f t="shared" si="897"/>
        <v>0.56961783125677945</v>
      </c>
      <c r="FG204" s="285">
        <f t="shared" ref="FG204:FJ205" si="898">SLOPE(LS118:LS173,$FN118:$FN173)</f>
        <v>0.48815213262960083</v>
      </c>
      <c r="FH204" s="285">
        <f t="shared" si="898"/>
        <v>0.54033967627488688</v>
      </c>
      <c r="FI204" s="285">
        <f t="shared" si="898"/>
        <v>0.79975427476122773</v>
      </c>
      <c r="FJ204" s="182">
        <f t="shared" si="898"/>
        <v>0.44493393457395608</v>
      </c>
      <c r="FK204" s="5"/>
    </row>
    <row r="205" spans="1:170">
      <c r="A205" s="251" t="s">
        <v>188</v>
      </c>
      <c r="B205" s="281"/>
      <c r="C205" s="183">
        <f>SLOPE(FO119:FO174,$FN119:$FN174)</f>
        <v>0.79853544260700193</v>
      </c>
      <c r="D205" s="183">
        <f t="shared" si="882"/>
        <v>0.42182310987933636</v>
      </c>
      <c r="E205" s="183">
        <f t="shared" si="882"/>
        <v>0.74425142623584506</v>
      </c>
      <c r="F205" s="183">
        <f t="shared" si="882"/>
        <v>0.64102998259109167</v>
      </c>
      <c r="G205" s="183">
        <f t="shared" si="882"/>
        <v>2.3121323735256398</v>
      </c>
      <c r="H205" s="183">
        <f t="shared" si="882"/>
        <v>1.0770301842003047</v>
      </c>
      <c r="I205" s="183">
        <f t="shared" si="882"/>
        <v>0.3769755202876271</v>
      </c>
      <c r="J205" s="183">
        <f t="shared" si="882"/>
        <v>3.4709743330610028</v>
      </c>
      <c r="K205" s="183">
        <f t="shared" si="882"/>
        <v>1.0246773942473173</v>
      </c>
      <c r="L205" s="183">
        <f t="shared" si="882"/>
        <v>0.95174544430583052</v>
      </c>
      <c r="M205" s="183">
        <f t="shared" si="883"/>
        <v>0</v>
      </c>
      <c r="N205" s="183">
        <f t="shared" si="883"/>
        <v>0.3128850740387345</v>
      </c>
      <c r="O205" s="183">
        <f t="shared" si="883"/>
        <v>1.2102542161181191</v>
      </c>
      <c r="P205" s="183">
        <f t="shared" si="883"/>
        <v>0.99541831837079398</v>
      </c>
      <c r="Q205" s="183">
        <f t="shared" si="883"/>
        <v>1.1583962561195149</v>
      </c>
      <c r="R205" s="183">
        <f t="shared" si="883"/>
        <v>1.037266329170512</v>
      </c>
      <c r="S205" s="183">
        <f t="shared" si="883"/>
        <v>1.3346753347213092</v>
      </c>
      <c r="T205" s="183">
        <f t="shared" si="883"/>
        <v>1.0440919215679081</v>
      </c>
      <c r="U205" s="183">
        <f t="shared" si="883"/>
        <v>0.73372913958857877</v>
      </c>
      <c r="V205" s="183">
        <f t="shared" si="883"/>
        <v>0.12158736326097666</v>
      </c>
      <c r="W205" s="183">
        <f t="shared" si="884"/>
        <v>1.9726842229675976</v>
      </c>
      <c r="X205" s="183">
        <f t="shared" si="884"/>
        <v>0.99328427606339764</v>
      </c>
      <c r="Y205" s="183">
        <f t="shared" si="884"/>
        <v>0.33113798107022507</v>
      </c>
      <c r="Z205" s="183">
        <f t="shared" si="884"/>
        <v>1.1688796232186229</v>
      </c>
      <c r="AA205" s="183">
        <f t="shared" si="884"/>
        <v>1.7107824127024649</v>
      </c>
      <c r="AB205" s="183">
        <f t="shared" si="884"/>
        <v>0.36433904410163565</v>
      </c>
      <c r="AC205" s="183">
        <f t="shared" si="884"/>
        <v>1.095130957392829</v>
      </c>
      <c r="AD205" s="183">
        <f t="shared" si="884"/>
        <v>1.268348172941399</v>
      </c>
      <c r="AE205" s="183">
        <f t="shared" si="884"/>
        <v>1.5157789156975088</v>
      </c>
      <c r="AF205" s="183">
        <f t="shared" si="884"/>
        <v>1.0686286126111568</v>
      </c>
      <c r="AG205" s="183">
        <f t="shared" si="885"/>
        <v>0.21771861872316456</v>
      </c>
      <c r="AH205" s="183">
        <f t="shared" si="885"/>
        <v>1.3082103175419424</v>
      </c>
      <c r="AI205" s="183">
        <f t="shared" si="885"/>
        <v>1.1776137166672924</v>
      </c>
      <c r="AJ205" s="183">
        <f t="shared" si="885"/>
        <v>0.82876370756205386</v>
      </c>
      <c r="AK205" s="183">
        <f t="shared" si="885"/>
        <v>-1.0806940083142516E-2</v>
      </c>
      <c r="AL205" s="183">
        <f t="shared" si="885"/>
        <v>1.2594441087849246</v>
      </c>
      <c r="AM205" s="183">
        <f t="shared" si="885"/>
        <v>1.5348380809449331</v>
      </c>
      <c r="AN205" s="183">
        <f t="shared" si="885"/>
        <v>1.487608797278674</v>
      </c>
      <c r="AO205" s="183">
        <f t="shared" si="885"/>
        <v>0.97156907687408234</v>
      </c>
      <c r="AP205" s="183">
        <f t="shared" si="885"/>
        <v>1.4299898923601952</v>
      </c>
      <c r="AQ205" s="183">
        <f t="shared" si="886"/>
        <v>-0.1101818643833451</v>
      </c>
      <c r="AR205" s="183">
        <f t="shared" si="886"/>
        <v>0.48472375253569994</v>
      </c>
      <c r="AS205" s="183">
        <f t="shared" si="886"/>
        <v>6.6353101458477878E-2</v>
      </c>
      <c r="AT205" s="183">
        <f t="shared" si="886"/>
        <v>0.62960548378881298</v>
      </c>
      <c r="AU205" s="183">
        <f t="shared" si="886"/>
        <v>0.75769111100685949</v>
      </c>
      <c r="AV205" s="183">
        <f t="shared" si="886"/>
        <v>0.92896484811344182</v>
      </c>
      <c r="AW205" s="183">
        <f t="shared" si="886"/>
        <v>1.2142663714976192</v>
      </c>
      <c r="AX205" s="183">
        <f t="shared" si="886"/>
        <v>0.55497625159286135</v>
      </c>
      <c r="AY205" s="183">
        <f t="shared" si="886"/>
        <v>1.6158981404289694</v>
      </c>
      <c r="AZ205" s="183">
        <f t="shared" si="886"/>
        <v>1.6833089039441032</v>
      </c>
      <c r="BA205" s="183">
        <f t="shared" si="887"/>
        <v>1.9367877479127835</v>
      </c>
      <c r="BB205" s="183">
        <f t="shared" si="887"/>
        <v>1.1988742164908204</v>
      </c>
      <c r="BC205" s="183">
        <f t="shared" si="887"/>
        <v>-2.9111000076475291</v>
      </c>
      <c r="BD205" s="183">
        <f t="shared" si="887"/>
        <v>0.11653340968220705</v>
      </c>
      <c r="BE205" s="183">
        <f t="shared" si="887"/>
        <v>1.3420601360213711</v>
      </c>
      <c r="BF205" s="183">
        <f t="shared" si="887"/>
        <v>1.2036139128522056</v>
      </c>
      <c r="BG205" s="183">
        <f t="shared" si="887"/>
        <v>1.1483463179176951</v>
      </c>
      <c r="BH205" s="183">
        <f t="shared" si="887"/>
        <v>0.49552306635468546</v>
      </c>
      <c r="BI205" s="183">
        <f t="shared" si="887"/>
        <v>1.4141997277385576</v>
      </c>
      <c r="BJ205" s="183">
        <f t="shared" si="887"/>
        <v>1.081684754002155</v>
      </c>
      <c r="BK205" s="183">
        <f t="shared" si="888"/>
        <v>0.55423872080643966</v>
      </c>
      <c r="BL205" s="183">
        <f t="shared" si="888"/>
        <v>0.40864820597100199</v>
      </c>
      <c r="BM205" s="183">
        <f t="shared" si="888"/>
        <v>1.6029097114465725</v>
      </c>
      <c r="BN205" s="183">
        <f t="shared" si="888"/>
        <v>1.4395864459557679</v>
      </c>
      <c r="BO205" s="183">
        <f t="shared" si="888"/>
        <v>0.57606705028740923</v>
      </c>
      <c r="BP205" s="183">
        <f t="shared" si="888"/>
        <v>1.9257719943383822</v>
      </c>
      <c r="BQ205" s="183">
        <f t="shared" si="888"/>
        <v>1.2814438283183032</v>
      </c>
      <c r="BR205" s="183">
        <f t="shared" si="888"/>
        <v>0.99187395363230035</v>
      </c>
      <c r="BS205" s="183">
        <f t="shared" si="888"/>
        <v>0.38577343264334807</v>
      </c>
      <c r="BT205" s="183">
        <f t="shared" si="888"/>
        <v>0.80659141319648298</v>
      </c>
      <c r="BU205" s="183">
        <f t="shared" si="889"/>
        <v>0.26471924752848913</v>
      </c>
      <c r="BV205" s="183">
        <f t="shared" si="889"/>
        <v>0.75718048623275724</v>
      </c>
      <c r="BW205" s="183">
        <f t="shared" si="889"/>
        <v>0.78420928844405902</v>
      </c>
      <c r="BX205" s="183">
        <f t="shared" si="889"/>
        <v>1.6287914141408049</v>
      </c>
      <c r="BY205" s="183">
        <f t="shared" si="889"/>
        <v>0.31968503580827706</v>
      </c>
      <c r="BZ205" s="183">
        <f t="shared" si="889"/>
        <v>2.6825564371761486</v>
      </c>
      <c r="CA205" s="183">
        <f t="shared" si="889"/>
        <v>0.18229399944003288</v>
      </c>
      <c r="CB205" s="183">
        <f t="shared" si="889"/>
        <v>0.86392297942523522</v>
      </c>
      <c r="CC205" s="183">
        <f t="shared" si="889"/>
        <v>0.2785744108656415</v>
      </c>
      <c r="CD205" s="183">
        <f t="shared" si="889"/>
        <v>1.2294179024442153</v>
      </c>
      <c r="CE205" s="183">
        <f t="shared" si="890"/>
        <v>1.1112064336747527</v>
      </c>
      <c r="CF205" s="183">
        <f t="shared" si="890"/>
        <v>0.42998942572022908</v>
      </c>
      <c r="CG205" s="183">
        <f t="shared" si="890"/>
        <v>0.81233641159857373</v>
      </c>
      <c r="CH205" s="183">
        <f t="shared" si="890"/>
        <v>0.19291879218205607</v>
      </c>
      <c r="CI205" s="183">
        <f t="shared" si="890"/>
        <v>0.33177334119106971</v>
      </c>
      <c r="CJ205" s="183">
        <f t="shared" si="890"/>
        <v>1.8857630725595134</v>
      </c>
      <c r="CK205" s="183">
        <f t="shared" si="890"/>
        <v>1.7506086022028293</v>
      </c>
      <c r="CL205" s="183">
        <f t="shared" si="890"/>
        <v>0.84431246698388041</v>
      </c>
      <c r="CM205" s="183">
        <f t="shared" si="890"/>
        <v>1.4125855398143439</v>
      </c>
      <c r="CN205" s="183">
        <f t="shared" si="890"/>
        <v>0.78470391934565964</v>
      </c>
      <c r="CO205" s="183">
        <f t="shared" si="891"/>
        <v>0.7582428412002149</v>
      </c>
      <c r="CP205" s="183">
        <f t="shared" si="891"/>
        <v>0.32643094475191581</v>
      </c>
      <c r="CQ205" s="183">
        <f t="shared" si="891"/>
        <v>0.52277509149110279</v>
      </c>
      <c r="CR205" s="183">
        <f t="shared" si="891"/>
        <v>0.26992377295306136</v>
      </c>
      <c r="CS205" s="183">
        <f t="shared" si="891"/>
        <v>1.0880008076101295</v>
      </c>
      <c r="CT205" s="183">
        <f t="shared" si="891"/>
        <v>0.94808937262742099</v>
      </c>
      <c r="CU205" s="183">
        <f t="shared" si="891"/>
        <v>0.66350760458849611</v>
      </c>
      <c r="CV205" s="183">
        <f t="shared" si="891"/>
        <v>1.6653979504167955</v>
      </c>
      <c r="CW205" s="183">
        <f t="shared" si="891"/>
        <v>1.0232243684222813</v>
      </c>
      <c r="CX205" s="183">
        <f t="shared" si="891"/>
        <v>0.21190005381740834</v>
      </c>
      <c r="CY205" s="183">
        <f t="shared" si="892"/>
        <v>0.3683548620775694</v>
      </c>
      <c r="CZ205" s="183">
        <f t="shared" si="892"/>
        <v>0.32352664038022094</v>
      </c>
      <c r="DA205" s="183">
        <f t="shared" si="892"/>
        <v>1.601952143395124</v>
      </c>
      <c r="DB205" s="183">
        <f t="shared" si="892"/>
        <v>1.4299898923601952</v>
      </c>
      <c r="DC205" s="183">
        <f t="shared" si="892"/>
        <v>1.0120434753489869</v>
      </c>
      <c r="DD205" s="183">
        <f t="shared" si="892"/>
        <v>-0.22230921361530775</v>
      </c>
      <c r="DE205" s="183">
        <f t="shared" si="892"/>
        <v>0.41076587934650227</v>
      </c>
      <c r="DF205" s="183">
        <f t="shared" si="892"/>
        <v>0.80250435301108514</v>
      </c>
      <c r="DG205" s="183">
        <f t="shared" si="892"/>
        <v>0.31968503580827706</v>
      </c>
      <c r="DH205" s="183">
        <f t="shared" si="892"/>
        <v>-5.3588736308841471E-2</v>
      </c>
      <c r="DI205" s="183">
        <f t="shared" si="893"/>
        <v>1.2270035776199824</v>
      </c>
      <c r="DJ205" s="183">
        <f t="shared" si="893"/>
        <v>0.42434042945038464</v>
      </c>
      <c r="DK205" s="183">
        <f t="shared" si="893"/>
        <v>1.3318450532918891</v>
      </c>
      <c r="DL205" s="183">
        <f t="shared" si="893"/>
        <v>0.27926268888773653</v>
      </c>
      <c r="DM205" s="183">
        <f t="shared" si="893"/>
        <v>0.61524978660749419</v>
      </c>
      <c r="DN205" s="183">
        <f t="shared" si="893"/>
        <v>-7.2076696636113491E-2</v>
      </c>
      <c r="DO205" s="183">
        <f t="shared" si="893"/>
        <v>0.55786058038024899</v>
      </c>
      <c r="DP205" s="183">
        <f t="shared" si="893"/>
        <v>1.4177577411826403</v>
      </c>
      <c r="DQ205" s="183">
        <f t="shared" si="893"/>
        <v>1.0061409944715249</v>
      </c>
      <c r="DR205" s="183">
        <f t="shared" si="893"/>
        <v>1.306565879846221</v>
      </c>
      <c r="DS205" s="183">
        <f t="shared" si="894"/>
        <v>0.13587343758546683</v>
      </c>
      <c r="DT205" s="183">
        <f t="shared" si="894"/>
        <v>3.16714450020172</v>
      </c>
      <c r="DU205" s="183">
        <f t="shared" si="894"/>
        <v>3.4399707509531443</v>
      </c>
      <c r="DV205" s="183">
        <f t="shared" si="894"/>
        <v>2.8294100043880639</v>
      </c>
      <c r="DW205" s="183">
        <f t="shared" si="894"/>
        <v>1.123541689009022</v>
      </c>
      <c r="DX205" s="183">
        <f t="shared" si="894"/>
        <v>1.3224891379237329</v>
      </c>
      <c r="DY205" s="183">
        <f t="shared" si="894"/>
        <v>1.0492697798524466</v>
      </c>
      <c r="DZ205" s="183">
        <f t="shared" si="894"/>
        <v>-0.18702608272891194</v>
      </c>
      <c r="EA205" s="183">
        <f t="shared" si="894"/>
        <v>1.4254045086976914</v>
      </c>
      <c r="EB205" s="183">
        <f t="shared" si="894"/>
        <v>0.76105289482572169</v>
      </c>
      <c r="EC205" s="183">
        <f t="shared" si="895"/>
        <v>1.5778660800635902</v>
      </c>
      <c r="ED205" s="183">
        <f t="shared" si="895"/>
        <v>1.4424221597969709</v>
      </c>
      <c r="EE205" s="183">
        <f t="shared" si="895"/>
        <v>2.5690022991397758</v>
      </c>
      <c r="EF205" s="183">
        <f t="shared" si="895"/>
        <v>0.84792266573147956</v>
      </c>
      <c r="EG205" s="183">
        <f t="shared" si="895"/>
        <v>0.92772352419864823</v>
      </c>
      <c r="EH205" s="183">
        <f t="shared" si="895"/>
        <v>0.8332306207728466</v>
      </c>
      <c r="EI205" s="183">
        <f t="shared" si="895"/>
        <v>1.2279739889735193</v>
      </c>
      <c r="EJ205" s="183">
        <f t="shared" si="895"/>
        <v>-0.131546961520668</v>
      </c>
      <c r="EK205" s="183">
        <f t="shared" si="895"/>
        <v>-0.26334681830230511</v>
      </c>
      <c r="EL205" s="183">
        <f t="shared" si="895"/>
        <v>0.45395059935771287</v>
      </c>
      <c r="EM205" s="183">
        <f t="shared" si="896"/>
        <v>0.29330982983171017</v>
      </c>
      <c r="EN205" s="183">
        <f t="shared" si="896"/>
        <v>0.26781750158766177</v>
      </c>
      <c r="EO205" s="183">
        <f t="shared" si="896"/>
        <v>1.46644319400475</v>
      </c>
      <c r="EP205" s="183">
        <f t="shared" si="896"/>
        <v>1.5072862272156073</v>
      </c>
      <c r="EQ205" s="183">
        <f t="shared" si="896"/>
        <v>1.7595908479865312</v>
      </c>
      <c r="ER205" s="183">
        <f t="shared" si="896"/>
        <v>0.28460116548480363</v>
      </c>
      <c r="ES205" s="183">
        <f t="shared" si="896"/>
        <v>1.0601341989366184</v>
      </c>
      <c r="ET205" s="183">
        <f t="shared" si="896"/>
        <v>0.13603671458843861</v>
      </c>
      <c r="EU205" s="183">
        <f t="shared" si="896"/>
        <v>0.82898309310879392</v>
      </c>
      <c r="EV205" s="183">
        <f t="shared" si="896"/>
        <v>0.49904955106625748</v>
      </c>
      <c r="EW205" s="183">
        <f t="shared" si="897"/>
        <v>0.65075442133397132</v>
      </c>
      <c r="EX205" s="183">
        <f t="shared" si="897"/>
        <v>1.8436340026668128</v>
      </c>
      <c r="EY205" s="183">
        <f t="shared" si="897"/>
        <v>0.85703436759491558</v>
      </c>
      <c r="EZ205" s="183">
        <f t="shared" si="897"/>
        <v>0.56721015327730995</v>
      </c>
      <c r="FA205" s="183">
        <f t="shared" si="897"/>
        <v>-4.920630640013704E-2</v>
      </c>
      <c r="FB205" s="183">
        <f t="shared" si="897"/>
        <v>0.47276869071925864</v>
      </c>
      <c r="FC205" s="183">
        <f t="shared" si="897"/>
        <v>0.47901397856710104</v>
      </c>
      <c r="FD205" s="183">
        <f t="shared" si="897"/>
        <v>0.47053843456584804</v>
      </c>
      <c r="FE205" s="183">
        <f t="shared" si="897"/>
        <v>0.27252947447433851</v>
      </c>
      <c r="FF205" s="183">
        <f t="shared" si="897"/>
        <v>0.60627636896219861</v>
      </c>
      <c r="FG205" s="183">
        <f t="shared" si="898"/>
        <v>0.54888472439298686</v>
      </c>
      <c r="FH205" s="183">
        <f t="shared" si="898"/>
        <v>0.4586204246230936</v>
      </c>
      <c r="FI205" s="183">
        <f t="shared" si="898"/>
        <v>0.83265459595364821</v>
      </c>
      <c r="FJ205" s="184">
        <f t="shared" si="898"/>
        <v>0.43778647609146065</v>
      </c>
      <c r="FK205" s="5"/>
    </row>
    <row r="206" spans="1:170" s="5" customFormat="1">
      <c r="A206" s="286"/>
      <c r="B206" s="231"/>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c r="Z206" s="231"/>
      <c r="AA206" s="231"/>
      <c r="AB206" s="231"/>
      <c r="AC206" s="231"/>
      <c r="AD206" s="231"/>
      <c r="AE206" s="231"/>
      <c r="AF206" s="231"/>
      <c r="AG206" s="231"/>
      <c r="AH206" s="231"/>
      <c r="AI206" s="231"/>
      <c r="AJ206" s="231"/>
      <c r="AK206" s="231"/>
      <c r="AL206" s="231"/>
      <c r="AM206" s="231"/>
      <c r="AN206" s="231"/>
      <c r="AO206" s="231"/>
      <c r="AP206" s="231"/>
      <c r="AQ206" s="231"/>
      <c r="AR206" s="231"/>
      <c r="AS206" s="231"/>
      <c r="AT206" s="231"/>
      <c r="AU206" s="231"/>
      <c r="AV206" s="231"/>
      <c r="AW206" s="231"/>
      <c r="AX206" s="231"/>
      <c r="AY206" s="231"/>
      <c r="AZ206" s="231"/>
      <c r="BA206" s="231"/>
      <c r="BB206" s="231"/>
      <c r="BC206" s="231"/>
      <c r="BD206" s="231"/>
      <c r="BE206" s="231"/>
      <c r="BF206" s="231"/>
      <c r="BG206" s="231"/>
      <c r="BH206" s="231"/>
      <c r="BI206" s="231"/>
      <c r="BJ206" s="231"/>
      <c r="BK206" s="231"/>
      <c r="BL206" s="231"/>
      <c r="BM206" s="231"/>
      <c r="BN206" s="231"/>
      <c r="BO206" s="231"/>
      <c r="BP206" s="231"/>
      <c r="BQ206" s="231"/>
      <c r="BR206" s="231"/>
      <c r="BS206" s="231"/>
      <c r="BT206" s="231"/>
      <c r="BU206" s="231"/>
      <c r="BV206" s="231"/>
      <c r="BW206" s="231"/>
      <c r="BX206" s="231"/>
      <c r="BY206" s="231"/>
      <c r="BZ206" s="231"/>
      <c r="CA206" s="231"/>
      <c r="CB206" s="231"/>
      <c r="CC206" s="231"/>
      <c r="CD206" s="231"/>
      <c r="CE206" s="231"/>
      <c r="CF206" s="231"/>
      <c r="CG206" s="231"/>
      <c r="CH206" s="231"/>
      <c r="CI206" s="231"/>
      <c r="CJ206" s="231"/>
      <c r="CK206" s="231"/>
      <c r="CL206" s="231"/>
      <c r="CM206" s="231"/>
      <c r="CN206" s="231"/>
      <c r="CO206" s="231"/>
      <c r="CP206" s="231"/>
      <c r="CQ206" s="231"/>
      <c r="CR206" s="231"/>
      <c r="CS206" s="231"/>
      <c r="CT206" s="231"/>
      <c r="CU206" s="231"/>
      <c r="CV206" s="231"/>
      <c r="CW206" s="231"/>
      <c r="CX206" s="231"/>
      <c r="CY206" s="231"/>
      <c r="CZ206" s="231"/>
      <c r="DA206" s="231"/>
      <c r="DB206" s="231"/>
      <c r="DC206" s="231"/>
      <c r="DD206" s="231"/>
      <c r="DE206" s="231"/>
      <c r="DF206" s="231"/>
      <c r="DG206" s="231"/>
      <c r="DH206" s="231"/>
      <c r="DI206" s="231"/>
      <c r="DJ206" s="231"/>
      <c r="DK206" s="231"/>
      <c r="DL206" s="231"/>
      <c r="DM206" s="231"/>
      <c r="DN206" s="231"/>
      <c r="DO206" s="231"/>
      <c r="DP206" s="231"/>
      <c r="DQ206" s="231"/>
      <c r="DR206" s="231"/>
      <c r="DS206" s="231"/>
      <c r="DT206" s="231"/>
      <c r="DU206" s="231"/>
      <c r="DV206" s="231"/>
      <c r="DW206" s="231"/>
      <c r="DX206" s="231"/>
      <c r="DY206" s="231"/>
      <c r="DZ206" s="231"/>
      <c r="EA206" s="231"/>
      <c r="EB206" s="231"/>
      <c r="EC206" s="231"/>
      <c r="ED206" s="231"/>
      <c r="EE206" s="231"/>
      <c r="EF206" s="231"/>
      <c r="EG206" s="231"/>
      <c r="EH206" s="231"/>
      <c r="EI206" s="231"/>
      <c r="EJ206" s="231"/>
      <c r="EK206" s="231"/>
      <c r="EL206" s="231"/>
      <c r="EM206" s="231"/>
      <c r="EN206" s="231"/>
      <c r="EO206" s="231"/>
      <c r="EP206" s="231"/>
      <c r="EQ206" s="231"/>
      <c r="ER206" s="231"/>
      <c r="ES206" s="231"/>
      <c r="ET206" s="231"/>
      <c r="EU206" s="231"/>
      <c r="EV206" s="231"/>
      <c r="EW206" s="231"/>
      <c r="EX206" s="231"/>
      <c r="EY206" s="231"/>
      <c r="EZ206" s="231"/>
      <c r="FA206" s="231"/>
      <c r="FB206" s="231"/>
      <c r="FC206" s="231"/>
      <c r="FD206" s="231"/>
      <c r="FE206" s="231"/>
      <c r="FF206" s="231"/>
      <c r="FG206" s="231"/>
      <c r="FH206" s="231"/>
      <c r="FI206" s="231"/>
      <c r="FJ206" s="231"/>
    </row>
    <row r="207" spans="1:170">
      <c r="A207" s="288" t="s">
        <v>189</v>
      </c>
      <c r="B207" s="289"/>
      <c r="C207" s="290">
        <f>C184-$B$231-C200*($B$184-$B$231)</f>
        <v>0.37704798437970799</v>
      </c>
      <c r="D207" s="290">
        <f t="shared" ref="D207:BO207" si="899">D184-$B$231-D200*($B$184-$B$231)</f>
        <v>0.15626368628440626</v>
      </c>
      <c r="E207" s="290">
        <f t="shared" si="899"/>
        <v>-2.8538940818631946E-2</v>
      </c>
      <c r="F207" s="290">
        <f t="shared" si="899"/>
        <v>3.9351544664343756E-2</v>
      </c>
      <c r="G207" s="290">
        <f t="shared" si="899"/>
        <v>1.2987054416201302</v>
      </c>
      <c r="H207" s="290">
        <f t="shared" si="899"/>
        <v>-8.7647074922714563E-2</v>
      </c>
      <c r="I207" s="290">
        <f t="shared" si="899"/>
        <v>4.7187743554768555E-2</v>
      </c>
      <c r="J207" s="290">
        <f t="shared" si="899"/>
        <v>0.94785049640336494</v>
      </c>
      <c r="K207" s="290">
        <f t="shared" si="899"/>
        <v>7.5636592220889004E-2</v>
      </c>
      <c r="L207" s="290">
        <f t="shared" si="899"/>
        <v>-4.8335843572487415E-2</v>
      </c>
      <c r="M207" s="290">
        <f t="shared" si="899"/>
        <v>-3.6200000000000003E-2</v>
      </c>
      <c r="N207" s="290">
        <f t="shared" si="899"/>
        <v>9.5489307875283161E-2</v>
      </c>
      <c r="O207" s="290">
        <f t="shared" si="899"/>
        <v>0.18525854303596925</v>
      </c>
      <c r="P207" s="290">
        <f t="shared" si="899"/>
        <v>0.41794107191422258</v>
      </c>
      <c r="Q207" s="290">
        <f t="shared" si="899"/>
        <v>0.18247382640660173</v>
      </c>
      <c r="R207" s="290">
        <f t="shared" si="899"/>
        <v>0.475329079767428</v>
      </c>
      <c r="S207" s="290">
        <f t="shared" si="899"/>
        <v>-4.9549340809650455E-2</v>
      </c>
      <c r="T207" s="290">
        <f t="shared" si="899"/>
        <v>-0.17507990616120275</v>
      </c>
      <c r="U207" s="290">
        <f t="shared" si="899"/>
        <v>8.4310390026424445E-2</v>
      </c>
      <c r="V207" s="290">
        <f t="shared" si="899"/>
        <v>1.9473484766777013E-2</v>
      </c>
      <c r="W207" s="290">
        <f t="shared" si="899"/>
        <v>0.84379741419479137</v>
      </c>
      <c r="X207" s="290">
        <f t="shared" si="899"/>
        <v>0.51230019047331277</v>
      </c>
      <c r="Y207" s="290">
        <f t="shared" si="899"/>
        <v>-0.18626584637349475</v>
      </c>
      <c r="Z207" s="290">
        <f t="shared" si="899"/>
        <v>7.3565034455063391E-2</v>
      </c>
      <c r="AA207" s="290">
        <f t="shared" si="899"/>
        <v>-0.11932457034800761</v>
      </c>
      <c r="AB207" s="290">
        <f t="shared" si="899"/>
        <v>-5.5629215860817594E-2</v>
      </c>
      <c r="AC207" s="290">
        <f t="shared" si="899"/>
        <v>-0.2450458226209129</v>
      </c>
      <c r="AD207" s="290">
        <f t="shared" si="899"/>
        <v>-9.3709378424279288E-3</v>
      </c>
      <c r="AE207" s="290">
        <f t="shared" si="899"/>
        <v>-3.4161991491988952E-2</v>
      </c>
      <c r="AF207" s="290">
        <f t="shared" si="899"/>
        <v>-0.19455665223166724</v>
      </c>
      <c r="AG207" s="290">
        <f t="shared" si="899"/>
        <v>-2.3049135654736087E-2</v>
      </c>
      <c r="AH207" s="290">
        <f t="shared" si="899"/>
        <v>-0.46834870250369881</v>
      </c>
      <c r="AI207" s="290">
        <f t="shared" si="899"/>
        <v>-6.4316149412200679E-2</v>
      </c>
      <c r="AJ207" s="290">
        <f t="shared" si="899"/>
        <v>-0.26601451620943917</v>
      </c>
      <c r="AK207" s="290">
        <f t="shared" si="899"/>
        <v>-0.46504227241348817</v>
      </c>
      <c r="AL207" s="290">
        <f t="shared" si="899"/>
        <v>7.9322172635042557E-2</v>
      </c>
      <c r="AM207" s="290">
        <f t="shared" si="899"/>
        <v>-0.16394365853304738</v>
      </c>
      <c r="AN207" s="290">
        <f t="shared" si="899"/>
        <v>9.9680237194059718E-3</v>
      </c>
      <c r="AO207" s="290">
        <f t="shared" si="899"/>
        <v>0.11553372650388941</v>
      </c>
      <c r="AP207" s="290">
        <f t="shared" si="899"/>
        <v>0.18715200021729531</v>
      </c>
      <c r="AQ207" s="290">
        <f t="shared" si="899"/>
        <v>0.20500532204270158</v>
      </c>
      <c r="AR207" s="290">
        <f t="shared" si="899"/>
        <v>1.6624939710177394E-3</v>
      </c>
      <c r="AS207" s="290">
        <f t="shared" si="899"/>
        <v>-0.14326725050676486</v>
      </c>
      <c r="AT207" s="290">
        <f t="shared" si="899"/>
        <v>4.6409450392750282E-2</v>
      </c>
      <c r="AU207" s="290">
        <f t="shared" si="899"/>
        <v>7.4565496604056397E-3</v>
      </c>
      <c r="AV207" s="290">
        <f t="shared" si="899"/>
        <v>-4.0766152586833519E-2</v>
      </c>
      <c r="AW207" s="290">
        <f t="shared" si="899"/>
        <v>-0.10616674249350835</v>
      </c>
      <c r="AX207" s="290">
        <f t="shared" si="899"/>
        <v>-1.6812071965652525E-2</v>
      </c>
      <c r="AY207" s="290">
        <f t="shared" si="899"/>
        <v>-0.25068441164946675</v>
      </c>
      <c r="AZ207" s="290">
        <f t="shared" si="899"/>
        <v>-6.1544351039537037E-2</v>
      </c>
      <c r="BA207" s="290">
        <f t="shared" si="899"/>
        <v>0.32901456900282766</v>
      </c>
      <c r="BB207" s="290">
        <f t="shared" si="899"/>
        <v>1.953402543772062E-3</v>
      </c>
      <c r="BC207" s="290">
        <f t="shared" si="899"/>
        <v>0.47212028438628739</v>
      </c>
      <c r="BD207" s="290">
        <f t="shared" si="899"/>
        <v>0.14422063576009481</v>
      </c>
      <c r="BE207" s="290">
        <f t="shared" si="899"/>
        <v>-0.24538781736937126</v>
      </c>
      <c r="BF207" s="290">
        <f t="shared" si="899"/>
        <v>0.49874491977872865</v>
      </c>
      <c r="BG207" s="290">
        <f t="shared" si="899"/>
        <v>0.17248981762707349</v>
      </c>
      <c r="BH207" s="290">
        <f t="shared" si="899"/>
        <v>6.1545424749261918E-2</v>
      </c>
      <c r="BI207" s="290">
        <f t="shared" si="899"/>
        <v>0.18025582991276526</v>
      </c>
      <c r="BJ207" s="290">
        <f t="shared" si="899"/>
        <v>0.38675421469073712</v>
      </c>
      <c r="BK207" s="290">
        <f t="shared" si="899"/>
        <v>0.12535781883088301</v>
      </c>
      <c r="BL207" s="290">
        <f t="shared" si="899"/>
        <v>6.9701902624410644E-2</v>
      </c>
      <c r="BM207" s="290">
        <f t="shared" si="899"/>
        <v>0.56164481755363305</v>
      </c>
      <c r="BN207" s="290">
        <f t="shared" si="899"/>
        <v>-0.26814231611843165</v>
      </c>
      <c r="BO207" s="290">
        <f t="shared" si="899"/>
        <v>-0.11028950562225168</v>
      </c>
      <c r="BP207" s="290">
        <f t="shared" ref="BP207:EA207" si="900">BP184-$B$231-BP200*($B$184-$B$231)</f>
        <v>-0.1542612020313251</v>
      </c>
      <c r="BQ207" s="290">
        <f t="shared" si="900"/>
        <v>1.3630885606123883E-2</v>
      </c>
      <c r="BR207" s="290">
        <f t="shared" si="900"/>
        <v>-0.16675280112340063</v>
      </c>
      <c r="BS207" s="290">
        <f t="shared" si="900"/>
        <v>-4.9918188736814459E-2</v>
      </c>
      <c r="BT207" s="290">
        <f t="shared" si="900"/>
        <v>-5.242500545342605E-2</v>
      </c>
      <c r="BU207" s="290">
        <f t="shared" si="900"/>
        <v>-1.1647982393556376E-2</v>
      </c>
      <c r="BV207" s="290">
        <f t="shared" si="900"/>
        <v>-0.14432163587123104</v>
      </c>
      <c r="BW207" s="290">
        <f t="shared" si="900"/>
        <v>0.18596737732816665</v>
      </c>
      <c r="BX207" s="290">
        <f t="shared" si="900"/>
        <v>0.38057951238525134</v>
      </c>
      <c r="BY207" s="290">
        <f t="shared" si="900"/>
        <v>1.6805455899537997E-3</v>
      </c>
      <c r="BZ207" s="290">
        <f t="shared" si="900"/>
        <v>0.2880311932520242</v>
      </c>
      <c r="CA207" s="290">
        <f t="shared" si="900"/>
        <v>-8.1162562551216011E-2</v>
      </c>
      <c r="CB207" s="290">
        <f t="shared" si="900"/>
        <v>0.12064364275712233</v>
      </c>
      <c r="CC207" s="290">
        <f t="shared" si="900"/>
        <v>0.10032823728506145</v>
      </c>
      <c r="CD207" s="290">
        <f t="shared" si="900"/>
        <v>-0.10919668384391043</v>
      </c>
      <c r="CE207" s="290">
        <f t="shared" si="900"/>
        <v>-0.20412355761945916</v>
      </c>
      <c r="CF207" s="290">
        <f t="shared" si="900"/>
        <v>2.4876169852617674E-2</v>
      </c>
      <c r="CG207" s="290">
        <f t="shared" si="900"/>
        <v>-0.47424385869604724</v>
      </c>
      <c r="CH207" s="290">
        <f t="shared" si="900"/>
        <v>0.25831242993239445</v>
      </c>
      <c r="CI207" s="290">
        <f t="shared" si="900"/>
        <v>0.10921276774686285</v>
      </c>
      <c r="CJ207" s="290">
        <f t="shared" si="900"/>
        <v>7.9863772426489815E-2</v>
      </c>
      <c r="CK207" s="290">
        <f t="shared" si="900"/>
        <v>-0.16908783578750422</v>
      </c>
      <c r="CL207" s="290">
        <f t="shared" si="900"/>
        <v>-0.25803109974391347</v>
      </c>
      <c r="CM207" s="290">
        <f t="shared" si="900"/>
        <v>-3.6491238123940228E-2</v>
      </c>
      <c r="CN207" s="290">
        <f t="shared" si="900"/>
        <v>0.11882902544283226</v>
      </c>
      <c r="CO207" s="290">
        <f t="shared" si="900"/>
        <v>0.62415957282379575</v>
      </c>
      <c r="CP207" s="290">
        <f t="shared" si="900"/>
        <v>0.24582275246145563</v>
      </c>
      <c r="CQ207" s="290">
        <f t="shared" si="900"/>
        <v>0.13977771172027245</v>
      </c>
      <c r="CR207" s="290">
        <f t="shared" si="900"/>
        <v>0.32809366629711695</v>
      </c>
      <c r="CS207" s="290">
        <f t="shared" si="900"/>
        <v>0.27457622347551591</v>
      </c>
      <c r="CT207" s="290">
        <f t="shared" si="900"/>
        <v>3.2969253310043398E-2</v>
      </c>
      <c r="CU207" s="290">
        <f t="shared" si="900"/>
        <v>1.1756283892669792E-2</v>
      </c>
      <c r="CV207" s="290">
        <f t="shared" si="900"/>
        <v>0.31843593076475085</v>
      </c>
      <c r="CW207" s="290">
        <f t="shared" si="900"/>
        <v>1.6506495449101224E-2</v>
      </c>
      <c r="CX207" s="290">
        <f t="shared" si="900"/>
        <v>-9.6697232685651349E-2</v>
      </c>
      <c r="CY207" s="290">
        <f t="shared" si="900"/>
        <v>0.21631947531827722</v>
      </c>
      <c r="CZ207" s="290">
        <f t="shared" si="900"/>
        <v>6.6695159677358284E-2</v>
      </c>
      <c r="DA207" s="290">
        <f t="shared" si="900"/>
        <v>-0.19611217707778344</v>
      </c>
      <c r="DB207" s="290">
        <f t="shared" si="900"/>
        <v>0.18715200021729531</v>
      </c>
      <c r="DC207" s="290">
        <f t="shared" si="900"/>
        <v>-1.484566236443266E-2</v>
      </c>
      <c r="DD207" s="290">
        <f t="shared" si="900"/>
        <v>9.1045578160078411E-2</v>
      </c>
      <c r="DE207" s="290">
        <f t="shared" si="900"/>
        <v>0.15688311804067762</v>
      </c>
      <c r="DF207" s="290">
        <f t="shared" si="900"/>
        <v>0.26324953373212379</v>
      </c>
      <c r="DG207" s="290">
        <f t="shared" si="900"/>
        <v>1.6805455899537997E-3</v>
      </c>
      <c r="DH207" s="290">
        <f t="shared" si="900"/>
        <v>0.1691383135953799</v>
      </c>
      <c r="DI207" s="290">
        <f t="shared" si="900"/>
        <v>-0.1194038594077419</v>
      </c>
      <c r="DJ207" s="290">
        <f t="shared" si="900"/>
        <v>0.12167867483280728</v>
      </c>
      <c r="DK207" s="290">
        <f t="shared" si="900"/>
        <v>-0.30841873141309945</v>
      </c>
      <c r="DL207" s="290">
        <f t="shared" si="900"/>
        <v>-6.2821296607762228E-2</v>
      </c>
      <c r="DM207" s="290">
        <f t="shared" si="900"/>
        <v>0.13379624203456431</v>
      </c>
      <c r="DN207" s="290">
        <f t="shared" si="900"/>
        <v>9.0249285816345226E-2</v>
      </c>
      <c r="DO207" s="290">
        <f t="shared" si="900"/>
        <v>-0.18497618730743604</v>
      </c>
      <c r="DP207" s="290">
        <f t="shared" si="900"/>
        <v>-0.18922738673453071</v>
      </c>
      <c r="DQ207" s="290">
        <f t="shared" si="900"/>
        <v>-0.37266839635419291</v>
      </c>
      <c r="DR207" s="290">
        <f t="shared" si="900"/>
        <v>0.60947727420389353</v>
      </c>
      <c r="DS207" s="290">
        <f t="shared" si="900"/>
        <v>8.7356890856988782E-3</v>
      </c>
      <c r="DT207" s="290">
        <f t="shared" si="900"/>
        <v>0.53129032632145723</v>
      </c>
      <c r="DU207" s="290">
        <f t="shared" si="900"/>
        <v>-0.27483101340724753</v>
      </c>
      <c r="DV207" s="290">
        <f t="shared" si="900"/>
        <v>-0.49405851459386096</v>
      </c>
      <c r="DW207" s="290">
        <f t="shared" si="900"/>
        <v>-0.65600292747612954</v>
      </c>
      <c r="DX207" s="290">
        <f t="shared" si="900"/>
        <v>-0.18081479629344227</v>
      </c>
      <c r="DY207" s="290">
        <f t="shared" si="900"/>
        <v>-0.11605614721003257</v>
      </c>
      <c r="DZ207" s="290">
        <f t="shared" si="900"/>
        <v>-7.7020021795295157E-2</v>
      </c>
      <c r="EA207" s="290">
        <f t="shared" si="900"/>
        <v>-7.5569827838157438E-2</v>
      </c>
      <c r="EB207" s="290">
        <f t="shared" ref="EB207:FJ207" si="901">EB184-$B$231-EB200*($B$184-$B$231)</f>
        <v>-0.19501271712753679</v>
      </c>
      <c r="EC207" s="290">
        <f t="shared" si="901"/>
        <v>-0.19854265060806608</v>
      </c>
      <c r="ED207" s="290">
        <f t="shared" si="901"/>
        <v>-1.3022524613399422E-2</v>
      </c>
      <c r="EE207" s="290">
        <f t="shared" si="901"/>
        <v>-0.35604300982625731</v>
      </c>
      <c r="EF207" s="290">
        <f t="shared" si="901"/>
        <v>-0.16873781664164617</v>
      </c>
      <c r="EG207" s="290">
        <f t="shared" si="901"/>
        <v>-0.28534356926552246</v>
      </c>
      <c r="EH207" s="290">
        <f t="shared" si="901"/>
        <v>0.18804550407337858</v>
      </c>
      <c r="EI207" s="290">
        <f t="shared" si="901"/>
        <v>-0.23569662648818043</v>
      </c>
      <c r="EJ207" s="290">
        <f t="shared" si="901"/>
        <v>0.37556900136904697</v>
      </c>
      <c r="EK207" s="290">
        <f t="shared" si="901"/>
        <v>3.4243992974527737E-2</v>
      </c>
      <c r="EL207" s="290">
        <f t="shared" si="901"/>
        <v>-0.15075359613790973</v>
      </c>
      <c r="EM207" s="290">
        <f t="shared" si="901"/>
        <v>-7.6967233914378042E-2</v>
      </c>
      <c r="EN207" s="290">
        <f t="shared" si="901"/>
        <v>-4.5592156929235461E-2</v>
      </c>
      <c r="EO207" s="290">
        <f t="shared" si="901"/>
        <v>1.6693001724713219E-2</v>
      </c>
      <c r="EP207" s="290">
        <f t="shared" si="901"/>
        <v>0.26587450149780695</v>
      </c>
      <c r="EQ207" s="290">
        <f t="shared" si="901"/>
        <v>0.25589378113131511</v>
      </c>
      <c r="ER207" s="290">
        <f t="shared" si="901"/>
        <v>6.0157889750822632E-2</v>
      </c>
      <c r="ES207" s="290">
        <f t="shared" si="901"/>
        <v>0.5874330329313211</v>
      </c>
      <c r="ET207" s="290">
        <f t="shared" si="901"/>
        <v>0.10741903326719836</v>
      </c>
      <c r="EU207" s="290">
        <f t="shared" si="901"/>
        <v>0.19166070824026243</v>
      </c>
      <c r="EV207" s="290">
        <f t="shared" si="901"/>
        <v>7.651160591453951E-2</v>
      </c>
      <c r="EW207" s="290">
        <f t="shared" si="901"/>
        <v>0.24759958502653762</v>
      </c>
      <c r="EX207" s="290">
        <f t="shared" si="901"/>
        <v>-0.12737581347434015</v>
      </c>
      <c r="EY207" s="290">
        <f t="shared" si="901"/>
        <v>0.16810602398335933</v>
      </c>
      <c r="EZ207" s="290">
        <f t="shared" si="901"/>
        <v>-2.8234226094483901E-2</v>
      </c>
      <c r="FA207" s="290">
        <f t="shared" si="901"/>
        <v>0.22581368343037245</v>
      </c>
      <c r="FB207" s="290">
        <f t="shared" si="901"/>
        <v>0.11971796826765495</v>
      </c>
      <c r="FC207" s="290">
        <f t="shared" si="901"/>
        <v>-1.5273728970978159E-2</v>
      </c>
      <c r="FD207" s="290">
        <f t="shared" si="901"/>
        <v>-0.23629431074656115</v>
      </c>
      <c r="FE207" s="290">
        <f t="shared" si="901"/>
        <v>-0.15027294473926958</v>
      </c>
      <c r="FF207" s="290">
        <f t="shared" si="901"/>
        <v>1.906837516699586E-2</v>
      </c>
      <c r="FG207" s="290">
        <f t="shared" si="901"/>
        <v>-3.7116933364770878E-2</v>
      </c>
      <c r="FH207" s="290">
        <f t="shared" si="901"/>
        <v>9.9276311816396901E-2</v>
      </c>
      <c r="FI207" s="290">
        <f t="shared" si="901"/>
        <v>-5.1975246612874761E-2</v>
      </c>
      <c r="FJ207" s="290">
        <f t="shared" si="901"/>
        <v>0.13741173553730562</v>
      </c>
      <c r="FK207" s="5"/>
    </row>
    <row r="208" spans="1:170">
      <c r="A208" s="243" t="s">
        <v>190</v>
      </c>
      <c r="B208" s="190"/>
      <c r="C208" s="186">
        <f>C184-$B$231-C200*($B$184-$B$231)</f>
        <v>0.37704798437970799</v>
      </c>
      <c r="D208" s="186">
        <f t="shared" ref="D208:BO208" si="902">D184-$B$231-D200*($B$184-$B$231)</f>
        <v>0.15626368628440626</v>
      </c>
      <c r="E208" s="186">
        <f t="shared" si="902"/>
        <v>-2.8538940818631946E-2</v>
      </c>
      <c r="F208" s="186">
        <f t="shared" si="902"/>
        <v>3.9351544664343756E-2</v>
      </c>
      <c r="G208" s="186">
        <f t="shared" si="902"/>
        <v>1.2987054416201302</v>
      </c>
      <c r="H208" s="186">
        <f t="shared" si="902"/>
        <v>-8.7647074922714563E-2</v>
      </c>
      <c r="I208" s="186">
        <f t="shared" si="902"/>
        <v>4.7187743554768555E-2</v>
      </c>
      <c r="J208" s="186">
        <f t="shared" si="902"/>
        <v>0.94785049640336494</v>
      </c>
      <c r="K208" s="186">
        <f t="shared" si="902"/>
        <v>7.5636592220889004E-2</v>
      </c>
      <c r="L208" s="186">
        <f t="shared" si="902"/>
        <v>-4.8335843572487415E-2</v>
      </c>
      <c r="M208" s="186">
        <f t="shared" si="902"/>
        <v>-3.6200000000000003E-2</v>
      </c>
      <c r="N208" s="186">
        <f t="shared" si="902"/>
        <v>9.5489307875283161E-2</v>
      </c>
      <c r="O208" s="186">
        <f t="shared" si="902"/>
        <v>0.18525854303596925</v>
      </c>
      <c r="P208" s="186">
        <f t="shared" si="902"/>
        <v>0.41794107191422258</v>
      </c>
      <c r="Q208" s="186">
        <f t="shared" si="902"/>
        <v>0.18247382640660173</v>
      </c>
      <c r="R208" s="186">
        <f t="shared" si="902"/>
        <v>0.475329079767428</v>
      </c>
      <c r="S208" s="186">
        <f t="shared" si="902"/>
        <v>-4.9549340809650455E-2</v>
      </c>
      <c r="T208" s="186">
        <f t="shared" si="902"/>
        <v>-0.17507990616120275</v>
      </c>
      <c r="U208" s="186">
        <f t="shared" si="902"/>
        <v>8.4310390026424445E-2</v>
      </c>
      <c r="V208" s="186">
        <f t="shared" si="902"/>
        <v>1.9473484766777013E-2</v>
      </c>
      <c r="W208" s="186">
        <f t="shared" si="902"/>
        <v>0.84379741419479137</v>
      </c>
      <c r="X208" s="186">
        <f t="shared" si="902"/>
        <v>0.51230019047331277</v>
      </c>
      <c r="Y208" s="186">
        <f t="shared" si="902"/>
        <v>-0.18626584637349475</v>
      </c>
      <c r="Z208" s="186">
        <f t="shared" si="902"/>
        <v>7.3565034455063391E-2</v>
      </c>
      <c r="AA208" s="186">
        <f t="shared" si="902"/>
        <v>-0.11932457034800761</v>
      </c>
      <c r="AB208" s="186">
        <f t="shared" si="902"/>
        <v>-5.5629215860817594E-2</v>
      </c>
      <c r="AC208" s="186">
        <f t="shared" si="902"/>
        <v>-0.2450458226209129</v>
      </c>
      <c r="AD208" s="186">
        <f t="shared" si="902"/>
        <v>-9.3709378424279288E-3</v>
      </c>
      <c r="AE208" s="186">
        <f t="shared" si="902"/>
        <v>-3.4161991491988952E-2</v>
      </c>
      <c r="AF208" s="186">
        <f t="shared" si="902"/>
        <v>-0.19455665223166724</v>
      </c>
      <c r="AG208" s="186">
        <f t="shared" si="902"/>
        <v>-2.3049135654736087E-2</v>
      </c>
      <c r="AH208" s="186">
        <f t="shared" si="902"/>
        <v>-0.46834870250369881</v>
      </c>
      <c r="AI208" s="186">
        <f t="shared" si="902"/>
        <v>-6.4316149412200679E-2</v>
      </c>
      <c r="AJ208" s="186">
        <f t="shared" si="902"/>
        <v>-0.26601451620943917</v>
      </c>
      <c r="AK208" s="186">
        <f t="shared" si="902"/>
        <v>-0.46504227241348817</v>
      </c>
      <c r="AL208" s="186">
        <f t="shared" si="902"/>
        <v>7.9322172635042557E-2</v>
      </c>
      <c r="AM208" s="186">
        <f t="shared" si="902"/>
        <v>-0.16394365853304738</v>
      </c>
      <c r="AN208" s="186">
        <f t="shared" si="902"/>
        <v>9.9680237194059718E-3</v>
      </c>
      <c r="AO208" s="186">
        <f t="shared" si="902"/>
        <v>0.11553372650388941</v>
      </c>
      <c r="AP208" s="186">
        <f t="shared" si="902"/>
        <v>0.18715200021729531</v>
      </c>
      <c r="AQ208" s="186">
        <f t="shared" si="902"/>
        <v>0.20500532204270158</v>
      </c>
      <c r="AR208" s="186">
        <f t="shared" si="902"/>
        <v>1.6624939710177394E-3</v>
      </c>
      <c r="AS208" s="186">
        <f t="shared" si="902"/>
        <v>-0.14326725050676486</v>
      </c>
      <c r="AT208" s="186">
        <f t="shared" si="902"/>
        <v>4.6409450392750282E-2</v>
      </c>
      <c r="AU208" s="186">
        <f t="shared" si="902"/>
        <v>7.4565496604056397E-3</v>
      </c>
      <c r="AV208" s="186">
        <f t="shared" si="902"/>
        <v>-4.0766152586833519E-2</v>
      </c>
      <c r="AW208" s="186">
        <f t="shared" si="902"/>
        <v>-0.10616674249350835</v>
      </c>
      <c r="AX208" s="186">
        <f t="shared" si="902"/>
        <v>-1.6812071965652525E-2</v>
      </c>
      <c r="AY208" s="186">
        <f t="shared" si="902"/>
        <v>-0.25068441164946675</v>
      </c>
      <c r="AZ208" s="186">
        <f t="shared" si="902"/>
        <v>-6.1544351039537037E-2</v>
      </c>
      <c r="BA208" s="186">
        <f t="shared" si="902"/>
        <v>0.32901456900282766</v>
      </c>
      <c r="BB208" s="186">
        <f t="shared" si="902"/>
        <v>1.953402543772062E-3</v>
      </c>
      <c r="BC208" s="186">
        <f t="shared" si="902"/>
        <v>0.47212028438628739</v>
      </c>
      <c r="BD208" s="186">
        <f t="shared" si="902"/>
        <v>0.14422063576009481</v>
      </c>
      <c r="BE208" s="186">
        <f t="shared" si="902"/>
        <v>-0.24538781736937126</v>
      </c>
      <c r="BF208" s="186">
        <f t="shared" si="902"/>
        <v>0.49874491977872865</v>
      </c>
      <c r="BG208" s="186">
        <f t="shared" si="902"/>
        <v>0.17248981762707349</v>
      </c>
      <c r="BH208" s="186">
        <f t="shared" si="902"/>
        <v>6.1545424749261918E-2</v>
      </c>
      <c r="BI208" s="186">
        <f t="shared" si="902"/>
        <v>0.18025582991276526</v>
      </c>
      <c r="BJ208" s="186">
        <f t="shared" si="902"/>
        <v>0.38675421469073712</v>
      </c>
      <c r="BK208" s="186">
        <f t="shared" si="902"/>
        <v>0.12535781883088301</v>
      </c>
      <c r="BL208" s="186">
        <f t="shared" si="902"/>
        <v>6.9701902624410644E-2</v>
      </c>
      <c r="BM208" s="186">
        <f t="shared" si="902"/>
        <v>0.56164481755363305</v>
      </c>
      <c r="BN208" s="186">
        <f t="shared" si="902"/>
        <v>-0.26814231611843165</v>
      </c>
      <c r="BO208" s="186">
        <f t="shared" si="902"/>
        <v>-0.11028950562225168</v>
      </c>
      <c r="BP208" s="186">
        <f t="shared" ref="BP208:EA208" si="903">BP184-$B$231-BP200*($B$184-$B$231)</f>
        <v>-0.1542612020313251</v>
      </c>
      <c r="BQ208" s="186">
        <f t="shared" si="903"/>
        <v>1.3630885606123883E-2</v>
      </c>
      <c r="BR208" s="186">
        <f t="shared" si="903"/>
        <v>-0.16675280112340063</v>
      </c>
      <c r="BS208" s="186">
        <f t="shared" si="903"/>
        <v>-4.9918188736814459E-2</v>
      </c>
      <c r="BT208" s="186">
        <f t="shared" si="903"/>
        <v>-5.242500545342605E-2</v>
      </c>
      <c r="BU208" s="186">
        <f t="shared" si="903"/>
        <v>-1.1647982393556376E-2</v>
      </c>
      <c r="BV208" s="186">
        <f t="shared" si="903"/>
        <v>-0.14432163587123104</v>
      </c>
      <c r="BW208" s="186">
        <f t="shared" si="903"/>
        <v>0.18596737732816665</v>
      </c>
      <c r="BX208" s="186">
        <f t="shared" si="903"/>
        <v>0.38057951238525134</v>
      </c>
      <c r="BY208" s="186">
        <f t="shared" si="903"/>
        <v>1.6805455899537997E-3</v>
      </c>
      <c r="BZ208" s="186">
        <f t="shared" si="903"/>
        <v>0.2880311932520242</v>
      </c>
      <c r="CA208" s="186">
        <f t="shared" si="903"/>
        <v>-8.1162562551216011E-2</v>
      </c>
      <c r="CB208" s="186">
        <f t="shared" si="903"/>
        <v>0.12064364275712233</v>
      </c>
      <c r="CC208" s="186">
        <f t="shared" si="903"/>
        <v>0.10032823728506145</v>
      </c>
      <c r="CD208" s="186">
        <f t="shared" si="903"/>
        <v>-0.10919668384391043</v>
      </c>
      <c r="CE208" s="186">
        <f t="shared" si="903"/>
        <v>-0.20412355761945916</v>
      </c>
      <c r="CF208" s="186">
        <f t="shared" si="903"/>
        <v>2.4876169852617674E-2</v>
      </c>
      <c r="CG208" s="186">
        <f t="shared" si="903"/>
        <v>-0.47424385869604724</v>
      </c>
      <c r="CH208" s="186">
        <f t="shared" si="903"/>
        <v>0.25831242993239445</v>
      </c>
      <c r="CI208" s="186">
        <f t="shared" si="903"/>
        <v>0.10921276774686285</v>
      </c>
      <c r="CJ208" s="186">
        <f t="shared" si="903"/>
        <v>7.9863772426489815E-2</v>
      </c>
      <c r="CK208" s="186">
        <f t="shared" si="903"/>
        <v>-0.16908783578750422</v>
      </c>
      <c r="CL208" s="186">
        <f t="shared" si="903"/>
        <v>-0.25803109974391347</v>
      </c>
      <c r="CM208" s="186">
        <f t="shared" si="903"/>
        <v>-3.6491238123940228E-2</v>
      </c>
      <c r="CN208" s="186">
        <f t="shared" si="903"/>
        <v>0.11882902544283226</v>
      </c>
      <c r="CO208" s="186">
        <f t="shared" si="903"/>
        <v>0.62415957282379575</v>
      </c>
      <c r="CP208" s="186">
        <f t="shared" si="903"/>
        <v>0.24582275246145563</v>
      </c>
      <c r="CQ208" s="186">
        <f t="shared" si="903"/>
        <v>0.13977771172027245</v>
      </c>
      <c r="CR208" s="186">
        <f t="shared" si="903"/>
        <v>0.32809366629711695</v>
      </c>
      <c r="CS208" s="186">
        <f t="shared" si="903"/>
        <v>0.27457622347551591</v>
      </c>
      <c r="CT208" s="186">
        <f t="shared" si="903"/>
        <v>3.2969253310043398E-2</v>
      </c>
      <c r="CU208" s="186">
        <f t="shared" si="903"/>
        <v>1.1756283892669792E-2</v>
      </c>
      <c r="CV208" s="186">
        <f t="shared" si="903"/>
        <v>0.31843593076475085</v>
      </c>
      <c r="CW208" s="186">
        <f t="shared" si="903"/>
        <v>1.6506495449101224E-2</v>
      </c>
      <c r="CX208" s="186">
        <f t="shared" si="903"/>
        <v>-9.6697232685651349E-2</v>
      </c>
      <c r="CY208" s="186">
        <f t="shared" si="903"/>
        <v>0.21631947531827722</v>
      </c>
      <c r="CZ208" s="186">
        <f t="shared" si="903"/>
        <v>6.6695159677358284E-2</v>
      </c>
      <c r="DA208" s="186">
        <f t="shared" si="903"/>
        <v>-0.19611217707778344</v>
      </c>
      <c r="DB208" s="186">
        <f t="shared" si="903"/>
        <v>0.18715200021729531</v>
      </c>
      <c r="DC208" s="186">
        <f t="shared" si="903"/>
        <v>-1.484566236443266E-2</v>
      </c>
      <c r="DD208" s="186">
        <f t="shared" si="903"/>
        <v>9.1045578160078411E-2</v>
      </c>
      <c r="DE208" s="186">
        <f t="shared" si="903"/>
        <v>0.15688311804067762</v>
      </c>
      <c r="DF208" s="186">
        <f t="shared" si="903"/>
        <v>0.26324953373212379</v>
      </c>
      <c r="DG208" s="186">
        <f t="shared" si="903"/>
        <v>1.6805455899537997E-3</v>
      </c>
      <c r="DH208" s="186">
        <f t="shared" si="903"/>
        <v>0.1691383135953799</v>
      </c>
      <c r="DI208" s="186">
        <f t="shared" si="903"/>
        <v>-0.1194038594077419</v>
      </c>
      <c r="DJ208" s="186">
        <f t="shared" si="903"/>
        <v>0.12167867483280728</v>
      </c>
      <c r="DK208" s="186">
        <f t="shared" si="903"/>
        <v>-0.30841873141309945</v>
      </c>
      <c r="DL208" s="186">
        <f t="shared" si="903"/>
        <v>-6.2821296607762228E-2</v>
      </c>
      <c r="DM208" s="186">
        <f t="shared" si="903"/>
        <v>0.13379624203456431</v>
      </c>
      <c r="DN208" s="186">
        <f t="shared" si="903"/>
        <v>9.0249285816345226E-2</v>
      </c>
      <c r="DO208" s="186">
        <f t="shared" si="903"/>
        <v>-0.18497618730743604</v>
      </c>
      <c r="DP208" s="186">
        <f t="shared" si="903"/>
        <v>-0.18922738673453071</v>
      </c>
      <c r="DQ208" s="186">
        <f t="shared" si="903"/>
        <v>-0.37266839635419291</v>
      </c>
      <c r="DR208" s="186">
        <f t="shared" si="903"/>
        <v>0.60947727420389353</v>
      </c>
      <c r="DS208" s="186">
        <f t="shared" si="903"/>
        <v>8.7356890856988782E-3</v>
      </c>
      <c r="DT208" s="186">
        <f t="shared" si="903"/>
        <v>0.53129032632145723</v>
      </c>
      <c r="DU208" s="186">
        <f t="shared" si="903"/>
        <v>-0.27483101340724753</v>
      </c>
      <c r="DV208" s="186">
        <f t="shared" si="903"/>
        <v>-0.49405851459386096</v>
      </c>
      <c r="DW208" s="186">
        <f t="shared" si="903"/>
        <v>-0.65600292747612954</v>
      </c>
      <c r="DX208" s="186">
        <f t="shared" si="903"/>
        <v>-0.18081479629344227</v>
      </c>
      <c r="DY208" s="186">
        <f t="shared" si="903"/>
        <v>-0.11605614721003257</v>
      </c>
      <c r="DZ208" s="186">
        <f t="shared" si="903"/>
        <v>-7.7020021795295157E-2</v>
      </c>
      <c r="EA208" s="186">
        <f t="shared" si="903"/>
        <v>-7.5569827838157438E-2</v>
      </c>
      <c r="EB208" s="186">
        <f t="shared" ref="EB208:FJ208" si="904">EB184-$B$231-EB200*($B$184-$B$231)</f>
        <v>-0.19501271712753679</v>
      </c>
      <c r="EC208" s="186">
        <f t="shared" si="904"/>
        <v>-0.19854265060806608</v>
      </c>
      <c r="ED208" s="186">
        <f t="shared" si="904"/>
        <v>-1.3022524613399422E-2</v>
      </c>
      <c r="EE208" s="186">
        <f t="shared" si="904"/>
        <v>-0.35604300982625731</v>
      </c>
      <c r="EF208" s="186">
        <f t="shared" si="904"/>
        <v>-0.16873781664164617</v>
      </c>
      <c r="EG208" s="186">
        <f t="shared" si="904"/>
        <v>-0.28534356926552246</v>
      </c>
      <c r="EH208" s="186">
        <f t="shared" si="904"/>
        <v>0.18804550407337858</v>
      </c>
      <c r="EI208" s="186">
        <f t="shared" si="904"/>
        <v>-0.23569662648818043</v>
      </c>
      <c r="EJ208" s="186">
        <f t="shared" si="904"/>
        <v>0.37556900136904697</v>
      </c>
      <c r="EK208" s="186">
        <f t="shared" si="904"/>
        <v>3.4243992974527737E-2</v>
      </c>
      <c r="EL208" s="186">
        <f t="shared" si="904"/>
        <v>-0.15075359613790973</v>
      </c>
      <c r="EM208" s="186">
        <f t="shared" si="904"/>
        <v>-7.6967233914378042E-2</v>
      </c>
      <c r="EN208" s="186">
        <f t="shared" si="904"/>
        <v>-4.5592156929235461E-2</v>
      </c>
      <c r="EO208" s="186">
        <f t="shared" si="904"/>
        <v>1.6693001724713219E-2</v>
      </c>
      <c r="EP208" s="186">
        <f t="shared" si="904"/>
        <v>0.26587450149780695</v>
      </c>
      <c r="EQ208" s="186">
        <f t="shared" si="904"/>
        <v>0.25589378113131511</v>
      </c>
      <c r="ER208" s="186">
        <f t="shared" si="904"/>
        <v>6.0157889750822632E-2</v>
      </c>
      <c r="ES208" s="186">
        <f t="shared" si="904"/>
        <v>0.5874330329313211</v>
      </c>
      <c r="ET208" s="186">
        <f t="shared" si="904"/>
        <v>0.10741903326719836</v>
      </c>
      <c r="EU208" s="186">
        <f t="shared" si="904"/>
        <v>0.19166070824026243</v>
      </c>
      <c r="EV208" s="186">
        <f t="shared" si="904"/>
        <v>7.651160591453951E-2</v>
      </c>
      <c r="EW208" s="186">
        <f t="shared" si="904"/>
        <v>0.24759958502653762</v>
      </c>
      <c r="EX208" s="186">
        <f t="shared" si="904"/>
        <v>-0.12737581347434015</v>
      </c>
      <c r="EY208" s="186">
        <f t="shared" si="904"/>
        <v>0.16810602398335933</v>
      </c>
      <c r="EZ208" s="186">
        <f t="shared" si="904"/>
        <v>-2.8234226094483901E-2</v>
      </c>
      <c r="FA208" s="186">
        <f t="shared" si="904"/>
        <v>0.22581368343037245</v>
      </c>
      <c r="FB208" s="186">
        <f t="shared" si="904"/>
        <v>0.11971796826765495</v>
      </c>
      <c r="FC208" s="186">
        <f t="shared" si="904"/>
        <v>-1.5273728970978159E-2</v>
      </c>
      <c r="FD208" s="186">
        <f t="shared" si="904"/>
        <v>-0.23629431074656115</v>
      </c>
      <c r="FE208" s="186">
        <f t="shared" si="904"/>
        <v>-0.15027294473926958</v>
      </c>
      <c r="FF208" s="186">
        <f t="shared" si="904"/>
        <v>1.906837516699586E-2</v>
      </c>
      <c r="FG208" s="186">
        <f t="shared" si="904"/>
        <v>-3.7116933364770878E-2</v>
      </c>
      <c r="FH208" s="186">
        <f t="shared" si="904"/>
        <v>9.9276311816396901E-2</v>
      </c>
      <c r="FI208" s="186">
        <f t="shared" si="904"/>
        <v>-5.1975246612874761E-2</v>
      </c>
      <c r="FJ208" s="186">
        <f t="shared" si="904"/>
        <v>0.13741173553730562</v>
      </c>
      <c r="FK208" s="5"/>
    </row>
    <row r="209" spans="1:167">
      <c r="A209" s="188" t="s">
        <v>191</v>
      </c>
      <c r="B209" s="190"/>
      <c r="C209" s="282">
        <f>C185-$B$231-C201*($B$185-$B$231)</f>
        <v>0.36422038582291999</v>
      </c>
      <c r="D209" s="282">
        <f t="shared" ref="D209:BO209" si="905">D185-$B$231-D201*($B$185-$B$231)</f>
        <v>0.16765047889461265</v>
      </c>
      <c r="E209" s="282">
        <f t="shared" si="905"/>
        <v>-2.1005482244072025E-2</v>
      </c>
      <c r="F209" s="282">
        <f t="shared" si="905"/>
        <v>3.7163329858229621E-2</v>
      </c>
      <c r="G209" s="282">
        <f t="shared" si="905"/>
        <v>1.2831775685117892</v>
      </c>
      <c r="H209" s="282">
        <f t="shared" si="905"/>
        <v>-9.4014724959909812E-2</v>
      </c>
      <c r="I209" s="282">
        <f t="shared" si="905"/>
        <v>6.9934101713870225E-2</v>
      </c>
      <c r="J209" s="282">
        <f t="shared" si="905"/>
        <v>0.87451441366768012</v>
      </c>
      <c r="K209" s="282">
        <f t="shared" si="905"/>
        <v>7.1083350746684995E-2</v>
      </c>
      <c r="L209" s="282">
        <f t="shared" si="905"/>
        <v>-4.0150637580549396E-2</v>
      </c>
      <c r="M209" s="282">
        <f t="shared" si="905"/>
        <v>-3.6200000000000003E-2</v>
      </c>
      <c r="N209" s="282">
        <f t="shared" si="905"/>
        <v>8.9892740740278476E-2</v>
      </c>
      <c r="O209" s="282">
        <f t="shared" si="905"/>
        <v>0.17237911367592473</v>
      </c>
      <c r="P209" s="282">
        <f t="shared" si="905"/>
        <v>0.40553742338023702</v>
      </c>
      <c r="Q209" s="282">
        <f t="shared" si="905"/>
        <v>0.14865071143719477</v>
      </c>
      <c r="R209" s="282">
        <f t="shared" si="905"/>
        <v>0.41357438737346341</v>
      </c>
      <c r="S209" s="282">
        <f t="shared" si="905"/>
        <v>-4.594604931331922E-2</v>
      </c>
      <c r="T209" s="282">
        <f t="shared" si="905"/>
        <v>-0.16692005419871131</v>
      </c>
      <c r="U209" s="282">
        <f t="shared" si="905"/>
        <v>8.6772198093178404E-2</v>
      </c>
      <c r="V209" s="282">
        <f t="shared" si="905"/>
        <v>1.5218839053203603E-2</v>
      </c>
      <c r="W209" s="282">
        <f t="shared" si="905"/>
        <v>0.82630023559479859</v>
      </c>
      <c r="X209" s="282">
        <f t="shared" si="905"/>
        <v>0.546358521025058</v>
      </c>
      <c r="Y209" s="282">
        <f t="shared" si="905"/>
        <v>-0.18938806707088357</v>
      </c>
      <c r="Z209" s="282">
        <f t="shared" si="905"/>
        <v>8.3779422933634148E-2</v>
      </c>
      <c r="AA209" s="282">
        <f t="shared" si="905"/>
        <v>-0.10650439156273717</v>
      </c>
      <c r="AB209" s="282">
        <f t="shared" si="905"/>
        <v>-3.2500108774022041E-2</v>
      </c>
      <c r="AC209" s="282">
        <f t="shared" si="905"/>
        <v>-0.24728261379211419</v>
      </c>
      <c r="AD209" s="282">
        <f t="shared" si="905"/>
        <v>-3.5501921853157148E-3</v>
      </c>
      <c r="AE209" s="282">
        <f t="shared" si="905"/>
        <v>-4.483675626448877E-2</v>
      </c>
      <c r="AF209" s="282">
        <f t="shared" si="905"/>
        <v>-0.17083095583717356</v>
      </c>
      <c r="AG209" s="282">
        <f t="shared" si="905"/>
        <v>-1.6958172097157036E-2</v>
      </c>
      <c r="AH209" s="282">
        <f t="shared" si="905"/>
        <v>-0.49000635344768778</v>
      </c>
      <c r="AI209" s="282">
        <f t="shared" si="905"/>
        <v>-4.9352828606911009E-2</v>
      </c>
      <c r="AJ209" s="282">
        <f t="shared" si="905"/>
        <v>-0.26830219115712728</v>
      </c>
      <c r="AK209" s="282">
        <f t="shared" si="905"/>
        <v>-0.46480438115568495</v>
      </c>
      <c r="AL209" s="282">
        <f t="shared" si="905"/>
        <v>8.0082459698913741E-2</v>
      </c>
      <c r="AM209" s="282">
        <f t="shared" si="905"/>
        <v>-0.16597349726930311</v>
      </c>
      <c r="AN209" s="282">
        <f t="shared" si="905"/>
        <v>3.3394206170603569E-2</v>
      </c>
      <c r="AO209" s="282">
        <f t="shared" si="905"/>
        <v>0.10612537818473612</v>
      </c>
      <c r="AP209" s="282">
        <f t="shared" si="905"/>
        <v>0.18123342684976726</v>
      </c>
      <c r="AQ209" s="282">
        <f t="shared" si="905"/>
        <v>0.21984701849314153</v>
      </c>
      <c r="AR209" s="282">
        <f t="shared" si="905"/>
        <v>-1.0801144037903616E-2</v>
      </c>
      <c r="AS209" s="282">
        <f t="shared" si="905"/>
        <v>-0.10941788620350279</v>
      </c>
      <c r="AT209" s="282">
        <f t="shared" si="905"/>
        <v>3.6230190187743656E-2</v>
      </c>
      <c r="AU209" s="282">
        <f t="shared" si="905"/>
        <v>1.4636073527858187E-2</v>
      </c>
      <c r="AV209" s="282">
        <f t="shared" si="905"/>
        <v>-3.5340145785521172E-2</v>
      </c>
      <c r="AW209" s="282">
        <f t="shared" si="905"/>
        <v>-0.10432663351195504</v>
      </c>
      <c r="AX209" s="282">
        <f t="shared" si="905"/>
        <v>-3.3614565804121616E-3</v>
      </c>
      <c r="AY209" s="282">
        <f t="shared" si="905"/>
        <v>-0.23902414523266607</v>
      </c>
      <c r="AZ209" s="282">
        <f t="shared" si="905"/>
        <v>-6.1142700003357586E-2</v>
      </c>
      <c r="BA209" s="282">
        <f t="shared" si="905"/>
        <v>0.32097541139565511</v>
      </c>
      <c r="BB209" s="282">
        <f t="shared" si="905"/>
        <v>1.8153740383360775E-2</v>
      </c>
      <c r="BC209" s="282">
        <f t="shared" si="905"/>
        <v>0.57046997681125811</v>
      </c>
      <c r="BD209" s="282">
        <f t="shared" si="905"/>
        <v>0.12575967090686188</v>
      </c>
      <c r="BE209" s="282">
        <f t="shared" si="905"/>
        <v>-0.25601904584158375</v>
      </c>
      <c r="BF209" s="282">
        <f t="shared" si="905"/>
        <v>0.48933068219628884</v>
      </c>
      <c r="BG209" s="282">
        <f t="shared" si="905"/>
        <v>0.16013692162030613</v>
      </c>
      <c r="BH209" s="282">
        <f t="shared" si="905"/>
        <v>6.3373719141527757E-2</v>
      </c>
      <c r="BI209" s="282">
        <f t="shared" si="905"/>
        <v>0.20191092501065455</v>
      </c>
      <c r="BJ209" s="282">
        <f t="shared" si="905"/>
        <v>0.37205344639205495</v>
      </c>
      <c r="BK209" s="282">
        <f t="shared" si="905"/>
        <v>0.10725479246164045</v>
      </c>
      <c r="BL209" s="282">
        <f t="shared" si="905"/>
        <v>6.92269368386291E-2</v>
      </c>
      <c r="BM209" s="282">
        <f t="shared" si="905"/>
        <v>0.56825913124116467</v>
      </c>
      <c r="BN209" s="282">
        <f t="shared" si="905"/>
        <v>-0.27044199068392116</v>
      </c>
      <c r="BO209" s="282">
        <f t="shared" si="905"/>
        <v>-0.12084540223483503</v>
      </c>
      <c r="BP209" s="282">
        <f t="shared" ref="BP209:EA209" si="906">BP185-$B$231-BP201*($B$185-$B$231)</f>
        <v>-0.15096491444405627</v>
      </c>
      <c r="BQ209" s="282">
        <f t="shared" si="906"/>
        <v>2.1438364083867734E-2</v>
      </c>
      <c r="BR209" s="282">
        <f t="shared" si="906"/>
        <v>-0.16564220421897088</v>
      </c>
      <c r="BS209" s="282">
        <f t="shared" si="906"/>
        <v>-3.4001127058928944E-2</v>
      </c>
      <c r="BT209" s="282">
        <f t="shared" si="906"/>
        <v>-6.8902818163517954E-2</v>
      </c>
      <c r="BU209" s="282">
        <f t="shared" si="906"/>
        <v>7.2469188147545813E-4</v>
      </c>
      <c r="BV209" s="282">
        <f t="shared" si="906"/>
        <v>-0.14197797268359699</v>
      </c>
      <c r="BW209" s="282">
        <f t="shared" si="906"/>
        <v>0.20634602821838816</v>
      </c>
      <c r="BX209" s="282">
        <f t="shared" si="906"/>
        <v>0.37835489156765845</v>
      </c>
      <c r="BY209" s="282">
        <f t="shared" si="906"/>
        <v>4.9741081889418323E-3</v>
      </c>
      <c r="BZ209" s="282">
        <f t="shared" si="906"/>
        <v>0.28628274526120512</v>
      </c>
      <c r="CA209" s="282">
        <f t="shared" si="906"/>
        <v>-7.5559278800429924E-2</v>
      </c>
      <c r="CB209" s="282">
        <f t="shared" si="906"/>
        <v>0.1196962466320924</v>
      </c>
      <c r="CC209" s="282">
        <f t="shared" si="906"/>
        <v>0.12531104221077113</v>
      </c>
      <c r="CD209" s="282">
        <f t="shared" si="906"/>
        <v>-0.10450745492955743</v>
      </c>
      <c r="CE209" s="282">
        <f t="shared" si="906"/>
        <v>-0.21377472073967829</v>
      </c>
      <c r="CF209" s="282">
        <f t="shared" si="906"/>
        <v>2.8876324338033964E-2</v>
      </c>
      <c r="CG209" s="282">
        <f t="shared" si="906"/>
        <v>-0.45254153125813057</v>
      </c>
      <c r="CH209" s="282">
        <f t="shared" si="906"/>
        <v>0.22880947044321182</v>
      </c>
      <c r="CI209" s="282">
        <f t="shared" si="906"/>
        <v>9.9929631595737062E-2</v>
      </c>
      <c r="CJ209" s="282">
        <f t="shared" si="906"/>
        <v>9.3860514378609844E-2</v>
      </c>
      <c r="CK209" s="282">
        <f t="shared" si="906"/>
        <v>-0.18755994870961168</v>
      </c>
      <c r="CL209" s="282">
        <f t="shared" si="906"/>
        <v>-0.25946610712503931</v>
      </c>
      <c r="CM209" s="282">
        <f t="shared" si="906"/>
        <v>-1.8645306005347861E-2</v>
      </c>
      <c r="CN209" s="282">
        <f t="shared" si="906"/>
        <v>8.2303111933806739E-2</v>
      </c>
      <c r="CO209" s="282">
        <f t="shared" si="906"/>
        <v>0.59503150262160376</v>
      </c>
      <c r="CP209" s="282">
        <f t="shared" si="906"/>
        <v>0.21070350510798683</v>
      </c>
      <c r="CQ209" s="282">
        <f t="shared" si="906"/>
        <v>0.13799472210594649</v>
      </c>
      <c r="CR209" s="282">
        <f t="shared" si="906"/>
        <v>0.31648577094792979</v>
      </c>
      <c r="CS209" s="282">
        <f t="shared" si="906"/>
        <v>0.28052438780465372</v>
      </c>
      <c r="CT209" s="282">
        <f t="shared" si="906"/>
        <v>2.7800407107437017E-2</v>
      </c>
      <c r="CU209" s="282">
        <f t="shared" si="906"/>
        <v>-0.14742897542723532</v>
      </c>
      <c r="CV209" s="282">
        <f t="shared" si="906"/>
        <v>0.30736553898791708</v>
      </c>
      <c r="CW209" s="282">
        <f t="shared" si="906"/>
        <v>1.6004628117444908E-2</v>
      </c>
      <c r="CX209" s="282">
        <f t="shared" si="906"/>
        <v>-8.6823623145036E-2</v>
      </c>
      <c r="CY209" s="282">
        <f t="shared" si="906"/>
        <v>0.18756757930325391</v>
      </c>
      <c r="CZ209" s="282">
        <f t="shared" si="906"/>
        <v>6.4613107749437043E-2</v>
      </c>
      <c r="DA209" s="282">
        <f t="shared" si="906"/>
        <v>-0.17781366776693996</v>
      </c>
      <c r="DB209" s="282">
        <f t="shared" si="906"/>
        <v>0.18123342684976726</v>
      </c>
      <c r="DC209" s="282">
        <f t="shared" si="906"/>
        <v>3.7185703344569665E-3</v>
      </c>
      <c r="DD209" s="282">
        <f t="shared" si="906"/>
        <v>9.5838388055307602E-2</v>
      </c>
      <c r="DE209" s="282">
        <f t="shared" si="906"/>
        <v>0.14526637000725878</v>
      </c>
      <c r="DF209" s="282">
        <f t="shared" si="906"/>
        <v>0.25626466701139583</v>
      </c>
      <c r="DG209" s="282">
        <f t="shared" si="906"/>
        <v>4.9741081889418323E-3</v>
      </c>
      <c r="DH209" s="282">
        <f t="shared" si="906"/>
        <v>0.17403324329523681</v>
      </c>
      <c r="DI209" s="282">
        <f t="shared" si="906"/>
        <v>-0.10146314220650698</v>
      </c>
      <c r="DJ209" s="282">
        <f t="shared" si="906"/>
        <v>0.13805113634986987</v>
      </c>
      <c r="DK209" s="282">
        <f t="shared" si="906"/>
        <v>-0.30686430083893446</v>
      </c>
      <c r="DL209" s="282">
        <f t="shared" si="906"/>
        <v>-5.2380946157279548E-2</v>
      </c>
      <c r="DM209" s="282">
        <f t="shared" si="906"/>
        <v>0.13072836629668561</v>
      </c>
      <c r="DN209" s="282">
        <f t="shared" si="906"/>
        <v>0.10577646642184151</v>
      </c>
      <c r="DO209" s="282">
        <f t="shared" si="906"/>
        <v>-0.16763459382657769</v>
      </c>
      <c r="DP209" s="282">
        <f t="shared" si="906"/>
        <v>-0.16345935017202404</v>
      </c>
      <c r="DQ209" s="282">
        <f t="shared" si="906"/>
        <v>-0.34860597033910118</v>
      </c>
      <c r="DR209" s="282">
        <f t="shared" si="906"/>
        <v>0.59040219582971276</v>
      </c>
      <c r="DS209" s="282">
        <f t="shared" si="906"/>
        <v>-1.2512582979021941E-5</v>
      </c>
      <c r="DT209" s="282">
        <f t="shared" si="906"/>
        <v>0.50124930793082634</v>
      </c>
      <c r="DU209" s="282">
        <f t="shared" si="906"/>
        <v>-0.3153616721900489</v>
      </c>
      <c r="DV209" s="282">
        <f t="shared" si="906"/>
        <v>-0.50610144794325884</v>
      </c>
      <c r="DW209" s="282">
        <f t="shared" si="906"/>
        <v>-0.67258598338218278</v>
      </c>
      <c r="DX209" s="282">
        <f t="shared" si="906"/>
        <v>-0.21869421716595627</v>
      </c>
      <c r="DY209" s="282">
        <f t="shared" si="906"/>
        <v>-0.10982144596064899</v>
      </c>
      <c r="DZ209" s="282">
        <f t="shared" si="906"/>
        <v>-8.4228607559834315E-2</v>
      </c>
      <c r="EA209" s="282">
        <f t="shared" si="906"/>
        <v>-7.6784528949324943E-2</v>
      </c>
      <c r="EB209" s="282">
        <f t="shared" ref="EB209:FJ209" si="907">EB185-$B$231-EB201*($B$185-$B$231)</f>
        <v>-0.17570973749492214</v>
      </c>
      <c r="EC209" s="282">
        <f t="shared" si="907"/>
        <v>-0.21366401055718459</v>
      </c>
      <c r="ED209" s="282">
        <f t="shared" si="907"/>
        <v>-2.3869640506261058E-3</v>
      </c>
      <c r="EE209" s="282">
        <f t="shared" si="907"/>
        <v>-0.36611937021443264</v>
      </c>
      <c r="EF209" s="282">
        <f t="shared" si="907"/>
        <v>-0.17788619574320499</v>
      </c>
      <c r="EG209" s="282">
        <f t="shared" si="907"/>
        <v>-0.2787791885690778</v>
      </c>
      <c r="EH209" s="282">
        <f t="shared" si="907"/>
        <v>0.17583670157212467</v>
      </c>
      <c r="EI209" s="282">
        <f t="shared" si="907"/>
        <v>-0.23454828653535029</v>
      </c>
      <c r="EJ209" s="282">
        <f t="shared" si="907"/>
        <v>0.37457825304826114</v>
      </c>
      <c r="EK209" s="282">
        <f t="shared" si="907"/>
        <v>4.5482894080833475E-2</v>
      </c>
      <c r="EL209" s="282">
        <f t="shared" si="907"/>
        <v>-0.14546457945401881</v>
      </c>
      <c r="EM209" s="282">
        <f t="shared" si="907"/>
        <v>-7.7134715177734375E-2</v>
      </c>
      <c r="EN209" s="282">
        <f t="shared" si="907"/>
        <v>-4.4661489906823081E-2</v>
      </c>
      <c r="EO209" s="282">
        <f t="shared" si="907"/>
        <v>-1.4411211522980277E-2</v>
      </c>
      <c r="EP209" s="282">
        <f t="shared" si="907"/>
        <v>0.26368895729734437</v>
      </c>
      <c r="EQ209" s="282">
        <f t="shared" si="907"/>
        <v>0.26869917019130229</v>
      </c>
      <c r="ER209" s="282">
        <f t="shared" si="907"/>
        <v>6.5893184217111517E-2</v>
      </c>
      <c r="ES209" s="282">
        <f t="shared" si="907"/>
        <v>0.54608264483225055</v>
      </c>
      <c r="ET209" s="282">
        <f t="shared" si="907"/>
        <v>0.10424781355404725</v>
      </c>
      <c r="EU209" s="282">
        <f t="shared" si="907"/>
        <v>0.21048155249463524</v>
      </c>
      <c r="EV209" s="282">
        <f t="shared" si="907"/>
        <v>8.0974500849102515E-2</v>
      </c>
      <c r="EW209" s="282">
        <f t="shared" si="907"/>
        <v>0.2860619071769866</v>
      </c>
      <c r="EX209" s="282">
        <f t="shared" si="907"/>
        <v>-0.13012997469981452</v>
      </c>
      <c r="EY209" s="282">
        <f t="shared" si="907"/>
        <v>0.1642420093605132</v>
      </c>
      <c r="EZ209" s="282">
        <f t="shared" si="907"/>
        <v>-3.170869381929526E-2</v>
      </c>
      <c r="FA209" s="282">
        <f t="shared" si="907"/>
        <v>0.22801630320154154</v>
      </c>
      <c r="FB209" s="282">
        <f t="shared" si="907"/>
        <v>0.11863092365598107</v>
      </c>
      <c r="FC209" s="282">
        <f t="shared" si="907"/>
        <v>-4.5323276575774188E-2</v>
      </c>
      <c r="FD209" s="282">
        <f t="shared" si="907"/>
        <v>-0.26088651493788195</v>
      </c>
      <c r="FE209" s="282">
        <f t="shared" si="907"/>
        <v>-0.14732011209218951</v>
      </c>
      <c r="FF209" s="282">
        <f t="shared" si="907"/>
        <v>1.8741074023364876E-2</v>
      </c>
      <c r="FG209" s="282">
        <f t="shared" si="907"/>
        <v>-3.1159405683247245E-2</v>
      </c>
      <c r="FH209" s="282">
        <f t="shared" si="907"/>
        <v>0.10149508938603011</v>
      </c>
      <c r="FI209" s="282">
        <f t="shared" si="907"/>
        <v>-4.4263262818738609E-2</v>
      </c>
      <c r="FJ209" s="282">
        <f t="shared" si="907"/>
        <v>0.13205705005391052</v>
      </c>
      <c r="FK209" s="5"/>
    </row>
    <row r="210" spans="1:167">
      <c r="A210" s="244" t="s">
        <v>192</v>
      </c>
      <c r="B210" s="190"/>
      <c r="C210" s="283">
        <f>C186-$B$231-C202*($B$186-$B$231)</f>
        <v>0.30126892766462104</v>
      </c>
      <c r="D210" s="283">
        <f t="shared" ref="D210:BO210" si="908">D186-$B$231-D202*($B$186-$B$231)</f>
        <v>0.12773070839112394</v>
      </c>
      <c r="E210" s="283">
        <f t="shared" si="908"/>
        <v>-3.0101150807457226E-2</v>
      </c>
      <c r="F210" s="283">
        <f t="shared" si="908"/>
        <v>6.3742188634052885E-2</v>
      </c>
      <c r="G210" s="283">
        <f t="shared" si="908"/>
        <v>1.1967877213574925</v>
      </c>
      <c r="H210" s="283">
        <f t="shared" si="908"/>
        <v>-9.2064333659027081E-2</v>
      </c>
      <c r="I210" s="283">
        <f t="shared" si="908"/>
        <v>0.11458054041808377</v>
      </c>
      <c r="J210" s="283">
        <f t="shared" si="908"/>
        <v>0.7824999341083424</v>
      </c>
      <c r="K210" s="283">
        <f t="shared" si="908"/>
        <v>5.7449770892967197E-2</v>
      </c>
      <c r="L210" s="283">
        <f t="shared" si="908"/>
        <v>-7.662949054777643E-3</v>
      </c>
      <c r="M210" s="283">
        <f t="shared" si="908"/>
        <v>-3.6200000000000003E-2</v>
      </c>
      <c r="N210" s="283">
        <f t="shared" si="908"/>
        <v>6.3493246281403043E-2</v>
      </c>
      <c r="O210" s="283">
        <f t="shared" si="908"/>
        <v>0.16311799185106085</v>
      </c>
      <c r="P210" s="283">
        <f t="shared" si="908"/>
        <v>0.44208639844535386</v>
      </c>
      <c r="Q210" s="283">
        <f t="shared" si="908"/>
        <v>0.14187875112112752</v>
      </c>
      <c r="R210" s="283">
        <f t="shared" si="908"/>
        <v>0.3716909361120953</v>
      </c>
      <c r="S210" s="283">
        <f t="shared" si="908"/>
        <v>-2.2464990796138701E-2</v>
      </c>
      <c r="T210" s="283">
        <f t="shared" si="908"/>
        <v>-0.14240345903437984</v>
      </c>
      <c r="U210" s="283">
        <f t="shared" si="908"/>
        <v>9.9280228070523363E-2</v>
      </c>
      <c r="V210" s="283">
        <f t="shared" si="908"/>
        <v>1.1596194368904803E-2</v>
      </c>
      <c r="W210" s="283">
        <f t="shared" si="908"/>
        <v>0.80173360228320234</v>
      </c>
      <c r="X210" s="283">
        <f t="shared" si="908"/>
        <v>0.57653581919487951</v>
      </c>
      <c r="Y210" s="283">
        <f t="shared" si="908"/>
        <v>-0.20628490778931957</v>
      </c>
      <c r="Z210" s="283">
        <f t="shared" si="908"/>
        <v>6.0690411145814471E-2</v>
      </c>
      <c r="AA210" s="283">
        <f t="shared" si="908"/>
        <v>-0.14077585249532781</v>
      </c>
      <c r="AB210" s="283">
        <f t="shared" si="908"/>
        <v>-2.0257408867337123E-4</v>
      </c>
      <c r="AC210" s="283">
        <f t="shared" si="908"/>
        <v>-0.21371185539532955</v>
      </c>
      <c r="AD210" s="283">
        <f t="shared" si="908"/>
        <v>-2.6395237042911301E-3</v>
      </c>
      <c r="AE210" s="283">
        <f t="shared" si="908"/>
        <v>-1.0161975037121046E-2</v>
      </c>
      <c r="AF210" s="283">
        <f t="shared" si="908"/>
        <v>-0.15601980521039929</v>
      </c>
      <c r="AG210" s="283">
        <f t="shared" si="908"/>
        <v>-6.0862525476133196E-3</v>
      </c>
      <c r="AH210" s="283">
        <f t="shared" si="908"/>
        <v>-0.52096908095141592</v>
      </c>
      <c r="AI210" s="283">
        <f t="shared" si="908"/>
        <v>-4.3420739879333856E-2</v>
      </c>
      <c r="AJ210" s="283">
        <f t="shared" si="908"/>
        <v>-0.25244606902167932</v>
      </c>
      <c r="AK210" s="283">
        <f t="shared" si="908"/>
        <v>-0.44736872281590095</v>
      </c>
      <c r="AL210" s="283">
        <f t="shared" si="908"/>
        <v>9.0617547215517749E-2</v>
      </c>
      <c r="AM210" s="283">
        <f t="shared" si="908"/>
        <v>-0.17660714827326973</v>
      </c>
      <c r="AN210" s="283">
        <f t="shared" si="908"/>
        <v>3.9382666552235046E-2</v>
      </c>
      <c r="AO210" s="283">
        <f t="shared" si="908"/>
        <v>0.11759981042045602</v>
      </c>
      <c r="AP210" s="283">
        <f t="shared" si="908"/>
        <v>0.18689291175082284</v>
      </c>
      <c r="AQ210" s="283">
        <f t="shared" si="908"/>
        <v>0.25562999987934459</v>
      </c>
      <c r="AR210" s="283">
        <f t="shared" si="908"/>
        <v>5.1867884023149569E-3</v>
      </c>
      <c r="AS210" s="283">
        <f t="shared" si="908"/>
        <v>-0.12086524138625739</v>
      </c>
      <c r="AT210" s="283">
        <f t="shared" si="908"/>
        <v>3.8890440489493978E-2</v>
      </c>
      <c r="AU210" s="283">
        <f t="shared" si="908"/>
        <v>-1.0044165068521016E-2</v>
      </c>
      <c r="AV210" s="283">
        <f t="shared" si="908"/>
        <v>-4.9652772999586349E-2</v>
      </c>
      <c r="AW210" s="283">
        <f t="shared" si="908"/>
        <v>-7.0949251923780848E-2</v>
      </c>
      <c r="AX210" s="283">
        <f t="shared" si="908"/>
        <v>5.1108147220541855E-2</v>
      </c>
      <c r="AY210" s="283">
        <f t="shared" si="908"/>
        <v>-0.26572005023411538</v>
      </c>
      <c r="AZ210" s="283">
        <f t="shared" si="908"/>
        <v>-0.12962888060977962</v>
      </c>
      <c r="BA210" s="283">
        <f t="shared" si="908"/>
        <v>0.26451517222784127</v>
      </c>
      <c r="BB210" s="283">
        <f t="shared" si="908"/>
        <v>1.5474870933424784E-2</v>
      </c>
      <c r="BC210" s="283">
        <f t="shared" si="908"/>
        <v>0.41661142841948662</v>
      </c>
      <c r="BD210" s="283">
        <f t="shared" si="908"/>
        <v>0.11448204645892222</v>
      </c>
      <c r="BE210" s="283">
        <f t="shared" si="908"/>
        <v>-0.25499744448242512</v>
      </c>
      <c r="BF210" s="283">
        <f t="shared" si="908"/>
        <v>0.4494414549784036</v>
      </c>
      <c r="BG210" s="283">
        <f t="shared" si="908"/>
        <v>0.13274521452951574</v>
      </c>
      <c r="BH210" s="283">
        <f t="shared" si="908"/>
        <v>7.5271172320294344E-2</v>
      </c>
      <c r="BI210" s="283">
        <f t="shared" si="908"/>
        <v>0.21141079327161186</v>
      </c>
      <c r="BJ210" s="283">
        <f t="shared" si="908"/>
        <v>0.42296703043395278</v>
      </c>
      <c r="BK210" s="283">
        <f t="shared" si="908"/>
        <v>9.4625338998022945E-2</v>
      </c>
      <c r="BL210" s="283">
        <f t="shared" si="908"/>
        <v>6.7004789583092694E-2</v>
      </c>
      <c r="BM210" s="283">
        <f t="shared" si="908"/>
        <v>0.55031144085686834</v>
      </c>
      <c r="BN210" s="283">
        <f t="shared" si="908"/>
        <v>-0.24785113205990961</v>
      </c>
      <c r="BO210" s="283">
        <f t="shared" si="908"/>
        <v>-0.10555398284112849</v>
      </c>
      <c r="BP210" s="283">
        <f t="shared" ref="BP210:EA210" si="909">BP186-$B$231-BP202*($B$186-$B$231)</f>
        <v>-0.19156242266748227</v>
      </c>
      <c r="BQ210" s="283">
        <f t="shared" si="909"/>
        <v>-1.3974687981335165E-2</v>
      </c>
      <c r="BR210" s="283">
        <f t="shared" si="909"/>
        <v>-0.17395474485796864</v>
      </c>
      <c r="BS210" s="283">
        <f t="shared" si="909"/>
        <v>-6.1803210496239422E-2</v>
      </c>
      <c r="BT210" s="283">
        <f t="shared" si="909"/>
        <v>-7.1900433372804579E-2</v>
      </c>
      <c r="BU210" s="283">
        <f t="shared" si="909"/>
        <v>1.982619610196518E-2</v>
      </c>
      <c r="BV210" s="283">
        <f t="shared" si="909"/>
        <v>-0.10887884712476487</v>
      </c>
      <c r="BW210" s="283">
        <f t="shared" si="909"/>
        <v>0.17723064212457496</v>
      </c>
      <c r="BX210" s="283">
        <f t="shared" si="909"/>
        <v>0.28449053082855202</v>
      </c>
      <c r="BY210" s="283">
        <f t="shared" si="909"/>
        <v>6.1227290734780643E-3</v>
      </c>
      <c r="BZ210" s="283">
        <f t="shared" si="909"/>
        <v>0.23011960462606151</v>
      </c>
      <c r="CA210" s="283">
        <f t="shared" si="909"/>
        <v>-9.2811226979822109E-2</v>
      </c>
      <c r="CB210" s="283">
        <f t="shared" si="909"/>
        <v>8.5058007204791619E-2</v>
      </c>
      <c r="CC210" s="283">
        <f t="shared" si="909"/>
        <v>0.13875065305079645</v>
      </c>
      <c r="CD210" s="283">
        <f t="shared" si="909"/>
        <v>-0.15395604519604392</v>
      </c>
      <c r="CE210" s="283">
        <f t="shared" si="909"/>
        <v>-0.19876419468632156</v>
      </c>
      <c r="CF210" s="283">
        <f t="shared" si="909"/>
        <v>3.4744267058431783E-3</v>
      </c>
      <c r="CG210" s="283">
        <f t="shared" si="909"/>
        <v>-0.41033840016747164</v>
      </c>
      <c r="CH210" s="283">
        <f t="shared" si="909"/>
        <v>0.2304500645277737</v>
      </c>
      <c r="CI210" s="283">
        <f t="shared" si="909"/>
        <v>8.9902080111334964E-2</v>
      </c>
      <c r="CJ210" s="283">
        <f t="shared" si="909"/>
        <v>0.10903076960979802</v>
      </c>
      <c r="CK210" s="283">
        <f t="shared" si="909"/>
        <v>-0.22095646645228081</v>
      </c>
      <c r="CL210" s="283">
        <f t="shared" si="909"/>
        <v>-0.27861560555072212</v>
      </c>
      <c r="CM210" s="283">
        <f t="shared" si="909"/>
        <v>-1.5933248455734239E-3</v>
      </c>
      <c r="CN210" s="283">
        <f t="shared" si="909"/>
        <v>6.709779645011453E-2</v>
      </c>
      <c r="CO210" s="283">
        <f t="shared" si="909"/>
        <v>0.28608773347395294</v>
      </c>
      <c r="CP210" s="283">
        <f t="shared" si="909"/>
        <v>0.19708162201905743</v>
      </c>
      <c r="CQ210" s="283">
        <f t="shared" si="909"/>
        <v>0.1390386278623385</v>
      </c>
      <c r="CR210" s="283">
        <f t="shared" si="909"/>
        <v>0.31954966695470849</v>
      </c>
      <c r="CS210" s="283">
        <f t="shared" si="909"/>
        <v>0.23346072435680454</v>
      </c>
      <c r="CT210" s="283">
        <f t="shared" si="909"/>
        <v>1.6789727354745515E-2</v>
      </c>
      <c r="CU210" s="283">
        <f t="shared" si="909"/>
        <v>-0.14562600438066217</v>
      </c>
      <c r="CV210" s="283">
        <f t="shared" si="909"/>
        <v>0.16147858662330897</v>
      </c>
      <c r="CW210" s="283">
        <f t="shared" si="909"/>
        <v>7.7957267805243702E-3</v>
      </c>
      <c r="CX210" s="283">
        <f t="shared" si="909"/>
        <v>-8.2719232051026312E-2</v>
      </c>
      <c r="CY210" s="283">
        <f t="shared" si="909"/>
        <v>0.20997123447899457</v>
      </c>
      <c r="CZ210" s="283">
        <f t="shared" si="909"/>
        <v>0.10571209501635356</v>
      </c>
      <c r="DA210" s="283">
        <f t="shared" si="909"/>
        <v>-0.19056769576865648</v>
      </c>
      <c r="DB210" s="283">
        <f t="shared" si="909"/>
        <v>0.18689291175082284</v>
      </c>
      <c r="DC210" s="283">
        <f t="shared" si="909"/>
        <v>0.10854307124902501</v>
      </c>
      <c r="DD210" s="283">
        <f t="shared" si="909"/>
        <v>8.7350825597592677E-2</v>
      </c>
      <c r="DE210" s="283">
        <f t="shared" si="909"/>
        <v>0.15610518972864562</v>
      </c>
      <c r="DF210" s="283">
        <f t="shared" si="909"/>
        <v>0.25923711157011764</v>
      </c>
      <c r="DG210" s="283">
        <f t="shared" si="909"/>
        <v>6.1227290734780643E-3</v>
      </c>
      <c r="DH210" s="283">
        <f t="shared" si="909"/>
        <v>0.19075499234178284</v>
      </c>
      <c r="DI210" s="283">
        <f t="shared" si="909"/>
        <v>-7.6164960555426264E-2</v>
      </c>
      <c r="DJ210" s="283">
        <f t="shared" si="909"/>
        <v>0.11761988943811635</v>
      </c>
      <c r="DK210" s="283">
        <f t="shared" si="909"/>
        <v>-0.31046336900099869</v>
      </c>
      <c r="DL210" s="283">
        <f t="shared" si="909"/>
        <v>-5.8664860278752534E-2</v>
      </c>
      <c r="DM210" s="283">
        <f t="shared" si="909"/>
        <v>0.11972093433305278</v>
      </c>
      <c r="DN210" s="283">
        <f t="shared" si="909"/>
        <v>8.7052301567633064E-2</v>
      </c>
      <c r="DO210" s="283">
        <f t="shared" si="909"/>
        <v>-0.16456615375299982</v>
      </c>
      <c r="DP210" s="283">
        <f t="shared" si="909"/>
        <v>-0.16076010789656534</v>
      </c>
      <c r="DQ210" s="283">
        <f t="shared" si="909"/>
        <v>-0.27859625076594285</v>
      </c>
      <c r="DR210" s="283">
        <f t="shared" si="909"/>
        <v>0.54486984763930557</v>
      </c>
      <c r="DS210" s="283">
        <f t="shared" si="909"/>
        <v>2.7308155383291757E-2</v>
      </c>
      <c r="DT210" s="283">
        <f t="shared" si="909"/>
        <v>0.25874508403782315</v>
      </c>
      <c r="DU210" s="283">
        <f t="shared" si="909"/>
        <v>-0.39813448892547931</v>
      </c>
      <c r="DV210" s="283">
        <f t="shared" si="909"/>
        <v>-0.55856756073220093</v>
      </c>
      <c r="DW210" s="283">
        <f t="shared" si="909"/>
        <v>-0.69406143454015945</v>
      </c>
      <c r="DX210" s="283">
        <f t="shared" si="909"/>
        <v>-0.24468153106162932</v>
      </c>
      <c r="DY210" s="283">
        <f t="shared" si="909"/>
        <v>-7.6030565115955323E-2</v>
      </c>
      <c r="DZ210" s="283">
        <f t="shared" si="909"/>
        <v>-7.2237689482627085E-2</v>
      </c>
      <c r="EA210" s="283">
        <f t="shared" si="909"/>
        <v>-4.1902079259103331E-2</v>
      </c>
      <c r="EB210" s="283">
        <f t="shared" ref="EB210:FJ210" si="910">EB186-$B$231-EB202*($B$186-$B$231)</f>
        <v>-0.16976982195014673</v>
      </c>
      <c r="EC210" s="283">
        <f t="shared" si="910"/>
        <v>-0.21182883267251074</v>
      </c>
      <c r="ED210" s="283">
        <f t="shared" si="910"/>
        <v>5.196206831162703E-3</v>
      </c>
      <c r="EE210" s="283">
        <f t="shared" si="910"/>
        <v>-0.38460949047320692</v>
      </c>
      <c r="EF210" s="283">
        <f t="shared" si="910"/>
        <v>-0.16655690238246645</v>
      </c>
      <c r="EG210" s="283">
        <f t="shared" si="910"/>
        <v>-0.2536695116388909</v>
      </c>
      <c r="EH210" s="283">
        <f t="shared" si="910"/>
        <v>0.18518291327804687</v>
      </c>
      <c r="EI210" s="283">
        <f t="shared" si="910"/>
        <v>-0.21777754812621647</v>
      </c>
      <c r="EJ210" s="283">
        <f t="shared" si="910"/>
        <v>0.45218487905616356</v>
      </c>
      <c r="EK210" s="283">
        <f t="shared" si="910"/>
        <v>3.7483560609410015E-2</v>
      </c>
      <c r="EL210" s="283">
        <f t="shared" si="910"/>
        <v>-0.13650678470718844</v>
      </c>
      <c r="EM210" s="283">
        <f t="shared" si="910"/>
        <v>-7.1045988543013694E-2</v>
      </c>
      <c r="EN210" s="283">
        <f t="shared" si="910"/>
        <v>-5.2815749982107529E-2</v>
      </c>
      <c r="EO210" s="283">
        <f t="shared" si="910"/>
        <v>8.8750609220412668E-3</v>
      </c>
      <c r="EP210" s="283">
        <f t="shared" si="910"/>
        <v>0.32976623865284638</v>
      </c>
      <c r="EQ210" s="283">
        <f t="shared" si="910"/>
        <v>0.23359398619023045</v>
      </c>
      <c r="ER210" s="283">
        <f t="shared" si="910"/>
        <v>6.1359010819541072E-2</v>
      </c>
      <c r="ES210" s="283">
        <f t="shared" si="910"/>
        <v>0.45508177852055776</v>
      </c>
      <c r="ET210" s="283">
        <f t="shared" si="910"/>
        <v>0.13202588926562986</v>
      </c>
      <c r="EU210" s="283">
        <f t="shared" si="910"/>
        <v>0.19980718985778195</v>
      </c>
      <c r="EV210" s="283">
        <f t="shared" si="910"/>
        <v>9.098812856992905E-2</v>
      </c>
      <c r="EW210" s="283">
        <f t="shared" si="910"/>
        <v>0.31764636950212538</v>
      </c>
      <c r="EX210" s="283">
        <f t="shared" si="910"/>
        <v>-0.16294263143310783</v>
      </c>
      <c r="EY210" s="283">
        <f t="shared" si="910"/>
        <v>0.18813475432266946</v>
      </c>
      <c r="EZ210" s="283">
        <f t="shared" si="910"/>
        <v>-1.489162506492267E-3</v>
      </c>
      <c r="FA210" s="283">
        <f t="shared" si="910"/>
        <v>0.23264122059816178</v>
      </c>
      <c r="FB210" s="283">
        <f t="shared" si="910"/>
        <v>0.14663830766065511</v>
      </c>
      <c r="FC210" s="283">
        <f t="shared" si="910"/>
        <v>-3.1326866130657265E-2</v>
      </c>
      <c r="FD210" s="283">
        <f t="shared" si="910"/>
        <v>-0.30523035771555757</v>
      </c>
      <c r="FE210" s="283">
        <f t="shared" si="910"/>
        <v>-0.15222811524920116</v>
      </c>
      <c r="FF210" s="283">
        <f t="shared" si="910"/>
        <v>1.4816596359540746E-2</v>
      </c>
      <c r="FG210" s="283">
        <f t="shared" si="910"/>
        <v>-1.838704459963017E-2</v>
      </c>
      <c r="FH210" s="283">
        <f t="shared" si="910"/>
        <v>9.1735376105025496E-2</v>
      </c>
      <c r="FI210" s="283">
        <f t="shared" si="910"/>
        <v>-2.5846709946025968E-2</v>
      </c>
      <c r="FJ210" s="283">
        <f t="shared" si="910"/>
        <v>0.16414131261683312</v>
      </c>
      <c r="FK210" s="5"/>
    </row>
    <row r="211" spans="1:167">
      <c r="A211" s="245" t="s">
        <v>193</v>
      </c>
      <c r="B211" s="190"/>
      <c r="C211" s="284">
        <f>C187-$B$231-C203*($B$187-$B$231)</f>
        <v>0.32569823740583648</v>
      </c>
      <c r="D211" s="284">
        <f t="shared" ref="D211:BO211" si="911">D187-$B$231-D203*($B$187-$B$231)</f>
        <v>0.11042513291166128</v>
      </c>
      <c r="E211" s="284">
        <f t="shared" si="911"/>
        <v>-4.8693756081156024E-2</v>
      </c>
      <c r="F211" s="284">
        <f t="shared" si="911"/>
        <v>5.2869426554230312E-2</v>
      </c>
      <c r="G211" s="284">
        <f t="shared" si="911"/>
        <v>1.1120605024087891</v>
      </c>
      <c r="H211" s="284">
        <f t="shared" si="911"/>
        <v>-9.0384824723610174E-2</v>
      </c>
      <c r="I211" s="284">
        <f t="shared" si="911"/>
        <v>8.5282813753526865E-2</v>
      </c>
      <c r="J211" s="284">
        <f t="shared" si="911"/>
        <v>0.70377320972461577</v>
      </c>
      <c r="K211" s="284">
        <f t="shared" si="911"/>
        <v>3.4234902760125085E-2</v>
      </c>
      <c r="L211" s="284">
        <f t="shared" si="911"/>
        <v>-2.1877915023011382E-2</v>
      </c>
      <c r="M211" s="284">
        <f t="shared" si="911"/>
        <v>-3.6200000000000003E-2</v>
      </c>
      <c r="N211" s="284">
        <f t="shared" si="911"/>
        <v>6.3866363468125631E-2</v>
      </c>
      <c r="O211" s="284">
        <f t="shared" si="911"/>
        <v>0.13908261187654805</v>
      </c>
      <c r="P211" s="284">
        <f t="shared" si="911"/>
        <v>0.39124345567502883</v>
      </c>
      <c r="Q211" s="284">
        <f t="shared" si="911"/>
        <v>0.12810560513575175</v>
      </c>
      <c r="R211" s="284">
        <f t="shared" si="911"/>
        <v>0.3049766081052645</v>
      </c>
      <c r="S211" s="284">
        <f t="shared" si="911"/>
        <v>-1.7151900083125199E-2</v>
      </c>
      <c r="T211" s="284">
        <f t="shared" si="911"/>
        <v>-0.15271594754432635</v>
      </c>
      <c r="U211" s="284">
        <f t="shared" si="911"/>
        <v>6.665302646497219E-2</v>
      </c>
      <c r="V211" s="284">
        <f t="shared" si="911"/>
        <v>7.1677042855411571E-3</v>
      </c>
      <c r="W211" s="284">
        <f t="shared" si="911"/>
        <v>0.77596335108595982</v>
      </c>
      <c r="X211" s="284">
        <f t="shared" si="911"/>
        <v>0.54235092258332185</v>
      </c>
      <c r="Y211" s="284">
        <f t="shared" si="911"/>
        <v>-0.21532355533146463</v>
      </c>
      <c r="Z211" s="284">
        <f t="shared" si="911"/>
        <v>4.6564864218668733E-2</v>
      </c>
      <c r="AA211" s="284">
        <f t="shared" si="911"/>
        <v>-0.14102264022033764</v>
      </c>
      <c r="AB211" s="284">
        <f t="shared" si="911"/>
        <v>-1.8773563540490958E-2</v>
      </c>
      <c r="AC211" s="284">
        <f t="shared" si="911"/>
        <v>-0.2446212415672544</v>
      </c>
      <c r="AD211" s="284">
        <f t="shared" si="911"/>
        <v>-8.6813048522241254E-3</v>
      </c>
      <c r="AE211" s="284">
        <f t="shared" si="911"/>
        <v>-3.3265198246747646E-2</v>
      </c>
      <c r="AF211" s="284">
        <f t="shared" si="911"/>
        <v>-0.157506137057047</v>
      </c>
      <c r="AG211" s="284">
        <f t="shared" si="911"/>
        <v>5.4460438651523571E-3</v>
      </c>
      <c r="AH211" s="284">
        <f t="shared" si="911"/>
        <v>-0.53736071388980367</v>
      </c>
      <c r="AI211" s="284">
        <f t="shared" si="911"/>
        <v>-4.8471371096931726E-2</v>
      </c>
      <c r="AJ211" s="284">
        <f t="shared" si="911"/>
        <v>-0.2565873511704696</v>
      </c>
      <c r="AK211" s="284">
        <f t="shared" si="911"/>
        <v>-0.44618304132038178</v>
      </c>
      <c r="AL211" s="284">
        <f t="shared" si="911"/>
        <v>6.5160212946972065E-2</v>
      </c>
      <c r="AM211" s="284">
        <f t="shared" si="911"/>
        <v>-0.18277353699369756</v>
      </c>
      <c r="AN211" s="284">
        <f t="shared" si="911"/>
        <v>3.7137765357185548E-2</v>
      </c>
      <c r="AO211" s="284">
        <f t="shared" si="911"/>
        <v>0.10525545585070431</v>
      </c>
      <c r="AP211" s="284">
        <f t="shared" si="911"/>
        <v>0.17499467979758135</v>
      </c>
      <c r="AQ211" s="284">
        <f t="shared" si="911"/>
        <v>0.24596357899798865</v>
      </c>
      <c r="AR211" s="284">
        <f t="shared" si="911"/>
        <v>2.5965682274673815E-2</v>
      </c>
      <c r="AS211" s="284">
        <f t="shared" si="911"/>
        <v>-0.12153968150934999</v>
      </c>
      <c r="AT211" s="284">
        <f t="shared" si="911"/>
        <v>1.1185130930227993E-2</v>
      </c>
      <c r="AU211" s="284">
        <f t="shared" si="911"/>
        <v>-3.2363242084168242E-3</v>
      </c>
      <c r="AV211" s="284">
        <f t="shared" si="911"/>
        <v>-4.7180980775842145E-2</v>
      </c>
      <c r="AW211" s="284">
        <f t="shared" si="911"/>
        <v>-8.0919532498430535E-2</v>
      </c>
      <c r="AX211" s="284">
        <f t="shared" si="911"/>
        <v>-6.1309175228568824E-4</v>
      </c>
      <c r="AY211" s="284">
        <f t="shared" si="911"/>
        <v>-0.2693214038092504</v>
      </c>
      <c r="AZ211" s="284">
        <f t="shared" si="911"/>
        <v>-0.1473112984419544</v>
      </c>
      <c r="BA211" s="284">
        <f t="shared" si="911"/>
        <v>0.16416835239943781</v>
      </c>
      <c r="BB211" s="284">
        <f t="shared" si="911"/>
        <v>-2.0582776103556522E-3</v>
      </c>
      <c r="BC211" s="284">
        <f t="shared" si="911"/>
        <v>0.33593779006143132</v>
      </c>
      <c r="BD211" s="284">
        <f t="shared" si="911"/>
        <v>6.8360571121581351E-2</v>
      </c>
      <c r="BE211" s="284">
        <f t="shared" si="911"/>
        <v>-0.25524392524285699</v>
      </c>
      <c r="BF211" s="284">
        <f t="shared" si="911"/>
        <v>0.39677701067533966</v>
      </c>
      <c r="BG211" s="284">
        <f t="shared" si="911"/>
        <v>0.12163984108115602</v>
      </c>
      <c r="BH211" s="284">
        <f t="shared" si="911"/>
        <v>6.2136127564842492E-2</v>
      </c>
      <c r="BI211" s="284">
        <f t="shared" si="911"/>
        <v>0.21464456017315117</v>
      </c>
      <c r="BJ211" s="284">
        <f t="shared" si="911"/>
        <v>0.38106115709748567</v>
      </c>
      <c r="BK211" s="284">
        <f t="shared" si="911"/>
        <v>8.9086167592954041E-2</v>
      </c>
      <c r="BL211" s="284">
        <f t="shared" si="911"/>
        <v>6.7042645646206378E-2</v>
      </c>
      <c r="BM211" s="284">
        <f t="shared" si="911"/>
        <v>0.5209398658866442</v>
      </c>
      <c r="BN211" s="284">
        <f t="shared" si="911"/>
        <v>-0.27593725532349356</v>
      </c>
      <c r="BO211" s="284">
        <f t="shared" si="911"/>
        <v>-9.5654158268379197E-2</v>
      </c>
      <c r="BP211" s="284">
        <f t="shared" ref="BP211:EA211" si="912">BP187-$B$231-BP203*($B$187-$B$231)</f>
        <v>-0.19260860539107078</v>
      </c>
      <c r="BQ211" s="284">
        <f t="shared" si="912"/>
        <v>-2.86614206460378E-2</v>
      </c>
      <c r="BR211" s="284">
        <f t="shared" si="912"/>
        <v>-0.17870363308575649</v>
      </c>
      <c r="BS211" s="284">
        <f t="shared" si="912"/>
        <v>-5.709629267346962E-2</v>
      </c>
      <c r="BT211" s="284">
        <f t="shared" si="912"/>
        <v>-0.10642812245166891</v>
      </c>
      <c r="BU211" s="284">
        <f t="shared" si="912"/>
        <v>1.9297098424662072E-2</v>
      </c>
      <c r="BV211" s="284">
        <f t="shared" si="912"/>
        <v>-0.11675662346121757</v>
      </c>
      <c r="BW211" s="284">
        <f t="shared" si="912"/>
        <v>0.19246647491112426</v>
      </c>
      <c r="BX211" s="284">
        <f t="shared" si="912"/>
        <v>0.27764208361342829</v>
      </c>
      <c r="BY211" s="284">
        <f t="shared" si="912"/>
        <v>2.4792463519043347E-2</v>
      </c>
      <c r="BZ211" s="284">
        <f t="shared" si="912"/>
        <v>0.24853411340067738</v>
      </c>
      <c r="CA211" s="284">
        <f t="shared" si="912"/>
        <v>-8.787327331329936E-2</v>
      </c>
      <c r="CB211" s="284">
        <f t="shared" si="912"/>
        <v>9.4076184537536911E-2</v>
      </c>
      <c r="CC211" s="284">
        <f t="shared" si="912"/>
        <v>0.12378485597534737</v>
      </c>
      <c r="CD211" s="284">
        <f t="shared" si="912"/>
        <v>-0.17692611764397134</v>
      </c>
      <c r="CE211" s="284">
        <f t="shared" si="912"/>
        <v>-0.21535344807464385</v>
      </c>
      <c r="CF211" s="284">
        <f t="shared" si="912"/>
        <v>1.4995973876705856E-2</v>
      </c>
      <c r="CG211" s="284">
        <f t="shared" si="912"/>
        <v>-0.34335231541498307</v>
      </c>
      <c r="CH211" s="284">
        <f t="shared" si="912"/>
        <v>0.19674150608967389</v>
      </c>
      <c r="CI211" s="284">
        <f t="shared" si="912"/>
        <v>6.9471378438547018E-2</v>
      </c>
      <c r="CJ211" s="284">
        <f t="shared" si="912"/>
        <v>2.8082381689686325E-2</v>
      </c>
      <c r="CK211" s="284">
        <f t="shared" si="912"/>
        <v>-0.22097555860239373</v>
      </c>
      <c r="CL211" s="284">
        <f t="shared" si="912"/>
        <v>-0.26540327881888492</v>
      </c>
      <c r="CM211" s="284">
        <f t="shared" si="912"/>
        <v>1.3745360003334345E-2</v>
      </c>
      <c r="CN211" s="284">
        <f t="shared" si="912"/>
        <v>2.2519630612848604E-2</v>
      </c>
      <c r="CO211" s="284">
        <f t="shared" si="912"/>
        <v>0.29172728654888169</v>
      </c>
      <c r="CP211" s="284">
        <f t="shared" si="912"/>
        <v>0.17372521448456452</v>
      </c>
      <c r="CQ211" s="284">
        <f t="shared" si="912"/>
        <v>0.14696679412853791</v>
      </c>
      <c r="CR211" s="284">
        <f t="shared" si="912"/>
        <v>0.30066304488753287</v>
      </c>
      <c r="CS211" s="284">
        <f t="shared" si="912"/>
        <v>0.20752183162476473</v>
      </c>
      <c r="CT211" s="284">
        <f t="shared" si="912"/>
        <v>1.1799328031672746E-2</v>
      </c>
      <c r="CU211" s="284">
        <f t="shared" si="912"/>
        <v>-0.17371183613176011</v>
      </c>
      <c r="CV211" s="284">
        <f t="shared" si="912"/>
        <v>0.12632539585739269</v>
      </c>
      <c r="CW211" s="284">
        <f t="shared" si="912"/>
        <v>1.8968230925325708E-3</v>
      </c>
      <c r="CX211" s="284">
        <f t="shared" si="912"/>
        <v>-9.5981999683230762E-2</v>
      </c>
      <c r="CY211" s="284">
        <f t="shared" si="912"/>
        <v>0.17692766492915132</v>
      </c>
      <c r="CZ211" s="284">
        <f t="shared" si="912"/>
        <v>7.7595980751618082E-2</v>
      </c>
      <c r="DA211" s="284">
        <f t="shared" si="912"/>
        <v>-0.18053584519616517</v>
      </c>
      <c r="DB211" s="284">
        <f t="shared" si="912"/>
        <v>0.17499467979758135</v>
      </c>
      <c r="DC211" s="284">
        <f t="shared" si="912"/>
        <v>7.9364593995024324E-2</v>
      </c>
      <c r="DD211" s="284">
        <f t="shared" si="912"/>
        <v>9.1888939396044048E-2</v>
      </c>
      <c r="DE211" s="284">
        <f t="shared" si="912"/>
        <v>0.16555174591409041</v>
      </c>
      <c r="DF211" s="284">
        <f t="shared" si="912"/>
        <v>0.23315886266606203</v>
      </c>
      <c r="DG211" s="284">
        <f t="shared" si="912"/>
        <v>2.4792463519043347E-2</v>
      </c>
      <c r="DH211" s="284">
        <f t="shared" si="912"/>
        <v>0.18701287658867882</v>
      </c>
      <c r="DI211" s="284">
        <f t="shared" si="912"/>
        <v>-8.1033366908040638E-2</v>
      </c>
      <c r="DJ211" s="284">
        <f t="shared" si="912"/>
        <v>0.11523200235159822</v>
      </c>
      <c r="DK211" s="284">
        <f t="shared" si="912"/>
        <v>-0.31770539034061335</v>
      </c>
      <c r="DL211" s="284">
        <f t="shared" si="912"/>
        <v>-5.8393482324117785E-2</v>
      </c>
      <c r="DM211" s="284">
        <f t="shared" si="912"/>
        <v>0.11280637561902315</v>
      </c>
      <c r="DN211" s="284">
        <f t="shared" si="912"/>
        <v>8.6126364292523128E-2</v>
      </c>
      <c r="DO211" s="284">
        <f t="shared" si="912"/>
        <v>-0.16153929625472238</v>
      </c>
      <c r="DP211" s="284">
        <f t="shared" si="912"/>
        <v>-0.15685295869170118</v>
      </c>
      <c r="DQ211" s="284">
        <f t="shared" si="912"/>
        <v>-0.31932573267822301</v>
      </c>
      <c r="DR211" s="284">
        <f t="shared" si="912"/>
        <v>0.48875553133773836</v>
      </c>
      <c r="DS211" s="284">
        <f t="shared" si="912"/>
        <v>1.5536098794686528E-2</v>
      </c>
      <c r="DT211" s="284">
        <f t="shared" si="912"/>
        <v>0.22627652070368709</v>
      </c>
      <c r="DU211" s="284">
        <f t="shared" si="912"/>
        <v>-0.37375253405861714</v>
      </c>
      <c r="DV211" s="284">
        <f t="shared" si="912"/>
        <v>-0.57435959508620482</v>
      </c>
      <c r="DW211" s="284">
        <f t="shared" si="912"/>
        <v>-0.70885253122285508</v>
      </c>
      <c r="DX211" s="284">
        <f t="shared" si="912"/>
        <v>-0.26371201384378462</v>
      </c>
      <c r="DY211" s="284">
        <f t="shared" si="912"/>
        <v>-7.959015945915987E-2</v>
      </c>
      <c r="DZ211" s="284">
        <f t="shared" si="912"/>
        <v>-8.3408215140415493E-2</v>
      </c>
      <c r="EA211" s="284">
        <f t="shared" si="912"/>
        <v>-3.9722815987420668E-2</v>
      </c>
      <c r="EB211" s="284">
        <f t="shared" ref="EB211:FJ211" si="913">EB187-$B$231-EB203*($B$187-$B$231)</f>
        <v>-0.17047407958529892</v>
      </c>
      <c r="EC211" s="284">
        <f t="shared" si="913"/>
        <v>-0.24339178049902777</v>
      </c>
      <c r="ED211" s="284">
        <f t="shared" si="913"/>
        <v>1.1379490085181271E-2</v>
      </c>
      <c r="EE211" s="284">
        <f t="shared" si="913"/>
        <v>-0.45771726424521431</v>
      </c>
      <c r="EF211" s="284">
        <f t="shared" si="913"/>
        <v>-0.14382741584132824</v>
      </c>
      <c r="EG211" s="284">
        <f t="shared" si="913"/>
        <v>-0.26108969097438911</v>
      </c>
      <c r="EH211" s="284">
        <f t="shared" si="913"/>
        <v>0.19678210398042245</v>
      </c>
      <c r="EI211" s="284">
        <f t="shared" si="913"/>
        <v>-0.19899613781322295</v>
      </c>
      <c r="EJ211" s="284">
        <f t="shared" si="913"/>
        <v>0.43208973594577227</v>
      </c>
      <c r="EK211" s="284">
        <f t="shared" si="913"/>
        <v>3.710117670381495E-2</v>
      </c>
      <c r="EL211" s="284">
        <f t="shared" si="913"/>
        <v>-0.14117947386073743</v>
      </c>
      <c r="EM211" s="284">
        <f t="shared" si="913"/>
        <v>-3.6883766271817359E-2</v>
      </c>
      <c r="EN211" s="284">
        <f t="shared" si="913"/>
        <v>-4.3073902913279609E-2</v>
      </c>
      <c r="EO211" s="284">
        <f t="shared" si="913"/>
        <v>1.9665257954505549E-2</v>
      </c>
      <c r="EP211" s="284">
        <f t="shared" si="913"/>
        <v>0.26931482528316952</v>
      </c>
      <c r="EQ211" s="284">
        <f t="shared" si="913"/>
        <v>0.22826962811482157</v>
      </c>
      <c r="ER211" s="284">
        <f t="shared" si="913"/>
        <v>4.6898385966834308E-2</v>
      </c>
      <c r="ES211" s="284">
        <f t="shared" si="913"/>
        <v>0.46263152183660322</v>
      </c>
      <c r="ET211" s="284">
        <f t="shared" si="913"/>
        <v>0.12428538511318969</v>
      </c>
      <c r="EU211" s="284">
        <f t="shared" si="913"/>
        <v>0.20135167179700159</v>
      </c>
      <c r="EV211" s="284">
        <f t="shared" si="913"/>
        <v>8.5457729117585896E-2</v>
      </c>
      <c r="EW211" s="284">
        <f t="shared" si="913"/>
        <v>0.28032922106367736</v>
      </c>
      <c r="EX211" s="284">
        <f t="shared" si="913"/>
        <v>-0.1830190349971493</v>
      </c>
      <c r="EY211" s="284">
        <f t="shared" si="913"/>
        <v>0.1799256407118493</v>
      </c>
      <c r="EZ211" s="284">
        <f t="shared" si="913"/>
        <v>-4.2517358523596199E-3</v>
      </c>
      <c r="FA211" s="284">
        <f t="shared" si="913"/>
        <v>0.22059141861391618</v>
      </c>
      <c r="FB211" s="284">
        <f t="shared" si="913"/>
        <v>0.13858435758424625</v>
      </c>
      <c r="FC211" s="284">
        <f t="shared" si="913"/>
        <v>-3.2174015453128903E-2</v>
      </c>
      <c r="FD211" s="284">
        <f t="shared" si="913"/>
        <v>-0.34371388916478435</v>
      </c>
      <c r="FE211" s="284">
        <f t="shared" si="913"/>
        <v>-0.14481893350482988</v>
      </c>
      <c r="FF211" s="284">
        <f t="shared" si="913"/>
        <v>1.8286406451017756E-2</v>
      </c>
      <c r="FG211" s="284">
        <f t="shared" si="913"/>
        <v>-3.374047461953323E-2</v>
      </c>
      <c r="FH211" s="284">
        <f t="shared" si="913"/>
        <v>8.1784400768876608E-2</v>
      </c>
      <c r="FI211" s="284">
        <f t="shared" si="913"/>
        <v>-4.2571621970777886E-2</v>
      </c>
      <c r="FJ211" s="284">
        <f t="shared" si="913"/>
        <v>0.14773980325050051</v>
      </c>
      <c r="FK211" s="5"/>
    </row>
    <row r="212" spans="1:167">
      <c r="A212" s="246" t="s">
        <v>194</v>
      </c>
      <c r="B212" s="190"/>
      <c r="C212" s="285">
        <f>C188-$B$231-C204*($B$188-$B$231)</f>
        <v>0.32621738292015118</v>
      </c>
      <c r="D212" s="285">
        <f t="shared" ref="D212:BO212" si="914">D188-$B$231-D204*($B$188-$B$231)</f>
        <v>0.14124523077181017</v>
      </c>
      <c r="E212" s="285">
        <f t="shared" si="914"/>
        <v>-5.7990809250487156E-2</v>
      </c>
      <c r="F212" s="285">
        <f t="shared" si="914"/>
        <v>5.7307900929076699E-2</v>
      </c>
      <c r="G212" s="285">
        <f t="shared" si="914"/>
        <v>1.2070542926458248</v>
      </c>
      <c r="H212" s="285">
        <f t="shared" si="914"/>
        <v>-7.4452110994887966E-2</v>
      </c>
      <c r="I212" s="285">
        <f t="shared" si="914"/>
        <v>8.3115001220125898E-2</v>
      </c>
      <c r="J212" s="285">
        <f t="shared" si="914"/>
        <v>0.78128137076942239</v>
      </c>
      <c r="K212" s="285">
        <f t="shared" si="914"/>
        <v>6.2566909020796771E-2</v>
      </c>
      <c r="L212" s="285">
        <f t="shared" si="914"/>
        <v>-4.3765446934265206E-3</v>
      </c>
      <c r="M212" s="285">
        <f t="shared" si="914"/>
        <v>-3.6200000000000003E-2</v>
      </c>
      <c r="N212" s="285">
        <f t="shared" si="914"/>
        <v>6.3887920742452323E-2</v>
      </c>
      <c r="O212" s="285">
        <f t="shared" si="914"/>
        <v>0.16878777589890367</v>
      </c>
      <c r="P212" s="285">
        <f t="shared" si="914"/>
        <v>0.40403198836331244</v>
      </c>
      <c r="Q212" s="285">
        <f t="shared" si="914"/>
        <v>0.15267730977267471</v>
      </c>
      <c r="R212" s="285">
        <f t="shared" si="914"/>
        <v>0.31284594878031258</v>
      </c>
      <c r="S212" s="285">
        <f t="shared" si="914"/>
        <v>7.4057965969540063E-4</v>
      </c>
      <c r="T212" s="285">
        <f t="shared" si="914"/>
        <v>-0.13892483011107615</v>
      </c>
      <c r="U212" s="285">
        <f t="shared" si="914"/>
        <v>8.5362561848405488E-2</v>
      </c>
      <c r="V212" s="285">
        <f t="shared" si="914"/>
        <v>-9.2693002565849194E-3</v>
      </c>
      <c r="W212" s="285">
        <f t="shared" si="914"/>
        <v>0.81544321178766799</v>
      </c>
      <c r="X212" s="285">
        <f t="shared" si="914"/>
        <v>0.593840558921233</v>
      </c>
      <c r="Y212" s="285">
        <f t="shared" si="914"/>
        <v>-0.20555921069113486</v>
      </c>
      <c r="Z212" s="285">
        <f t="shared" si="914"/>
        <v>1.8689543220183527E-2</v>
      </c>
      <c r="AA212" s="285">
        <f t="shared" si="914"/>
        <v>-0.13075882722641757</v>
      </c>
      <c r="AB212" s="285">
        <f t="shared" si="914"/>
        <v>-1.339840589515473E-3</v>
      </c>
      <c r="AC212" s="285">
        <f t="shared" si="914"/>
        <v>-0.24451626809125671</v>
      </c>
      <c r="AD212" s="285">
        <f t="shared" si="914"/>
        <v>1.3498640359599912E-2</v>
      </c>
      <c r="AE212" s="285">
        <f t="shared" si="914"/>
        <v>-1.3153984311162714E-2</v>
      </c>
      <c r="AF212" s="285">
        <f t="shared" si="914"/>
        <v>-0.1466780919036752</v>
      </c>
      <c r="AG212" s="285">
        <f t="shared" si="914"/>
        <v>2.0619342850788112E-2</v>
      </c>
      <c r="AH212" s="285">
        <f t="shared" si="914"/>
        <v>-0.5250561426181094</v>
      </c>
      <c r="AI212" s="285">
        <f t="shared" si="914"/>
        <v>-4.14155657131903E-2</v>
      </c>
      <c r="AJ212" s="285">
        <f t="shared" si="914"/>
        <v>-0.24237070868469224</v>
      </c>
      <c r="AK212" s="285">
        <f t="shared" si="914"/>
        <v>-0.43453689204434326</v>
      </c>
      <c r="AL212" s="285">
        <f t="shared" si="914"/>
        <v>7.54893238212965E-2</v>
      </c>
      <c r="AM212" s="285">
        <f t="shared" si="914"/>
        <v>-0.14079366918054387</v>
      </c>
      <c r="AN212" s="285">
        <f t="shared" si="914"/>
        <v>4.7031501133239867E-2</v>
      </c>
      <c r="AO212" s="285">
        <f t="shared" si="914"/>
        <v>0.11692457814255265</v>
      </c>
      <c r="AP212" s="285">
        <f t="shared" si="914"/>
        <v>0.19598738908484106</v>
      </c>
      <c r="AQ212" s="285">
        <f t="shared" si="914"/>
        <v>0.26020762009801057</v>
      </c>
      <c r="AR212" s="285">
        <f t="shared" si="914"/>
        <v>-3.8641577511551263E-2</v>
      </c>
      <c r="AS212" s="285">
        <f t="shared" si="914"/>
        <v>-0.11775353523284865</v>
      </c>
      <c r="AT212" s="285">
        <f t="shared" si="914"/>
        <v>1.4988766688386376E-2</v>
      </c>
      <c r="AU212" s="285">
        <f t="shared" si="914"/>
        <v>-9.3520810831284884E-3</v>
      </c>
      <c r="AV212" s="285">
        <f t="shared" si="914"/>
        <v>-3.7453296182017794E-2</v>
      </c>
      <c r="AW212" s="285">
        <f t="shared" si="914"/>
        <v>-6.4271225403573357E-2</v>
      </c>
      <c r="AX212" s="285">
        <f t="shared" si="914"/>
        <v>1.3487808883638153E-2</v>
      </c>
      <c r="AY212" s="285">
        <f t="shared" si="914"/>
        <v>-0.2525535804230114</v>
      </c>
      <c r="AZ212" s="285">
        <f t="shared" si="914"/>
        <v>-0.16599145230001641</v>
      </c>
      <c r="BA212" s="285">
        <f t="shared" si="914"/>
        <v>0.15261787448753</v>
      </c>
      <c r="BB212" s="285">
        <f t="shared" si="914"/>
        <v>3.0597947044040369E-2</v>
      </c>
      <c r="BC212" s="285">
        <f t="shared" si="914"/>
        <v>0.41524791579826142</v>
      </c>
      <c r="BD212" s="285">
        <f t="shared" si="914"/>
        <v>9.2355897669429698E-2</v>
      </c>
      <c r="BE212" s="285">
        <f t="shared" si="914"/>
        <v>-0.2366387923097398</v>
      </c>
      <c r="BF212" s="285">
        <f t="shared" si="914"/>
        <v>0.20006135545137907</v>
      </c>
      <c r="BG212" s="285">
        <f t="shared" si="914"/>
        <v>0.14736074494082591</v>
      </c>
      <c r="BH212" s="285">
        <f t="shared" si="914"/>
        <v>4.7293718877204703E-2</v>
      </c>
      <c r="BI212" s="285">
        <f t="shared" si="914"/>
        <v>0.23071207179219116</v>
      </c>
      <c r="BJ212" s="285">
        <f t="shared" si="914"/>
        <v>0.41822838318738187</v>
      </c>
      <c r="BK212" s="285">
        <f t="shared" si="914"/>
        <v>0.11962524833409907</v>
      </c>
      <c r="BL212" s="285">
        <f t="shared" si="914"/>
        <v>5.9135890607733048E-2</v>
      </c>
      <c r="BM212" s="285">
        <f t="shared" si="914"/>
        <v>0.55120646387168293</v>
      </c>
      <c r="BN212" s="285">
        <f t="shared" si="914"/>
        <v>-0.28030352791352842</v>
      </c>
      <c r="BO212" s="285">
        <f t="shared" si="914"/>
        <v>-8.4717673592546255E-2</v>
      </c>
      <c r="BP212" s="285">
        <f t="shared" ref="BP212:EA212" si="915">BP188-$B$231-BP204*($B$188-$B$231)</f>
        <v>-0.18946638414632011</v>
      </c>
      <c r="BQ212" s="285">
        <f t="shared" si="915"/>
        <v>-1.0000158266451786E-2</v>
      </c>
      <c r="BR212" s="285">
        <f t="shared" si="915"/>
        <v>-0.16921534650442399</v>
      </c>
      <c r="BS212" s="285">
        <f t="shared" si="915"/>
        <v>-3.8289949563455002E-2</v>
      </c>
      <c r="BT212" s="285">
        <f t="shared" si="915"/>
        <v>-8.2776667352605443E-2</v>
      </c>
      <c r="BU212" s="285">
        <f t="shared" si="915"/>
        <v>1.5089576069710078E-2</v>
      </c>
      <c r="BV212" s="285">
        <f t="shared" si="915"/>
        <v>-0.10013977481913738</v>
      </c>
      <c r="BW212" s="285">
        <f t="shared" si="915"/>
        <v>0.21791784604337133</v>
      </c>
      <c r="BX212" s="285">
        <f t="shared" si="915"/>
        <v>0.31487655995239661</v>
      </c>
      <c r="BY212" s="285">
        <f t="shared" si="915"/>
        <v>3.7940954579207681E-2</v>
      </c>
      <c r="BZ212" s="285">
        <f t="shared" si="915"/>
        <v>0.2871744452900753</v>
      </c>
      <c r="CA212" s="285">
        <f t="shared" si="915"/>
        <v>-7.416904047372061E-2</v>
      </c>
      <c r="CB212" s="285">
        <f t="shared" si="915"/>
        <v>0.11913131514669431</v>
      </c>
      <c r="CC212" s="285">
        <f t="shared" si="915"/>
        <v>0.11599807558054331</v>
      </c>
      <c r="CD212" s="285">
        <f t="shared" si="915"/>
        <v>-0.14620476926130604</v>
      </c>
      <c r="CE212" s="285">
        <f t="shared" si="915"/>
        <v>-0.15361292013520883</v>
      </c>
      <c r="CF212" s="285">
        <f t="shared" si="915"/>
        <v>1.4269208859474518E-2</v>
      </c>
      <c r="CG212" s="285">
        <f t="shared" si="915"/>
        <v>-0.33474045381983802</v>
      </c>
      <c r="CH212" s="285">
        <f t="shared" si="915"/>
        <v>0.20100192440667064</v>
      </c>
      <c r="CI212" s="285">
        <f t="shared" si="915"/>
        <v>8.6968000676488605E-2</v>
      </c>
      <c r="CJ212" s="285">
        <f t="shared" si="915"/>
        <v>6.0401388741802453E-2</v>
      </c>
      <c r="CK212" s="285">
        <f t="shared" si="915"/>
        <v>-0.23754186172637565</v>
      </c>
      <c r="CL212" s="285">
        <f t="shared" si="915"/>
        <v>-0.22652678747653732</v>
      </c>
      <c r="CM212" s="285">
        <f t="shared" si="915"/>
        <v>2.0071754602661945E-2</v>
      </c>
      <c r="CN212" s="285">
        <f t="shared" si="915"/>
        <v>3.9938056895593488E-2</v>
      </c>
      <c r="CO212" s="285">
        <f t="shared" si="915"/>
        <v>0.34888544946916444</v>
      </c>
      <c r="CP212" s="285">
        <f t="shared" si="915"/>
        <v>0.15900980448199803</v>
      </c>
      <c r="CQ212" s="285">
        <f t="shared" si="915"/>
        <v>0.1424479444144453</v>
      </c>
      <c r="CR212" s="285">
        <f t="shared" si="915"/>
        <v>0.32812488687034269</v>
      </c>
      <c r="CS212" s="285">
        <f t="shared" si="915"/>
        <v>0.2407528090039382</v>
      </c>
      <c r="CT212" s="285">
        <f t="shared" si="915"/>
        <v>2.661546500041545E-2</v>
      </c>
      <c r="CU212" s="285">
        <f t="shared" si="915"/>
        <v>-0.17563581662170585</v>
      </c>
      <c r="CV212" s="285">
        <f t="shared" si="915"/>
        <v>0.14245127579472791</v>
      </c>
      <c r="CW212" s="285">
        <f t="shared" si="915"/>
        <v>2.3097958584832046E-2</v>
      </c>
      <c r="CX212" s="285">
        <f t="shared" si="915"/>
        <v>-8.3076376092818455E-2</v>
      </c>
      <c r="CY212" s="285">
        <f t="shared" si="915"/>
        <v>0.16737070752141775</v>
      </c>
      <c r="CZ212" s="285">
        <f t="shared" si="915"/>
        <v>5.3412936271236972E-2</v>
      </c>
      <c r="DA212" s="285">
        <f t="shared" si="915"/>
        <v>-0.16954852494718978</v>
      </c>
      <c r="DB212" s="285">
        <f t="shared" si="915"/>
        <v>0.19598738908484106</v>
      </c>
      <c r="DC212" s="285">
        <f t="shared" si="915"/>
        <v>0.10909016946186077</v>
      </c>
      <c r="DD212" s="285">
        <f t="shared" si="915"/>
        <v>9.8767641398024325E-2</v>
      </c>
      <c r="DE212" s="285">
        <f t="shared" si="915"/>
        <v>0.17885013091445318</v>
      </c>
      <c r="DF212" s="285">
        <f t="shared" si="915"/>
        <v>0.25048360266860198</v>
      </c>
      <c r="DG212" s="285">
        <f t="shared" si="915"/>
        <v>3.7940954579207681E-2</v>
      </c>
      <c r="DH212" s="285">
        <f t="shared" si="915"/>
        <v>0.19415746831099712</v>
      </c>
      <c r="DI212" s="285">
        <f t="shared" si="915"/>
        <v>-6.6783012127714703E-2</v>
      </c>
      <c r="DJ212" s="285">
        <f t="shared" si="915"/>
        <v>0.11377868368936847</v>
      </c>
      <c r="DK212" s="285">
        <f t="shared" si="915"/>
        <v>-0.30791416716714115</v>
      </c>
      <c r="DL212" s="285">
        <f t="shared" si="915"/>
        <v>-5.4224619431163149E-2</v>
      </c>
      <c r="DM212" s="285">
        <f t="shared" si="915"/>
        <v>0.13071265052741912</v>
      </c>
      <c r="DN212" s="285">
        <f t="shared" si="915"/>
        <v>9.9825602549973025E-2</v>
      </c>
      <c r="DO212" s="285">
        <f t="shared" si="915"/>
        <v>-0.15067414050753092</v>
      </c>
      <c r="DP212" s="285">
        <f t="shared" si="915"/>
        <v>-0.15407385165667656</v>
      </c>
      <c r="DQ212" s="285">
        <f t="shared" si="915"/>
        <v>-0.30709512945053224</v>
      </c>
      <c r="DR212" s="285">
        <f t="shared" si="915"/>
        <v>0.50015887399013004</v>
      </c>
      <c r="DS212" s="285">
        <f t="shared" si="915"/>
        <v>2.4520986282014708E-2</v>
      </c>
      <c r="DT212" s="285">
        <f t="shared" si="915"/>
        <v>0.2545947926155912</v>
      </c>
      <c r="DU212" s="285">
        <f t="shared" si="915"/>
        <v>-0.31115085179123803</v>
      </c>
      <c r="DV212" s="285">
        <f t="shared" si="915"/>
        <v>-0.57467523261086773</v>
      </c>
      <c r="DW212" s="285">
        <f t="shared" si="915"/>
        <v>-0.70584439484121642</v>
      </c>
      <c r="DX212" s="285">
        <f t="shared" si="915"/>
        <v>-0.24236650825233594</v>
      </c>
      <c r="DY212" s="285">
        <f t="shared" si="915"/>
        <v>-9.0625885442198489E-2</v>
      </c>
      <c r="DZ212" s="285">
        <f t="shared" si="915"/>
        <v>-0.10492718726460422</v>
      </c>
      <c r="EA212" s="285">
        <f t="shared" si="915"/>
        <v>-1.5370758118550265E-3</v>
      </c>
      <c r="EB212" s="285">
        <f t="shared" ref="EB212:FJ212" si="916">EB188-$B$231-EB204*($B$188-$B$231)</f>
        <v>-0.15752943663825314</v>
      </c>
      <c r="EC212" s="285">
        <f t="shared" si="916"/>
        <v>-0.24508873951322474</v>
      </c>
      <c r="ED212" s="285">
        <f t="shared" si="916"/>
        <v>2.5201693802039599E-2</v>
      </c>
      <c r="EE212" s="285">
        <f t="shared" si="916"/>
        <v>-0.44099131990923846</v>
      </c>
      <c r="EF212" s="285">
        <f t="shared" si="916"/>
        <v>-0.1307808091192719</v>
      </c>
      <c r="EG212" s="285">
        <f t="shared" si="916"/>
        <v>-0.25598091897126068</v>
      </c>
      <c r="EH212" s="285">
        <f t="shared" si="916"/>
        <v>0.19602878650963523</v>
      </c>
      <c r="EI212" s="285">
        <f t="shared" si="916"/>
        <v>-0.19017363025534872</v>
      </c>
      <c r="EJ212" s="285">
        <f t="shared" si="916"/>
        <v>0.39589287584632388</v>
      </c>
      <c r="EK212" s="285">
        <f t="shared" si="916"/>
        <v>4.4003103564560532E-2</v>
      </c>
      <c r="EL212" s="285">
        <f t="shared" si="916"/>
        <v>-0.14712795312119986</v>
      </c>
      <c r="EM212" s="285">
        <f t="shared" si="916"/>
        <v>-3.7172548786078591E-2</v>
      </c>
      <c r="EN212" s="285">
        <f t="shared" si="916"/>
        <v>-3.1622106757694363E-2</v>
      </c>
      <c r="EO212" s="285">
        <f t="shared" si="916"/>
        <v>3.7599829612739943E-2</v>
      </c>
      <c r="EP212" s="285">
        <f t="shared" si="916"/>
        <v>0.28101355539027334</v>
      </c>
      <c r="EQ212" s="285">
        <f t="shared" si="916"/>
        <v>0.25179291780236301</v>
      </c>
      <c r="ER212" s="285">
        <f t="shared" si="916"/>
        <v>6.4289547508859707E-2</v>
      </c>
      <c r="ES212" s="285">
        <f t="shared" si="916"/>
        <v>0.48225036946250466</v>
      </c>
      <c r="ET212" s="285">
        <f t="shared" si="916"/>
        <v>0.13520160492990091</v>
      </c>
      <c r="EU212" s="285">
        <f t="shared" si="916"/>
        <v>0.21097691878783087</v>
      </c>
      <c r="EV212" s="285">
        <f t="shared" si="916"/>
        <v>9.7803778892535193E-2</v>
      </c>
      <c r="EW212" s="285">
        <f t="shared" si="916"/>
        <v>0.27355085380947958</v>
      </c>
      <c r="EX212" s="285">
        <f t="shared" si="916"/>
        <v>-0.18755933523726365</v>
      </c>
      <c r="EY212" s="285">
        <f t="shared" si="916"/>
        <v>0.21715226496930204</v>
      </c>
      <c r="EZ212" s="285">
        <f t="shared" si="916"/>
        <v>-1.0698620555722627E-2</v>
      </c>
      <c r="FA212" s="285">
        <f t="shared" si="916"/>
        <v>0.22831681633926579</v>
      </c>
      <c r="FB212" s="285">
        <f t="shared" si="916"/>
        <v>0.1273420150490957</v>
      </c>
      <c r="FC212" s="285">
        <f t="shared" si="916"/>
        <v>-3.6648382033039717E-2</v>
      </c>
      <c r="FD212" s="285">
        <f t="shared" si="916"/>
        <v>-0.33818700004697039</v>
      </c>
      <c r="FE212" s="285">
        <f t="shared" si="916"/>
        <v>-0.14140372157778153</v>
      </c>
      <c r="FF212" s="285">
        <f t="shared" si="916"/>
        <v>1.2675543509332754E-2</v>
      </c>
      <c r="FG212" s="285">
        <f t="shared" si="916"/>
        <v>-3.8865346525141536E-2</v>
      </c>
      <c r="FH212" s="285">
        <f t="shared" si="916"/>
        <v>9.8027612883476584E-2</v>
      </c>
      <c r="FI212" s="285">
        <f t="shared" si="916"/>
        <v>-6.1587236070545677E-2</v>
      </c>
      <c r="FJ212" s="285">
        <f t="shared" si="916"/>
        <v>0.16609289036138566</v>
      </c>
      <c r="FK212" s="5"/>
    </row>
    <row r="213" spans="1:167" ht="15" thickBot="1">
      <c r="A213" s="255" t="s">
        <v>195</v>
      </c>
      <c r="B213" s="191"/>
      <c r="C213" s="183">
        <f>C189-$B$231-C205*($B$189-$B$231)</f>
        <v>0.33342960120664344</v>
      </c>
      <c r="D213" s="183">
        <f t="shared" ref="D213:BO213" si="917">D189-$B$231-D205*($B$189-$B$231)</f>
        <v>0.12396983441832392</v>
      </c>
      <c r="E213" s="183">
        <f t="shared" si="917"/>
        <v>-2.7624245802337001E-2</v>
      </c>
      <c r="F213" s="183">
        <f t="shared" si="917"/>
        <v>3.5687469498487834E-2</v>
      </c>
      <c r="G213" s="183">
        <f t="shared" si="917"/>
        <v>1.2252934557393254</v>
      </c>
      <c r="H213" s="183">
        <f t="shared" si="917"/>
        <v>-0.10004810808231318</v>
      </c>
      <c r="I213" s="183">
        <f t="shared" si="917"/>
        <v>0.14669645669663034</v>
      </c>
      <c r="J213" s="183">
        <f t="shared" si="917"/>
        <v>0.80349125380302211</v>
      </c>
      <c r="K213" s="183">
        <f t="shared" si="917"/>
        <v>2.8883763147052613E-2</v>
      </c>
      <c r="L213" s="183">
        <f t="shared" si="917"/>
        <v>-3.3179201094343524E-3</v>
      </c>
      <c r="M213" s="183">
        <f t="shared" si="917"/>
        <v>-3.6200000000000003E-2</v>
      </c>
      <c r="N213" s="183">
        <f t="shared" si="917"/>
        <v>6.8500732939225678E-2</v>
      </c>
      <c r="O213" s="183">
        <f t="shared" si="917"/>
        <v>0.14937166690006168</v>
      </c>
      <c r="P213" s="183">
        <f t="shared" si="917"/>
        <v>0.37916697970147556</v>
      </c>
      <c r="Q213" s="183">
        <f t="shared" si="917"/>
        <v>0.11414368816486295</v>
      </c>
      <c r="R213" s="183">
        <f t="shared" si="917"/>
        <v>0.32777587359341948</v>
      </c>
      <c r="S213" s="183">
        <f t="shared" si="917"/>
        <v>-2.3623829469674174E-2</v>
      </c>
      <c r="T213" s="183">
        <f t="shared" si="917"/>
        <v>-0.13803781033876589</v>
      </c>
      <c r="U213" s="183">
        <f t="shared" si="917"/>
        <v>9.5593146695449702E-2</v>
      </c>
      <c r="V213" s="183">
        <f t="shared" si="917"/>
        <v>-8.038276560165581E-3</v>
      </c>
      <c r="W213" s="183">
        <f t="shared" si="917"/>
        <v>0.76061360507513065</v>
      </c>
      <c r="X213" s="183">
        <f t="shared" si="917"/>
        <v>0.54442247202767791</v>
      </c>
      <c r="Y213" s="183">
        <f t="shared" si="917"/>
        <v>-0.20107093303025161</v>
      </c>
      <c r="Z213" s="183">
        <f t="shared" si="917"/>
        <v>3.7827159641484059E-2</v>
      </c>
      <c r="AA213" s="183">
        <f t="shared" si="917"/>
        <v>-9.1859005156408241E-2</v>
      </c>
      <c r="AB213" s="183">
        <f t="shared" si="917"/>
        <v>-4.2025330061374502E-2</v>
      </c>
      <c r="AC213" s="183">
        <f t="shared" si="917"/>
        <v>-0.26856100254790322</v>
      </c>
      <c r="AD213" s="183">
        <f t="shared" si="917"/>
        <v>-1.6589444902205791E-2</v>
      </c>
      <c r="AE213" s="183">
        <f t="shared" si="917"/>
        <v>-4.2119683192129387E-2</v>
      </c>
      <c r="AF213" s="183">
        <f t="shared" si="917"/>
        <v>-0.17461929370490145</v>
      </c>
      <c r="AG213" s="183">
        <f t="shared" si="917"/>
        <v>-1.0630906831219793E-2</v>
      </c>
      <c r="AH213" s="183">
        <f t="shared" si="917"/>
        <v>-0.55536882088005379</v>
      </c>
      <c r="AI213" s="183">
        <f t="shared" si="917"/>
        <v>-6.9500371480836071E-2</v>
      </c>
      <c r="AJ213" s="183">
        <f t="shared" si="917"/>
        <v>-0.26275400065767152</v>
      </c>
      <c r="AK213" s="183">
        <f t="shared" si="917"/>
        <v>-0.44163988996519982</v>
      </c>
      <c r="AL213" s="183">
        <f t="shared" si="917"/>
        <v>4.3139417811605546E-2</v>
      </c>
      <c r="AM213" s="183">
        <f t="shared" si="917"/>
        <v>-0.14531875543359493</v>
      </c>
      <c r="AN213" s="183">
        <f t="shared" si="917"/>
        <v>-6.0756271195683276E-4</v>
      </c>
      <c r="AO213" s="183">
        <f t="shared" si="917"/>
        <v>7.8198381181871349E-2</v>
      </c>
      <c r="AP213" s="183">
        <f t="shared" si="917"/>
        <v>0.17947023628032605</v>
      </c>
      <c r="AQ213" s="183">
        <f t="shared" si="917"/>
        <v>0.23966885704041108</v>
      </c>
      <c r="AR213" s="183">
        <f t="shared" si="917"/>
        <v>5.394908854715183E-2</v>
      </c>
      <c r="AS213" s="183">
        <f t="shared" si="917"/>
        <v>-0.13079215338091596</v>
      </c>
      <c r="AT213" s="183">
        <f t="shared" si="917"/>
        <v>-4.0008750119277098E-3</v>
      </c>
      <c r="AU213" s="183">
        <f t="shared" si="917"/>
        <v>4.3076307768327993E-3</v>
      </c>
      <c r="AV213" s="183">
        <f t="shared" si="917"/>
        <v>-7.8038094556339144E-2</v>
      </c>
      <c r="AW213" s="183">
        <f t="shared" si="917"/>
        <v>-8.0871641854400989E-2</v>
      </c>
      <c r="AX213" s="183">
        <f t="shared" si="917"/>
        <v>-8.7069747215180529E-3</v>
      </c>
      <c r="AY213" s="183">
        <f t="shared" si="917"/>
        <v>-0.26631256813756643</v>
      </c>
      <c r="AZ213" s="183">
        <f t="shared" si="917"/>
        <v>-0.16251761083701546</v>
      </c>
      <c r="BA213" s="183">
        <f t="shared" si="917"/>
        <v>0.1943709961747685</v>
      </c>
      <c r="BB213" s="183">
        <f t="shared" si="917"/>
        <v>2.1895132157966485E-2</v>
      </c>
      <c r="BC213" s="183">
        <f t="shared" si="917"/>
        <v>0.4091750028160529</v>
      </c>
      <c r="BD213" s="183">
        <f t="shared" si="917"/>
        <v>0.10470821610970329</v>
      </c>
      <c r="BE213" s="183">
        <f t="shared" si="917"/>
        <v>-0.24824935896744857</v>
      </c>
      <c r="BF213" s="183">
        <f t="shared" si="917"/>
        <v>-0.40557653845770514</v>
      </c>
      <c r="BG213" s="183">
        <f t="shared" si="917"/>
        <v>0.12641247145861972</v>
      </c>
      <c r="BH213" s="183">
        <f t="shared" si="917"/>
        <v>5.1013754506503937E-2</v>
      </c>
      <c r="BI213" s="183">
        <f t="shared" si="917"/>
        <v>0.23282985692405944</v>
      </c>
      <c r="BJ213" s="183">
        <f t="shared" si="917"/>
        <v>0.38711686211169316</v>
      </c>
      <c r="BK213" s="183">
        <f t="shared" si="917"/>
        <v>9.0642792071589831E-2</v>
      </c>
      <c r="BL213" s="183">
        <f t="shared" si="917"/>
        <v>6.8042466241545516E-2</v>
      </c>
      <c r="BM213" s="183">
        <f t="shared" si="917"/>
        <v>0.49778018162592419</v>
      </c>
      <c r="BN213" s="183">
        <f t="shared" si="917"/>
        <v>-0.27111200419776349</v>
      </c>
      <c r="BO213" s="183">
        <f t="shared" si="917"/>
        <v>-8.7345773679551875E-2</v>
      </c>
      <c r="BP213" s="183">
        <f t="shared" ref="BP213:EA213" si="918">BP189-$B$231-BP205*($B$189-$B$231)</f>
        <v>-0.2087537507784826</v>
      </c>
      <c r="BQ213" s="183">
        <f t="shared" si="918"/>
        <v>-2.3819842790915258E-2</v>
      </c>
      <c r="BR213" s="183">
        <f t="shared" si="918"/>
        <v>-0.18275671994326176</v>
      </c>
      <c r="BS213" s="183">
        <f t="shared" si="918"/>
        <v>-5.6623347750964642E-2</v>
      </c>
      <c r="BT213" s="183">
        <f t="shared" si="918"/>
        <v>-9.881494145431427E-2</v>
      </c>
      <c r="BU213" s="183">
        <f t="shared" si="918"/>
        <v>1.5360384182093855E-2</v>
      </c>
      <c r="BV213" s="183">
        <f t="shared" si="918"/>
        <v>-0.10978080519786138</v>
      </c>
      <c r="BW213" s="183">
        <f t="shared" si="918"/>
        <v>0.21280772784034374</v>
      </c>
      <c r="BX213" s="183">
        <f t="shared" si="918"/>
        <v>0.30391862276698361</v>
      </c>
      <c r="BY213" s="183">
        <f t="shared" si="918"/>
        <v>1.4043930563368161E-2</v>
      </c>
      <c r="BZ213" s="183">
        <f t="shared" si="918"/>
        <v>0.25769825771906002</v>
      </c>
      <c r="CA213" s="183">
        <f t="shared" si="918"/>
        <v>-9.3793901828514492E-2</v>
      </c>
      <c r="CB213" s="183">
        <f t="shared" si="918"/>
        <v>9.6805932768361469E-2</v>
      </c>
      <c r="CC213" s="183">
        <f t="shared" si="918"/>
        <v>0.14558574684248229</v>
      </c>
      <c r="CD213" s="183">
        <f t="shared" si="918"/>
        <v>-0.17279922256586561</v>
      </c>
      <c r="CE213" s="183">
        <f t="shared" si="918"/>
        <v>-0.19961745871308523</v>
      </c>
      <c r="CF213" s="183">
        <f t="shared" si="918"/>
        <v>1.1244631210288097E-2</v>
      </c>
      <c r="CG213" s="183">
        <f t="shared" si="918"/>
        <v>-0.35418314515198274</v>
      </c>
      <c r="CH213" s="183">
        <f t="shared" si="918"/>
        <v>0.22308268146548516</v>
      </c>
      <c r="CI213" s="183">
        <f t="shared" si="918"/>
        <v>6.2102564064097927E-2</v>
      </c>
      <c r="CJ213" s="183">
        <f t="shared" si="918"/>
        <v>3.1847671220504054E-2</v>
      </c>
      <c r="CK213" s="183">
        <f t="shared" si="918"/>
        <v>-0.24896201285062564</v>
      </c>
      <c r="CL213" s="183">
        <f t="shared" si="918"/>
        <v>-0.24805136470808661</v>
      </c>
      <c r="CM213" s="183">
        <f t="shared" si="918"/>
        <v>-1.7461518995232905E-3</v>
      </c>
      <c r="CN213" s="183">
        <f t="shared" si="918"/>
        <v>2.3712329445097963E-2</v>
      </c>
      <c r="CO213" s="183">
        <f t="shared" si="918"/>
        <v>0.39288329134456584</v>
      </c>
      <c r="CP213" s="183">
        <f t="shared" si="918"/>
        <v>0.17558737260250601</v>
      </c>
      <c r="CQ213" s="183">
        <f t="shared" si="918"/>
        <v>0.1023520488555405</v>
      </c>
      <c r="CR213" s="183">
        <f t="shared" si="918"/>
        <v>0.29376798080192357</v>
      </c>
      <c r="CS213" s="183">
        <f t="shared" si="918"/>
        <v>0.2062471037358225</v>
      </c>
      <c r="CT213" s="183">
        <f t="shared" si="918"/>
        <v>7.4933505558009983E-3</v>
      </c>
      <c r="CU213" s="183">
        <f t="shared" si="918"/>
        <v>-0.18938371667496107</v>
      </c>
      <c r="CV213" s="183">
        <f t="shared" si="918"/>
        <v>0.15286333192894896</v>
      </c>
      <c r="CW213" s="183">
        <f t="shared" si="918"/>
        <v>-6.022287782312119E-3</v>
      </c>
      <c r="CX213" s="183">
        <f t="shared" si="918"/>
        <v>-8.4804096148702324E-2</v>
      </c>
      <c r="CY213" s="183">
        <f t="shared" si="918"/>
        <v>0.17161185191377193</v>
      </c>
      <c r="CZ213" s="183">
        <f t="shared" si="918"/>
        <v>0.10076770348148426</v>
      </c>
      <c r="DA213" s="183">
        <f t="shared" si="918"/>
        <v>-0.19198740843100151</v>
      </c>
      <c r="DB213" s="183">
        <f t="shared" si="918"/>
        <v>0.17947023628032605</v>
      </c>
      <c r="DC213" s="183">
        <f t="shared" si="918"/>
        <v>8.3322765854813463E-2</v>
      </c>
      <c r="DD213" s="183">
        <f t="shared" si="918"/>
        <v>9.6287623097323749E-2</v>
      </c>
      <c r="DE213" s="183">
        <f t="shared" si="918"/>
        <v>0.15427177159714997</v>
      </c>
      <c r="DF213" s="183">
        <f t="shared" si="918"/>
        <v>0.23050287555043264</v>
      </c>
      <c r="DG213" s="183">
        <f t="shared" si="918"/>
        <v>1.4043930563368161E-2</v>
      </c>
      <c r="DH213" s="183">
        <f t="shared" si="918"/>
        <v>0.17970505474142603</v>
      </c>
      <c r="DI213" s="183">
        <f t="shared" si="918"/>
        <v>-0.10698061526480732</v>
      </c>
      <c r="DJ213" s="183">
        <f t="shared" si="918"/>
        <v>0.11821234513350301</v>
      </c>
      <c r="DK213" s="183">
        <f t="shared" si="918"/>
        <v>-0.32599188981930838</v>
      </c>
      <c r="DL213" s="183">
        <f t="shared" si="918"/>
        <v>-8.0221922846208576E-2</v>
      </c>
      <c r="DM213" s="183">
        <f t="shared" si="918"/>
        <v>0.10594790356960315</v>
      </c>
      <c r="DN213" s="183">
        <f t="shared" si="918"/>
        <v>7.6886535282217464E-2</v>
      </c>
      <c r="DO213" s="183">
        <f t="shared" si="918"/>
        <v>-0.17518606846204024</v>
      </c>
      <c r="DP213" s="183">
        <f t="shared" si="918"/>
        <v>-0.18137306942254944</v>
      </c>
      <c r="DQ213" s="183">
        <f t="shared" si="918"/>
        <v>-0.33845575681837858</v>
      </c>
      <c r="DR213" s="183">
        <f t="shared" si="918"/>
        <v>0.44944408840124611</v>
      </c>
      <c r="DS213" s="183">
        <f t="shared" si="918"/>
        <v>2.8505546902663659E-2</v>
      </c>
      <c r="DT213" s="183">
        <f t="shared" si="918"/>
        <v>0.22899707659129037</v>
      </c>
      <c r="DU213" s="183">
        <f t="shared" si="918"/>
        <v>-0.26376885418457646</v>
      </c>
      <c r="DV213" s="183">
        <f t="shared" si="918"/>
        <v>-0.59256935988389792</v>
      </c>
      <c r="DW213" s="183">
        <f t="shared" si="918"/>
        <v>-0.75276623180607993</v>
      </c>
      <c r="DX213" s="183">
        <f t="shared" si="918"/>
        <v>-0.17481676024200093</v>
      </c>
      <c r="DY213" s="183">
        <f t="shared" si="918"/>
        <v>-7.6919859930334983E-2</v>
      </c>
      <c r="DZ213" s="183">
        <f t="shared" si="918"/>
        <v>-8.2581808793452838E-2</v>
      </c>
      <c r="EA213" s="183">
        <f t="shared" si="918"/>
        <v>-5.1583860426582973E-2</v>
      </c>
      <c r="EB213" s="183">
        <f t="shared" ref="EB213:FJ213" si="919">EB189-$B$231-EB205*($B$189-$B$231)</f>
        <v>-0.16765059502542912</v>
      </c>
      <c r="EC213" s="183">
        <f t="shared" si="919"/>
        <v>-0.26820683099311249</v>
      </c>
      <c r="ED213" s="183">
        <f t="shared" si="919"/>
        <v>1.2875358872593723E-2</v>
      </c>
      <c r="EE213" s="183">
        <f t="shared" si="919"/>
        <v>-0.42411234490790112</v>
      </c>
      <c r="EF213" s="183">
        <f t="shared" si="919"/>
        <v>-0.13452894237997751</v>
      </c>
      <c r="EG213" s="183">
        <f t="shared" si="919"/>
        <v>-0.24455834317019245</v>
      </c>
      <c r="EH213" s="183">
        <f t="shared" si="919"/>
        <v>0.19000854946612361</v>
      </c>
      <c r="EI213" s="183">
        <f t="shared" si="919"/>
        <v>-0.2110194569821901</v>
      </c>
      <c r="EJ213" s="183">
        <f t="shared" si="919"/>
        <v>0.4327010104070364</v>
      </c>
      <c r="EK213" s="183">
        <f t="shared" si="919"/>
        <v>2.6804231041662827E-2</v>
      </c>
      <c r="EL213" s="183">
        <f t="shared" si="919"/>
        <v>-0.14867181834448046</v>
      </c>
      <c r="EM213" s="183">
        <f t="shared" si="919"/>
        <v>-4.790051794106915E-2</v>
      </c>
      <c r="EN213" s="183">
        <f t="shared" si="919"/>
        <v>-5.6487042891033956E-2</v>
      </c>
      <c r="EO213" s="183">
        <f t="shared" si="919"/>
        <v>3.2620363722226042E-2</v>
      </c>
      <c r="EP213" s="183">
        <f t="shared" si="919"/>
        <v>0.27377125786195078</v>
      </c>
      <c r="EQ213" s="183">
        <f t="shared" si="919"/>
        <v>0.23264567353597479</v>
      </c>
      <c r="ER213" s="183">
        <f t="shared" si="919"/>
        <v>3.5320371609766685E-2</v>
      </c>
      <c r="ES213" s="183">
        <f t="shared" si="919"/>
        <v>0.43537319209797787</v>
      </c>
      <c r="ET213" s="183">
        <f t="shared" si="919"/>
        <v>0.13897041726002629</v>
      </c>
      <c r="EU213" s="183">
        <f t="shared" si="919"/>
        <v>0.16921585550365159</v>
      </c>
      <c r="EV213" s="183">
        <f t="shared" si="919"/>
        <v>8.0578286926656736E-2</v>
      </c>
      <c r="EW213" s="183">
        <f t="shared" si="919"/>
        <v>0.26308181547191489</v>
      </c>
      <c r="EX213" s="183">
        <f t="shared" si="919"/>
        <v>-0.17794277458562358</v>
      </c>
      <c r="EY213" s="183">
        <f t="shared" si="919"/>
        <v>0.18578552426092801</v>
      </c>
      <c r="EZ213" s="183">
        <f t="shared" si="919"/>
        <v>-1.1109254757787783E-2</v>
      </c>
      <c r="FA213" s="183">
        <f t="shared" si="919"/>
        <v>0.22228800394932985</v>
      </c>
      <c r="FB213" s="183">
        <f t="shared" si="919"/>
        <v>0.128094439722371</v>
      </c>
      <c r="FC213" s="183">
        <f t="shared" si="919"/>
        <v>2.0657562916572558E-3</v>
      </c>
      <c r="FD213" s="183">
        <f t="shared" si="919"/>
        <v>-0.3448478038068426</v>
      </c>
      <c r="FE213" s="183">
        <f t="shared" si="919"/>
        <v>-0.15513831305117903</v>
      </c>
      <c r="FF213" s="183">
        <f t="shared" si="919"/>
        <v>1.1135715796478596E-2</v>
      </c>
      <c r="FG213" s="183">
        <f t="shared" si="919"/>
        <v>-4.8640194634996949E-2</v>
      </c>
      <c r="FH213" s="183">
        <f t="shared" si="919"/>
        <v>8.2041318785988485E-2</v>
      </c>
      <c r="FI213" s="183">
        <f t="shared" si="919"/>
        <v>-4.0906497147897215E-2</v>
      </c>
      <c r="FJ213" s="183">
        <f t="shared" si="919"/>
        <v>0.1579456844349964</v>
      </c>
      <c r="FK213" s="5"/>
    </row>
    <row r="214" spans="1:167">
      <c r="A214" s="163" t="s">
        <v>196</v>
      </c>
      <c r="B214" s="394"/>
      <c r="C214" s="154"/>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row>
    <row r="215" spans="1:167">
      <c r="A215" s="163" t="s">
        <v>197</v>
      </c>
      <c r="B215" s="394"/>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row>
    <row r="216" spans="1:167">
      <c r="A216" s="256" t="s">
        <v>198</v>
      </c>
      <c r="B216" s="395"/>
      <c r="C216" s="257" t="s">
        <v>199</v>
      </c>
      <c r="D216" s="198" t="s">
        <v>200</v>
      </c>
      <c r="E216" s="198" t="s">
        <v>201</v>
      </c>
      <c r="F216" s="198" t="s">
        <v>201</v>
      </c>
      <c r="G216" s="198" t="s">
        <v>200</v>
      </c>
      <c r="H216" s="198" t="s">
        <v>199</v>
      </c>
      <c r="I216" s="198" t="s">
        <v>201</v>
      </c>
      <c r="J216" s="198" t="s">
        <v>200</v>
      </c>
      <c r="K216" s="198" t="s">
        <v>200</v>
      </c>
      <c r="L216" s="198" t="s">
        <v>199</v>
      </c>
      <c r="M216" s="198" t="s">
        <v>199</v>
      </c>
      <c r="N216" s="198" t="s">
        <v>201</v>
      </c>
      <c r="O216" s="198" t="s">
        <v>200</v>
      </c>
      <c r="P216" s="198" t="s">
        <v>199</v>
      </c>
      <c r="Q216" s="198" t="s">
        <v>200</v>
      </c>
      <c r="R216" s="198" t="s">
        <v>201</v>
      </c>
      <c r="S216" s="198" t="s">
        <v>200</v>
      </c>
      <c r="T216" s="198" t="s">
        <v>199</v>
      </c>
      <c r="U216" s="198" t="s">
        <v>201</v>
      </c>
      <c r="V216" s="198" t="s">
        <v>201</v>
      </c>
      <c r="W216" s="198" t="s">
        <v>200</v>
      </c>
      <c r="X216" s="198" t="s">
        <v>199</v>
      </c>
      <c r="Y216" s="198" t="s">
        <v>200</v>
      </c>
      <c r="Z216" s="198" t="s">
        <v>201</v>
      </c>
      <c r="AA216" s="198" t="s">
        <v>200</v>
      </c>
      <c r="AB216" s="198" t="s">
        <v>200</v>
      </c>
      <c r="AC216" s="198" t="s">
        <v>200</v>
      </c>
      <c r="AD216" s="198" t="s">
        <v>201</v>
      </c>
      <c r="AE216" s="198" t="s">
        <v>200</v>
      </c>
      <c r="AF216" s="198" t="s">
        <v>199</v>
      </c>
      <c r="AG216" s="198" t="s">
        <v>200</v>
      </c>
      <c r="AH216" s="198" t="s">
        <v>199</v>
      </c>
      <c r="AI216" s="198" t="s">
        <v>200</v>
      </c>
      <c r="AJ216" s="198" t="s">
        <v>200</v>
      </c>
      <c r="AK216" s="198" t="s">
        <v>199</v>
      </c>
      <c r="AL216" s="198" t="s">
        <v>199</v>
      </c>
      <c r="AM216" s="198" t="s">
        <v>200</v>
      </c>
      <c r="AN216" s="198" t="s">
        <v>201</v>
      </c>
      <c r="AO216" s="198" t="s">
        <v>199</v>
      </c>
      <c r="AP216" s="198" t="s">
        <v>200</v>
      </c>
      <c r="AQ216" s="198" t="s">
        <v>199</v>
      </c>
      <c r="AR216" s="198" t="s">
        <v>201</v>
      </c>
      <c r="AS216" s="198" t="s">
        <v>199</v>
      </c>
      <c r="AT216" s="198" t="s">
        <v>200</v>
      </c>
      <c r="AU216" s="198" t="s">
        <v>200</v>
      </c>
      <c r="AV216" s="198" t="s">
        <v>201</v>
      </c>
      <c r="AW216" s="198" t="s">
        <v>199</v>
      </c>
      <c r="AX216" s="198" t="s">
        <v>199</v>
      </c>
      <c r="AY216" s="198" t="s">
        <v>200</v>
      </c>
      <c r="AZ216" s="198" t="s">
        <v>200</v>
      </c>
      <c r="BA216" s="198" t="s">
        <v>201</v>
      </c>
      <c r="BB216" s="198" t="s">
        <v>199</v>
      </c>
      <c r="BC216" s="198" t="s">
        <v>200</v>
      </c>
      <c r="BD216" s="198" t="s">
        <v>201</v>
      </c>
      <c r="BE216" s="198" t="s">
        <v>200</v>
      </c>
      <c r="BF216" s="198" t="s">
        <v>200</v>
      </c>
      <c r="BG216" s="198" t="s">
        <v>199</v>
      </c>
      <c r="BH216" s="198" t="s">
        <v>199</v>
      </c>
      <c r="BI216" s="198" t="s">
        <v>200</v>
      </c>
      <c r="BJ216" s="198" t="s">
        <v>199</v>
      </c>
      <c r="BK216" s="198" t="s">
        <v>201</v>
      </c>
      <c r="BL216" s="198" t="s">
        <v>200</v>
      </c>
      <c r="BM216" s="198" t="s">
        <v>200</v>
      </c>
      <c r="BN216" s="198" t="s">
        <v>199</v>
      </c>
      <c r="BO216" s="198" t="s">
        <v>201</v>
      </c>
      <c r="BP216" s="198" t="s">
        <v>199</v>
      </c>
      <c r="BQ216" s="198" t="s">
        <v>200</v>
      </c>
      <c r="BR216" s="198" t="s">
        <v>200</v>
      </c>
      <c r="BS216" s="198" t="s">
        <v>199</v>
      </c>
      <c r="BT216" s="198" t="s">
        <v>201</v>
      </c>
      <c r="BU216" s="198" t="s">
        <v>199</v>
      </c>
      <c r="BV216" s="198" t="s">
        <v>200</v>
      </c>
      <c r="BW216" s="198" t="s">
        <v>200</v>
      </c>
      <c r="BX216" s="198" t="s">
        <v>200</v>
      </c>
      <c r="BY216" s="198" t="s">
        <v>200</v>
      </c>
      <c r="BZ216" s="198" t="s">
        <v>200</v>
      </c>
      <c r="CA216" s="198" t="s">
        <v>200</v>
      </c>
      <c r="CB216" s="198" t="s">
        <v>199</v>
      </c>
      <c r="CC216" s="198" t="s">
        <v>201</v>
      </c>
      <c r="CD216" s="198" t="s">
        <v>199</v>
      </c>
      <c r="CE216" s="198" t="s">
        <v>200</v>
      </c>
      <c r="CF216" s="198" t="s">
        <v>199</v>
      </c>
      <c r="CG216" s="198" t="s">
        <v>200</v>
      </c>
      <c r="CH216" s="198" t="s">
        <v>201</v>
      </c>
      <c r="CI216" s="198" t="s">
        <v>199</v>
      </c>
      <c r="CJ216" s="198" t="s">
        <v>200</v>
      </c>
      <c r="CK216" s="198" t="s">
        <v>199</v>
      </c>
      <c r="CL216" s="198" t="s">
        <v>199</v>
      </c>
      <c r="CM216" s="198" t="s">
        <v>201</v>
      </c>
      <c r="CN216" s="198" t="s">
        <v>201</v>
      </c>
      <c r="CO216" s="198" t="s">
        <v>200</v>
      </c>
      <c r="CP216" s="198" t="s">
        <v>200</v>
      </c>
      <c r="CQ216" s="198" t="s">
        <v>200</v>
      </c>
      <c r="CR216" s="198" t="s">
        <v>199</v>
      </c>
      <c r="CS216" s="198" t="s">
        <v>199</v>
      </c>
      <c r="CT216" s="198" t="s">
        <v>200</v>
      </c>
      <c r="CU216" s="198" t="s">
        <v>201</v>
      </c>
      <c r="CV216" s="198" t="s">
        <v>200</v>
      </c>
      <c r="CW216" s="198" t="s">
        <v>200</v>
      </c>
      <c r="CX216" s="198" t="s">
        <v>199</v>
      </c>
      <c r="CY216" s="198" t="s">
        <v>201</v>
      </c>
      <c r="CZ216" s="198" t="s">
        <v>201</v>
      </c>
      <c r="DA216" s="198" t="s">
        <v>199</v>
      </c>
      <c r="DB216" s="198" t="s">
        <v>200</v>
      </c>
      <c r="DC216" s="198" t="s">
        <v>200</v>
      </c>
      <c r="DD216" s="198" t="s">
        <v>199</v>
      </c>
      <c r="DE216" s="198" t="s">
        <v>201</v>
      </c>
      <c r="DF216" s="198" t="s">
        <v>199</v>
      </c>
      <c r="DG216" s="198" t="s">
        <v>200</v>
      </c>
      <c r="DH216" s="198" t="s">
        <v>199</v>
      </c>
      <c r="DI216" s="198" t="s">
        <v>201</v>
      </c>
      <c r="DJ216" s="198" t="s">
        <v>201</v>
      </c>
      <c r="DK216" s="198" t="s">
        <v>200</v>
      </c>
      <c r="DL216" s="198" t="s">
        <v>201</v>
      </c>
      <c r="DM216" s="198" t="s">
        <v>199</v>
      </c>
      <c r="DN216" s="198" t="s">
        <v>199</v>
      </c>
      <c r="DO216" s="198" t="s">
        <v>199</v>
      </c>
      <c r="DP216" s="198" t="s">
        <v>200</v>
      </c>
      <c r="DQ216" s="198" t="s">
        <v>201</v>
      </c>
      <c r="DR216" s="198" t="s">
        <v>200</v>
      </c>
      <c r="DS216" s="198" t="s">
        <v>201</v>
      </c>
      <c r="DT216" s="198" t="s">
        <v>200</v>
      </c>
      <c r="DU216" s="198" t="s">
        <v>200</v>
      </c>
      <c r="DV216" s="198" t="s">
        <v>200</v>
      </c>
      <c r="DW216" s="198" t="s">
        <v>200</v>
      </c>
      <c r="DX216" s="198" t="s">
        <v>200</v>
      </c>
      <c r="DY216" s="198" t="s">
        <v>200</v>
      </c>
      <c r="DZ216" s="198" t="s">
        <v>199</v>
      </c>
      <c r="EA216" s="198" t="s">
        <v>200</v>
      </c>
      <c r="EB216" s="198" t="s">
        <v>200</v>
      </c>
      <c r="EC216" s="198" t="s">
        <v>199</v>
      </c>
      <c r="ED216" s="198" t="s">
        <v>199</v>
      </c>
      <c r="EE216" s="198" t="s">
        <v>199</v>
      </c>
      <c r="EF216" s="198" t="s">
        <v>201</v>
      </c>
      <c r="EG216" s="198" t="s">
        <v>199</v>
      </c>
      <c r="EH216" s="198" t="s">
        <v>200</v>
      </c>
      <c r="EI216" s="198" t="s">
        <v>200</v>
      </c>
      <c r="EJ216" s="198" t="s">
        <v>201</v>
      </c>
      <c r="EK216" s="198" t="s">
        <v>199</v>
      </c>
      <c r="EL216" s="198" t="s">
        <v>201</v>
      </c>
      <c r="EM216" s="198" t="s">
        <v>199</v>
      </c>
      <c r="EN216" s="198" t="s">
        <v>200</v>
      </c>
      <c r="EO216" s="198" t="s">
        <v>199</v>
      </c>
      <c r="EP216" s="198" t="s">
        <v>201</v>
      </c>
      <c r="EQ216" s="198" t="s">
        <v>201</v>
      </c>
      <c r="ER216" s="198" t="s">
        <v>199</v>
      </c>
      <c r="ES216" s="198" t="s">
        <v>201</v>
      </c>
      <c r="ET216" s="198" t="s">
        <v>201</v>
      </c>
      <c r="EU216" s="198" t="s">
        <v>199</v>
      </c>
      <c r="EV216" s="198" t="s">
        <v>200</v>
      </c>
      <c r="EW216" s="198" t="s">
        <v>200</v>
      </c>
      <c r="EX216" s="198" t="s">
        <v>200</v>
      </c>
      <c r="EY216" s="198" t="s">
        <v>200</v>
      </c>
      <c r="EZ216" s="198" t="s">
        <v>199</v>
      </c>
      <c r="FA216" s="198" t="s">
        <v>201</v>
      </c>
      <c r="FB216" s="198" t="s">
        <v>200</v>
      </c>
      <c r="FC216" s="198" t="s">
        <v>199</v>
      </c>
      <c r="FD216" s="198" t="s">
        <v>199</v>
      </c>
      <c r="FE216" s="198" t="s">
        <v>200</v>
      </c>
      <c r="FF216" s="198" t="s">
        <v>201</v>
      </c>
      <c r="FG216" s="198" t="s">
        <v>199</v>
      </c>
      <c r="FH216" s="198" t="s">
        <v>200</v>
      </c>
      <c r="FI216" s="198" t="s">
        <v>199</v>
      </c>
      <c r="FJ216" s="199" t="s">
        <v>201</v>
      </c>
      <c r="FK216" s="5"/>
    </row>
    <row r="217" spans="1:167">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row>
    <row r="218" spans="1:167">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row>
    <row r="219" spans="1:167">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row>
    <row r="220" spans="1:167">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row>
    <row r="223" spans="1:167">
      <c r="B223" s="258" t="s">
        <v>202</v>
      </c>
      <c r="C223" s="205" cm="1">
        <f t="array" ref="C223">((PRODUCT(1+FO3:FO166)))^(1/COUNTA(FO$3:FO$166))-1</f>
        <v>7.8698359430877662E-3</v>
      </c>
      <c r="D223" s="206" cm="1">
        <f t="array" ref="D223">((PRODUCT(1+FP3:FP166)))^(1/COUNTA(FP$3:FP$166))-1</f>
        <v>4.252764012034449E-3</v>
      </c>
      <c r="E223" s="206" cm="1">
        <f t="array" ref="E223">((PRODUCT(1+FQ3:FQ166)))^(1/COUNTA(FQ$3:FQ$166))-1</f>
        <v>1.4244302578574342E-3</v>
      </c>
      <c r="F223" s="206" cm="1">
        <f t="array" ref="F223">((PRODUCT(1+FR3:FR166)))^(1/COUNTA(FR$3:FR$166))-1</f>
        <v>2.4499112060694106E-3</v>
      </c>
      <c r="G223" s="206" cm="1">
        <f t="array" ref="G223">((PRODUCT(1+FS3:FS166)))^(1/COUNTA(FS$3:FS$166))-1</f>
        <v>1.8622837669939329E-2</v>
      </c>
      <c r="H223" s="206" cm="1">
        <f t="array" ref="H223">((PRODUCT(1+FT3:FT166)))^(1/COUNTA(FT$3:FT$166))-1</f>
        <v>1.1344354487794472E-3</v>
      </c>
      <c r="I223" s="206" cm="1">
        <f t="array" ref="I223">((PRODUCT(1+FU3:FU166)))^(1/COUNTA(FU$3:FU$166))-1</f>
        <v>1.8318329686224377E-3</v>
      </c>
      <c r="J223" s="206" cm="1">
        <f t="array" ref="J223">((PRODUCT(1+FV3:FV166)))^(1/COUNTA(FV$3:FV$166))-1</f>
        <v>1.6652263287989522E-2</v>
      </c>
      <c r="K223" s="206" cm="1">
        <f t="array" ref="K223">((PRODUCT(1+FW3:FW166)))^(1/COUNTA(FW$3:FW$166))-1</f>
        <v>3.7048849306049458E-3</v>
      </c>
      <c r="L223" s="206" cm="1">
        <f t="array" ref="L223">((PRODUCT(1+FX3:FX166)))^(1/COUNTA(FX$3:FX$166))-1</f>
        <v>1.3970608254991745E-3</v>
      </c>
      <c r="M223" s="206" cm="1">
        <f t="array" ref="M223">((PRODUCT(1+FY3:FY166)))^(1/COUNTA(FY$3:FY$166))-1</f>
        <v>0</v>
      </c>
      <c r="N223" s="206" cm="1">
        <f t="array" ref="N223">((PRODUCT(1+FZ3:FZ166)))^(1/COUNTA(FZ$3:FZ$166))-1</f>
        <v>3.1039190718424869E-3</v>
      </c>
      <c r="O223" s="206" cm="1">
        <f t="array" ref="O223">((PRODUCT(1+GA3:GA166)))^(1/COUNTA(GA$3:GA$166))-1</f>
        <v>5.6287174642466464E-3</v>
      </c>
      <c r="P223" s="206" cm="1">
        <f t="array" ref="P223">((PRODUCT(1+GB3:GB166)))^(1/COUNTA(GB$3:GB$166))-1</f>
        <v>8.3877600436961242E-3</v>
      </c>
      <c r="Q223" s="206" cm="1">
        <f t="array" ref="Q223">((PRODUCT(1+GC3:GC166)))^(1/COUNTA(GC$3:GC$166))-1</f>
        <v>5.2112017632779395E-3</v>
      </c>
      <c r="R223" s="206" cm="1">
        <f t="array" ref="R223">((PRODUCT(1+GD3:GD166)))^(1/COUNTA(GD$3:GD$166))-1</f>
        <v>9.1639329283901283E-3</v>
      </c>
      <c r="S223" s="206" cm="1">
        <f t="array" ref="S223">((PRODUCT(1+GE3:GE166)))^(1/COUNTA(GE$3:GE$166))-1</f>
        <v>2.2791109028976742E-3</v>
      </c>
      <c r="T223" s="206" cm="1">
        <f t="array" ref="T223">((PRODUCT(1+GF3:GF166)))^(1/COUNTA(GF$3:GF$166))-1</f>
        <v>-7.7867603134673669E-4</v>
      </c>
      <c r="U223" s="206" cm="1">
        <f t="array" ref="U223">((PRODUCT(1+GG3:GG166)))^(1/COUNTA(GG$3:GG$166))-1</f>
        <v>3.0870323367819807E-3</v>
      </c>
      <c r="V223" s="206" cm="1">
        <f t="array" ref="V223">((PRODUCT(1+GH3:GH166)))^(1/COUNTA(GH$3:GH$166))-1</f>
        <v>1.4028006676263249E-3</v>
      </c>
      <c r="W223" s="206" cm="1">
        <f t="array" ref="W223">((PRODUCT(1+GI3:GI166)))^(1/COUNTA(GI$3:GI$166))-1</f>
        <v>1.4308959797869392E-2</v>
      </c>
      <c r="X223" s="206" cm="1">
        <f t="array" ref="X223">((PRODUCT(1+GJ3:GJ166)))^(1/COUNTA(GJ$3:GJ$166))-1</f>
        <v>9.5104339357590106E-3</v>
      </c>
      <c r="Y223" s="206" cm="1">
        <f t="array" ref="Y223">((PRODUCT(1+GK3:GK166)))^(1/COUNTA(GK$3:GK$166))-1</f>
        <v>-2.3255306156153566E-3</v>
      </c>
      <c r="Z223" s="206" cm="1">
        <f t="array" ref="Z223">((PRODUCT(1+GL3:GL166)))^(1/COUNTA(GL$3:GL$166))-1</f>
        <v>3.817665545563953E-3</v>
      </c>
      <c r="AA223" s="206" cm="1">
        <f t="array" ref="AA223">((PRODUCT(1+GM3:GM166)))^(1/COUNTA(GM$3:GM$166))-1</f>
        <v>2.0265196479716252E-3</v>
      </c>
      <c r="AB223" s="206" cm="1">
        <f t="array" ref="AB223">((PRODUCT(1+GN3:GN166)))^(1/COUNTA(GN$3:GN$166))-1</f>
        <v>2.2325507387965793E-4</v>
      </c>
      <c r="AC223" s="206" cm="1">
        <f t="array" ref="AC223">((PRODUCT(1+GO3:GO166)))^(1/COUNTA(GO$3:GO$166))-1</f>
        <v>-2.4116879589936024E-3</v>
      </c>
      <c r="AD223" s="206" cm="1">
        <f t="array" ref="AD223">((PRODUCT(1+GP3:GP166)))^(1/COUNTA(GP$3:GP$166))-1</f>
        <v>3.1016300922741546E-3</v>
      </c>
      <c r="AE223" s="206" cm="1">
        <f t="array" ref="AE223">((PRODUCT(1+GQ3:GQ166)))^(1/COUNTA(GQ$3:GQ$166))-1</f>
        <v>2.7358755779993693E-3</v>
      </c>
      <c r="AF223" s="206" cm="1">
        <f t="array" ref="AF223">((PRODUCT(1+GR3:GR166)))^(1/COUNTA(GR$3:GR$166))-1</f>
        <v>-1.1557411396293515E-3</v>
      </c>
      <c r="AG223" s="206" cm="1">
        <f t="array" ref="AG223">((PRODUCT(1+GS3:GS166)))^(1/COUNTA(GS$3:GS$166))-1</f>
        <v>7.6791262903141977E-4</v>
      </c>
      <c r="AH223" s="206" cm="1">
        <f t="array" ref="AH223">((PRODUCT(1+GT3:GT166)))^(1/COUNTA(GT$3:GT$166))-1</f>
        <v>-8.0707794629588658E-3</v>
      </c>
      <c r="AI223" s="206" cm="1">
        <f t="array" ref="AI223">((PRODUCT(1+GU3:GU166)))^(1/COUNTA(GU$3:GU$166))-1</f>
        <v>1.561622818488928E-3</v>
      </c>
      <c r="AJ223" s="206" cm="1">
        <f t="array" ref="AJ223">((PRODUCT(1+GV3:GV166)))^(1/COUNTA(GV$3:GV$166))-1</f>
        <v>-3.1670743016842806E-3</v>
      </c>
      <c r="AK223" s="206" cm="1">
        <f t="array" ref="AK223">((PRODUCT(1+GW3:GW166)))^(1/COUNTA(GW$3:GW$166))-1</f>
        <v>-1.118237722348181E-2</v>
      </c>
      <c r="AL223" s="206" cm="1">
        <f t="array" ref="AL223">((PRODUCT(1+GX3:GX166)))^(1/COUNTA(GX$3:GX$166))-1</f>
        <v>4.0895910785119227E-3</v>
      </c>
      <c r="AM223" s="206" cm="1">
        <f t="array" ref="AM223">((PRODUCT(1+GY3:GY166)))^(1/COUNTA(GY$3:GY$166))-1</f>
        <v>4.7227044944464502E-4</v>
      </c>
      <c r="AN223" s="206" cm="1">
        <f t="array" ref="AN223">((PRODUCT(1+GZ3:GZ166)))^(1/COUNTA(GZ$3:GZ$166))-1</f>
        <v>3.6463255519085802E-3</v>
      </c>
      <c r="AO223" s="206" cm="1">
        <f t="array" ref="AO223">((PRODUCT(1+HA3:HA166)))^(1/COUNTA(HA$3:HA$166))-1</f>
        <v>4.2542751092118358E-3</v>
      </c>
      <c r="AP223" s="206" cm="1">
        <f t="array" ref="AP223">((PRODUCT(1+HB3:HB166)))^(1/COUNTA(HB$3:HB$166))-1</f>
        <v>6.1695611663923344E-3</v>
      </c>
      <c r="AQ223" s="206" cm="1">
        <f t="array" ref="AQ223">((PRODUCT(1+HC3:HC166)))^(1/COUNTA(HC$3:HC$166))-1</f>
        <v>3.9694859875756272E-3</v>
      </c>
      <c r="AR223" s="206" cm="1">
        <f t="array" ref="AR223">((PRODUCT(1+HD3:HD166)))^(1/COUNTA(HD$3:HD$166))-1</f>
        <v>1.9804123501816484E-3</v>
      </c>
      <c r="AS223" s="206" cm="1">
        <f t="array" ref="AS223">((PRODUCT(1+HE3:HE166)))^(1/COUNTA(HE$3:HE$166))-1</f>
        <v>-2.0888637684705058E-3</v>
      </c>
      <c r="AT223" s="206" cm="1">
        <f t="array" ref="AT223">((PRODUCT(1+HF3:HF166)))^(1/COUNTA(HF$3:HF$166))-1</f>
        <v>2.6768374915924209E-3</v>
      </c>
      <c r="AU223" s="206" cm="1">
        <f t="array" ref="AU223">((PRODUCT(1+HG3:HG166)))^(1/COUNTA(HG$3:HG$166))-1</f>
        <v>2.4281732599087391E-3</v>
      </c>
      <c r="AV223" s="206" cm="1">
        <f t="array" ref="AV223">((PRODUCT(1+HH3:HH166)))^(1/COUNTA(HH$3:HH$166))-1</f>
        <v>1.3238203476142463E-3</v>
      </c>
      <c r="AW223" s="206" cm="1">
        <f t="array" ref="AW223">((PRODUCT(1+HI3:HI166)))^(1/COUNTA(HI$3:HI$166))-1</f>
        <v>8.9637649335871927E-4</v>
      </c>
      <c r="AX223" s="206" cm="1">
        <f t="array" ref="AX223">((PRODUCT(1+HJ3:HJ166)))^(1/COUNTA(HJ$3:HJ$166))-1</f>
        <v>9.4038505469762335E-4</v>
      </c>
      <c r="AY223" s="206" cm="1">
        <f t="array" ref="AY223">((PRODUCT(1+HK3:HK166)))^(1/COUNTA(HK$3:HK$166))-1</f>
        <v>-1.0592269870478566E-3</v>
      </c>
      <c r="AZ223" s="206" cm="1">
        <f t="array" ref="AZ223">((PRODUCT(1+HL3:HL166)))^(1/COUNTA(HL$3:HL$166))-1</f>
        <v>2.038109084929296E-3</v>
      </c>
      <c r="BA223" s="206" cm="1">
        <f t="array" ref="BA223">((PRODUCT(1+HM3:HM166)))^(1/COUNTA(HM$3:HM$166))-1</f>
        <v>8.3976058276553633E-3</v>
      </c>
      <c r="BB223" s="206" cm="1">
        <f t="array" ref="BB223">((PRODUCT(1+HN3:HN166)))^(1/COUNTA(HN$3:HN$166))-1</f>
        <v>2.6235368172242701E-3</v>
      </c>
      <c r="BC223" s="206" cm="1">
        <f t="array" ref="BC223">((PRODUCT(1+HO3:HO166)))^(1/COUNTA(HO$3:HO$166))-1</f>
        <v>3.0914597156328494E-3</v>
      </c>
      <c r="BD223" s="206" cm="1">
        <f t="array" ref="BD223">((PRODUCT(1+HP3:HP166)))^(1/COUNTA(HP$3:HP$166))-1</f>
        <v>3.468906391754123E-3</v>
      </c>
      <c r="BE223" s="206" cm="1">
        <f t="array" ref="BE223">((PRODUCT(1+HQ3:HQ166)))^(1/COUNTA(HQ$3:HQ$166))-1</f>
        <v>-1.4053237767124305E-3</v>
      </c>
      <c r="BF223" s="206" cm="1">
        <f t="array" ref="BF223">((PRODUCT(1+HR3:HR166)))^(1/COUNTA(HR$3:HR$166))-1</f>
        <v>9.9344558107792302E-3</v>
      </c>
      <c r="BG223" s="206" cm="1">
        <f t="array" ref="BG223">((PRODUCT(1+HS3:HS166)))^(1/COUNTA(HS$3:HS$166))-1</f>
        <v>5.4183285421891547E-3</v>
      </c>
      <c r="BH223" s="206" cm="1">
        <f t="array" ref="BH223">((PRODUCT(1+HT3:HT166)))^(1/COUNTA(HT$3:HT$166))-1</f>
        <v>2.5702902106670145E-3</v>
      </c>
      <c r="BI223" s="206" cm="1">
        <f t="array" ref="BI223">((PRODUCT(1+HU3:HU166)))^(1/COUNTA(HU$3:HU$166))-1</f>
        <v>5.9686113784036543E-3</v>
      </c>
      <c r="BJ223" s="206" cm="1">
        <f t="array" ref="BJ223">((PRODUCT(1+HV3:HV166)))^(1/COUNTA(HV$3:HV$166))-1</f>
        <v>8.1792472630211055E-3</v>
      </c>
      <c r="BK223" s="206" cm="1">
        <f t="array" ref="BK223">((PRODUCT(1+HW3:HW166)))^(1/COUNTA(HW$3:HW$166))-1</f>
        <v>3.5701422901195379E-3</v>
      </c>
      <c r="BL223" s="206" cm="1">
        <f t="array" ref="BL223">((PRODUCT(1+HX3:HX166)))^(1/COUNTA(HX$3:HX$166))-1</f>
        <v>2.7193736607677987E-3</v>
      </c>
      <c r="BM223" s="206" cm="1">
        <f t="array" ref="BM223">((PRODUCT(1+HY3:HY166)))^(1/COUNTA(HY$3:HY$166))-1</f>
        <v>1.1105931157753268E-2</v>
      </c>
      <c r="BN223" s="206" cm="1">
        <f t="array" ref="BN223">((PRODUCT(1+HZ3:HZ166)))^(1/COUNTA(HZ$3:HZ$166))-1</f>
        <v>-2.0751403029026783E-3</v>
      </c>
      <c r="BO223" s="206" cm="1">
        <f t="array" ref="BO223">((PRODUCT(1+IA3:IA166)))^(1/COUNTA(IA$3:IA$166))-1</f>
        <v>-1.494369437586851E-4</v>
      </c>
      <c r="BP223" s="206" cm="1">
        <f t="array" ref="BP223">((PRODUCT(1+IB3:IB166)))^(1/COUNTA(IB$3:IB$166))-1</f>
        <v>1.4758736831308461E-3</v>
      </c>
      <c r="BQ223" s="206" cm="1">
        <f t="array" ref="BQ223">((PRODUCT(1+IC3:IC166)))^(1/COUNTA(IC$3:IC$166))-1</f>
        <v>3.3174313629349417E-3</v>
      </c>
      <c r="BR223" s="206" cm="1">
        <f t="array" ref="BR223">((PRODUCT(1+ID3:ID166)))^(1/COUNTA(ID$3:ID$166))-1</f>
        <v>-4.8180329564972979E-4</v>
      </c>
      <c r="BS223" s="206" cm="1">
        <f t="array" ref="BS223">((PRODUCT(1+IE3:IE166)))^(1/COUNTA(IE$3:IE$166))-1</f>
        <v>4.1276656552557967E-4</v>
      </c>
      <c r="BT223" s="206" cm="1">
        <f t="array" ref="BT223">((PRODUCT(1+IF3:IF166)))^(1/COUNTA(IF$3:IF$166))-1</f>
        <v>1.1039909870598219E-3</v>
      </c>
      <c r="BU223" s="206" cm="1">
        <f t="array" ref="BU223">((PRODUCT(1+IG3:IG166)))^(1/COUNTA(IG$3:IG$166))-1</f>
        <v>8.4671437552641393E-4</v>
      </c>
      <c r="BV223" s="206" cm="1">
        <f t="array" ref="BV223">((PRODUCT(1+IH3:IH166)))^(1/COUNTA(IH$3:IH$166))-1</f>
        <v>-5.6592030543145544E-4</v>
      </c>
      <c r="BW223" s="206" cm="1">
        <f t="array" ref="BW223">((PRODUCT(1+II3:II166)))^(1/COUNTA(II$3:II$166))-1</f>
        <v>5.1358436128647877E-3</v>
      </c>
      <c r="BX223" s="206" cm="1">
        <f t="array" ref="BX223">((PRODUCT(1+IJ3:IJ166)))^(1/COUNTA(IJ$3:IJ$166))-1</f>
        <v>8.8256001730879774E-3</v>
      </c>
      <c r="BY223" s="206" cm="1">
        <f t="array" ref="BY223">((PRODUCT(1+IK3:IK166)))^(1/COUNTA(IK$3:IK$166))-1</f>
        <v>1.3246925875340931E-3</v>
      </c>
      <c r="BZ223" s="206" cm="1">
        <f t="array" ref="BZ223">((PRODUCT(1+IL3:IL166)))^(1/COUNTA(IL$3:IL$166))-1</f>
        <v>9.0971458398640959E-3</v>
      </c>
      <c r="CA223" s="206" cm="1">
        <f t="array" ref="CA223">((PRODUCT(1+IM3:IM166)))^(1/COUNTA(IM$3:IM$166))-1</f>
        <v>-4.9106916361385533E-4</v>
      </c>
      <c r="CB223" s="206" cm="1">
        <f t="array" ref="CB223">((PRODUCT(1+IN3:IN166)))^(1/COUNTA(IN$3:IN$166))-1</f>
        <v>4.2063236823897121E-3</v>
      </c>
      <c r="CC223" s="206" cm="1">
        <f t="array" ref="CC223">((PRODUCT(1+IO3:IO166)))^(1/COUNTA(IO$3:IO$166))-1</f>
        <v>2.6479604128593071E-3</v>
      </c>
      <c r="CD223" s="206" cm="1">
        <f t="array" ref="CD223">((PRODUCT(1+IP3:IP166)))^(1/COUNTA(IP$3:IP$166))-1</f>
        <v>8.5794300445618532E-4</v>
      </c>
      <c r="CE223" s="206" cm="1">
        <f t="array" ref="CE223">((PRODUCT(1+IQ3:IQ166)))^(1/COUNTA(IQ$3:IQ$166))-1</f>
        <v>-1.3079068715687869E-3</v>
      </c>
      <c r="CF223" s="206" cm="1">
        <f t="array" ref="CF223">((PRODUCT(1+IR3:IR166)))^(1/COUNTA(IR$3:IR$166))-1</f>
        <v>2.0172480286804184E-3</v>
      </c>
      <c r="CG223" s="206" cm="1">
        <f t="array" ref="CG223">((PRODUCT(1+IS3:IS166)))^(1/COUNTA(IS$3:IS$166))-1</f>
        <v>-7.5874271828098028E-3</v>
      </c>
      <c r="CH223" s="206" cm="1">
        <f t="array" ref="CH223">((PRODUCT(1+IT3:IT166)))^(1/COUNTA(IT$3:IT$166))-1</f>
        <v>5.2134044892018228E-3</v>
      </c>
      <c r="CI223" s="206" cm="1">
        <f t="array" ref="CI223">((PRODUCT(1+IU3:IU166)))^(1/COUNTA(IU$3:IU$166))-1</f>
        <v>2.9487171583617577E-3</v>
      </c>
      <c r="CJ223" s="206" cm="1">
        <f t="array" ref="CJ223">((PRODUCT(1+IV3:IV166)))^(1/COUNTA(IV$3:IV$166))-1</f>
        <v>4.9288483557017315E-3</v>
      </c>
      <c r="CK223" s="206" cm="1">
        <f t="array" ref="CK223">((PRODUCT(1+IW3:IW166)))^(1/COUNTA(IW$3:IW$166))-1</f>
        <v>7.6255230750454928E-4</v>
      </c>
      <c r="CL223" s="206" cm="1">
        <f t="array" ref="CL223">((PRODUCT(1+IX3:IX166)))^(1/COUNTA(IX$3:IX$166))-1</f>
        <v>-3.2567668243795866E-3</v>
      </c>
      <c r="CM223" s="206" cm="1">
        <f t="array" ref="CM223">((PRODUCT(1+IY3:IY166)))^(1/COUNTA(IY$3:IY$166))-1</f>
        <v>2.7548542114690378E-3</v>
      </c>
      <c r="CN223" s="206" cm="1">
        <f t="array" ref="CN223">((PRODUCT(1+IZ3:IZ166)))^(1/COUNTA(IZ$3:IZ$166))-1</f>
        <v>4.0192171138657695E-3</v>
      </c>
      <c r="CO223" s="206" cm="1">
        <f t="array" ref="CO223">((PRODUCT(1+JA3:JA166)))^(1/COUNTA(JA$3:JA$166))-1</f>
        <v>1.0828391113830715E-2</v>
      </c>
      <c r="CP223" s="206" cm="1">
        <f t="array" ref="CP223">((PRODUCT(1+JB3:JB166)))^(1/COUNTA(JB$3:JB$166))-1</f>
        <v>5.5305220420367451E-3</v>
      </c>
      <c r="CQ223" s="206" cm="1">
        <f t="array" ref="CQ223">((PRODUCT(1+JC3:JC166)))^(1/COUNTA(JC$3:JC$166))-1</f>
        <v>3.7149793900754791E-3</v>
      </c>
      <c r="CR223" s="206" cm="1">
        <f t="array" ref="CR223">((PRODUCT(1+JD3:JD166)))^(1/COUNTA(JD$3:JD$166))-1</f>
        <v>6.3481853533391419E-3</v>
      </c>
      <c r="CS223" s="206" cm="1">
        <f t="array" ref="CS223">((PRODUCT(1+JE3:JE166)))^(1/COUNTA(JE$3:JE$166))-1</f>
        <v>6.7421847680353419E-3</v>
      </c>
      <c r="CT223" s="206" cm="1">
        <f t="array" ref="CT223">((PRODUCT(1+JF3:JF166)))^(1/COUNTA(JF$3:JF$166))-1</f>
        <v>3.0658947963038141E-3</v>
      </c>
      <c r="CU223" s="206" cm="1">
        <f t="array" ref="CU223">((PRODUCT(1+JG3:JG166)))^(1/COUNTA(JG$3:JG$166))-1</f>
        <v>2.3413551777327068E-3</v>
      </c>
      <c r="CV223" s="206" cm="1">
        <f t="array" ref="CV223">((PRODUCT(1+JH3:JH166)))^(1/COUNTA(JH$3:JH$166))-1</f>
        <v>8.2985965905131298E-3</v>
      </c>
      <c r="CW223" s="206" cm="1">
        <f t="array" ref="CW223">((PRODUCT(1+JI3:JI166)))^(1/COUNTA(JI$3:JI$166))-1</f>
        <v>2.8772398994185711E-3</v>
      </c>
      <c r="CX223" s="206" cm="1">
        <f t="array" ref="CX223">((PRODUCT(1+JJ3:JJ166)))^(1/COUNTA(JJ$3:JJ$166))-1</f>
        <v>-7.6539293529565011E-4</v>
      </c>
      <c r="CY223" s="206" cm="1">
        <f t="array" ref="CY223">((PRODUCT(1+JK3:JK166)))^(1/COUNTA(JK$3:JK$166))-1</f>
        <v>4.9060585319655736E-3</v>
      </c>
      <c r="CZ223" s="206" cm="1">
        <f t="array" ref="CZ223">((PRODUCT(1+JL3:JL166)))^(1/COUNTA(JL$3:JL$166))-1</f>
        <v>2.5323769173712929E-3</v>
      </c>
      <c r="DA223" s="206" cm="1">
        <f t="array" ref="DA223">((PRODUCT(1+JM3:JM166)))^(1/COUNTA(JM$3:JM$166))-1</f>
        <v>-8.6705027053546324E-5</v>
      </c>
      <c r="DB223" s="206" cm="1">
        <f t="array" ref="DB223">((PRODUCT(1+JN3:JN166)))^(1/COUNTA(JN$3:JN$166))-1</f>
        <v>6.1695611663923344E-3</v>
      </c>
      <c r="DC223" s="206" cm="1">
        <f t="array" ref="DC223">((PRODUCT(1+JO3:JO166)))^(1/COUNTA(JO$3:JO$166))-1</f>
        <v>2.9949970345575228E-3</v>
      </c>
      <c r="DD223" s="206" cm="1">
        <f t="array" ref="DD223">((PRODUCT(1+JP3:JP166)))^(1/COUNTA(JP$3:JP$166))-1</f>
        <v>1.8875088204080015E-3</v>
      </c>
      <c r="DE223" s="206" cm="1">
        <f t="array" ref="DE223">((PRODUCT(1+JQ3:JQ166)))^(1/COUNTA(JQ$3:JQ$166))-1</f>
        <v>4.1471324827169198E-3</v>
      </c>
      <c r="DF223" s="206" cm="1">
        <f t="array" ref="DF223">((PRODUCT(1+JR3:JR166)))^(1/COUNTA(JR$3:JR$166))-1</f>
        <v>6.275913505208397E-3</v>
      </c>
      <c r="DG223" s="206" cm="1">
        <f t="array" ref="DG223">((PRODUCT(1+JS3:JS166)))^(1/COUNTA(JS$3:JS$166))-1</f>
        <v>1.3246925875340931E-3</v>
      </c>
      <c r="DH223" s="206" cm="1">
        <f t="array" ref="DH223">((PRODUCT(1+JT3:JT166)))^(1/COUNTA(JT$3:JT$166))-1</f>
        <v>3.3713628881399949E-3</v>
      </c>
      <c r="DI223" s="206" cm="1">
        <f t="array" ref="DI223">((PRODUCT(1+JU3:JU166)))^(1/COUNTA(JU$3:JU$166))-1</f>
        <v>6.5042975616824705E-4</v>
      </c>
      <c r="DJ223" s="206" cm="1">
        <f t="array" ref="DJ223">((PRODUCT(1+JV3:JV166)))^(1/COUNTA(JV$3:JV$166))-1</f>
        <v>3.6433878962136568E-3</v>
      </c>
      <c r="DK223" s="206" cm="1">
        <f t="array" ref="DK223">((PRODUCT(1+JW3:JW166)))^(1/COUNTA(JW$3:JW$166))-1</f>
        <v>-3.0345419471217161E-3</v>
      </c>
      <c r="DL223" s="206" cm="1">
        <f t="array" ref="DL223">((PRODUCT(1+JX3:JX166)))^(1/COUNTA(JX$3:JX$166))-1</f>
        <v>-1.6287183482066592E-4</v>
      </c>
      <c r="DM223" s="206" cm="1">
        <f t="array" ref="DM223">((PRODUCT(1+JY3:JY166)))^(1/COUNTA(JY$3:JY$166))-1</f>
        <v>4.0404804174916098E-3</v>
      </c>
      <c r="DN223" s="206" cm="1">
        <f t="array" ref="DN223">((PRODUCT(1+JZ3:JZ166)))^(1/COUNTA(JZ$3:JZ$166))-1</f>
        <v>2.1112657371786803E-3</v>
      </c>
      <c r="DO223" s="206" cm="1">
        <f t="array" ref="DO223">((PRODUCT(1+KA3:KA166)))^(1/COUNTA(KA$3:KA$166))-1</f>
        <v>-1.8126360844055167E-3</v>
      </c>
      <c r="DP223" s="206" cm="1">
        <f t="array" ref="DP223">((PRODUCT(1+KB3:KB166)))^(1/COUNTA(KB$3:KB$166))-1</f>
        <v>-1.8973320975745889E-4</v>
      </c>
      <c r="DQ223" s="206" cm="1">
        <f t="array" ref="DQ223">((PRODUCT(1+KC3:KC166)))^(1/COUNTA(KC$3:KC$166))-1</f>
        <v>-6.6000946370433633E-3</v>
      </c>
      <c r="DR223" s="206" cm="1">
        <f t="array" ref="DR223">((PRODUCT(1+KD3:KD166)))^(1/COUNTA(KD$3:KD$166))-1</f>
        <v>1.1137452012588867E-2</v>
      </c>
      <c r="DS223" s="206" cm="1">
        <f t="array" ref="DS223">((PRODUCT(1+KE3:KE166)))^(1/COUNTA(KE$3:KE$166))-1</f>
        <v>1.0975758765614518E-3</v>
      </c>
      <c r="DT223" s="206" cm="1">
        <f t="array" ref="DT223">((PRODUCT(1+KF3:KF166)))^(1/COUNTA(KF$3:KF$166))-1</f>
        <v>1.2421625116150858E-2</v>
      </c>
      <c r="DU223" s="206" cm="1">
        <f t="array" ref="DU223">((PRODUCT(1+KG3:KG166)))^(1/COUNTA(KG$3:KG$166))-1</f>
        <v>3.2657620614278127E-3</v>
      </c>
      <c r="DV223" s="206" cm="1">
        <f t="array" ref="DV223">((PRODUCT(1+KH3:KH166)))^(1/COUNTA(KH$3:KH$166))-1</f>
        <v>-4.5832394190638004E-3</v>
      </c>
      <c r="DW223" s="206" cm="1">
        <f t="array" ref="DW223">((PRODUCT(1+KI3:KI166)))^(1/COUNTA(KI$3:KI$166))-1</f>
        <v>-1.4667132274835404E-2</v>
      </c>
      <c r="DX223" s="206" cm="1">
        <f t="array" ref="DX223">((PRODUCT(1+KJ3:KJ166)))^(1/COUNTA(KJ$3:KJ$166))-1</f>
        <v>-3.3056458420765988E-4</v>
      </c>
      <c r="DY223" s="206" cm="1">
        <f t="array" ref="DY223">((PRODUCT(1+KK3:KK166)))^(1/COUNTA(KK$3:KK$166))-1</f>
        <v>4.0458541957599792E-4</v>
      </c>
      <c r="DZ223" s="206" cm="1">
        <f t="array" ref="DZ223">((PRODUCT(1+KL3:KL166)))^(1/COUNTA(KL$3:KL$166))-1</f>
        <v>-1.3224958821044241E-3</v>
      </c>
      <c r="EA223" s="206" cm="1">
        <f t="array" ref="EA223">((PRODUCT(1+KM3:KM166)))^(1/COUNTA(KM$3:KM$166))-1</f>
        <v>2.0273704505548995E-3</v>
      </c>
      <c r="EB223" s="206" cm="1">
        <f t="array" ref="EB223">((PRODUCT(1+KN3:KN166)))^(1/COUNTA(KN$3:KN$166))-1</f>
        <v>-1.3980333533291089E-3</v>
      </c>
      <c r="EC223" s="206" cm="1">
        <f t="array" ref="EC223">((PRODUCT(1+KO3:KO166)))^(1/COUNTA(KO$3:KO$166))-1</f>
        <v>-5.9396248624887793E-4</v>
      </c>
      <c r="ED223" s="206" cm="1">
        <f t="array" ref="ED223">((PRODUCT(1+KP3:KP166)))^(1/COUNTA(KP$3:KP$166))-1</f>
        <v>3.1081413910329925E-3</v>
      </c>
      <c r="EE223" s="206" cm="1">
        <f t="array" ref="EE223">((PRODUCT(1+KQ3:KQ166)))^(1/COUNTA(KQ$3:KQ$166))-1</f>
        <v>-1.1012830988839095E-3</v>
      </c>
      <c r="EF223" s="206" cm="1">
        <f t="array" ref="EF223">((PRODUCT(1+KR3:KR166)))^(1/COUNTA(KR$3:KR$166))-1</f>
        <v>-5.7162768075780246E-4</v>
      </c>
      <c r="EG223" s="206" cm="1">
        <f t="array" ref="EG223">((PRODUCT(1+KS3:KS166)))^(1/COUNTA(KS$3:KS$166))-1</f>
        <v>-3.3920992819872486E-3</v>
      </c>
      <c r="EH223" s="206" cm="1">
        <f t="array" ref="EH223">((PRODUCT(1+KT3:KT166)))^(1/COUNTA(KT$3:KT$166))-1</f>
        <v>5.3017775201082973E-3</v>
      </c>
      <c r="EI223" s="206" cm="1">
        <f t="array" ref="EI223">((PRODUCT(1+KU3:KU166)))^(1/COUNTA(KU$3:KU$166))-1</f>
        <v>-1.4115756107422328E-3</v>
      </c>
      <c r="EJ223" s="206" cm="1">
        <f t="array" ref="EJ223">((PRODUCT(1+KV3:KV166)))^(1/COUNTA(KV$3:KV$166))-1</f>
        <v>6.384618710794987E-3</v>
      </c>
      <c r="EK223" s="206" cm="1">
        <f t="array" ref="EK223">((PRODUCT(1+KW3:KW166)))^(1/COUNTA(KW$3:KW$166))-1</f>
        <v>6.9831770542361227E-4</v>
      </c>
      <c r="EL223" s="206" cm="1">
        <f t="array" ref="EL223">((PRODUCT(1+KX3:KX166)))^(1/COUNTA(KX$3:KX$166))-1</f>
        <v>-1.2503602177572626E-3</v>
      </c>
      <c r="EM223" s="206" cm="1">
        <f t="array" ref="EM223">((PRODUCT(1+KY3:KY166)))^(1/COUNTA(KY$3:KY$166))-1</f>
        <v>9.0417213076676717E-6</v>
      </c>
      <c r="EN223" s="206" cm="1">
        <f t="array" ref="EN223">((PRODUCT(1+KZ3:KZ166)))^(1/COUNTA(KZ$3:KZ$166))-1</f>
        <v>4.6110926332532109E-4</v>
      </c>
      <c r="EO223" s="206" cm="1">
        <f t="array" ref="EO223">((PRODUCT(1+LA3:LA166)))^(1/COUNTA(LA$3:LA$166))-1</f>
        <v>3.619995279346977E-3</v>
      </c>
      <c r="EP223" s="206" cm="1">
        <f t="array" ref="EP223">((PRODUCT(1+LB3:LB166)))^(1/COUNTA(LB$3:LB$166))-1</f>
        <v>7.3264749363792792E-3</v>
      </c>
      <c r="EQ223" s="206" cm="1">
        <f t="array" ref="EQ223">((PRODUCT(1+LC3:LC166)))^(1/COUNTA(LC$3:LC$166))-1</f>
        <v>7.4733867590803804E-3</v>
      </c>
      <c r="ER223" s="206" cm="1">
        <f t="array" ref="ER223">((PRODUCT(1+LD3:LD166)))^(1/COUNTA(LD$3:LD$166))-1</f>
        <v>2.233060364421835E-3</v>
      </c>
      <c r="ES223" s="206" cm="1">
        <f t="array" ref="ES223">((PRODUCT(1+LE3:LE166)))^(1/COUNTA(LE$3:LE$166))-1</f>
        <v>1.0677770580707513E-2</v>
      </c>
      <c r="ET223" s="206" cm="1">
        <f t="array" ref="ET223">((PRODUCT(1+LF3:LF166)))^(1/COUNTA(LF$3:LF$166))-1</f>
        <v>2.7817959013207716E-3</v>
      </c>
      <c r="EU223" s="206" cm="1">
        <f t="array" ref="EU223">((PRODUCT(1+LG3:LG166)))^(1/COUNTA(LG$3:LG$166))-1</f>
        <v>5.0694848311971796E-3</v>
      </c>
      <c r="EV223" s="206" cm="1">
        <f t="array" ref="EV223">((PRODUCT(1+LH3:LH166)))^(1/COUNTA(LH$3:LH$166))-1</f>
        <v>3.0409181859956114E-3</v>
      </c>
      <c r="EW223" s="206" cm="1">
        <f t="array" ref="EW223">((PRODUCT(1+LI3:LI166)))^(1/COUNTA(LI$3:LI$166))-1</f>
        <v>5.6273673227755783E-3</v>
      </c>
      <c r="EX223" s="206" cm="1">
        <f t="array" ref="EX223">((PRODUCT(1+LJ3:LJ166)))^(1/COUNTA(LJ$3:LJ$166))-1</f>
        <v>1.5702462453193178E-3</v>
      </c>
      <c r="EY223" s="206" cm="1">
        <f t="array" ref="EY223">((PRODUCT(1+LK3:LK166)))^(1/COUNTA(LK$3:LK$166))-1</f>
        <v>4.9691401484390774E-3</v>
      </c>
      <c r="EZ223" s="206" cm="1">
        <f t="array" ref="EZ223">((PRODUCT(1+LL3:LL166)))^(1/COUNTA(LL$3:LL$166))-1</f>
        <v>1.3143387236476123E-3</v>
      </c>
      <c r="FA223" s="206" cm="1">
        <f t="array" ref="FA223">((PRODUCT(1+LM3:LM166)))^(1/COUNTA(LM$3:LM$166))-1</f>
        <v>4.3904941775898543E-3</v>
      </c>
      <c r="FB223" s="206" cm="1">
        <f t="array" ref="FB223">((PRODUCT(1+LN3:LN166)))^(1/COUNTA(LN$3:LN$166))-1</f>
        <v>3.5018433664970594E-3</v>
      </c>
      <c r="FC223" s="206" cm="1">
        <f t="array" ref="FC223">((PRODUCT(1+LO3:LO166)))^(1/COUNTA(LO$3:LO$166))-1</f>
        <v>1.0090609343076373E-3</v>
      </c>
      <c r="FD223" s="206" cm="1">
        <f t="array" ref="FD223">((PRODUCT(1+LP3:LP166)))^(1/COUNTA(LP$3:LP$166))-1</f>
        <v>-3.5910031390425923E-3</v>
      </c>
      <c r="FE223" s="206" cm="1">
        <f t="array" ref="FE223">((PRODUCT(1+LQ3:LQ166)))^(1/COUNTA(LQ$3:LQ$166))-1</f>
        <v>-1.6587175728424164E-3</v>
      </c>
      <c r="FF223" s="206" cm="1">
        <f t="array" ref="FF223">((PRODUCT(1+LR3:LR166)))^(1/COUNTA(LR$3:LR$166))-1</f>
        <v>2.2155640782002273E-3</v>
      </c>
      <c r="FG223" s="206" cm="1">
        <f t="array" ref="FG223">((PRODUCT(1+LS3:LS166)))^(1/COUNTA(LS$3:LS$166))-1</f>
        <v>8.5843120843431819E-4</v>
      </c>
      <c r="FH223" s="206" cm="1">
        <f t="array" ref="FH223">((PRODUCT(1+LT3:LT166)))^(1/COUNTA(LT$3:LT$166))-1</f>
        <v>3.4113802908486424E-3</v>
      </c>
      <c r="FI223" s="206" cm="1">
        <f t="array" ref="FI223">((PRODUCT(1+LU3:LU166)))^(1/COUNTA(LU$3:LU$166))-1</f>
        <v>1.2560600246034337E-3</v>
      </c>
      <c r="FJ223" s="207" cm="1">
        <f t="array" ref="FJ223">((PRODUCT(1+LV3:LV166)))^(1/COUNTA(LV$3:LV$166))-1</f>
        <v>3.8152261412458532E-3</v>
      </c>
    </row>
    <row r="224" spans="1:167">
      <c r="B224" s="259" t="s">
        <v>203</v>
      </c>
      <c r="C224" s="204">
        <f t="shared" ref="C224:AH224" si="920">_xlfn.STDEV.P(FO3:FO166)</f>
        <v>4.465760538654244E-2</v>
      </c>
      <c r="D224" s="202">
        <f t="shared" si="920"/>
        <v>3.998063326930637E-2</v>
      </c>
      <c r="E224" s="202">
        <f t="shared" si="920"/>
        <v>3.3851074165159888E-2</v>
      </c>
      <c r="F224" s="202">
        <f t="shared" si="920"/>
        <v>4.2276656980725108E-2</v>
      </c>
      <c r="G224" s="202">
        <f t="shared" si="920"/>
        <v>9.7533601184734572E-2</v>
      </c>
      <c r="H224" s="202">
        <f t="shared" si="920"/>
        <v>3.9640056731786201E-2</v>
      </c>
      <c r="I224" s="202">
        <f t="shared" si="920"/>
        <v>4.0561258607364231E-2</v>
      </c>
      <c r="J224" s="202">
        <f t="shared" si="920"/>
        <v>8.8643365187353634E-2</v>
      </c>
      <c r="K224" s="202">
        <f t="shared" si="920"/>
        <v>3.3112162760065338E-2</v>
      </c>
      <c r="L224" s="202">
        <f t="shared" si="920"/>
        <v>3.9520650137028331E-2</v>
      </c>
      <c r="M224" s="202">
        <f t="shared" si="920"/>
        <v>9.6270038164068192E-2</v>
      </c>
      <c r="N224" s="202">
        <f t="shared" si="920"/>
        <v>2.7558017803323974E-2</v>
      </c>
      <c r="O224" s="202">
        <f t="shared" si="920"/>
        <v>3.8889008727030293E-2</v>
      </c>
      <c r="P224" s="202">
        <f t="shared" si="920"/>
        <v>3.6296569872435375E-2</v>
      </c>
      <c r="Q224" s="202">
        <f t="shared" si="920"/>
        <v>5.5313442949000341E-2</v>
      </c>
      <c r="R224" s="202">
        <f t="shared" si="920"/>
        <v>5.3740201463595177E-2</v>
      </c>
      <c r="S224" s="202">
        <f t="shared" si="920"/>
        <v>3.843479568307407E-2</v>
      </c>
      <c r="T224" s="202">
        <f t="shared" si="920"/>
        <v>4.5690920832514179E-2</v>
      </c>
      <c r="U224" s="202">
        <f t="shared" si="920"/>
        <v>3.56490953197795E-2</v>
      </c>
      <c r="V224" s="202">
        <f t="shared" si="920"/>
        <v>1.5702994277637182E-2</v>
      </c>
      <c r="W224" s="202">
        <f t="shared" si="920"/>
        <v>6.8445099110304108E-2</v>
      </c>
      <c r="X224" s="202">
        <f t="shared" si="920"/>
        <v>4.3417404143299788E-2</v>
      </c>
      <c r="Y224" s="202">
        <f t="shared" si="920"/>
        <v>5.0435529302594491E-2</v>
      </c>
      <c r="Z224" s="202">
        <f t="shared" si="920"/>
        <v>6.5244140987764959E-2</v>
      </c>
      <c r="AA224" s="202">
        <f t="shared" si="920"/>
        <v>8.3827448923809139E-2</v>
      </c>
      <c r="AB224" s="202">
        <f t="shared" si="920"/>
        <v>5.0832952599814941E-2</v>
      </c>
      <c r="AC224" s="202">
        <f t="shared" si="920"/>
        <v>8.6112074268971078E-2</v>
      </c>
      <c r="AD224" s="202">
        <f t="shared" si="920"/>
        <v>4.3092142471060975E-2</v>
      </c>
      <c r="AE224" s="202">
        <f t="shared" si="920"/>
        <v>4.3175152015851641E-2</v>
      </c>
      <c r="AF224" s="202">
        <f t="shared" si="920"/>
        <v>4.1386940109851875E-2</v>
      </c>
      <c r="AG224" s="202">
        <f t="shared" si="920"/>
        <v>2.0601399132968351E-2</v>
      </c>
      <c r="AH224" s="202">
        <f t="shared" si="920"/>
        <v>0.10581953879772651</v>
      </c>
      <c r="AI224" s="202">
        <f t="shared" ref="AI224:BN224" si="921">_xlfn.STDEV.P(GU3:GU166)</f>
        <v>3.8692003946195208E-2</v>
      </c>
      <c r="AJ224" s="202">
        <f t="shared" si="921"/>
        <v>3.3804997311177143E-2</v>
      </c>
      <c r="AK224" s="202">
        <f t="shared" si="921"/>
        <v>6.8477417132171495E-2</v>
      </c>
      <c r="AL224" s="202">
        <f t="shared" si="921"/>
        <v>4.1374752849378305E-2</v>
      </c>
      <c r="AM224" s="202">
        <f t="shared" si="921"/>
        <v>7.1553244917648792E-2</v>
      </c>
      <c r="AN224" s="202">
        <f t="shared" si="921"/>
        <v>4.0727293361898356E-2</v>
      </c>
      <c r="AO224" s="202">
        <f t="shared" si="921"/>
        <v>3.5166365797340893E-2</v>
      </c>
      <c r="AP224" s="202">
        <f t="shared" si="921"/>
        <v>3.4464308355525969E-2</v>
      </c>
      <c r="AQ224" s="202">
        <f t="shared" si="921"/>
        <v>3.3151902732939158E-2</v>
      </c>
      <c r="AR224" s="202">
        <f t="shared" si="921"/>
        <v>7.5538454587770018E-2</v>
      </c>
      <c r="AS224" s="202">
        <f t="shared" si="921"/>
        <v>2.2925872375182999E-2</v>
      </c>
      <c r="AT224" s="202">
        <f t="shared" si="921"/>
        <v>3.6686243946002277E-2</v>
      </c>
      <c r="AU224" s="202">
        <f t="shared" si="921"/>
        <v>4.0093979745731964E-2</v>
      </c>
      <c r="AV224" s="202">
        <f t="shared" si="921"/>
        <v>3.6735742838534709E-2</v>
      </c>
      <c r="AW224" s="202">
        <f t="shared" si="921"/>
        <v>3.9601565330895525E-2</v>
      </c>
      <c r="AX224" s="202">
        <f t="shared" si="921"/>
        <v>4.0440719589879486E-2</v>
      </c>
      <c r="AY224" s="202">
        <f t="shared" si="921"/>
        <v>4.1204710853065242E-2</v>
      </c>
      <c r="AZ224" s="202">
        <f t="shared" si="921"/>
        <v>6.3354607196892732E-2</v>
      </c>
      <c r="BA224" s="202">
        <f t="shared" si="921"/>
        <v>6.3561454728333217E-2</v>
      </c>
      <c r="BB224" s="202">
        <f t="shared" si="921"/>
        <v>5.2888423698193424E-2</v>
      </c>
      <c r="BC224" s="202">
        <f t="shared" si="921"/>
        <v>0.28523747326010473</v>
      </c>
      <c r="BD224" s="202">
        <f t="shared" si="921"/>
        <v>4.4585607464512012E-2</v>
      </c>
      <c r="BE224" s="202">
        <f t="shared" si="921"/>
        <v>5.2376592655174165E-2</v>
      </c>
      <c r="BF224" s="202">
        <f t="shared" si="921"/>
        <v>5.1450010266153867E-2</v>
      </c>
      <c r="BG224" s="202">
        <f t="shared" si="921"/>
        <v>3.8213632054758161E-2</v>
      </c>
      <c r="BH224" s="202">
        <f t="shared" si="921"/>
        <v>2.750904871078455E-2</v>
      </c>
      <c r="BI224" s="202">
        <f t="shared" si="921"/>
        <v>4.2528429832021736E-2</v>
      </c>
      <c r="BJ224" s="202">
        <f t="shared" si="921"/>
        <v>4.0531411950619288E-2</v>
      </c>
      <c r="BK224" s="202">
        <f t="shared" si="921"/>
        <v>4.3263683854548374E-2</v>
      </c>
      <c r="BL224" s="202">
        <f t="shared" si="921"/>
        <v>3.4924691490386628E-2</v>
      </c>
      <c r="BM224" s="202">
        <f t="shared" si="921"/>
        <v>4.1789557073184318E-2</v>
      </c>
      <c r="BN224" s="202">
        <f t="shared" si="921"/>
        <v>4.5222107579680058E-2</v>
      </c>
      <c r="BO224" s="202">
        <f t="shared" ref="BO224:CT224" si="922">_xlfn.STDEV.P(IA3:IA166)</f>
        <v>2.8464843286943417E-2</v>
      </c>
      <c r="BP224" s="202">
        <f t="shared" si="922"/>
        <v>4.0690971852375142E-2</v>
      </c>
      <c r="BQ224" s="202">
        <f t="shared" si="922"/>
        <v>3.8717553391992642E-2</v>
      </c>
      <c r="BR224" s="202">
        <f t="shared" si="922"/>
        <v>4.0467917325371729E-2</v>
      </c>
      <c r="BS224" s="202">
        <f t="shared" si="922"/>
        <v>3.0257437841978468E-2</v>
      </c>
      <c r="BT224" s="202">
        <f t="shared" si="922"/>
        <v>5.8113842897765229E-2</v>
      </c>
      <c r="BU224" s="202">
        <f t="shared" si="922"/>
        <v>3.0488920077233157E-2</v>
      </c>
      <c r="BV224" s="202">
        <f t="shared" si="922"/>
        <v>4.9422098156310282E-2</v>
      </c>
      <c r="BW224" s="202">
        <f t="shared" si="922"/>
        <v>2.6910389805545158E-2</v>
      </c>
      <c r="BX224" s="202">
        <f t="shared" si="922"/>
        <v>5.8072718568367092E-2</v>
      </c>
      <c r="BY224" s="202">
        <f t="shared" si="922"/>
        <v>2.2699446388652005E-2</v>
      </c>
      <c r="BZ224" s="202">
        <f t="shared" si="922"/>
        <v>8.776502705417856E-2</v>
      </c>
      <c r="CA224" s="202">
        <f t="shared" si="922"/>
        <v>2.3447899425168124E-2</v>
      </c>
      <c r="CB224" s="202">
        <f t="shared" si="922"/>
        <v>3.9713514943822074E-2</v>
      </c>
      <c r="CC224" s="202">
        <f t="shared" si="922"/>
        <v>4.2505999681321217E-2</v>
      </c>
      <c r="CD224" s="202">
        <f t="shared" si="922"/>
        <v>4.9908985853543829E-2</v>
      </c>
      <c r="CE224" s="202">
        <f t="shared" si="922"/>
        <v>4.8695504603129311E-2</v>
      </c>
      <c r="CF224" s="202">
        <f t="shared" si="922"/>
        <v>3.5329175396843118E-2</v>
      </c>
      <c r="CG224" s="202">
        <f t="shared" si="922"/>
        <v>9.7490628696687662E-2</v>
      </c>
      <c r="CH224" s="202">
        <f t="shared" si="922"/>
        <v>2.7778275711008094E-2</v>
      </c>
      <c r="CI224" s="202">
        <f t="shared" si="922"/>
        <v>5.7935163671796644E-2</v>
      </c>
      <c r="CJ224" s="202">
        <f t="shared" si="922"/>
        <v>7.0662317097744218E-2</v>
      </c>
      <c r="CK224" s="202">
        <f t="shared" si="922"/>
        <v>5.7062672876060962E-2</v>
      </c>
      <c r="CL224" s="202">
        <f t="shared" si="922"/>
        <v>5.4827916768805288E-2</v>
      </c>
      <c r="CM224" s="202">
        <f t="shared" si="922"/>
        <v>6.147173005546757E-2</v>
      </c>
      <c r="CN224" s="202">
        <f t="shared" si="922"/>
        <v>6.0971696036047185E-2</v>
      </c>
      <c r="CO224" s="202">
        <f t="shared" si="922"/>
        <v>0.21831111459599736</v>
      </c>
      <c r="CP224" s="202">
        <f t="shared" si="922"/>
        <v>3.6312836880737859E-2</v>
      </c>
      <c r="CQ224" s="202">
        <f t="shared" si="922"/>
        <v>3.2713402706927387E-2</v>
      </c>
      <c r="CR224" s="202">
        <f t="shared" si="922"/>
        <v>3.3704091570434573E-2</v>
      </c>
      <c r="CS224" s="202">
        <f t="shared" si="922"/>
        <v>3.6654749191815487E-2</v>
      </c>
      <c r="CT224" s="202">
        <f t="shared" si="922"/>
        <v>2.7176680735824875E-2</v>
      </c>
      <c r="CU224" s="202">
        <f t="shared" ref="CU224:DZ224" si="923">_xlfn.STDEV.P(JG3:JG166)</f>
        <v>3.9413822838832692E-2</v>
      </c>
      <c r="CV224" s="202">
        <f t="shared" si="923"/>
        <v>5.3323241904175402E-2</v>
      </c>
      <c r="CW224" s="202">
        <f t="shared" si="923"/>
        <v>2.7790144202474266E-2</v>
      </c>
      <c r="CX224" s="202">
        <f t="shared" si="923"/>
        <v>3.4372756601366738E-2</v>
      </c>
      <c r="CY224" s="202">
        <f t="shared" si="923"/>
        <v>5.1638827489877415E-2</v>
      </c>
      <c r="CZ224" s="202">
        <f t="shared" si="923"/>
        <v>5.7880944703057643E-2</v>
      </c>
      <c r="DA224" s="202">
        <f t="shared" si="923"/>
        <v>6.242963957988925E-2</v>
      </c>
      <c r="DB224" s="202">
        <f t="shared" si="923"/>
        <v>3.4464308355525969E-2</v>
      </c>
      <c r="DC224" s="202">
        <f t="shared" si="923"/>
        <v>5.9680124185657331E-2</v>
      </c>
      <c r="DD224" s="202">
        <f t="shared" si="923"/>
        <v>4.5189481067693514E-2</v>
      </c>
      <c r="DE224" s="202">
        <f t="shared" si="923"/>
        <v>4.1936300327490572E-2</v>
      </c>
      <c r="DF224" s="202">
        <f t="shared" si="923"/>
        <v>2.9336342897892546E-2</v>
      </c>
      <c r="DG224" s="202">
        <f t="shared" si="923"/>
        <v>2.2699446388652005E-2</v>
      </c>
      <c r="DH224" s="202">
        <f t="shared" si="923"/>
        <v>2.357612429862457E-2</v>
      </c>
      <c r="DI224" s="202">
        <f t="shared" si="923"/>
        <v>4.114615814439649E-2</v>
      </c>
      <c r="DJ224" s="202">
        <f t="shared" si="923"/>
        <v>2.6753479050020696E-2</v>
      </c>
      <c r="DK224" s="202">
        <f t="shared" si="923"/>
        <v>4.870120402563298E-2</v>
      </c>
      <c r="DL224" s="202">
        <f t="shared" si="923"/>
        <v>3.1990150085420749E-2</v>
      </c>
      <c r="DM224" s="202">
        <f t="shared" si="923"/>
        <v>3.2382384751082086E-2</v>
      </c>
      <c r="DN224" s="202">
        <f t="shared" si="923"/>
        <v>2.2262821777416831E-2</v>
      </c>
      <c r="DO224" s="202">
        <f t="shared" si="923"/>
        <v>3.0737231615280608E-2</v>
      </c>
      <c r="DP224" s="202">
        <f t="shared" si="923"/>
        <v>4.5105949426961695E-2</v>
      </c>
      <c r="DQ224" s="202">
        <f t="shared" si="923"/>
        <v>5.3606562203678536E-2</v>
      </c>
      <c r="DR224" s="202">
        <f t="shared" si="923"/>
        <v>5.5623592961552518E-2</v>
      </c>
      <c r="DS224" s="202">
        <f t="shared" si="923"/>
        <v>3.9111379526522272E-2</v>
      </c>
      <c r="DT224" s="202">
        <f t="shared" si="923"/>
        <v>0.13995355442623419</v>
      </c>
      <c r="DU224" s="202">
        <f t="shared" si="923"/>
        <v>0.14244863926844131</v>
      </c>
      <c r="DV224" s="202">
        <f t="shared" si="923"/>
        <v>6.9866298018208053E-2</v>
      </c>
      <c r="DW224" s="202">
        <f t="shared" si="923"/>
        <v>0.10934397255727393</v>
      </c>
      <c r="DX224" s="202">
        <f t="shared" si="923"/>
        <v>8.2169949074031565E-2</v>
      </c>
      <c r="DY224" s="202">
        <f t="shared" si="923"/>
        <v>4.6688065504882754E-2</v>
      </c>
      <c r="DZ224" s="202">
        <f t="shared" si="923"/>
        <v>3.9999001024973994E-2</v>
      </c>
      <c r="EA224" s="202">
        <f t="shared" ref="EA224:FF224" si="924">_xlfn.STDEV.P(KM3:KM166)</f>
        <v>4.2415249427098137E-2</v>
      </c>
      <c r="EB224" s="202">
        <f t="shared" si="924"/>
        <v>4.5593450485230079E-2</v>
      </c>
      <c r="EC224" s="202">
        <f t="shared" si="924"/>
        <v>7.4707660659598316E-2</v>
      </c>
      <c r="ED224" s="202">
        <f t="shared" si="924"/>
        <v>4.9717758483758721E-2</v>
      </c>
      <c r="EE224" s="202">
        <f t="shared" si="924"/>
        <v>6.8082125155835047E-2</v>
      </c>
      <c r="EF224" s="202">
        <f t="shared" si="924"/>
        <v>3.5701334976297815E-2</v>
      </c>
      <c r="EG224" s="202">
        <f t="shared" si="924"/>
        <v>3.9181423350178358E-2</v>
      </c>
      <c r="EH224" s="202">
        <f t="shared" si="924"/>
        <v>3.5743627160396044E-2</v>
      </c>
      <c r="EI224" s="202">
        <f t="shared" si="924"/>
        <v>3.9366210595494014E-2</v>
      </c>
      <c r="EJ224" s="202">
        <f t="shared" si="924"/>
        <v>4.4162957351377742E-2</v>
      </c>
      <c r="EK224" s="202">
        <f t="shared" si="924"/>
        <v>2.0402951619234798E-2</v>
      </c>
      <c r="EL224" s="202">
        <f t="shared" si="924"/>
        <v>2.2407567951391486E-2</v>
      </c>
      <c r="EM224" s="202">
        <f t="shared" si="924"/>
        <v>2.9157830291109466E-2</v>
      </c>
      <c r="EN224" s="202">
        <f t="shared" si="924"/>
        <v>2.23621736006058E-2</v>
      </c>
      <c r="EO224" s="202">
        <f t="shared" si="924"/>
        <v>3.7524781478735489E-2</v>
      </c>
      <c r="EP224" s="202">
        <f t="shared" si="924"/>
        <v>4.6554740812670636E-2</v>
      </c>
      <c r="EQ224" s="202">
        <f t="shared" si="924"/>
        <v>5.1250042797491117E-2</v>
      </c>
      <c r="ER224" s="202">
        <f t="shared" si="924"/>
        <v>2.6411742251866412E-2</v>
      </c>
      <c r="ES224" s="202">
        <f t="shared" si="924"/>
        <v>4.8350279708692989E-2</v>
      </c>
      <c r="ET224" s="202">
        <f t="shared" si="924"/>
        <v>3.4456687765643222E-2</v>
      </c>
      <c r="EU224" s="202">
        <f t="shared" si="924"/>
        <v>4.5328951483940824E-2</v>
      </c>
      <c r="EV224" s="202">
        <f t="shared" si="924"/>
        <v>2.3302573204060088E-2</v>
      </c>
      <c r="EW224" s="202">
        <f t="shared" si="924"/>
        <v>3.5454767314357587E-2</v>
      </c>
      <c r="EX224" s="202">
        <f t="shared" si="924"/>
        <v>5.0908696512285925E-2</v>
      </c>
      <c r="EY224" s="202">
        <f t="shared" si="924"/>
        <v>3.3186332278971706E-2</v>
      </c>
      <c r="EZ224" s="202">
        <f t="shared" si="924"/>
        <v>3.7506854749557936E-2</v>
      </c>
      <c r="FA224" s="202">
        <f t="shared" si="924"/>
        <v>2.3174830584356734E-2</v>
      </c>
      <c r="FB224" s="202">
        <f t="shared" si="924"/>
        <v>3.256968018437547E-2</v>
      </c>
      <c r="FC224" s="202">
        <f t="shared" si="924"/>
        <v>6.3900505260659476E-2</v>
      </c>
      <c r="FD224" s="202">
        <f t="shared" si="924"/>
        <v>6.845845779030206E-2</v>
      </c>
      <c r="FE224" s="202">
        <f t="shared" si="924"/>
        <v>2.8131022691499679E-2</v>
      </c>
      <c r="FF224" s="202">
        <f t="shared" si="924"/>
        <v>2.7315641452382761E-2</v>
      </c>
      <c r="FG224" s="202">
        <f t="shared" ref="FG224:FJ224" si="925">_xlfn.STDEV.P(LS3:LS166)</f>
        <v>3.247393089247904E-2</v>
      </c>
      <c r="FH224" s="202">
        <f t="shared" si="925"/>
        <v>2.894571949112611E-2</v>
      </c>
      <c r="FI224" s="202">
        <f t="shared" si="925"/>
        <v>4.5656298298091841E-2</v>
      </c>
      <c r="FJ224" s="203">
        <f t="shared" si="925"/>
        <v>4.0653865304055667E-2</v>
      </c>
    </row>
    <row r="226" spans="1:167">
      <c r="FK226" s="46"/>
    </row>
    <row r="227" spans="1:167">
      <c r="A227" s="260" t="s">
        <v>204</v>
      </c>
      <c r="B227" s="208"/>
      <c r="C227" s="210" t="e" vm="1">
        <v>#VALUE!</v>
      </c>
      <c r="D227" s="211" t="e" vm="2">
        <v>#VALUE!</v>
      </c>
      <c r="E227" s="211" t="e" vm="3">
        <v>#VALUE!</v>
      </c>
      <c r="F227" s="211" t="e" vm="4">
        <v>#VALUE!</v>
      </c>
      <c r="G227" s="211" t="e" vm="5">
        <v>#VALUE!</v>
      </c>
      <c r="H227" s="211" t="e" vm="6">
        <v>#VALUE!</v>
      </c>
      <c r="I227" s="211" t="e" vm="7">
        <v>#VALUE!</v>
      </c>
      <c r="J227" s="211" t="e" vm="8">
        <v>#VALUE!</v>
      </c>
      <c r="K227" s="211" t="e" vm="9">
        <v>#VALUE!</v>
      </c>
      <c r="L227" s="211" t="e" vm="10">
        <v>#VALUE!</v>
      </c>
      <c r="M227" s="212" t="e" vm="11">
        <v>#VALUE!</v>
      </c>
      <c r="N227" s="211" t="e" vm="12">
        <v>#VALUE!</v>
      </c>
      <c r="O227" s="211" t="e" vm="13">
        <v>#VALUE!</v>
      </c>
      <c r="P227" s="211" t="e" vm="14">
        <v>#VALUE!</v>
      </c>
      <c r="Q227" s="211" t="e" vm="15">
        <v>#VALUE!</v>
      </c>
      <c r="R227" s="211" t="e" vm="16">
        <v>#VALUE!</v>
      </c>
      <c r="S227" s="211" t="e" vm="17">
        <v>#VALUE!</v>
      </c>
      <c r="T227" s="211" t="e" vm="18">
        <v>#VALUE!</v>
      </c>
      <c r="U227" s="211" t="e" vm="19">
        <v>#VALUE!</v>
      </c>
      <c r="V227" s="211" t="e" vm="20">
        <v>#VALUE!</v>
      </c>
      <c r="W227" s="211" t="e" vm="21">
        <v>#VALUE!</v>
      </c>
      <c r="X227" s="211" t="e" vm="22">
        <v>#VALUE!</v>
      </c>
      <c r="Y227" s="211" t="e" vm="23">
        <v>#VALUE!</v>
      </c>
      <c r="Z227" s="211" t="e" vm="24">
        <v>#VALUE!</v>
      </c>
      <c r="AA227" s="211" t="e" vm="25">
        <v>#VALUE!</v>
      </c>
      <c r="AB227" s="211" t="e" vm="26">
        <v>#VALUE!</v>
      </c>
      <c r="AC227" s="211" t="e" vm="27">
        <v>#VALUE!</v>
      </c>
      <c r="AD227" s="211" t="e" vm="28">
        <v>#VALUE!</v>
      </c>
      <c r="AE227" s="211" t="e" vm="29">
        <v>#VALUE!</v>
      </c>
      <c r="AF227" s="211" t="e" vm="30">
        <v>#VALUE!</v>
      </c>
      <c r="AG227" s="211" t="e" vm="31">
        <v>#VALUE!</v>
      </c>
      <c r="AH227" s="211" t="e" vm="32">
        <v>#VALUE!</v>
      </c>
      <c r="AI227" s="211" t="e" vm="33">
        <v>#VALUE!</v>
      </c>
      <c r="AJ227" s="211" t="e" vm="34">
        <v>#VALUE!</v>
      </c>
      <c r="AK227" s="211" t="e" vm="35">
        <v>#VALUE!</v>
      </c>
      <c r="AL227" s="211" t="e" vm="36">
        <v>#VALUE!</v>
      </c>
      <c r="AM227" s="211" t="e" vm="37">
        <v>#VALUE!</v>
      </c>
      <c r="AN227" s="211" t="e" vm="38">
        <v>#VALUE!</v>
      </c>
      <c r="AO227" s="211" t="e" vm="39">
        <v>#VALUE!</v>
      </c>
      <c r="AP227" s="211" t="e" vm="40">
        <v>#VALUE!</v>
      </c>
      <c r="AQ227" s="211" t="e" vm="41">
        <v>#VALUE!</v>
      </c>
      <c r="AR227" s="211" t="e" vm="42">
        <v>#VALUE!</v>
      </c>
      <c r="AS227" s="211" t="e" vm="43">
        <v>#VALUE!</v>
      </c>
      <c r="AT227" s="211" t="e" vm="44">
        <v>#VALUE!</v>
      </c>
      <c r="AU227" s="211" t="e" vm="45">
        <v>#VALUE!</v>
      </c>
      <c r="AV227" s="211" t="e" vm="46">
        <v>#VALUE!</v>
      </c>
      <c r="AW227" s="211" t="e" vm="47">
        <v>#VALUE!</v>
      </c>
      <c r="AX227" s="211" t="e" vm="48">
        <v>#VALUE!</v>
      </c>
      <c r="AY227" s="211" t="e" vm="49">
        <v>#VALUE!</v>
      </c>
      <c r="AZ227" s="211" t="e" vm="50">
        <v>#VALUE!</v>
      </c>
      <c r="BA227" s="211" t="s">
        <v>52</v>
      </c>
      <c r="BB227" s="211" t="e" vm="51">
        <v>#VALUE!</v>
      </c>
      <c r="BC227" s="211" t="e" vm="52">
        <v>#VALUE!</v>
      </c>
      <c r="BD227" s="211" t="e" vm="53">
        <v>#VALUE!</v>
      </c>
      <c r="BE227" s="211" t="e" vm="54">
        <v>#VALUE!</v>
      </c>
      <c r="BF227" s="211" t="e" vm="55">
        <v>#VALUE!</v>
      </c>
      <c r="BG227" s="211" t="e" vm="56">
        <v>#VALUE!</v>
      </c>
      <c r="BH227" s="211" t="e" vm="57">
        <v>#VALUE!</v>
      </c>
      <c r="BI227" s="211" t="e" vm="58">
        <v>#VALUE!</v>
      </c>
      <c r="BJ227" s="211" t="e" vm="59">
        <v>#VALUE!</v>
      </c>
      <c r="BK227" s="211" t="s">
        <v>205</v>
      </c>
      <c r="BL227" s="211" t="e" vm="60">
        <v>#VALUE!</v>
      </c>
      <c r="BM227" s="211" t="e" vm="61">
        <v>#VALUE!</v>
      </c>
      <c r="BN227" s="211" t="e" vm="62">
        <v>#VALUE!</v>
      </c>
      <c r="BO227" s="211" t="e" vm="63">
        <v>#VALUE!</v>
      </c>
      <c r="BP227" s="211" t="e" vm="64">
        <v>#VALUE!</v>
      </c>
      <c r="BQ227" s="211" t="e" vm="65">
        <v>#VALUE!</v>
      </c>
      <c r="BR227" s="211" t="e" vm="66">
        <v>#VALUE!</v>
      </c>
      <c r="BS227" s="211" t="e" vm="67">
        <v>#VALUE!</v>
      </c>
      <c r="BT227" s="211" t="e" vm="68">
        <v>#VALUE!</v>
      </c>
      <c r="BU227" s="211" t="e" vm="69">
        <v>#VALUE!</v>
      </c>
      <c r="BV227" s="211" t="e" vm="70">
        <v>#VALUE!</v>
      </c>
      <c r="BW227" s="211" t="e" vm="71">
        <v>#VALUE!</v>
      </c>
      <c r="BX227" s="211" t="e" vm="72">
        <v>#VALUE!</v>
      </c>
      <c r="BY227" s="211" t="e" vm="73">
        <v>#VALUE!</v>
      </c>
      <c r="BZ227" s="211" t="e" vm="74">
        <v>#VALUE!</v>
      </c>
      <c r="CA227" s="211" t="e" vm="75">
        <v>#VALUE!</v>
      </c>
      <c r="CB227" s="211" t="e" vm="76">
        <v>#VALUE!</v>
      </c>
      <c r="CC227" s="211" t="e" vm="77">
        <v>#VALUE!</v>
      </c>
      <c r="CD227" s="211" t="e" vm="78">
        <v>#VALUE!</v>
      </c>
      <c r="CE227" s="211" t="e" vm="79">
        <v>#VALUE!</v>
      </c>
      <c r="CF227" s="211" t="e" vm="80">
        <v>#VALUE!</v>
      </c>
      <c r="CG227" s="211" t="e" vm="81">
        <v>#VALUE!</v>
      </c>
      <c r="CH227" s="211" t="s">
        <v>85</v>
      </c>
      <c r="CI227" s="211" t="e" vm="82">
        <v>#VALUE!</v>
      </c>
      <c r="CJ227" s="211" t="e" vm="83">
        <v>#VALUE!</v>
      </c>
      <c r="CK227" s="211" t="e" vm="84">
        <v>#VALUE!</v>
      </c>
      <c r="CL227" s="211" t="e" vm="85">
        <v>#VALUE!</v>
      </c>
      <c r="CM227" s="211" t="e" vm="86">
        <v>#VALUE!</v>
      </c>
      <c r="CN227" s="211" t="e" vm="87">
        <v>#VALUE!</v>
      </c>
      <c r="CO227" s="211" t="e" vm="88">
        <v>#VALUE!</v>
      </c>
      <c r="CP227" s="211" t="e" vm="89">
        <v>#VALUE!</v>
      </c>
      <c r="CQ227" s="211" t="e" vm="90">
        <v>#VALUE!</v>
      </c>
      <c r="CR227" s="211" t="e" vm="91">
        <v>#VALUE!</v>
      </c>
      <c r="CS227" s="211" t="e" vm="92">
        <v>#VALUE!</v>
      </c>
      <c r="CT227" s="211" t="e" vm="93">
        <v>#VALUE!</v>
      </c>
      <c r="CU227" s="211" t="e" vm="94">
        <v>#VALUE!</v>
      </c>
      <c r="CV227" s="211" t="e" vm="95">
        <v>#VALUE!</v>
      </c>
      <c r="CW227" s="211" t="e" vm="96">
        <v>#VALUE!</v>
      </c>
      <c r="CX227" s="211" t="e" vm="97">
        <v>#VALUE!</v>
      </c>
      <c r="CY227" s="211" t="e" vm="98">
        <v>#VALUE!</v>
      </c>
      <c r="CZ227" s="211" t="e" vm="99">
        <v>#VALUE!</v>
      </c>
      <c r="DA227" s="211" t="e" vm="100">
        <v>#VALUE!</v>
      </c>
      <c r="DB227" s="211" t="e" vm="40">
        <v>#VALUE!</v>
      </c>
      <c r="DC227" s="211" t="e" vm="101">
        <v>#VALUE!</v>
      </c>
      <c r="DD227" s="211" t="e" vm="102">
        <v>#VALUE!</v>
      </c>
      <c r="DE227" s="211" t="e" vm="103">
        <v>#VALUE!</v>
      </c>
      <c r="DF227" s="211" t="e" vm="104">
        <v>#VALUE!</v>
      </c>
      <c r="DG227" s="211" t="e" vm="73">
        <v>#VALUE!</v>
      </c>
      <c r="DH227" s="211" t="e" vm="105">
        <v>#VALUE!</v>
      </c>
      <c r="DI227" s="211" t="e" vm="106">
        <v>#VALUE!</v>
      </c>
      <c r="DJ227" s="211" t="e" vm="107">
        <v>#VALUE!</v>
      </c>
      <c r="DK227" s="211" t="e" vm="108">
        <v>#VALUE!</v>
      </c>
      <c r="DL227" s="211" t="s">
        <v>115</v>
      </c>
      <c r="DM227" s="211" t="e" vm="109">
        <v>#VALUE!</v>
      </c>
      <c r="DN227" s="211" t="e" vm="110">
        <v>#VALUE!</v>
      </c>
      <c r="DO227" s="211" t="e" vm="111">
        <v>#VALUE!</v>
      </c>
      <c r="DP227" s="211" t="e" vm="112">
        <v>#VALUE!</v>
      </c>
      <c r="DQ227" s="211" t="s">
        <v>206</v>
      </c>
      <c r="DR227" s="211" t="e" vm="113">
        <v>#VALUE!</v>
      </c>
      <c r="DS227" s="211" t="s">
        <v>207</v>
      </c>
      <c r="DT227" s="211" t="e" vm="114">
        <v>#VALUE!</v>
      </c>
      <c r="DU227" s="211" t="e" vm="115">
        <v>#VALUE!</v>
      </c>
      <c r="DV227" s="211" t="e" vm="116">
        <v>#VALUE!</v>
      </c>
      <c r="DW227" s="211" t="e" vm="117">
        <v>#VALUE!</v>
      </c>
      <c r="DX227" s="211" t="e" vm="118">
        <v>#VALUE!</v>
      </c>
      <c r="DY227" s="211" t="e" vm="119">
        <v>#VALUE!</v>
      </c>
      <c r="DZ227" s="211" t="e" vm="120">
        <v>#VALUE!</v>
      </c>
      <c r="EA227" s="211" t="e" vm="121">
        <v>#VALUE!</v>
      </c>
      <c r="EB227" s="211" t="e" vm="122">
        <v>#VALUE!</v>
      </c>
      <c r="EC227" s="211" t="e" vm="123">
        <v>#VALUE!</v>
      </c>
      <c r="ED227" s="211" t="e" vm="124">
        <v>#VALUE!</v>
      </c>
      <c r="EE227" s="211" t="e" vm="125">
        <v>#VALUE!</v>
      </c>
      <c r="EF227" s="211" t="s">
        <v>135</v>
      </c>
      <c r="EG227" s="211" t="e" vm="126">
        <v>#VALUE!</v>
      </c>
      <c r="EH227" s="211" t="e" vm="127">
        <v>#VALUE!</v>
      </c>
      <c r="EI227" s="211" t="e" vm="128">
        <v>#VALUE!</v>
      </c>
      <c r="EJ227" s="211" t="e" vm="129">
        <v>#VALUE!</v>
      </c>
      <c r="EK227" s="211" t="e" vm="130">
        <v>#VALUE!</v>
      </c>
      <c r="EL227" s="211" t="e" vm="131">
        <v>#VALUE!</v>
      </c>
      <c r="EM227" s="211" t="e" vm="132">
        <v>#VALUE!</v>
      </c>
      <c r="EN227" s="211" t="e" vm="133">
        <v>#VALUE!</v>
      </c>
      <c r="EO227" s="211" t="e" vm="134">
        <v>#VALUE!</v>
      </c>
      <c r="EP227" s="211" t="e" vm="135">
        <v>#VALUE!</v>
      </c>
      <c r="EQ227" s="211" t="e" vm="136">
        <v>#VALUE!</v>
      </c>
      <c r="ER227" s="211" t="e" vm="137">
        <v>#VALUE!</v>
      </c>
      <c r="ES227" s="211" t="e" vm="138">
        <v>#VALUE!</v>
      </c>
      <c r="ET227" s="211" t="e" vm="139">
        <v>#VALUE!</v>
      </c>
      <c r="EU227" s="211" t="e" vm="140">
        <v>#VALUE!</v>
      </c>
      <c r="EV227" s="211" t="e" vm="141">
        <v>#VALUE!</v>
      </c>
      <c r="EW227" s="211" t="e" vm="142">
        <v>#VALUE!</v>
      </c>
      <c r="EX227" s="211" t="e" vm="143">
        <v>#VALUE!</v>
      </c>
      <c r="EY227" s="211" t="e" vm="144">
        <v>#VALUE!</v>
      </c>
      <c r="EZ227" s="211" t="e" vm="145">
        <v>#VALUE!</v>
      </c>
      <c r="FA227" s="211" t="e" vm="146">
        <v>#VALUE!</v>
      </c>
      <c r="FB227" s="211" t="e" vm="147">
        <v>#VALUE!</v>
      </c>
      <c r="FC227" s="211" t="e" vm="148">
        <v>#VALUE!</v>
      </c>
      <c r="FD227" s="211" t="e" vm="149">
        <v>#VALUE!</v>
      </c>
      <c r="FE227" s="211" t="e" vm="150">
        <v>#VALUE!</v>
      </c>
      <c r="FF227" s="211" t="e" vm="151">
        <v>#VALUE!</v>
      </c>
      <c r="FG227" s="211" t="e" vm="152">
        <v>#VALUE!</v>
      </c>
      <c r="FH227" s="211" t="e" vm="153">
        <v>#VALUE!</v>
      </c>
      <c r="FI227" s="211" t="e" vm="154">
        <v>#VALUE!</v>
      </c>
      <c r="FJ227" s="213" t="e" vm="155">
        <v>#VALUE!</v>
      </c>
    </row>
    <row r="228" spans="1:167">
      <c r="B228" s="209"/>
      <c r="C228" s="214" cm="1">
        <f t="array" aca="1" ref="C228" ca="1">_FV(C227,"Capitalisation boursière",TRUE)</f>
        <v>4051336800</v>
      </c>
      <c r="D228" s="215" cm="1">
        <f t="array" aca="1" ref="D228" ca="1">_FV(D227,"Capitalisation boursière",TRUE)</f>
        <v>46818450000</v>
      </c>
      <c r="E228" s="215" cm="1">
        <f t="array" aca="1" ref="E228" ca="1">_FV(E227,"Capitalisation boursière",TRUE)</f>
        <v>215620158619</v>
      </c>
      <c r="F228" s="215" cm="1">
        <f t="array" aca="1" ref="F228" ca="1">_FV(F227,"Capitalisation boursière",TRUE)</f>
        <v>43587930000000</v>
      </c>
      <c r="G228" s="215" cm="1">
        <f t="array" aca="1" ref="G228" ca="1">_FV(G227,"Capitalisation boursière",TRUE)</f>
        <v>449299941230</v>
      </c>
      <c r="H228" s="215" cm="1">
        <f t="array" aca="1" ref="H228" ca="1">_FV(H227,"Capitalisation boursière",TRUE)</f>
        <v>8997964000</v>
      </c>
      <c r="I228" s="215" cm="1">
        <f t="array" aca="1" ref="I228" ca="1">_FV(I227,"Capitalisation boursière",TRUE)</f>
        <v>81739300000000</v>
      </c>
      <c r="J228" s="215" cm="1">
        <f t="array" aca="1" ref="J228" ca="1">_FV(J227,"Capitalisation boursière",TRUE)</f>
        <v>104491344906</v>
      </c>
      <c r="K228" s="215" cm="1">
        <f t="array" aca="1" ref="K228" ca="1">_FV(K227,"Capitalisation boursière",TRUE)</f>
        <v>3779305383200</v>
      </c>
      <c r="L228" s="215" cm="1">
        <f t="array" aca="1" ref="L228" ca="1">_FV(L227,"Capitalisation boursière",TRUE)</f>
        <v>33650200000</v>
      </c>
      <c r="M228" s="215" cm="1">
        <f t="array" aca="1" ref="M228" ca="1">_FV(M227,"Capitalisation boursière",TRUE)</f>
        <v>36590450000</v>
      </c>
      <c r="N228" s="215" cm="1">
        <f t="array" aca="1" ref="N228" ca="1">_FV(N227,"Capitalisation boursière",TRUE)</f>
        <v>121924500000</v>
      </c>
      <c r="O228" s="215" cm="1">
        <f t="array" aca="1" ref="O228" ca="1">_FV(O227,"Capitalisation boursière",TRUE)</f>
        <v>121979110370</v>
      </c>
      <c r="P228" s="215" cm="1">
        <f t="array" aca="1" ref="P228" ca="1">_FV(P227,"Capitalisation boursière",TRUE)</f>
        <v>119409700000</v>
      </c>
      <c r="Q228" s="215" cm="1">
        <f t="array" aca="1" ref="Q228" ca="1">_FV(Q227,"Capitalisation boursière",TRUE)</f>
        <v>87446910000</v>
      </c>
      <c r="R228" s="215" cm="1">
        <f t="array" aca="1" ref="R228" ca="1">_FV(R227,"Capitalisation boursière",TRUE)</f>
        <v>666531300000</v>
      </c>
      <c r="S228" s="215" cm="1">
        <f t="array" aca="1" ref="S228" ca="1">_FV(S227,"Capitalisation boursière",TRUE)</f>
        <v>4807323000000</v>
      </c>
      <c r="T228" s="215" cm="1">
        <f t="array" aca="1" ref="T228" ca="1">_FV(T227,"Capitalisation boursière",TRUE)</f>
        <v>35768090000</v>
      </c>
      <c r="U228" s="215" cm="1">
        <f t="array" aca="1" ref="U228" ca="1">_FV(U227,"Capitalisation boursière",TRUE)</f>
        <v>41931285</v>
      </c>
      <c r="V228" s="215" cm="1">
        <f t="array" aca="1" ref="V228" ca="1">_FV(V227,"Capitalisation boursière",TRUE)</f>
        <v>1714219584</v>
      </c>
      <c r="W228" s="215" cm="1">
        <f t="array" aca="1" ref="W228" ca="1">_FV(W227,"Capitalisation boursière",TRUE)</f>
        <v>5475761000000</v>
      </c>
      <c r="X228" s="215" cm="1">
        <f t="array" aca="1" ref="X228" ca="1">_FV(X227,"Capitalisation boursière",TRUE)</f>
        <v>159845711200</v>
      </c>
      <c r="Y228" s="215" cm="1">
        <f t="array" aca="1" ref="Y228" ca="1">_FV(Y227,"Capitalisation boursière",TRUE)</f>
        <v>336544194312</v>
      </c>
      <c r="Z228" s="215" cm="1">
        <f t="array" aca="1" ref="Z228" ca="1">_FV(Z227,"Capitalisation boursière",TRUE)</f>
        <v>268029646300</v>
      </c>
      <c r="AA228" s="215" cm="1">
        <f t="array" aca="1" ref="AA228" ca="1">_FV(AA227,"Capitalisation boursière",TRUE)</f>
        <v>1393558000000</v>
      </c>
      <c r="AB228" s="215" cm="1">
        <f t="array" aca="1" ref="AB228" ca="1">_FV(AB227,"Capitalisation boursière",TRUE)</f>
        <v>53302650</v>
      </c>
      <c r="AC228" s="215" cm="1">
        <f t="array" aca="1" ref="AC228" ca="1">_FV(AC227,"Capitalisation boursière",TRUE)</f>
        <v>9030997320</v>
      </c>
      <c r="AD228" s="215" cm="1">
        <f t="array" aca="1" ref="AD228" ca="1">_FV(AD227,"Capitalisation boursière",TRUE)</f>
        <v>139409434920</v>
      </c>
      <c r="AE228" s="215" cm="1">
        <f t="array" aca="1" ref="AE228" ca="1">_FV(AE227,"Capitalisation boursière",TRUE)</f>
        <v>2660659087700</v>
      </c>
      <c r="AF228" s="215" cm="1">
        <f t="array" aca="1" ref="AF228" ca="1">_FV(AF227,"Capitalisation boursière",TRUE)</f>
        <v>195171600000</v>
      </c>
      <c r="AG228" s="215" cm="1">
        <f t="array" aca="1" ref="AG228" ca="1">_FV(AG227,"Capitalisation boursière",TRUE)</f>
        <v>373633355160</v>
      </c>
      <c r="AH228" s="215" cm="1">
        <f t="array" aca="1" ref="AH228" ca="1">_FV(AH227,"Capitalisation boursière",TRUE)</f>
        <v>366505200</v>
      </c>
      <c r="AI228" s="215" cm="1">
        <f t="array" aca="1" ref="AI228" ca="1">_FV(AI227,"Capitalisation boursière",TRUE)</f>
        <v>272503058290</v>
      </c>
      <c r="AJ228" s="215" cm="1">
        <f t="array" aca="1" ref="AJ228" ca="1">_FV(AJ227,"Capitalisation boursière",TRUE)</f>
        <v>163694637280</v>
      </c>
      <c r="AK228" s="215" cm="1">
        <f t="array" aca="1" ref="AK228" ca="1">_FV(AK227,"Capitalisation boursière",TRUE)</f>
        <v>179815000000</v>
      </c>
      <c r="AL228" s="215" cm="1">
        <f t="array" aca="1" ref="AL228" ca="1">_FV(AL227,"Capitalisation boursière",TRUE)</f>
        <v>62411040000</v>
      </c>
      <c r="AM228" s="215" cm="1">
        <f t="array" aca="1" ref="AM228" ca="1">_FV(AM227,"Capitalisation boursière",TRUE)</f>
        <v>612698049170</v>
      </c>
      <c r="AN228" s="215" cm="1">
        <f t="array" aca="1" ref="AN228" ca="1">_FV(AN227,"Capitalisation boursière",TRUE)</f>
        <v>10164210000000</v>
      </c>
      <c r="AO228" s="215" cm="1">
        <f t="array" aca="1" ref="AO228" ca="1">_FV(AO227,"Capitalisation boursière",TRUE)</f>
        <v>7330572000</v>
      </c>
      <c r="AP228" s="215" cm="1">
        <f t="array" aca="1" ref="AP228" ca="1">_FV(AP227,"Capitalisation boursière",TRUE)</f>
        <v>890439146280</v>
      </c>
      <c r="AQ228" s="215" cm="1">
        <f t="array" aca="1" ref="AQ228" ca="1">_FV(AQ227,"Capitalisation boursière",TRUE)</f>
        <v>58526690000</v>
      </c>
      <c r="AR228" s="215" cm="1">
        <f t="array" aca="1" ref="AR228" ca="1">_FV(AR227,"Capitalisation boursière",TRUE)</f>
        <v>11126620000</v>
      </c>
      <c r="AS228" s="215" cm="1">
        <f t="array" aca="1" ref="AS228" ca="1">_FV(AS227,"Capitalisation boursière",TRUE)</f>
        <v>196485400000</v>
      </c>
      <c r="AT228" s="215" cm="1">
        <f t="array" aca="1" ref="AT228" ca="1">_FV(AT227,"Capitalisation boursière",TRUE)</f>
        <v>23335947180</v>
      </c>
      <c r="AU228" s="215" cm="1">
        <f t="array" aca="1" ref="AU228" ca="1">_FV(AU227,"Capitalisation boursière",TRUE)</f>
        <v>13249453908</v>
      </c>
      <c r="AV228" s="215" cm="1">
        <f t="array" aca="1" ref="AV228" ca="1">_FV(AV227,"Capitalisation boursière",TRUE)</f>
        <v>1229595000</v>
      </c>
      <c r="AW228" s="215" cm="1">
        <f t="array" aca="1" ref="AW228" ca="1">_FV(AW227,"Capitalisation boursière",TRUE)</f>
        <v>39259770000</v>
      </c>
      <c r="AX228" s="215" cm="1">
        <f t="array" aca="1" ref="AX228" ca="1">_FV(AX227,"Capitalisation boursière",TRUE)</f>
        <v>59489606400</v>
      </c>
      <c r="AY228" s="215" cm="1">
        <f t="array" aca="1" ref="AY228" ca="1">_FV(AY227,"Capitalisation boursière",TRUE)</f>
        <v>27712037430</v>
      </c>
      <c r="AZ228" s="215" cm="1">
        <f t="array" aca="1" ref="AZ228" ca="1">_FV(AZ227,"Capitalisation boursière",TRUE)</f>
        <v>10499443020</v>
      </c>
      <c r="BA228" s="215">
        <v>28977000000</v>
      </c>
      <c r="BB228" s="215" cm="1">
        <f t="array" aca="1" ref="BB228" ca="1">_FV(BB227,"Capitalisation boursière",TRUE)</f>
        <v>712014259403</v>
      </c>
      <c r="BC228" s="215" cm="1">
        <f t="array" aca="1" ref="BC228" ca="1">_FV(BC227,"Capitalisation boursière",TRUE)</f>
        <v>249062995</v>
      </c>
      <c r="BD228" s="215" cm="1">
        <f t="array" aca="1" ref="BD228" ca="1">_FV(BD227,"Capitalisation boursière",TRUE)</f>
        <v>10902400000</v>
      </c>
      <c r="BE228" s="215" cm="1">
        <f t="array" aca="1" ref="BE228" ca="1">_FV(BE227,"Capitalisation boursière",TRUE)</f>
        <v>90749764000</v>
      </c>
      <c r="BF228" s="215" cm="1">
        <f t="array" aca="1" ref="BF228" ca="1">_FV(BF227,"Capitalisation boursière",TRUE)</f>
        <v>292725000000</v>
      </c>
      <c r="BG228" s="215" cm="1">
        <f t="array" aca="1" ref="BG228" ca="1">_FV(BG227,"Capitalisation boursière",TRUE)</f>
        <v>221105700000</v>
      </c>
      <c r="BH228" s="215" cm="1">
        <f t="array" aca="1" ref="BH228" ca="1">_FV(BH227,"Capitalisation boursière",TRUE)</f>
        <v>272694929860</v>
      </c>
      <c r="BI228" s="215" cm="1">
        <f t="array" aca="1" ref="BI228" ca="1">_FV(BI227,"Capitalisation boursière",TRUE)</f>
        <v>379985659336</v>
      </c>
      <c r="BJ228" s="215" cm="1">
        <f t="array" aca="1" ref="BJ228" ca="1">_FV(BJ227,"Capitalisation boursière",TRUE)</f>
        <v>182101600000</v>
      </c>
      <c r="BK228" s="215">
        <v>4170000000</v>
      </c>
      <c r="BL228" s="215" cm="1">
        <f t="array" aca="1" ref="BL228" ca="1">_FV(BL227,"Capitalisation boursière",TRUE)</f>
        <v>50683881861</v>
      </c>
      <c r="BM228" s="215" cm="1">
        <f t="array" aca="1" ref="BM228" ca="1">_FV(BM227,"Capitalisation boursière",TRUE)</f>
        <v>329830902070</v>
      </c>
      <c r="BN228" s="215" cm="1">
        <f t="array" aca="1" ref="BN228" ca="1">_FV(BN227,"Capitalisation boursière",TRUE)</f>
        <v>3065418000</v>
      </c>
      <c r="BO228" s="215" cm="1">
        <f t="array" aca="1" ref="BO228" ca="1">_FV(BO227,"Capitalisation boursière",TRUE)</f>
        <v>471731200000</v>
      </c>
      <c r="BP228" s="215">
        <v>50214000000</v>
      </c>
      <c r="BQ228" s="215" cm="1">
        <f t="array" aca="1" ref="BQ228" ca="1">_FV(BQ227,"Capitalisation boursière",TRUE)</f>
        <v>173514833028</v>
      </c>
      <c r="BR228" s="215" cm="1">
        <f t="array" aca="1" ref="BR228" ca="1">_FV(BR227,"Capitalisation boursière",TRUE)</f>
        <v>182010076670</v>
      </c>
      <c r="BS228" s="215" cm="1">
        <f t="array" aca="1" ref="BS228" ca="1">_FV(BS227,"Capitalisation boursière",TRUE)</f>
        <v>373750000</v>
      </c>
      <c r="BT228" s="215" cm="1">
        <f t="array" aca="1" ref="BT228" ca="1">_FV(BT227,"Capitalisation boursière",TRUE)</f>
        <v>815414800000</v>
      </c>
      <c r="BU228" s="215" cm="1">
        <f t="array" aca="1" ref="BU228" ca="1">_FV(BU227,"Capitalisation boursière",TRUE)</f>
        <v>178667400000</v>
      </c>
      <c r="BV228" s="215" cm="1">
        <f t="array" aca="1" ref="BV228" ca="1">_FV(BV227,"Capitalisation boursière",TRUE)</f>
        <v>49047430800</v>
      </c>
      <c r="BW228" s="215" cm="1">
        <f t="array" aca="1" ref="BW228" ca="1">_FV(BW227,"Capitalisation boursière",TRUE)</f>
        <v>847324072800</v>
      </c>
      <c r="BX228" s="215" cm="1">
        <f t="array" aca="1" ref="BX228" ca="1">_FV(BX227,"Capitalisation boursière",TRUE)</f>
        <v>1882071957740</v>
      </c>
      <c r="BY228" s="215" cm="1">
        <f t="array" aca="1" ref="BY228" ca="1">_FV(BY227,"Capitalisation boursière",TRUE)</f>
        <v>644816675430</v>
      </c>
      <c r="BZ228" s="215" cm="1">
        <f t="array" aca="1" ref="BZ228" ca="1">_FV(BZ227,"Capitalisation boursière",TRUE)</f>
        <v>190757800000</v>
      </c>
      <c r="CA228" s="215" cm="1">
        <f t="array" aca="1" ref="CA228" ca="1">_FV(CA227,"Capitalisation boursière",TRUE)</f>
        <v>175647951480</v>
      </c>
      <c r="CB228" s="215" cm="1">
        <f t="array" aca="1" ref="CB228" ca="1">_FV(CB227,"Capitalisation boursière",TRUE)</f>
        <v>107295900000</v>
      </c>
      <c r="CC228" s="215" cm="1">
        <f t="array" aca="1" ref="CC228" ca="1">_FV(CC227,"Capitalisation boursière",TRUE)</f>
        <v>3226581</v>
      </c>
      <c r="CD228" s="215" cm="1">
        <f t="array" aca="1" ref="CD228" ca="1">_FV(CD227,"Capitalisation boursière",TRUE)</f>
        <v>25427400000</v>
      </c>
      <c r="CE228" s="215" cm="1">
        <f t="array" aca="1" ref="CE228" ca="1">_FV(CE227,"Capitalisation boursière",TRUE)</f>
        <v>25780548813</v>
      </c>
      <c r="CF228" s="215" cm="1">
        <f t="array" aca="1" ref="CF228" ca="1">_FV(CF227,"Capitalisation boursière",TRUE)</f>
        <v>10085920000</v>
      </c>
      <c r="CG228" s="215" cm="1">
        <f t="array" aca="1" ref="CG228" ca="1">_FV(CG227,"Capitalisation boursière",TRUE)</f>
        <v>1152919224</v>
      </c>
      <c r="CH228" s="215">
        <v>868125000</v>
      </c>
      <c r="CI228" s="215" cm="1">
        <f t="array" aca="1" ref="CI228" ca="1">_FV(CI227,"Capitalisation boursière",TRUE)</f>
        <v>34860000</v>
      </c>
      <c r="CJ228" s="215" cm="1">
        <f t="array" aca="1" ref="CJ228" ca="1">_FV(CJ227,"Capitalisation boursière",TRUE)</f>
        <v>991842835750</v>
      </c>
      <c r="CK228" s="215" cm="1">
        <f t="array" aca="1" ref="CK228" ca="1">_FV(CK227,"Capitalisation boursière",TRUE)</f>
        <v>129875803680</v>
      </c>
      <c r="CL228" s="215" cm="1">
        <f t="array" aca="1" ref="CL228" ca="1">_FV(CL227,"Capitalisation boursière",TRUE)</f>
        <v>1939080000</v>
      </c>
      <c r="CM228" s="215" cm="1">
        <f t="array" aca="1" ref="CM228" ca="1">_FV(CM227,"Capitalisation boursière",TRUE)</f>
        <v>3092809000000</v>
      </c>
      <c r="CN228" s="215" cm="1">
        <f t="array" aca="1" ref="CN228" ca="1">_FV(CN227,"Capitalisation boursière",TRUE)</f>
        <v>440724200000</v>
      </c>
      <c r="CO228" s="215" cm="1">
        <f t="array" aca="1" ref="CO228" ca="1">_FV(CO227,"Capitalisation boursière",TRUE)</f>
        <v>1914894774</v>
      </c>
      <c r="CP228" s="215" cm="1">
        <f t="array" aca="1" ref="CP228" ca="1">_FV(CP227,"Capitalisation boursière",TRUE)</f>
        <v>58433260000</v>
      </c>
      <c r="CQ228" s="215" cm="1">
        <f t="array" aca="1" ref="CQ228" ca="1">_FV(CQ227,"Capitalisation boursière",TRUE)</f>
        <v>465264234930</v>
      </c>
      <c r="CR228" s="215" cm="1">
        <f t="array" aca="1" ref="CR228" ca="1">_FV(CR227,"Capitalisation boursière",TRUE)</f>
        <v>161265400000</v>
      </c>
      <c r="CS228" s="215" cm="1">
        <f t="array" aca="1" ref="CS228" ca="1">_FV(CS227,"Capitalisation boursière",TRUE)</f>
        <v>228267000000</v>
      </c>
      <c r="CT228" s="215" cm="1">
        <f t="array" aca="1" ref="CT228" ca="1">_FV(CT227,"Capitalisation boursière",TRUE)</f>
        <v>683115156360</v>
      </c>
      <c r="CU228" s="215" cm="1">
        <f t="array" aca="1" ref="CU228" ca="1">_FV(CU227,"Capitalisation boursière",TRUE)</f>
        <v>1034737000000</v>
      </c>
      <c r="CV228" s="215" cm="1">
        <f t="array" aca="1" ref="CV228" ca="1">_FV(CV227,"Capitalisation boursière",TRUE)</f>
        <v>417710522790</v>
      </c>
      <c r="CW228" s="215" cm="1">
        <f t="array" aca="1" ref="CW228" ca="1">_FV(CW227,"Capitalisation boursière",TRUE)</f>
        <v>493701659442</v>
      </c>
      <c r="CX228" s="215" cm="1">
        <f t="array" aca="1" ref="CX228" ca="1">_FV(CX227,"Capitalisation boursière",TRUE)</f>
        <v>11976160000</v>
      </c>
      <c r="CY228" s="215" cm="1">
        <f t="array" aca="1" ref="CY228" ca="1">_FV(CY227,"Capitalisation boursière",TRUE)</f>
        <v>818074200</v>
      </c>
      <c r="CZ228" s="215" cm="1">
        <f t="array" aca="1" ref="CZ228" ca="1">_FV(CZ227,"Capitalisation boursière",TRUE)</f>
        <v>1048267000000</v>
      </c>
      <c r="DA228" s="215" cm="1">
        <f t="array" aca="1" ref="DA228" ca="1">_FV(DA227,"Capitalisation boursière",TRUE)</f>
        <v>344964100000</v>
      </c>
      <c r="DB228" s="215" cm="1">
        <f t="array" aca="1" ref="DB228" ca="1">_FV(DB227,"Capitalisation boursière",TRUE)</f>
        <v>890439146280</v>
      </c>
      <c r="DC228" s="215" cm="1">
        <f t="array" aca="1" ref="DC228" ca="1">_FV(DC227,"Capitalisation boursière",TRUE)</f>
        <v>679899869</v>
      </c>
      <c r="DD228" s="215" cm="1">
        <f t="array" aca="1" ref="DD228" ca="1">_FV(DD227,"Capitalisation boursière",TRUE)</f>
        <v>4691005000</v>
      </c>
      <c r="DE228" s="215" cm="1">
        <f t="array" aca="1" ref="DE228" ca="1">_FV(DE227,"Capitalisation boursière",TRUE)</f>
        <v>3795581000000</v>
      </c>
      <c r="DF228" s="215" cm="1">
        <f t="array" aca="1" ref="DF228" ca="1">_FV(DF227,"Capitalisation boursière",TRUE)</f>
        <v>140187300000</v>
      </c>
      <c r="DG228" s="215" cm="1">
        <f t="array" aca="1" ref="DG228" ca="1">_FV(DG227,"Capitalisation boursière",TRUE)</f>
        <v>644816675430</v>
      </c>
      <c r="DH228" s="215" cm="1">
        <f t="array" aca="1" ref="DH228" ca="1">_FV(DH227,"Capitalisation boursière",TRUE)</f>
        <v>136732700000</v>
      </c>
      <c r="DI228" s="215" cm="1">
        <f t="array" aca="1" ref="DI228" ca="1">_FV(DI227,"Capitalisation boursière",TRUE)</f>
        <v>1886592000000</v>
      </c>
      <c r="DJ228" s="215" cm="1">
        <f t="array" aca="1" ref="DJ228" ca="1">_FV(DJ227,"Capitalisation boursière",TRUE)</f>
        <v>115962100000</v>
      </c>
      <c r="DK228" s="215" cm="1">
        <f t="array" aca="1" ref="DK228" ca="1">_FV(DK227,"Capitalisation boursière",TRUE)</f>
        <v>53168604160</v>
      </c>
      <c r="DL228" s="216">
        <v>176752000000</v>
      </c>
      <c r="DM228" s="215" cm="1">
        <f t="array" aca="1" ref="DM228" ca="1">_FV(DM227,"Capitalisation boursière",TRUE)</f>
        <v>90935900000</v>
      </c>
      <c r="DN228" s="215" cm="1">
        <f t="array" aca="1" ref="DN228" ca="1">_FV(DN227,"Capitalisation boursière",TRUE)</f>
        <v>131931046720</v>
      </c>
      <c r="DO228" s="215" cm="1">
        <f t="array" aca="1" ref="DO228" ca="1">_FV(DO227,"Capitalisation boursière",TRUE)</f>
        <v>39286110000</v>
      </c>
      <c r="DP228" s="215" cm="1">
        <f t="array" aca="1" ref="DP228" ca="1">_FV(DP227,"Capitalisation boursière",TRUE)</f>
        <v>108790200000</v>
      </c>
      <c r="DQ228" s="215">
        <v>449000000000</v>
      </c>
      <c r="DR228" s="215" cm="1">
        <f t="array" aca="1" ref="DR228" ca="1">_FV(DR227,"Capitalisation boursière",TRUE)</f>
        <v>101464013172</v>
      </c>
      <c r="DS228" s="215">
        <v>209120000000</v>
      </c>
      <c r="DT228" s="215" cm="1">
        <f t="array" aca="1" ref="DT228" ca="1">_FV(DT227,"Capitalisation boursière",TRUE)</f>
        <v>26948720708</v>
      </c>
      <c r="DU228" s="215" cm="1">
        <f t="array" aca="1" ref="DU228" ca="1">_FV(DU227,"Capitalisation boursière",TRUE)</f>
        <v>2251823977</v>
      </c>
      <c r="DV228" s="215" cm="1">
        <f t="array" aca="1" ref="DV228" ca="1">_FV(DV227,"Capitalisation boursière",TRUE)</f>
        <v>1456062420</v>
      </c>
      <c r="DW228" s="215" cm="1">
        <f t="array" aca="1" ref="DW228" ca="1">_FV(DW227,"Capitalisation boursière",TRUE)</f>
        <v>80890288</v>
      </c>
      <c r="DX228" s="215" cm="1">
        <f t="array" aca="1" ref="DX228" ca="1">_FV(DX227,"Capitalisation boursière",TRUE)</f>
        <v>6420634528</v>
      </c>
      <c r="DY228" s="215" cm="1">
        <f t="array" aca="1" ref="DY228" ca="1">_FV(DY227,"Capitalisation boursière",TRUE)</f>
        <v>59040828000</v>
      </c>
      <c r="DZ228" s="215" cm="1">
        <f t="array" aca="1" ref="DZ228" ca="1">_FV(DZ227,"Capitalisation boursière",TRUE)</f>
        <v>98833563660</v>
      </c>
      <c r="EA228" s="215" cm="1">
        <f t="array" aca="1" ref="EA228" ca="1">_FV(EA227,"Capitalisation boursière",TRUE)</f>
        <v>86894067176</v>
      </c>
      <c r="EB228" s="215" cm="1">
        <f t="array" aca="1" ref="EB228" ca="1">_FV(EB227,"Capitalisation boursière",TRUE)</f>
        <v>12961440</v>
      </c>
      <c r="EC228" s="215" cm="1">
        <f t="array" aca="1" ref="EC228" ca="1">_FV(EC227,"Capitalisation boursière",TRUE)</f>
        <v>27564690000</v>
      </c>
      <c r="ED228" s="215" cm="1">
        <f t="array" aca="1" ref="ED228" ca="1">_FV(ED227,"Capitalisation boursière",TRUE)</f>
        <v>52668999999</v>
      </c>
      <c r="EE228" s="215" cm="1">
        <f t="array" aca="1" ref="EE228" ca="1">_FV(EE227,"Capitalisation boursière",TRUE)</f>
        <v>970752333</v>
      </c>
      <c r="EF228" s="215">
        <v>72140000000</v>
      </c>
      <c r="EG228" s="215" cm="1">
        <f t="array" aca="1" ref="EG228" ca="1">_FV(EG227,"Capitalisation boursière",TRUE)</f>
        <v>3887352000</v>
      </c>
      <c r="EH228" s="215" cm="1">
        <f t="array" aca="1" ref="EH228" ca="1">_FV(EH227,"Capitalisation boursière",TRUE)</f>
        <v>125122400</v>
      </c>
      <c r="EI228" s="215" cm="1">
        <f t="array" aca="1" ref="EI228" ca="1">_FV(EI227,"Capitalisation boursière",TRUE)</f>
        <v>249516300</v>
      </c>
      <c r="EJ228" s="215">
        <v>250000000000</v>
      </c>
      <c r="EK228" s="215" cm="1">
        <f t="array" aca="1" ref="EK228" ca="1">_FV(EK227,"Capitalisation boursière",TRUE)</f>
        <v>99344880000</v>
      </c>
      <c r="EL228" s="215" cm="1">
        <f t="array" aca="1" ref="EL228" ca="1">_FV(EL227,"Capitalisation boursière",TRUE)</f>
        <v>4538090423</v>
      </c>
      <c r="EM228" s="215" cm="1">
        <f t="array" aca="1" ref="EM228" ca="1">_FV(EM227,"Capitalisation boursière",TRUE)</f>
        <v>2468867156</v>
      </c>
      <c r="EN228" s="215" cm="1">
        <f t="array" aca="1" ref="EN228" ca="1">_FV(EN227,"Capitalisation boursière",TRUE)</f>
        <v>344498711040</v>
      </c>
      <c r="EO228" s="215" cm="1">
        <f t="array" aca="1" ref="EO228" ca="1">_FV(EO227,"Capitalisation boursière",TRUE)</f>
        <v>659350300000</v>
      </c>
      <c r="EP228" s="215" cm="1">
        <f t="array" aca="1" ref="EP228" ca="1">_FV(EP227,"Capitalisation boursière",TRUE)</f>
        <v>25027230000000</v>
      </c>
      <c r="EQ228" s="215" cm="1">
        <f t="array" aca="1" ref="EQ228" ca="1">_FV(EQ227,"Capitalisation boursière",TRUE)</f>
        <v>2369907429560</v>
      </c>
      <c r="ER228" s="215" cm="1">
        <f t="array" aca="1" ref="ER228" ca="1">_FV(ER227,"Capitalisation boursière",TRUE)</f>
        <v>107773100000</v>
      </c>
      <c r="ES228" s="215" cm="1">
        <f t="array" aca="1" ref="ES228" ca="1">_FV(ES227,"Capitalisation boursière",TRUE)</f>
        <v>24099607</v>
      </c>
      <c r="ET228" s="215" cm="1">
        <f t="array" aca="1" ref="ET228" ca="1">_FV(ET227,"Capitalisation boursière",TRUE)</f>
        <v>623980200000</v>
      </c>
      <c r="EU228" s="215" cm="1">
        <f t="array" aca="1" ref="EU228" ca="1">_FV(EU227,"Capitalisation boursière",TRUE)</f>
        <v>2596090000</v>
      </c>
      <c r="EV228" s="215" cm="1">
        <f t="array" aca="1" ref="EV228" ca="1">_FV(EV227,"Capitalisation boursière",TRUE)</f>
        <v>1075309000000</v>
      </c>
      <c r="EW228" s="215" cm="1">
        <f t="array" aca="1" ref="EW228" ca="1">_FV(EW227,"Capitalisation boursière",TRUE)</f>
        <v>2362192000000</v>
      </c>
      <c r="EX228" s="215" cm="1">
        <f t="array" aca="1" ref="EX228" ca="1">_FV(EX227,"Capitalisation boursière",TRUE)</f>
        <v>148336641600</v>
      </c>
      <c r="EY228" s="215" cm="1">
        <f t="array" aca="1" ref="EY228" ca="1">_FV(EY227,"Capitalisation boursière",TRUE)</f>
        <v>207260146656</v>
      </c>
      <c r="EZ228" s="215" cm="1">
        <f t="array" aca="1" ref="EZ228" ca="1">_FV(EZ227,"Capitalisation boursière",TRUE)</f>
        <v>86636210000</v>
      </c>
      <c r="FA228" s="215" cm="1">
        <f t="array" aca="1" ref="FA228" ca="1">_FV(FA227,"Capitalisation boursière",TRUE)</f>
        <v>1750534000000</v>
      </c>
      <c r="FB228" s="215" cm="1">
        <f t="array" aca="1" ref="FB228" ca="1">_FV(FB227,"Capitalisation boursière",TRUE)</f>
        <v>129126889</v>
      </c>
      <c r="FC228" s="215" cm="1">
        <f t="array" aca="1" ref="FC228" ca="1">_FV(FC227,"Capitalisation boursière",TRUE)</f>
        <v>282837500</v>
      </c>
      <c r="FD228" s="215" cm="1">
        <f t="array" aca="1" ref="FD228" ca="1">_FV(FD227,"Capitalisation boursière",TRUE)</f>
        <v>419438000</v>
      </c>
      <c r="FE228" s="215" cm="1">
        <f t="array" aca="1" ref="FE228" ca="1">_FV(FE227,"Capitalisation boursière",TRUE)</f>
        <v>27807572800</v>
      </c>
      <c r="FF228" s="215" cm="1">
        <f t="array" aca="1" ref="FF228" ca="1">_FV(FF227,"Capitalisation boursière",TRUE)</f>
        <v>8547720000000</v>
      </c>
      <c r="FG228" s="215" cm="1">
        <f t="array" aca="1" ref="FG228" ca="1">_FV(FG227,"Capitalisation boursière",TRUE)</f>
        <v>86319560000</v>
      </c>
      <c r="FH228" s="215" cm="1">
        <f t="array" aca="1" ref="FH228" ca="1">_FV(FH227,"Capitalisation boursière",TRUE)</f>
        <v>409839310940</v>
      </c>
      <c r="FI228" s="215" cm="1">
        <f t="array" aca="1" ref="FI228" ca="1">_FV(FI227,"Capitalisation boursière",TRUE)</f>
        <v>163027500000</v>
      </c>
      <c r="FJ228" s="217" cm="1">
        <f t="array" aca="1" ref="FJ228" ca="1">_FV(FJ227,"Capitalisation boursière",TRUE)</f>
        <v>21591290000000</v>
      </c>
    </row>
    <row r="229" spans="1:167">
      <c r="C229" s="4"/>
      <c r="D229" s="4"/>
      <c r="E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row>
    <row r="231" spans="1:167">
      <c r="A231" s="5" t="s">
        <v>196</v>
      </c>
      <c r="B231" s="394">
        <v>3.6200000000000003E-2</v>
      </c>
    </row>
    <row r="232" spans="1:167">
      <c r="A232" s="5"/>
      <c r="B232" s="396"/>
    </row>
    <row r="233" spans="1:167">
      <c r="A233" s="5"/>
      <c r="B233" s="397"/>
    </row>
    <row r="234" spans="1:167">
      <c r="A234" s="5"/>
      <c r="B234" s="5"/>
    </row>
  </sheetData>
  <phoneticPr fontId="4" type="noConversion"/>
  <conditionalFormatting sqref="FK186">
    <cfRule type="cellIs" dxfId="65" priority="6" operator="greaterThan">
      <formula>1</formula>
    </cfRule>
    <cfRule type="cellIs" dxfId="64" priority="7" operator="lessThan">
      <formula>-1</formula>
    </cfRule>
  </conditionalFormatting>
  <conditionalFormatting sqref="FN1">
    <cfRule type="cellIs" dxfId="63" priority="15" operator="equal">
      <formula>"JPM"</formula>
    </cfRule>
    <cfRule type="duplicateValues" dxfId="62" priority="16"/>
    <cfRule type="containsText" dxfId="61" priority="17" operator="containsText" text="JNJ">
      <formula>NOT(ISERROR(SEARCH("JNJ",FN1)))</formula>
    </cfRule>
    <cfRule type="duplicateValues" dxfId="60" priority="18"/>
    <cfRule type="duplicateValues" dxfId="59" priority="19"/>
    <cfRule type="duplicateValues" dxfId="58" priority="20"/>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D026-0E45-413B-8215-B26290E4356C}">
  <dimension ref="B1:L23"/>
  <sheetViews>
    <sheetView zoomScale="94" workbookViewId="0">
      <selection activeCell="I2" sqref="I2:K19"/>
    </sheetView>
  </sheetViews>
  <sheetFormatPr defaultRowHeight="14.4"/>
  <cols>
    <col min="2" max="2" width="20.33203125" bestFit="1" customWidth="1"/>
    <col min="3" max="4" width="17" bestFit="1" customWidth="1"/>
    <col min="5" max="5" width="19.5546875" bestFit="1" customWidth="1"/>
    <col min="6" max="6" width="8.6640625" bestFit="1" customWidth="1"/>
    <col min="7" max="7" width="14.88671875" bestFit="1" customWidth="1"/>
    <col min="9" max="10" width="15.44140625" bestFit="1" customWidth="1"/>
    <col min="11" max="11" width="14.44140625" bestFit="1" customWidth="1"/>
  </cols>
  <sheetData>
    <row r="1" spans="2:12" ht="15" thickBot="1"/>
    <row r="2" spans="2:12" ht="15" thickBot="1">
      <c r="B2" s="25" t="s">
        <v>208</v>
      </c>
      <c r="C2" s="26" t="s">
        <v>209</v>
      </c>
      <c r="D2" s="27" t="s">
        <v>210</v>
      </c>
      <c r="E2" s="27" t="s">
        <v>211</v>
      </c>
      <c r="F2" s="330" t="s">
        <v>212</v>
      </c>
      <c r="G2" s="398" t="s">
        <v>213</v>
      </c>
      <c r="H2" s="409" t="s">
        <v>214</v>
      </c>
      <c r="I2" s="410" t="s">
        <v>215</v>
      </c>
      <c r="J2" s="411" t="s">
        <v>216</v>
      </c>
      <c r="K2" s="412" t="s">
        <v>217</v>
      </c>
    </row>
    <row r="3" spans="2:12" ht="15" thickBot="1">
      <c r="B3" s="21" t="s">
        <v>218</v>
      </c>
      <c r="C3" s="22">
        <v>45971</v>
      </c>
      <c r="D3" s="23">
        <v>45978</v>
      </c>
      <c r="E3" s="24" t="s">
        <v>218</v>
      </c>
      <c r="F3" s="331" t="s">
        <v>218</v>
      </c>
      <c r="G3" s="399" t="s">
        <v>218</v>
      </c>
      <c r="H3" s="404" t="s">
        <v>218</v>
      </c>
      <c r="I3" s="407"/>
      <c r="J3" s="407"/>
      <c r="K3" s="407"/>
    </row>
    <row r="4" spans="2:12">
      <c r="B4" s="28" t="s">
        <v>2</v>
      </c>
      <c r="C4" s="29">
        <v>222.8</v>
      </c>
      <c r="D4" s="44">
        <v>233</v>
      </c>
      <c r="E4" s="30">
        <f>(D4-C4)/C4</f>
        <v>4.5780969479353624E-2</v>
      </c>
      <c r="F4" s="332">
        <v>5.6350470999999999E-2</v>
      </c>
      <c r="G4" s="400">
        <f>E4*F4</f>
        <v>2.5797791929982015E-3</v>
      </c>
      <c r="H4" s="405" t="str" cm="1">
        <f t="array" ref="H4">_xlfn.XLOOKUP(B4,Tableau11[[#Headers],[UCB.BR]:[9983.T]], main!$C$216:$FJ$216, "")</f>
        <v>EU</v>
      </c>
      <c r="I4" s="408" cm="1">
        <f t="array" ref="I4">_xlfn.XLOOKUP($B4, Tableau11[[#Headers],[UCB.BR]:[9983.T]],main!$C$209:$FJ$209)</f>
        <v>0.36422038582291999</v>
      </c>
      <c r="J4" s="408" cm="1">
        <f t="array" ref="J4">_xlfn.XLOOKUP($B4, Tableau11[[#Headers],[UCB.BR]:[9983.T]],main!$C$201:$FJ$201)</f>
        <v>0.77980065403233889</v>
      </c>
      <c r="K4" s="408" cm="1">
        <f t="array" ref="K4">_xlfn.XLOOKUP($B4, Tableau11[[#Headers],[UCB.BR]:[9983.T]],main!$C$185:$FJ$185)</f>
        <v>0.48574300256276337</v>
      </c>
    </row>
    <row r="5" spans="2:12">
      <c r="B5" s="15" t="s">
        <v>6</v>
      </c>
      <c r="C5" s="19">
        <v>172.14</v>
      </c>
      <c r="D5" s="10">
        <v>154.85</v>
      </c>
      <c r="E5" s="14">
        <f>(D5-C5)/C5</f>
        <v>-0.10044150110375272</v>
      </c>
      <c r="F5" s="333">
        <v>3.2855533999999999E-2</v>
      </c>
      <c r="G5" s="401">
        <f>F5*E5</f>
        <v>-3.3000591545253848E-3</v>
      </c>
      <c r="H5" s="405" t="str" cm="1">
        <f t="array" ref="H5">_xlfn.XLOOKUP(B5,Tableau11[[#Headers],[UCB.BR]:[9983.T]], main!$C$216:$FJ$216, "")</f>
        <v>AM</v>
      </c>
      <c r="I5" s="408" cm="1">
        <f t="array" ref="I5">_xlfn.XLOOKUP(B5, Tableau11[[#Headers],[UCB.BR]:[9983.T]],main!$C$209:$FJ$209)</f>
        <v>1.2831775685117892</v>
      </c>
      <c r="J5" s="408" cm="1">
        <f t="array" ref="J5">_xlfn.XLOOKUP($B5, Tableau11[[#Headers],[UCB.BR]:[9983.T]],main!$C$201:$FJ$201)</f>
        <v>2.6357755880132183</v>
      </c>
      <c r="K5" s="408" cm="1">
        <f t="array" ref="K5">_xlfn.XLOOKUP($B5, Tableau11[[#Headers],[UCB.BR]:[9983.T]],main!$C$185:$FJ$185)</f>
        <v>1.6077734157650294</v>
      </c>
    </row>
    <row r="6" spans="2:12">
      <c r="B6" s="15" t="s">
        <v>23</v>
      </c>
      <c r="C6" s="19">
        <v>21.61</v>
      </c>
      <c r="D6" s="45">
        <v>20.399999999999999</v>
      </c>
      <c r="E6" s="11">
        <f>(D6-C6)/C6</f>
        <v>-5.5992596020360982E-2</v>
      </c>
      <c r="F6" s="334">
        <v>6.9288836000000006E-2</v>
      </c>
      <c r="G6" s="401">
        <f t="shared" ref="G6:G18" si="0">F6*E6</f>
        <v>-3.8796618028690451E-3</v>
      </c>
      <c r="H6" s="405" t="str" cm="1">
        <f t="array" ref="H6">_xlfn.XLOOKUP(B6,Tableau11[[#Headers],[UCB.BR]:[9983.T]], main!$C$216:$FJ$216, "")</f>
        <v>EU</v>
      </c>
      <c r="I6" s="408" cm="1">
        <f t="array" ref="I6">_xlfn.XLOOKUP(B6, Tableau11[[#Headers],[UCB.BR]:[9983.T]],main!$C$209:$FJ$209)</f>
        <v>0.546358521025058</v>
      </c>
      <c r="J6" s="408" cm="1">
        <f t="array" ref="J6">_xlfn.XLOOKUP($B6, Tableau11[[#Headers],[UCB.BR]:[9983.T]],main!$C$201:$FJ$201)</f>
        <v>0.8305530255091782</v>
      </c>
      <c r="K6" s="408" cm="1">
        <f t="array" ref="K6">_xlfn.XLOOKUP($B6, Tableau11[[#Headers],[UCB.BR]:[9983.T]],main!$C$185:$FJ$185)</f>
        <v>0.67343425588267225</v>
      </c>
      <c r="L6" s="51"/>
    </row>
    <row r="7" spans="2:12">
      <c r="B7" s="15" t="s">
        <v>42</v>
      </c>
      <c r="C7" s="19">
        <v>21.93</v>
      </c>
      <c r="D7" s="10">
        <v>21.62</v>
      </c>
      <c r="E7" s="14">
        <f t="shared" ref="E7:E18" si="1">(D7-C7)/C7</f>
        <v>-1.4135886912904639E-2</v>
      </c>
      <c r="F7" s="333">
        <v>4.7337389000000001E-2</v>
      </c>
      <c r="G7" s="401">
        <f>F7*E7</f>
        <v>-6.6915597765617601E-4</v>
      </c>
      <c r="H7" s="405" t="str" cm="1">
        <f t="array" ref="H7">_xlfn.XLOOKUP(B7,Tableau11[[#Headers],[UCB.BR]:[9983.T]], main!$C$216:$FJ$216, "")</f>
        <v>EU</v>
      </c>
      <c r="I7" s="408" cm="1">
        <f t="array" ref="I7">_xlfn.XLOOKUP(B7, Tableau11[[#Headers],[UCB.BR]:[9983.T]],main!$C$209:$FJ$209)</f>
        <v>0.21984701849314153</v>
      </c>
      <c r="J7" s="408" cm="1">
        <f t="array" ref="J7">_xlfn.XLOOKUP($B7, Tableau11[[#Headers],[UCB.BR]:[9983.T]],main!$C$201:$FJ$201)</f>
        <v>-0.1269690371869798</v>
      </c>
      <c r="K7" s="408" cm="1">
        <f t="array" ref="K7">_xlfn.XLOOKUP($B7, Tableau11[[#Headers],[UCB.BR]:[9983.T]],main!$C$185:$FJ$185)</f>
        <v>0.24215458272547119</v>
      </c>
      <c r="L7" s="51"/>
    </row>
    <row r="8" spans="2:12">
      <c r="B8" s="15" t="s">
        <v>57</v>
      </c>
      <c r="C8" s="19">
        <v>111.22</v>
      </c>
      <c r="D8" s="10">
        <v>104.31</v>
      </c>
      <c r="E8" s="11">
        <f t="shared" si="1"/>
        <v>-6.2129113468800547E-2</v>
      </c>
      <c r="F8" s="335">
        <v>5.4573515000000003E-2</v>
      </c>
      <c r="G8" s="401">
        <f>F8*E8</f>
        <v>-3.3906041058262889E-3</v>
      </c>
      <c r="H8" s="405" t="str" cm="1">
        <f t="array" ref="H8">_xlfn.XLOOKUP(B8,Tableau11[[#Headers],[UCB.BR]:[9983.T]], main!$C$216:$FJ$216, "")</f>
        <v>AM</v>
      </c>
      <c r="I8" s="408" cm="1">
        <f t="array" ref="I8">_xlfn.XLOOKUP(B8, Tableau11[[#Headers],[UCB.BR]:[9983.T]],main!$C$209:$FJ$209)</f>
        <v>0.48933068219628884</v>
      </c>
      <c r="J8" s="408" cm="1">
        <f t="array" ref="J8">_xlfn.XLOOKUP($B8, Tableau11[[#Headers],[UCB.BR]:[9983.T]],main!$C$201:$FJ$201)</f>
        <v>1.2094380585079505</v>
      </c>
      <c r="K8" s="408" cm="1">
        <f t="array" ref="K8">_xlfn.XLOOKUP($B8, Tableau11[[#Headers],[UCB.BR]:[9983.T]],main!$C$185:$FJ$185)</f>
        <v>0.65786247674281495</v>
      </c>
      <c r="L8" s="51"/>
    </row>
    <row r="9" spans="2:12">
      <c r="B9" s="15" t="s">
        <v>64</v>
      </c>
      <c r="C9" s="19">
        <v>304.17</v>
      </c>
      <c r="D9" s="10">
        <v>287.44</v>
      </c>
      <c r="E9" s="14">
        <f t="shared" si="1"/>
        <v>-5.5002136962882656E-2</v>
      </c>
      <c r="F9" s="336">
        <v>0.1</v>
      </c>
      <c r="G9" s="401">
        <f t="shared" si="0"/>
        <v>-5.5002136962882661E-3</v>
      </c>
      <c r="H9" s="405" t="str" cm="1">
        <f t="array" ref="H9">_xlfn.XLOOKUP(B9,Tableau11[[#Headers],[UCB.BR]:[9983.T]], main!$C$216:$FJ$216, "")</f>
        <v>AM</v>
      </c>
      <c r="I9" s="408" cm="1">
        <f t="array" ref="I9">_xlfn.XLOOKUP(B9, Tableau11[[#Headers],[UCB.BR]:[9983.T]],main!$C$209:$FJ$209)</f>
        <v>0.56825913124116467</v>
      </c>
      <c r="J9" s="408" cm="1">
        <f t="array" ref="J9">_xlfn.XLOOKUP($B9, Tableau11[[#Headers],[UCB.BR]:[9983.T]],main!$C$201:$FJ$201)</f>
        <v>1.6605185710194261</v>
      </c>
      <c r="K9" s="408" cm="1">
        <f t="array" ref="K9">_xlfn.XLOOKUP($B9, Tableau11[[#Headers],[UCB.BR]:[9983.T]],main!$C$185:$FJ$185)</f>
        <v>0.78614632128372053</v>
      </c>
      <c r="L9" s="51"/>
    </row>
    <row r="10" spans="2:12">
      <c r="B10" s="15" t="s">
        <v>74</v>
      </c>
      <c r="C10" s="19">
        <v>102.54</v>
      </c>
      <c r="D10" s="10">
        <v>105.32</v>
      </c>
      <c r="E10" s="11">
        <f t="shared" si="1"/>
        <v>2.7111371172225344E-2</v>
      </c>
      <c r="F10" s="334">
        <v>0.1</v>
      </c>
      <c r="G10" s="401">
        <f t="shared" si="0"/>
        <v>2.7111371172225344E-3</v>
      </c>
      <c r="H10" s="405" t="str" cm="1">
        <f t="array" ref="H10">_xlfn.XLOOKUP(B10,Tableau11[[#Headers],[UCB.BR]:[9983.T]], main!$C$216:$FJ$216, "")</f>
        <v>AM</v>
      </c>
      <c r="I10" s="408" cm="1">
        <f t="array" ref="I10">_xlfn.XLOOKUP(B10, Tableau11[[#Headers],[UCB.BR]:[9983.T]],main!$C$209:$FJ$209)</f>
        <v>0.20634602821838816</v>
      </c>
      <c r="J10" s="408" cm="1">
        <f t="array" ref="J10">_xlfn.XLOOKUP($B10, Tableau11[[#Headers],[UCB.BR]:[9983.T]],main!$C$201:$FJ$201)</f>
        <v>0.76658311646715815</v>
      </c>
      <c r="K10" s="408" cm="1">
        <f t="array" ref="K10">_xlfn.XLOOKUP($B10, Tableau11[[#Headers],[UCB.BR]:[9983.T]],main!$C$185:$FJ$185)</f>
        <v>0.32642243574298302</v>
      </c>
      <c r="L10" s="51"/>
    </row>
    <row r="11" spans="2:12">
      <c r="B11" s="15" t="s">
        <v>85</v>
      </c>
      <c r="C11" s="19">
        <v>1.75</v>
      </c>
      <c r="D11" s="10">
        <v>1.63</v>
      </c>
      <c r="E11" s="14">
        <f t="shared" si="1"/>
        <v>-6.857142857142863E-2</v>
      </c>
      <c r="F11" s="336">
        <v>0.1</v>
      </c>
      <c r="G11" s="401">
        <f t="shared" si="0"/>
        <v>-6.8571428571428637E-3</v>
      </c>
      <c r="H11" s="405" t="str" cm="1">
        <f t="array" ref="H11">_xlfn.XLOOKUP(B11,Tableau11[[#Headers],[UCB.BR]:[9983.T]], main!$C$216:$FJ$216, "")</f>
        <v>AS</v>
      </c>
      <c r="I11" s="408" cm="1">
        <f t="array" ref="I11">_xlfn.XLOOKUP(B11, Tableau11[[#Headers],[UCB.BR]:[9983.T]],main!$C$209:$FJ$209)</f>
        <v>0.22880947044321182</v>
      </c>
      <c r="J11" s="408" cm="1">
        <f t="array" ref="J11">_xlfn.XLOOKUP($B11, Tableau11[[#Headers],[UCB.BR]:[9983.T]],main!$C$201:$FJ$201)</f>
        <v>0.14308504055899215</v>
      </c>
      <c r="K11" s="408" cm="1">
        <f t="array" ref="K11">_xlfn.XLOOKUP($B11, Tableau11[[#Headers],[UCB.BR]:[9983.T]],main!$C$185:$FJ$185)</f>
        <v>0.28066525376897644</v>
      </c>
      <c r="L11" s="51"/>
    </row>
    <row r="12" spans="2:12">
      <c r="B12" s="15" t="s">
        <v>93</v>
      </c>
      <c r="C12" s="19">
        <v>1806.5</v>
      </c>
      <c r="D12" s="10">
        <v>1713</v>
      </c>
      <c r="E12" s="11">
        <f t="shared" si="1"/>
        <v>-5.1757542208690839E-2</v>
      </c>
      <c r="F12" s="335">
        <v>5.0886371E-2</v>
      </c>
      <c r="G12" s="401">
        <f t="shared" si="0"/>
        <v>-2.6337534948796012E-3</v>
      </c>
      <c r="H12" s="405" t="str" cm="1">
        <f t="array" ref="H12">_xlfn.XLOOKUP(B12,Tableau11[[#Headers],[UCB.BR]:[9983.T]], main!$C$216:$FJ$216, "")</f>
        <v>AM</v>
      </c>
      <c r="I12" s="408" cm="1">
        <f t="array" ref="I12">_xlfn.XLOOKUP(B12, Tableau11[[#Headers],[UCB.BR]:[9983.T]],main!$C$209:$FJ$209)</f>
        <v>0.21070350510798683</v>
      </c>
      <c r="J12" s="408" cm="1">
        <f t="array" ref="J12">_xlfn.XLOOKUP($B12, Tableau11[[#Headers],[UCB.BR]:[9983.T]],main!$C$201:$FJ$201)</f>
        <v>0.45827327588563199</v>
      </c>
      <c r="K12" s="408" cm="1">
        <f t="array" ref="K12">_xlfn.XLOOKUP($B12, Tableau11[[#Headers],[UCB.BR]:[9983.T]],main!$C$185:$FJ$185)</f>
        <v>0.29704590352521199</v>
      </c>
      <c r="L12" s="51"/>
    </row>
    <row r="13" spans="2:12">
      <c r="B13" s="15" t="s">
        <v>94</v>
      </c>
      <c r="C13" s="19">
        <v>232.29</v>
      </c>
      <c r="D13" s="10">
        <v>236.28</v>
      </c>
      <c r="E13" s="14">
        <f t="shared" si="1"/>
        <v>1.7176804855999008E-2</v>
      </c>
      <c r="F13" s="333">
        <v>7.4610684999999996E-2</v>
      </c>
      <c r="G13" s="401">
        <f t="shared" si="0"/>
        <v>1.2815731764174122E-3</v>
      </c>
      <c r="H13" s="405" t="str" cm="1">
        <f t="array" ref="H13">_xlfn.XLOOKUP(B13,Tableau11[[#Headers],[UCB.BR]:[9983.T]], main!$C$216:$FJ$216, "")</f>
        <v>AM</v>
      </c>
      <c r="I13" s="408" cm="1">
        <f t="array" ref="I13">_xlfn.XLOOKUP(B13, Tableau11[[#Headers],[UCB.BR]:[9983.T]],main!$C$209:$FJ$209)</f>
        <v>0.13799472210594649</v>
      </c>
      <c r="J13" s="408" cm="1">
        <f t="array" ref="J13">_xlfn.XLOOKUP($B13, Tableau11[[#Headers],[UCB.BR]:[9983.T]],main!$C$201:$FJ$201)</f>
        <v>0.32766100754265259</v>
      </c>
      <c r="K13" s="408" cm="1">
        <f t="array" ref="K13">_xlfn.XLOOKUP($B13, Tableau11[[#Headers],[UCB.BR]:[9983.T]],main!$C$185:$FJ$185)</f>
        <v>0.21004605721651348</v>
      </c>
      <c r="L13" s="51"/>
    </row>
    <row r="14" spans="2:12">
      <c r="B14" s="15" t="s">
        <v>95</v>
      </c>
      <c r="C14" s="19">
        <v>430</v>
      </c>
      <c r="D14" s="10">
        <v>414.92</v>
      </c>
      <c r="E14" s="11">
        <f t="shared" si="1"/>
        <v>-3.5069767441860425E-2</v>
      </c>
      <c r="F14" s="335">
        <v>6.4892538999999999E-2</v>
      </c>
      <c r="G14" s="401">
        <f t="shared" si="0"/>
        <v>-2.275766251441858E-3</v>
      </c>
      <c r="H14" s="405" t="str" cm="1">
        <f t="array" ref="H14">_xlfn.XLOOKUP(B14,Tableau11[[#Headers],[UCB.BR]:[9983.T]], main!$C$216:$FJ$216, "")</f>
        <v>EU</v>
      </c>
      <c r="I14" s="408" cm="1">
        <f t="array" ref="I14">_xlfn.XLOOKUP(B14, Tableau11[[#Headers],[UCB.BR]:[9983.T]],main!$C$209:$FJ$209)</f>
        <v>0.31648577094792979</v>
      </c>
      <c r="J14" s="408" cm="1">
        <f t="array" ref="J14">_xlfn.XLOOKUP($B14, Tableau11[[#Headers],[UCB.BR]:[9983.T]],main!$C$201:$FJ$201)</f>
        <v>0.19994718083170065</v>
      </c>
      <c r="K14" s="408" cm="1">
        <f t="array" ref="K14">_xlfn.XLOOKUP($B14, Tableau11[[#Headers],[UCB.BR]:[9983.T]],main!$C$185:$FJ$185)</f>
        <v>0.37456317844957554</v>
      </c>
      <c r="L14" s="51"/>
    </row>
    <row r="15" spans="2:12">
      <c r="B15" s="16" t="s">
        <v>152</v>
      </c>
      <c r="C15" s="19">
        <v>19.89</v>
      </c>
      <c r="D15" s="10">
        <v>18.61</v>
      </c>
      <c r="E15" s="14">
        <f t="shared" si="1"/>
        <v>-6.4353946706887932E-2</v>
      </c>
      <c r="F15" s="333">
        <v>1.6899999999999998E-2</v>
      </c>
      <c r="G15" s="401">
        <f t="shared" si="0"/>
        <v>-1.0875816993464059E-3</v>
      </c>
      <c r="H15" s="405" t="str" cm="1">
        <f t="array" ref="H15">_xlfn.XLOOKUP(B15,Tableau11[[#Headers],[UCB.BR]:[9983.T]], main!$C$216:$FJ$216, "")</f>
        <v>AM</v>
      </c>
      <c r="I15" s="408" cm="1">
        <f t="array" ref="I15">_xlfn.XLOOKUP(B15, Tableau11[[#Headers],[UCB.BR]:[9983.T]],main!$C$209:$FJ$209)</f>
        <v>0.2860619071769866</v>
      </c>
      <c r="J15" s="408" cm="1">
        <f t="array" ref="J15">_xlfn.XLOOKUP($B15, Tableau11[[#Headers],[UCB.BR]:[9983.T]],main!$C$201:$FJ$201)</f>
        <v>0.57428559090256903</v>
      </c>
      <c r="K15" s="408" cm="1">
        <f t="array" ref="K15">_xlfn.XLOOKUP($B15, Tableau11[[#Headers],[UCB.BR]:[9983.T]],main!$C$185:$FJ$185)</f>
        <v>0.38509790137424504</v>
      </c>
      <c r="L15" s="51"/>
    </row>
    <row r="16" spans="2:12">
      <c r="B16" s="15" t="s">
        <v>139</v>
      </c>
      <c r="C16" s="19">
        <v>8.9600000000000009</v>
      </c>
      <c r="D16" s="10">
        <v>8.6999999999999993</v>
      </c>
      <c r="E16" s="11">
        <f t="shared" si="1"/>
        <v>-2.9017857142857314E-2</v>
      </c>
      <c r="F16" s="335">
        <v>5.0799999999999998E-2</v>
      </c>
      <c r="G16" s="401">
        <f t="shared" si="0"/>
        <v>-1.4741071428571516E-3</v>
      </c>
      <c r="H16" s="405" t="str" cm="1">
        <f t="array" ref="H16">_xlfn.XLOOKUP(B16,Tableau11[[#Headers],[UCB.BR]:[9983.T]], main!$C$216:$FJ$216, "")</f>
        <v>AS</v>
      </c>
      <c r="I16" s="408" cm="1">
        <f t="array" ref="I16">_xlfn.XLOOKUP(B16, Tableau11[[#Headers],[UCB.BR]:[9983.T]],main!$C$209:$FJ$209)</f>
        <v>0.37457825304826114</v>
      </c>
      <c r="J16" s="408" cm="1">
        <f t="array" ref="J16">_xlfn.XLOOKUP($B16, Tableau11[[#Headers],[UCB.BR]:[9983.T]],main!$C$201:$FJ$201)</f>
        <v>-0.16707258205589745</v>
      </c>
      <c r="K16" s="408" cm="1">
        <f t="array" ref="K16">_xlfn.XLOOKUP($B16, Tableau11[[#Headers],[UCB.BR]:[9983.T]],main!$C$185:$FJ$185)</f>
        <v>0.39249785047001429</v>
      </c>
      <c r="L16" s="51"/>
    </row>
    <row r="17" spans="2:12">
      <c r="B17" s="15" t="s">
        <v>148</v>
      </c>
      <c r="C17" s="19">
        <v>248.83</v>
      </c>
      <c r="D17" s="10">
        <v>251.32</v>
      </c>
      <c r="E17" s="14">
        <f t="shared" si="1"/>
        <v>1.0006831973636542E-2</v>
      </c>
      <c r="F17" s="333">
        <v>8.1500000000000003E-2</v>
      </c>
      <c r="G17" s="401">
        <f t="shared" si="0"/>
        <v>8.1555680585137819E-4</v>
      </c>
      <c r="H17" s="405" t="str" cm="1">
        <f t="array" ref="H17">_xlfn.XLOOKUP(B17,Tableau11[[#Headers],[UCB.BR]:[9983.T]], main!$C$216:$FJ$216, "")</f>
        <v>AS</v>
      </c>
      <c r="I17" s="408" cm="1">
        <f t="array" ref="I17">_xlfn.XLOOKUP(B17, Tableau11[[#Headers],[UCB.BR]:[9983.T]],main!$C$209:$FJ$209)</f>
        <v>0.54608264483225055</v>
      </c>
      <c r="J17" s="408" cm="1">
        <f t="array" ref="J17">_xlfn.XLOOKUP($B17, Tableau11[[#Headers],[UCB.BR]:[9983.T]],main!$C$201:$FJ$201)</f>
        <v>1.0300367179926482</v>
      </c>
      <c r="K17" s="408" cm="1">
        <f t="array" ref="K17">_xlfn.XLOOKUP($B17, Tableau11[[#Headers],[UCB.BR]:[9983.T]],main!$C$185:$FJ$185)</f>
        <v>0.6949850741810828</v>
      </c>
      <c r="L17" s="51"/>
    </row>
    <row r="18" spans="2:12" ht="15" thickBot="1">
      <c r="B18" s="17" t="s">
        <v>156</v>
      </c>
      <c r="C18" s="20">
        <v>87.85</v>
      </c>
      <c r="D18" s="12">
        <v>86</v>
      </c>
      <c r="E18" s="13">
        <f t="shared" si="1"/>
        <v>-2.1058622652248088E-2</v>
      </c>
      <c r="F18" s="337">
        <v>0.1</v>
      </c>
      <c r="G18" s="402">
        <f t="shared" si="0"/>
        <v>-2.1058622652248087E-3</v>
      </c>
      <c r="H18" s="405" t="str" cm="1">
        <f t="array" ref="H18">_xlfn.XLOOKUP(B18,Tableau11[[#Headers],[UCB.BR]:[9983.T]], main!$C$216:$FJ$216, "")</f>
        <v>AS</v>
      </c>
      <c r="I18" s="408" cm="1">
        <f t="array" ref="I18">_xlfn.XLOOKUP(B18, Tableau11[[#Headers],[UCB.BR]:[9983.T]],main!$C$209:$FJ$209)</f>
        <v>0.22801630320154154</v>
      </c>
      <c r="J18" s="408" cm="1">
        <f t="array" ref="J18">_xlfn.XLOOKUP($B18, Tableau11[[#Headers],[UCB.BR]:[9983.T]],main!$C$201:$FJ$201)</f>
        <v>-7.1119805596331007E-2</v>
      </c>
      <c r="K18" s="408" cm="1">
        <f t="array" ref="K18">_xlfn.XLOOKUP($B18, Tableau11[[#Headers],[UCB.BR]:[9983.T]],main!$C$185:$FJ$185)</f>
        <v>0.25643466326044928</v>
      </c>
      <c r="L18" s="51"/>
    </row>
    <row r="19" spans="2:12" ht="15" thickBot="1">
      <c r="B19" s="18" t="s">
        <v>219</v>
      </c>
      <c r="C19" s="6"/>
      <c r="D19" s="6"/>
      <c r="E19" s="6"/>
      <c r="F19" s="393"/>
      <c r="G19" s="403">
        <f>SUM(G4:G18)</f>
        <v>-2.5785862155568325E-2</v>
      </c>
      <c r="H19" s="406" t="str" cm="1">
        <f t="array" ref="H19">_xlfn.XLOOKUP(B19,Tableau11[[#Headers],[UCB.BR]:[9983.T]], main!$C$216:$FJ$216, "")</f>
        <v/>
      </c>
      <c r="I19" s="407">
        <f>SUMPRODUCT(I4:I18,F4:F18)</f>
        <v>0.37071873269862704</v>
      </c>
      <c r="J19" s="407">
        <f>SUMPRODUCT(J4:J18,F4:F18)</f>
        <v>0.64389768475210629</v>
      </c>
      <c r="K19" s="407">
        <f>SUMPRODUCT(K4:K18,F4:F18)</f>
        <v>0.47737123045629903</v>
      </c>
      <c r="L19" s="51"/>
    </row>
    <row r="20" spans="2:12">
      <c r="I20" s="51"/>
      <c r="J20" s="51"/>
      <c r="K20" s="51"/>
      <c r="L20" s="51"/>
    </row>
    <row r="21" spans="2:12">
      <c r="D21" t="s">
        <v>199</v>
      </c>
      <c r="E21">
        <f>SUMIF(H4:H18, "*EU*", F4:F18)</f>
        <v>0.23786923500000001</v>
      </c>
      <c r="I21" s="51"/>
      <c r="J21" s="51"/>
      <c r="K21" s="51"/>
      <c r="L21" s="51"/>
    </row>
    <row r="22" spans="2:12">
      <c r="D22" t="s">
        <v>200</v>
      </c>
      <c r="E22">
        <f>SUMIF(H5:H19, "*AM*", F5:F19)</f>
        <v>0.42982610499999996</v>
      </c>
      <c r="F22" s="1"/>
      <c r="I22" s="51"/>
      <c r="J22" s="51"/>
      <c r="K22" s="51"/>
      <c r="L22" s="51"/>
    </row>
    <row r="23" spans="2:12">
      <c r="D23" t="s">
        <v>201</v>
      </c>
      <c r="E23">
        <f>SUMIF(H6:H20, "*AS*", F6:F20)</f>
        <v>0.33230000000000004</v>
      </c>
    </row>
  </sheetData>
  <conditionalFormatting sqref="G4">
    <cfRule type="notContainsBlanks" dxfId="57" priority="7">
      <formula>LEN(TRIM(G4))&gt;0</formula>
    </cfRule>
  </conditionalFormatting>
  <conditionalFormatting sqref="G10">
    <cfRule type="notContainsBlanks" dxfId="56" priority="6">
      <formula>LEN(TRIM(G10))&gt;0</formula>
    </cfRule>
  </conditionalFormatting>
  <conditionalFormatting sqref="G13">
    <cfRule type="notContainsBlanks" dxfId="55" priority="5">
      <formula>LEN(TRIM(G13))&gt;0</formula>
    </cfRule>
  </conditionalFormatting>
  <conditionalFormatting sqref="G17">
    <cfRule type="notContainsBlanks" dxfId="54" priority="4">
      <formula>LEN(TRIM(G17))&gt;0</formula>
    </cfRule>
  </conditionalFormatting>
  <conditionalFormatting sqref="G19">
    <cfRule type="notContainsBlanks" dxfId="53" priority="3">
      <formula>LEN(TRIM(G19))&gt;0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26E6A-B2D9-4722-A531-E9274890C2FD}">
  <dimension ref="A1:R26"/>
  <sheetViews>
    <sheetView topLeftCell="A2" zoomScale="67" workbookViewId="0">
      <selection activeCell="Q18" sqref="Q18"/>
    </sheetView>
  </sheetViews>
  <sheetFormatPr defaultRowHeight="14.4"/>
  <cols>
    <col min="1" max="1" width="15.6640625" customWidth="1"/>
    <col min="2" max="2" width="20.33203125" bestFit="1" customWidth="1"/>
    <col min="3" max="3" width="17" bestFit="1" customWidth="1"/>
    <col min="4" max="4" width="19.88671875" customWidth="1"/>
    <col min="5" max="5" width="19.5546875" bestFit="1" customWidth="1"/>
    <col min="6" max="6" width="15.88671875" customWidth="1"/>
    <col min="9" max="10" width="15.44140625" bestFit="1" customWidth="1"/>
    <col min="11" max="11" width="14.44140625" bestFit="1" customWidth="1"/>
    <col min="18" max="18" width="12.88671875" customWidth="1"/>
  </cols>
  <sheetData>
    <row r="1" spans="1:18" ht="15" thickBot="1">
      <c r="I1" s="51"/>
      <c r="J1" s="51"/>
      <c r="K1" s="51"/>
    </row>
    <row r="2" spans="1:18" ht="15" thickBot="1">
      <c r="A2" s="63" t="s">
        <v>208</v>
      </c>
      <c r="B2" s="64" t="s">
        <v>209</v>
      </c>
      <c r="C2" s="64" t="s">
        <v>210</v>
      </c>
      <c r="D2" s="64" t="s">
        <v>211</v>
      </c>
      <c r="E2" s="64" t="s">
        <v>212</v>
      </c>
      <c r="F2" s="65" t="s">
        <v>213</v>
      </c>
      <c r="G2" s="338" t="s">
        <v>214</v>
      </c>
      <c r="H2" s="6"/>
      <c r="I2" s="51"/>
      <c r="J2" s="51"/>
      <c r="K2" s="51"/>
    </row>
    <row r="3" spans="1:18" ht="15" thickBot="1">
      <c r="A3" s="66" t="s">
        <v>218</v>
      </c>
      <c r="B3" s="67">
        <v>45978</v>
      </c>
      <c r="C3" s="68">
        <v>45985</v>
      </c>
      <c r="D3" s="69" t="s">
        <v>218</v>
      </c>
      <c r="E3" s="69" t="s">
        <v>218</v>
      </c>
      <c r="F3" s="70" t="s">
        <v>218</v>
      </c>
      <c r="G3" s="342" t="s">
        <v>218</v>
      </c>
      <c r="H3" s="51"/>
      <c r="I3" s="51"/>
      <c r="J3" s="51"/>
      <c r="K3" s="51"/>
    </row>
    <row r="4" spans="1:18">
      <c r="A4" s="71" t="s">
        <v>2</v>
      </c>
      <c r="B4" s="72">
        <v>233</v>
      </c>
      <c r="C4" s="87">
        <v>240.5</v>
      </c>
      <c r="D4" s="73">
        <f>(C4-B4)/B4</f>
        <v>3.2188841201716736E-2</v>
      </c>
      <c r="E4" s="377">
        <v>5.6350470999999999E-2</v>
      </c>
      <c r="F4" s="372">
        <f>E4*D4</f>
        <v>1.813856362660944E-3</v>
      </c>
      <c r="G4" s="341" t="str" cm="1">
        <f t="array" ref="G4">_xlfn.XLOOKUP('week 2 compet'!A4,Tableau11[[#Headers],[UCB.BR]:[9983.T]], main!$C$216:$FJ$216, "")</f>
        <v>EU</v>
      </c>
      <c r="H4" s="6"/>
      <c r="I4" s="51"/>
      <c r="J4" s="51"/>
      <c r="K4" s="51"/>
    </row>
    <row r="5" spans="1:18" ht="15" thickBot="1">
      <c r="A5" s="74" t="s">
        <v>6</v>
      </c>
      <c r="B5" s="75">
        <v>154.85</v>
      </c>
      <c r="C5" s="79">
        <v>168.45</v>
      </c>
      <c r="D5" s="76">
        <f t="shared" ref="D5:D18" si="0">(C5-B5)/B5</f>
        <v>8.7826929286406161E-2</v>
      </c>
      <c r="E5" s="378">
        <v>3.2855533999999999E-2</v>
      </c>
      <c r="F5" s="373">
        <f t="shared" ref="F5:F18" si="1">E5*D5</f>
        <v>2.8856006612851134E-3</v>
      </c>
      <c r="G5" s="341" t="str" cm="1">
        <f t="array" ref="G5">_xlfn.XLOOKUP('week 2 compet'!A5,Tableau11[[#Headers],[UCB.BR]:[9983.T]], main!$C$216:$FJ$216, "")</f>
        <v>AM</v>
      </c>
      <c r="H5" s="6"/>
      <c r="I5" s="53"/>
      <c r="J5" s="53"/>
      <c r="K5" s="53"/>
    </row>
    <row r="6" spans="1:18" ht="15" thickBot="1">
      <c r="A6" s="74" t="s">
        <v>23</v>
      </c>
      <c r="B6" s="77">
        <v>20.399999999999999</v>
      </c>
      <c r="C6" s="79">
        <v>21.55</v>
      </c>
      <c r="D6" s="78">
        <f t="shared" si="0"/>
        <v>5.6372549019607948E-2</v>
      </c>
      <c r="E6" s="379">
        <v>6.9288836000000006E-2</v>
      </c>
      <c r="F6" s="373">
        <f t="shared" si="1"/>
        <v>3.9059883039215763E-3</v>
      </c>
      <c r="G6" s="341" t="str" cm="1">
        <f t="array" ref="G6">_xlfn.XLOOKUP('week 2 compet'!A6,Tableau11[[#Headers],[UCB.BR]:[9983.T]], main!$C$216:$FJ$216, "")</f>
        <v>EU</v>
      </c>
      <c r="H6" s="6"/>
      <c r="I6" s="54" t="s">
        <v>208</v>
      </c>
      <c r="J6" s="55" t="s">
        <v>220</v>
      </c>
      <c r="K6" s="55" t="s">
        <v>221</v>
      </c>
      <c r="L6" s="31" t="s">
        <v>222</v>
      </c>
      <c r="N6" s="420" t="s">
        <v>223</v>
      </c>
      <c r="O6" s="421"/>
      <c r="P6" s="366" t="s">
        <v>215</v>
      </c>
      <c r="Q6" s="329" t="s">
        <v>216</v>
      </c>
      <c r="R6" s="328" t="s">
        <v>224</v>
      </c>
    </row>
    <row r="7" spans="1:18">
      <c r="A7" s="74" t="s">
        <v>42</v>
      </c>
      <c r="B7" s="75">
        <v>21.62</v>
      </c>
      <c r="C7" s="79">
        <v>21.9</v>
      </c>
      <c r="D7" s="76">
        <f t="shared" si="0"/>
        <v>1.2950971322849102E-2</v>
      </c>
      <c r="E7" s="378">
        <v>6.7799023816684401E-2</v>
      </c>
      <c r="F7" s="373">
        <f t="shared" si="1"/>
        <v>8.7806321316704294E-4</v>
      </c>
      <c r="G7" s="341" t="str" cm="1">
        <f t="array" ref="G7">_xlfn.XLOOKUP('week 2 compet'!A7,Tableau11[[#Headers],[UCB.BR]:[9983.T]], main!$C$216:$FJ$216, "")</f>
        <v>EU</v>
      </c>
      <c r="H7" s="6"/>
      <c r="I7" s="32" t="s">
        <v>2</v>
      </c>
      <c r="J7" s="60">
        <v>5.6350470999999999E-2</v>
      </c>
      <c r="K7" s="33">
        <f t="shared" ref="K7:K20" si="2">E4</f>
        <v>5.6350470999999999E-2</v>
      </c>
      <c r="L7" s="144">
        <f>K7-J7</f>
        <v>0</v>
      </c>
      <c r="N7" s="34" t="s">
        <v>2</v>
      </c>
      <c r="O7" s="302">
        <f t="shared" ref="O7:O21" si="3">IF(L7&lt;&gt;0, 10 + (500 * ABS(L7)), 0)</f>
        <v>0</v>
      </c>
      <c r="P7">
        <v>0.21</v>
      </c>
      <c r="Q7">
        <v>0.69</v>
      </c>
      <c r="R7">
        <v>0.30590000000000001</v>
      </c>
    </row>
    <row r="8" spans="1:18">
      <c r="A8" s="74" t="s">
        <v>57</v>
      </c>
      <c r="B8" s="75">
        <v>104.31</v>
      </c>
      <c r="C8" s="79">
        <v>107.58</v>
      </c>
      <c r="D8" s="78">
        <f t="shared" si="0"/>
        <v>3.1348863963186618E-2</v>
      </c>
      <c r="E8" s="379">
        <v>1.96981270775443E-2</v>
      </c>
      <c r="F8" s="373">
        <f t="shared" si="1"/>
        <v>6.1751390608349901E-4</v>
      </c>
      <c r="G8" s="341" t="str" cm="1">
        <f t="array" ref="G8">_xlfn.XLOOKUP('week 2 compet'!A8,Tableau11[[#Headers],[UCB.BR]:[9983.T]], main!$C$216:$FJ$216, "")</f>
        <v>AM</v>
      </c>
      <c r="H8" s="6"/>
      <c r="I8" s="34" t="s">
        <v>6</v>
      </c>
      <c r="J8" s="139">
        <v>3.2855533999999999E-2</v>
      </c>
      <c r="K8" s="140">
        <f t="shared" si="2"/>
        <v>3.2855533999999999E-2</v>
      </c>
      <c r="L8" s="145">
        <f t="shared" ref="L8:L21" si="4">K8-J8</f>
        <v>0</v>
      </c>
      <c r="N8" s="34" t="s">
        <v>6</v>
      </c>
      <c r="O8" s="303">
        <f t="shared" si="3"/>
        <v>0</v>
      </c>
      <c r="P8">
        <v>0.36516754400000001</v>
      </c>
      <c r="Q8">
        <v>2.4500000000000002</v>
      </c>
      <c r="R8">
        <v>0.59589999999999999</v>
      </c>
    </row>
    <row r="9" spans="1:18">
      <c r="A9" s="74" t="s">
        <v>64</v>
      </c>
      <c r="B9" s="75">
        <v>287.44</v>
      </c>
      <c r="C9" s="79">
        <v>298.45</v>
      </c>
      <c r="D9" s="76">
        <f t="shared" si="0"/>
        <v>3.8303645978291091E-2</v>
      </c>
      <c r="E9" s="378">
        <v>0.1</v>
      </c>
      <c r="F9" s="373">
        <f t="shared" si="1"/>
        <v>3.8303645978291093E-3</v>
      </c>
      <c r="G9" s="341" t="str" cm="1">
        <f t="array" ref="G9">_xlfn.XLOOKUP('week 2 compet'!A9,Tableau11[[#Headers],[UCB.BR]:[9983.T]], main!$C$216:$FJ$216, "")</f>
        <v>AM</v>
      </c>
      <c r="H9" s="6"/>
      <c r="I9" s="34" t="s">
        <v>23</v>
      </c>
      <c r="J9" s="61">
        <v>6.9288836000000006E-2</v>
      </c>
      <c r="K9" s="47">
        <f t="shared" si="2"/>
        <v>6.9288836000000006E-2</v>
      </c>
      <c r="L9" s="145">
        <f t="shared" si="4"/>
        <v>0</v>
      </c>
      <c r="N9" s="34" t="s">
        <v>23</v>
      </c>
      <c r="O9" s="302">
        <f t="shared" si="3"/>
        <v>0</v>
      </c>
      <c r="P9">
        <v>0.39586824999999998</v>
      </c>
      <c r="Q9">
        <v>0.91</v>
      </c>
      <c r="R9">
        <v>0.50380000000000003</v>
      </c>
    </row>
    <row r="10" spans="1:18">
      <c r="A10" s="74" t="s">
        <v>74</v>
      </c>
      <c r="B10" s="75">
        <v>105.32</v>
      </c>
      <c r="C10" s="79">
        <v>110.51</v>
      </c>
      <c r="D10" s="78">
        <f t="shared" si="0"/>
        <v>4.9278389669578544E-2</v>
      </c>
      <c r="E10" s="379">
        <v>0.1</v>
      </c>
      <c r="F10" s="373">
        <f t="shared" si="1"/>
        <v>4.9278389669578544E-3</v>
      </c>
      <c r="G10" s="341" t="str" cm="1">
        <f t="array" ref="G10">_xlfn.XLOOKUP('week 2 compet'!A10,Tableau11[[#Headers],[UCB.BR]:[9983.T]], main!$C$216:$FJ$216, "")</f>
        <v>AM</v>
      </c>
      <c r="H10" s="6"/>
      <c r="I10" s="34" t="s">
        <v>42</v>
      </c>
      <c r="J10" s="139">
        <v>4.7337389000000001E-2</v>
      </c>
      <c r="K10" s="140">
        <f t="shared" si="2"/>
        <v>6.7799023816684401E-2</v>
      </c>
      <c r="L10" s="145">
        <f t="shared" si="4"/>
        <v>2.04616348166844E-2</v>
      </c>
      <c r="N10" s="34" t="s">
        <v>42</v>
      </c>
      <c r="O10" s="303">
        <f t="shared" si="3"/>
        <v>20.230817408342197</v>
      </c>
      <c r="P10">
        <v>0.175405748</v>
      </c>
      <c r="Q10">
        <v>-0.12</v>
      </c>
      <c r="R10">
        <v>0.2019</v>
      </c>
    </row>
    <row r="11" spans="1:18">
      <c r="A11" s="74" t="s">
        <v>85</v>
      </c>
      <c r="B11" s="75">
        <v>1.63</v>
      </c>
      <c r="C11" s="80">
        <v>1.65</v>
      </c>
      <c r="D11" s="76">
        <f t="shared" si="0"/>
        <v>1.2269938650306761E-2</v>
      </c>
      <c r="E11" s="378">
        <v>5.1758366019953803E-2</v>
      </c>
      <c r="F11" s="373">
        <f>E11*D11</f>
        <v>6.3507197570495527E-4</v>
      </c>
      <c r="G11" s="341" t="str" cm="1">
        <f t="array" ref="G11">_xlfn.XLOOKUP('week 2 compet'!A11,Tableau11[[#Headers],[UCB.BR]:[9983.T]], main!$C$216:$FJ$216, "")</f>
        <v>AS</v>
      </c>
      <c r="H11" s="6"/>
      <c r="I11" s="34" t="s">
        <v>57</v>
      </c>
      <c r="J11" s="62">
        <v>5.4573515000000003E-2</v>
      </c>
      <c r="K11" s="33">
        <f t="shared" si="2"/>
        <v>1.96981270775443E-2</v>
      </c>
      <c r="L11" s="145">
        <f t="shared" si="4"/>
        <v>-3.4875387922455703E-2</v>
      </c>
      <c r="N11" s="34" t="s">
        <v>57</v>
      </c>
      <c r="O11" s="302">
        <f t="shared" si="3"/>
        <v>27.437693961227851</v>
      </c>
      <c r="P11">
        <v>0.237461481</v>
      </c>
      <c r="Q11">
        <v>1.21</v>
      </c>
      <c r="R11">
        <v>0.36919999999999997</v>
      </c>
    </row>
    <row r="12" spans="1:18">
      <c r="A12" s="74" t="s">
        <v>93</v>
      </c>
      <c r="B12" s="75">
        <v>1713</v>
      </c>
      <c r="C12" s="79">
        <v>1650.5</v>
      </c>
      <c r="D12" s="78">
        <f t="shared" si="0"/>
        <v>-3.6485697606538234E-2</v>
      </c>
      <c r="E12" s="379">
        <v>2.3632520284583899E-2</v>
      </c>
      <c r="F12" s="373">
        <f t="shared" si="1"/>
        <v>-8.6224898878370902E-4</v>
      </c>
      <c r="G12" s="341" t="str" cm="1">
        <f t="array" ref="G12">_xlfn.XLOOKUP('week 2 compet'!A12,Tableau11[[#Headers],[UCB.BR]:[9983.T]], main!$C$216:$FJ$216, "")</f>
        <v>AM</v>
      </c>
      <c r="H12" s="6"/>
      <c r="I12" s="34" t="s">
        <v>64</v>
      </c>
      <c r="J12" s="141">
        <v>0.1</v>
      </c>
      <c r="K12" s="142">
        <f t="shared" si="2"/>
        <v>0.1</v>
      </c>
      <c r="L12" s="145">
        <f t="shared" si="4"/>
        <v>0</v>
      </c>
      <c r="N12" s="34" t="s">
        <v>64</v>
      </c>
      <c r="O12" s="303">
        <f t="shared" si="3"/>
        <v>0</v>
      </c>
      <c r="P12">
        <v>0.40238712900000001</v>
      </c>
      <c r="Q12">
        <v>1.73</v>
      </c>
      <c r="R12">
        <v>0.57609999999999995</v>
      </c>
    </row>
    <row r="13" spans="1:18">
      <c r="A13" s="74" t="s">
        <v>94</v>
      </c>
      <c r="B13" s="75">
        <v>236.28</v>
      </c>
      <c r="C13" s="79">
        <v>227.7</v>
      </c>
      <c r="D13" s="76">
        <f t="shared" si="0"/>
        <v>-3.6312849162011225E-2</v>
      </c>
      <c r="E13" s="378">
        <v>7.4610684999999996E-2</v>
      </c>
      <c r="F13" s="373">
        <f t="shared" si="1"/>
        <v>-2.7093265502793331E-3</v>
      </c>
      <c r="G13" s="341" t="str" cm="1">
        <f t="array" ref="G13">_xlfn.XLOOKUP('week 2 compet'!A13,Tableau11[[#Headers],[UCB.BR]:[9983.T]], main!$C$216:$FJ$216, "")</f>
        <v>AM</v>
      </c>
      <c r="H13" s="6"/>
      <c r="I13" s="34" t="s">
        <v>74</v>
      </c>
      <c r="J13" s="61">
        <v>0.1</v>
      </c>
      <c r="K13" s="47">
        <f t="shared" si="2"/>
        <v>0.1</v>
      </c>
      <c r="L13" s="145">
        <f t="shared" si="4"/>
        <v>0</v>
      </c>
      <c r="N13" s="34" t="s">
        <v>74</v>
      </c>
      <c r="O13" s="302">
        <f t="shared" si="3"/>
        <v>0</v>
      </c>
      <c r="P13">
        <v>0.16450994199999999</v>
      </c>
      <c r="Q13">
        <v>0.7</v>
      </c>
      <c r="R13">
        <v>0.25640000000000002</v>
      </c>
    </row>
    <row r="14" spans="1:18">
      <c r="A14" s="74" t="s">
        <v>95</v>
      </c>
      <c r="B14" s="75">
        <v>414.92</v>
      </c>
      <c r="C14" s="79">
        <v>428.5</v>
      </c>
      <c r="D14" s="78">
        <f t="shared" si="0"/>
        <v>3.272920080979462E-2</v>
      </c>
      <c r="E14" s="379">
        <v>6.4892538999999999E-2</v>
      </c>
      <c r="F14" s="374">
        <f t="shared" si="1"/>
        <v>2.123880939988429E-3</v>
      </c>
      <c r="G14" s="341" t="str" cm="1">
        <f t="array" ref="G14">_xlfn.XLOOKUP('week 2 compet'!A14,Tableau11[[#Headers],[UCB.BR]:[9983.T]], main!$C$216:$FJ$216, "")</f>
        <v>EU</v>
      </c>
      <c r="H14" s="6"/>
      <c r="I14" s="34" t="s">
        <v>85</v>
      </c>
      <c r="J14" s="141">
        <v>0.1</v>
      </c>
      <c r="K14" s="142">
        <f t="shared" si="2"/>
        <v>5.1758366019953803E-2</v>
      </c>
      <c r="L14" s="145">
        <f t="shared" si="4"/>
        <v>-4.8241633980046203E-2</v>
      </c>
      <c r="N14" s="34" t="s">
        <v>85</v>
      </c>
      <c r="O14" s="303">
        <f t="shared" si="3"/>
        <v>34.120816990023101</v>
      </c>
      <c r="P14">
        <v>0.14865099200000001</v>
      </c>
      <c r="Q14">
        <v>0.2</v>
      </c>
      <c r="R14">
        <v>0.2006</v>
      </c>
    </row>
    <row r="15" spans="1:18">
      <c r="A15" s="81" t="s">
        <v>22</v>
      </c>
      <c r="B15" s="75">
        <v>178.88</v>
      </c>
      <c r="C15" s="79">
        <v>177</v>
      </c>
      <c r="D15" s="76">
        <f t="shared" si="0"/>
        <v>-1.0509838998211066E-2</v>
      </c>
      <c r="E15" s="380">
        <v>5.3662618000000002E-2</v>
      </c>
      <c r="F15" s="373">
        <f t="shared" si="1"/>
        <v>-5.639854754025032E-4</v>
      </c>
      <c r="G15" s="341" t="str" cm="1">
        <f t="array" ref="G15">_xlfn.XLOOKUP('week 2 compet'!A15,Tableau11[[#Headers],[UCB.BR]:[9983.T]], main!$C$216:$FJ$216, "")</f>
        <v>AM</v>
      </c>
      <c r="H15" s="6"/>
      <c r="I15" s="34" t="s">
        <v>93</v>
      </c>
      <c r="J15" s="62">
        <v>5.0886371E-2</v>
      </c>
      <c r="K15" s="33">
        <f t="shared" si="2"/>
        <v>2.3632520284583899E-2</v>
      </c>
      <c r="L15" s="145">
        <f t="shared" si="4"/>
        <v>-2.7253850715416101E-2</v>
      </c>
      <c r="N15" s="34" t="s">
        <v>93</v>
      </c>
      <c r="O15" s="302">
        <f t="shared" si="3"/>
        <v>23.62692535770805</v>
      </c>
      <c r="P15">
        <v>0.104688562</v>
      </c>
      <c r="Q15">
        <v>0.47</v>
      </c>
      <c r="R15">
        <v>0.1777</v>
      </c>
    </row>
    <row r="16" spans="1:18">
      <c r="A16" s="74" t="s">
        <v>139</v>
      </c>
      <c r="B16" s="75">
        <v>8.6999999999999993</v>
      </c>
      <c r="C16" s="79">
        <v>8.68</v>
      </c>
      <c r="D16" s="78">
        <f t="shared" si="0"/>
        <v>-2.2988505747125951E-3</v>
      </c>
      <c r="E16" s="379">
        <v>7.7546301042056398E-2</v>
      </c>
      <c r="F16" s="373">
        <f t="shared" si="1"/>
        <v>-1.7826735871736727E-4</v>
      </c>
      <c r="G16" s="341" t="str" cm="1">
        <f t="array" ref="G16">_xlfn.XLOOKUP('week 2 compet'!A16,Tableau11[[#Headers],[UCB.BR]:[9983.T]], main!$C$216:$FJ$216, "")</f>
        <v>AS</v>
      </c>
      <c r="H16" s="6"/>
      <c r="I16" s="34" t="s">
        <v>94</v>
      </c>
      <c r="J16" s="139">
        <v>7.4610684999999996E-2</v>
      </c>
      <c r="K16" s="140">
        <f t="shared" si="2"/>
        <v>7.4610684999999996E-2</v>
      </c>
      <c r="L16" s="145">
        <f t="shared" si="4"/>
        <v>0</v>
      </c>
      <c r="N16" s="34" t="s">
        <v>94</v>
      </c>
      <c r="O16" s="303">
        <f t="shared" si="3"/>
        <v>0</v>
      </c>
      <c r="P16">
        <v>8.5765508000000004E-2</v>
      </c>
      <c r="Q16">
        <v>0.35</v>
      </c>
      <c r="R16">
        <v>0.14949999999999999</v>
      </c>
    </row>
    <row r="17" spans="1:18">
      <c r="A17" s="74" t="s">
        <v>148</v>
      </c>
      <c r="B17" s="75">
        <v>251.32</v>
      </c>
      <c r="C17" s="79">
        <v>266.54000000000002</v>
      </c>
      <c r="D17" s="76">
        <f t="shared" si="0"/>
        <v>6.0560241922648528E-2</v>
      </c>
      <c r="E17" s="378">
        <v>8.1500000000000003E-2</v>
      </c>
      <c r="F17" s="373">
        <f t="shared" si="1"/>
        <v>4.9356597166958548E-3</v>
      </c>
      <c r="G17" s="341" t="str" cm="1">
        <f t="array" ref="G17">_xlfn.XLOOKUP('week 2 compet'!A17,Tableau11[[#Headers],[UCB.BR]:[9983.T]], main!$C$216:$FJ$216, "")</f>
        <v>AS</v>
      </c>
      <c r="H17" s="6"/>
      <c r="I17" s="34" t="s">
        <v>95</v>
      </c>
      <c r="J17" s="62">
        <v>6.4892538999999999E-2</v>
      </c>
      <c r="K17" s="33">
        <f t="shared" si="2"/>
        <v>6.4892538999999999E-2</v>
      </c>
      <c r="L17" s="145">
        <f t="shared" si="4"/>
        <v>0</v>
      </c>
      <c r="N17" s="34" t="s">
        <v>95</v>
      </c>
      <c r="O17" s="302">
        <f t="shared" si="3"/>
        <v>0</v>
      </c>
      <c r="P17">
        <v>0.23053520699999999</v>
      </c>
      <c r="Q17">
        <v>0.21</v>
      </c>
      <c r="R17">
        <v>0.28320000000000001</v>
      </c>
    </row>
    <row r="18" spans="1:18">
      <c r="A18" s="74" t="s">
        <v>156</v>
      </c>
      <c r="B18" s="75">
        <v>86</v>
      </c>
      <c r="C18" s="80">
        <v>87.3</v>
      </c>
      <c r="D18" s="78">
        <f t="shared" si="0"/>
        <v>1.5116279069767409E-2</v>
      </c>
      <c r="E18" s="379">
        <v>0.1</v>
      </c>
      <c r="F18" s="373">
        <f t="shared" si="1"/>
        <v>1.5116279069767409E-3</v>
      </c>
      <c r="G18" s="341" t="str" cm="1">
        <f t="array" ref="G18">_xlfn.XLOOKUP('week 2 compet'!A18,Tableau11[[#Headers],[UCB.BR]:[9983.T]], main!$C$216:$FJ$216, "")</f>
        <v>AS</v>
      </c>
      <c r="H18" s="6"/>
      <c r="I18" s="34" t="s">
        <v>139</v>
      </c>
      <c r="J18" s="139">
        <v>5.0799999999999998E-2</v>
      </c>
      <c r="K18" s="140">
        <f t="shared" si="2"/>
        <v>5.3662618000000002E-2</v>
      </c>
      <c r="L18" s="145">
        <f t="shared" si="4"/>
        <v>2.8626180000000043E-3</v>
      </c>
      <c r="N18" s="34" t="s">
        <v>139</v>
      </c>
      <c r="O18" s="303">
        <f t="shared" si="3"/>
        <v>11.431309000000002</v>
      </c>
      <c r="P18">
        <v>0.28490014000000002</v>
      </c>
      <c r="Q18">
        <v>-0.18</v>
      </c>
      <c r="R18">
        <v>0.30709999999999998</v>
      </c>
    </row>
    <row r="19" spans="1:18" ht="15" thickBot="1">
      <c r="A19" s="85" t="s">
        <v>111</v>
      </c>
      <c r="B19" s="86">
        <v>17.93</v>
      </c>
      <c r="C19" s="88">
        <v>18.18</v>
      </c>
      <c r="D19" s="84">
        <f>(C19-B19)/B19</f>
        <v>1.3943112102621306E-2</v>
      </c>
      <c r="E19" s="381">
        <v>2.6404751000000001E-2</v>
      </c>
      <c r="F19" s="375">
        <f>E19*D19</f>
        <v>3.6816440323480203E-4</v>
      </c>
      <c r="G19" s="341" t="str" cm="1">
        <f t="array" ref="G19">_xlfn.XLOOKUP('week 2 compet'!A19,Tableau11[[#Headers],[UCB.BR]:[9983.T]], main!$C$216:$FJ$216, "")</f>
        <v>EU</v>
      </c>
      <c r="H19" s="7"/>
      <c r="I19" s="34" t="s">
        <v>148</v>
      </c>
      <c r="J19" s="62">
        <v>8.1500000000000003E-2</v>
      </c>
      <c r="K19" s="33">
        <f t="shared" si="2"/>
        <v>7.7546301042056398E-2</v>
      </c>
      <c r="L19" s="145">
        <f t="shared" si="4"/>
        <v>-3.9536989579436049E-3</v>
      </c>
      <c r="N19" s="34" t="s">
        <v>148</v>
      </c>
      <c r="O19" s="302">
        <f t="shared" si="3"/>
        <v>11.976849478971802</v>
      </c>
      <c r="P19">
        <v>0.30371457699999999</v>
      </c>
      <c r="Q19">
        <v>0.97</v>
      </c>
      <c r="R19">
        <v>0.41670000000000001</v>
      </c>
    </row>
    <row r="20" spans="1:18" ht="15" thickBot="1">
      <c r="A20" s="82" t="s">
        <v>219</v>
      </c>
      <c r="B20" s="83"/>
      <c r="C20" s="83"/>
      <c r="D20" s="83"/>
      <c r="E20" s="48"/>
      <c r="F20" s="376">
        <f>SUM(F4:F19)</f>
        <v>2.4119802581323006E-2</v>
      </c>
      <c r="I20" s="34" t="s">
        <v>156</v>
      </c>
      <c r="J20" s="141">
        <v>0.1</v>
      </c>
      <c r="K20" s="140">
        <f t="shared" si="2"/>
        <v>8.1500000000000003E-2</v>
      </c>
      <c r="L20" s="145">
        <f t="shared" si="4"/>
        <v>-1.8500000000000003E-2</v>
      </c>
      <c r="N20" s="34" t="s">
        <v>156</v>
      </c>
      <c r="O20" s="303">
        <f t="shared" si="3"/>
        <v>19.25</v>
      </c>
      <c r="P20">
        <v>0.18536650700000001</v>
      </c>
      <c r="Q20">
        <v>-0.05</v>
      </c>
      <c r="R20">
        <v>0.21729999999999999</v>
      </c>
    </row>
    <row r="21" spans="1:18" ht="15" thickBot="1">
      <c r="I21" s="39" t="s">
        <v>152</v>
      </c>
      <c r="J21" s="143">
        <v>1.6899999999999998E-2</v>
      </c>
      <c r="K21" s="50">
        <f>K24</f>
        <v>0</v>
      </c>
      <c r="L21" s="146">
        <f t="shared" si="4"/>
        <v>-1.6899999999999998E-2</v>
      </c>
      <c r="N21" s="301" t="s">
        <v>152</v>
      </c>
      <c r="O21" s="304">
        <f t="shared" si="3"/>
        <v>18.45</v>
      </c>
      <c r="P21">
        <v>0.19901481400000001</v>
      </c>
      <c r="Q21">
        <v>0.61</v>
      </c>
      <c r="R21">
        <v>0.28320000000000001</v>
      </c>
    </row>
    <row r="22" spans="1:18" ht="15" thickBot="1">
      <c r="I22" s="56"/>
      <c r="J22" s="48"/>
      <c r="K22" s="48">
        <f>SUM(K7:K21)</f>
        <v>0.87359502124082289</v>
      </c>
      <c r="L22" s="49"/>
      <c r="N22" s="305" t="s">
        <v>225</v>
      </c>
      <c r="O22" s="306">
        <f>SUM(O7:O21)</f>
        <v>166.524412196273</v>
      </c>
      <c r="P22">
        <f>SUMPRODUCT(K7:K21,P7:P21)</f>
        <v>0.2099950407853777</v>
      </c>
      <c r="Q22">
        <f>SUMPRODUCT(K7:K21,Q7:Q21)</f>
        <v>0.56381534640436637</v>
      </c>
      <c r="R22">
        <f>SUMPRODUCT(K7:K21,R7:R21)</f>
        <v>0.28655248395441607</v>
      </c>
    </row>
    <row r="24" spans="1:18">
      <c r="D24" t="s">
        <v>199</v>
      </c>
      <c r="E24">
        <f>SUMIF(G4:G19, "*EU*", E4:E19)</f>
        <v>0.28473562081668441</v>
      </c>
    </row>
    <row r="25" spans="1:18">
      <c r="D25" t="s">
        <v>200</v>
      </c>
      <c r="E25">
        <f>SUMIF(G5:G20, "*AM*", E4:E19)</f>
        <v>0.38413104719876645</v>
      </c>
    </row>
    <row r="26" spans="1:18">
      <c r="D26" t="s">
        <v>201</v>
      </c>
      <c r="E26">
        <f>SUMIF(G$4:G$19, "*AS*", E$4:E$19)</f>
        <v>0.31080466706201026</v>
      </c>
    </row>
  </sheetData>
  <mergeCells count="1">
    <mergeCell ref="N6:O6"/>
  </mergeCells>
  <conditionalFormatting sqref="F4:F11">
    <cfRule type="notContainsBlanks" dxfId="52" priority="9">
      <formula>LEN(TRIM(F4))&gt;0</formula>
    </cfRule>
  </conditionalFormatting>
  <conditionalFormatting sqref="F12:F13">
    <cfRule type="notContainsBlanks" dxfId="51" priority="8">
      <formula>LEN(TRIM(F12))&gt;0</formula>
    </cfRule>
  </conditionalFormatting>
  <conditionalFormatting sqref="F13">
    <cfRule type="notContainsBlanks" dxfId="50" priority="12">
      <formula>LEN(TRIM(F13))&gt;0</formula>
    </cfRule>
  </conditionalFormatting>
  <conditionalFormatting sqref="F14">
    <cfRule type="notContainsBlanks" dxfId="49" priority="7">
      <formula>LEN(TRIM(F14))&gt;0</formula>
    </cfRule>
  </conditionalFormatting>
  <conditionalFormatting sqref="F17:F20">
    <cfRule type="notContainsBlanks" dxfId="48" priority="5">
      <formula>LEN(TRIM(F17))&gt;0</formula>
    </cfRule>
  </conditionalFormatting>
  <conditionalFormatting sqref="L7:L21">
    <cfRule type="notContainsBlanks" dxfId="47" priority="4">
      <formula>LEN(TRIM(L7))&gt;0</formula>
    </cfRule>
  </conditionalFormatting>
  <conditionalFormatting sqref="L11">
    <cfRule type="notContainsBlanks" dxfId="46" priority="3">
      <formula>LEN(TRIM(L11))&gt;0</formula>
    </cfRule>
  </conditionalFormatting>
  <conditionalFormatting sqref="L14:L15">
    <cfRule type="notContainsBlanks" dxfId="45" priority="2">
      <formula>LEN(TRIM(L14))&gt;0</formula>
    </cfRule>
  </conditionalFormatting>
  <conditionalFormatting sqref="L19:L21">
    <cfRule type="notContainsBlanks" dxfId="44" priority="1">
      <formula>LEN(TRIM(L19))&gt;0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4E41-71F4-4EE1-8906-006AAC346644}">
  <dimension ref="A1:R25"/>
  <sheetViews>
    <sheetView tabSelected="1" zoomScale="75" zoomScaleNormal="75" workbookViewId="0">
      <selection activeCell="D29" sqref="D29"/>
    </sheetView>
  </sheetViews>
  <sheetFormatPr defaultRowHeight="14.4"/>
  <cols>
    <col min="1" max="1" width="20.33203125" bestFit="1" customWidth="1"/>
    <col min="2" max="2" width="18.5546875" bestFit="1" customWidth="1"/>
    <col min="3" max="3" width="17" bestFit="1" customWidth="1"/>
    <col min="4" max="4" width="19.5546875" bestFit="1" customWidth="1"/>
    <col min="5" max="5" width="12.5546875" bestFit="1" customWidth="1"/>
    <col min="6" max="6" width="14.88671875" bestFit="1" customWidth="1"/>
    <col min="7" max="7" width="13.5546875" bestFit="1" customWidth="1"/>
    <col min="9" max="10" width="14.33203125" bestFit="1" customWidth="1"/>
    <col min="11" max="11" width="13.33203125" bestFit="1" customWidth="1"/>
  </cols>
  <sheetData>
    <row r="1" spans="1:18" ht="15" thickBot="1">
      <c r="I1" s="51"/>
      <c r="J1" s="51"/>
      <c r="K1" s="51"/>
    </row>
    <row r="2" spans="1:18" ht="15" thickBot="1">
      <c r="A2" s="63" t="s">
        <v>208</v>
      </c>
      <c r="B2" s="64" t="s">
        <v>210</v>
      </c>
      <c r="C2" s="64" t="s">
        <v>226</v>
      </c>
      <c r="D2" s="64" t="s">
        <v>211</v>
      </c>
      <c r="E2" s="106" t="s">
        <v>212</v>
      </c>
      <c r="F2" s="106" t="s">
        <v>213</v>
      </c>
      <c r="G2" s="338" t="s">
        <v>214</v>
      </c>
      <c r="H2" s="6"/>
      <c r="I2" s="51"/>
      <c r="J2" s="51"/>
      <c r="K2" s="51"/>
    </row>
    <row r="3" spans="1:18" ht="15" thickBot="1">
      <c r="A3" s="66" t="s">
        <v>218</v>
      </c>
      <c r="B3" s="68">
        <v>45985</v>
      </c>
      <c r="C3" s="89">
        <v>45992</v>
      </c>
      <c r="D3" s="69" t="s">
        <v>218</v>
      </c>
      <c r="E3" s="69" t="s">
        <v>218</v>
      </c>
      <c r="F3" s="107" t="s">
        <v>218</v>
      </c>
      <c r="G3" s="342" t="s">
        <v>218</v>
      </c>
      <c r="H3" s="6"/>
      <c r="I3" s="51"/>
      <c r="J3" s="51"/>
      <c r="K3" s="51"/>
    </row>
    <row r="4" spans="1:18">
      <c r="A4" s="71" t="s">
        <v>2</v>
      </c>
      <c r="B4" s="87">
        <v>240.5</v>
      </c>
      <c r="C4" s="90">
        <v>247.5</v>
      </c>
      <c r="D4" s="73">
        <f t="shared" ref="D4:D19" si="0">(C4-B4)/B4</f>
        <v>2.9106029106029108E-2</v>
      </c>
      <c r="E4" s="377">
        <v>4.0961621917374298E-2</v>
      </c>
      <c r="F4" s="372">
        <f>E4*D4</f>
        <v>1.1922301597572561E-3</v>
      </c>
      <c r="G4" s="341" t="str" cm="1">
        <f t="array" ref="G4">_xlfn.XLOOKUP(A4,Tableau11[[#Headers],[UCB.BR]:[9983.T]], main!$C$216:$FJ$216, "")</f>
        <v>EU</v>
      </c>
      <c r="I4" s="6"/>
      <c r="J4" s="6"/>
      <c r="K4" s="6"/>
    </row>
    <row r="5" spans="1:18" ht="15" thickBot="1">
      <c r="A5" s="74" t="s">
        <v>6</v>
      </c>
      <c r="B5" s="79">
        <v>168.45</v>
      </c>
      <c r="C5" s="91">
        <v>181.76</v>
      </c>
      <c r="D5" s="76">
        <f t="shared" si="0"/>
        <v>7.9014544375185528E-2</v>
      </c>
      <c r="E5" s="378">
        <v>2.1062035538126401E-2</v>
      </c>
      <c r="F5" s="373">
        <f t="shared" ref="F5:F19" si="1">E5*D5</f>
        <v>1.6642071416590231E-3</v>
      </c>
      <c r="G5" s="339" t="str" cm="1">
        <f t="array" ref="G5">_xlfn.XLOOKUP(A5,Tableau11[[#Headers],[UCB.BR]:[9983.T]], main!$C$216:$FJ$216, "")</f>
        <v>AM</v>
      </c>
      <c r="H5" s="6"/>
      <c r="I5" s="53"/>
      <c r="J5" s="53"/>
      <c r="K5" s="53"/>
    </row>
    <row r="6" spans="1:18" ht="15" thickBot="1">
      <c r="A6" s="74" t="s">
        <v>23</v>
      </c>
      <c r="B6" s="79">
        <v>21.55</v>
      </c>
      <c r="C6" s="91">
        <v>21.8</v>
      </c>
      <c r="D6" s="78">
        <f t="shared" si="0"/>
        <v>1.1600928074245939E-2</v>
      </c>
      <c r="E6" s="379">
        <f>0.0797595109369728+0.00169989262224569</f>
        <v>8.1459403559218491E-2</v>
      </c>
      <c r="F6" s="373">
        <f t="shared" si="1"/>
        <v>9.4500468166146734E-4</v>
      </c>
      <c r="G6" s="339" t="str" cm="1">
        <f t="array" ref="G6">_xlfn.XLOOKUP(A6,Tableau11[[#Headers],[UCB.BR]:[9983.T]], main!$C$216:$FJ$216, "")</f>
        <v>EU</v>
      </c>
      <c r="H6" s="6"/>
      <c r="I6" s="94" t="s">
        <v>208</v>
      </c>
      <c r="J6" s="95" t="s">
        <v>221</v>
      </c>
      <c r="K6" s="95" t="s">
        <v>227</v>
      </c>
      <c r="L6" s="96" t="s">
        <v>222</v>
      </c>
      <c r="N6" s="345" t="s">
        <v>223</v>
      </c>
      <c r="O6" s="307"/>
      <c r="P6" s="410" t="s">
        <v>215</v>
      </c>
      <c r="Q6" s="411" t="s">
        <v>216</v>
      </c>
      <c r="R6" s="412" t="s">
        <v>217</v>
      </c>
    </row>
    <row r="7" spans="1:18">
      <c r="A7" s="74" t="s">
        <v>42</v>
      </c>
      <c r="B7" s="79">
        <v>21.9</v>
      </c>
      <c r="C7" s="91">
        <v>21.41</v>
      </c>
      <c r="D7" s="76">
        <f t="shared" si="0"/>
        <v>-2.2374429223744222E-2</v>
      </c>
      <c r="E7" s="378">
        <v>6.7799023816684401E-2</v>
      </c>
      <c r="F7" s="373">
        <f t="shared" si="1"/>
        <v>-1.516964459825354E-3</v>
      </c>
      <c r="G7" s="339" t="str" cm="1">
        <f t="array" ref="G7">_xlfn.XLOOKUP(A7,Tableau11[[#Headers],[UCB.BR]:[9983.T]], main!$C$216:$FJ$216, "")</f>
        <v>EU</v>
      </c>
      <c r="H7" s="6"/>
      <c r="I7" s="97" t="s">
        <v>2</v>
      </c>
      <c r="J7" s="98">
        <f>'week 2 compet'!E4</f>
        <v>5.6350470999999999E-2</v>
      </c>
      <c r="K7" s="98">
        <f t="shared" ref="K7:K20" si="2">E4</f>
        <v>4.0961621917374298E-2</v>
      </c>
      <c r="L7" s="99">
        <f t="shared" ref="L7:L21" si="3">K7-J7</f>
        <v>-1.5388849082625701E-2</v>
      </c>
      <c r="N7" s="97" t="s">
        <v>2</v>
      </c>
      <c r="O7" s="308">
        <f>IF(L7&lt;&gt;0, 10 + (500 * ABS(L7)), 0)</f>
        <v>17.694424541312848</v>
      </c>
      <c r="P7" s="408" cm="1">
        <f t="array" ref="P7">_xlfn.XLOOKUP($N7, Tableau11[[#Headers],[UCB.BR]:[9983.T]],main!$C$210:$FJ$210)</f>
        <v>0.30126892766462104</v>
      </c>
      <c r="Q7" s="408" cm="1">
        <f t="array" ref="Q7">_xlfn.XLOOKUP($N7, Tableau11[[#Headers],[UCB.BR]:[9983.T]],main!$C$202:$FJ$202)</f>
        <v>0.7783112291713381</v>
      </c>
      <c r="R7" s="408" cm="1">
        <f t="array" ref="R7">_xlfn.XLOOKUP($N7, Tableau11[[#Headers],[UCB.BR]:[9983.T]],main!$C$187:$FJ$187)</f>
        <v>0.43971790266382538</v>
      </c>
    </row>
    <row r="8" spans="1:18">
      <c r="A8" s="74" t="s">
        <v>57</v>
      </c>
      <c r="B8" s="79">
        <v>107.58</v>
      </c>
      <c r="C8" s="91">
        <v>100.24</v>
      </c>
      <c r="D8" s="78">
        <f t="shared" si="0"/>
        <v>-6.8228295222160285E-2</v>
      </c>
      <c r="E8" s="379">
        <v>1.96981270775443E-2</v>
      </c>
      <c r="F8" s="373">
        <f t="shared" si="1"/>
        <v>-1.3439696295703219E-3</v>
      </c>
      <c r="G8" s="339" t="str" cm="1">
        <f t="array" ref="G8">_xlfn.XLOOKUP(A8,Tableau11[[#Headers],[UCB.BR]:[9983.T]], main!$C$216:$FJ$216, "")</f>
        <v>AM</v>
      </c>
      <c r="H8" s="6"/>
      <c r="I8" s="34" t="s">
        <v>6</v>
      </c>
      <c r="J8" s="140">
        <f>'week 2 compet'!E5</f>
        <v>3.2855533999999999E-2</v>
      </c>
      <c r="K8" s="140">
        <f t="shared" si="2"/>
        <v>2.1062035538126401E-2</v>
      </c>
      <c r="L8" s="42">
        <f t="shared" si="3"/>
        <v>-1.1793498461873598E-2</v>
      </c>
      <c r="N8" s="34" t="s">
        <v>6</v>
      </c>
      <c r="O8" s="303">
        <f t="shared" ref="O8:O21" si="4">IF(L8&lt;&gt;0, 10 + (500 * ABS(L8)), 0)</f>
        <v>15.896749230936798</v>
      </c>
      <c r="P8" s="408" cm="1">
        <f t="array" ref="P8">_xlfn.XLOOKUP($N8, Tableau11[[#Headers],[UCB.BR]:[9983.T]],main!$C$209:$FJ$209)</f>
        <v>1.2831775685117892</v>
      </c>
      <c r="Q8" s="408" cm="1">
        <f t="array" ref="Q8">_xlfn.XLOOKUP($N8, Tableau11[[#Headers],[UCB.BR]:[9983.T]],main!$C$202:$FJ$202)</f>
        <v>2.6317520697832628</v>
      </c>
      <c r="R8" s="408" cm="1">
        <f t="array" ref="R8">_xlfn.XLOOKUP($N8, Tableau11[[#Headers],[UCB.BR]:[9983.T]],main!$C$187:$FJ$187)</f>
        <v>1.4288805192278766</v>
      </c>
    </row>
    <row r="9" spans="1:18">
      <c r="A9" s="74" t="s">
        <v>64</v>
      </c>
      <c r="B9" s="79">
        <v>298.45</v>
      </c>
      <c r="C9" s="91">
        <v>283.94</v>
      </c>
      <c r="D9" s="76">
        <f t="shared" si="0"/>
        <v>-4.8617858937845509E-2</v>
      </c>
      <c r="E9" s="378">
        <v>0.102656719227624</v>
      </c>
      <c r="F9" s="373">
        <f t="shared" si="1"/>
        <v>-4.9909498944306361E-3</v>
      </c>
      <c r="G9" s="339" t="str" cm="1">
        <f t="array" ref="G9">_xlfn.XLOOKUP(A9,Tableau11[[#Headers],[UCB.BR]:[9983.T]], main!$C$216:$FJ$216, "")</f>
        <v>AM</v>
      </c>
      <c r="H9" s="6"/>
      <c r="I9" s="34" t="s">
        <v>23</v>
      </c>
      <c r="J9" s="33">
        <f>'week 2 compet'!E6</f>
        <v>6.9288836000000006E-2</v>
      </c>
      <c r="K9" s="47">
        <f t="shared" si="2"/>
        <v>8.1459403559218491E-2</v>
      </c>
      <c r="L9" s="43">
        <f t="shared" si="3"/>
        <v>1.2170567559218484E-2</v>
      </c>
      <c r="N9" s="34" t="s">
        <v>23</v>
      </c>
      <c r="O9" s="309">
        <f t="shared" si="4"/>
        <v>16.085283779609242</v>
      </c>
      <c r="P9" s="408" cm="1">
        <f t="array" ref="P9">_xlfn.XLOOKUP($N9, Tableau11[[#Headers],[UCB.BR]:[9983.T]],main!$C$209:$FJ$209)</f>
        <v>0.546358521025058</v>
      </c>
      <c r="Q9" s="408" cm="1">
        <f t="array" ref="Q9">_xlfn.XLOOKUP($N9, Tableau11[[#Headers],[UCB.BR]:[9983.T]],main!$C$202:$FJ$202)</f>
        <v>0.83307350593722429</v>
      </c>
      <c r="R9" s="408" cm="1">
        <f t="array" ref="R9">_xlfn.XLOOKUP($N9, Tableau11[[#Headers],[UCB.BR]:[9983.T]],main!$C$187:$FJ$187)</f>
        <v>0.66935939670066191</v>
      </c>
    </row>
    <row r="10" spans="1:18">
      <c r="A10" s="74" t="s">
        <v>74</v>
      </c>
      <c r="B10" s="79">
        <v>110.51</v>
      </c>
      <c r="C10" s="91">
        <v>115.11</v>
      </c>
      <c r="D10" s="78">
        <f t="shared" si="0"/>
        <v>4.1625192290290415E-2</v>
      </c>
      <c r="E10" s="379">
        <v>0.102656719227624</v>
      </c>
      <c r="F10" s="373">
        <f t="shared" si="1"/>
        <v>4.2731056777402018E-3</v>
      </c>
      <c r="G10" s="339" t="str" cm="1">
        <f t="array" ref="G10">_xlfn.XLOOKUP(A10,Tableau11[[#Headers],[UCB.BR]:[9983.T]], main!$C$216:$FJ$216, "")</f>
        <v>AM</v>
      </c>
      <c r="H10" s="6"/>
      <c r="I10" s="34" t="s">
        <v>42</v>
      </c>
      <c r="J10" s="140">
        <f>'week 2 compet'!E7</f>
        <v>6.7799023816684401E-2</v>
      </c>
      <c r="K10" s="140">
        <f t="shared" si="2"/>
        <v>6.7799023816684401E-2</v>
      </c>
      <c r="L10" s="43">
        <f t="shared" si="3"/>
        <v>0</v>
      </c>
      <c r="N10" s="34" t="s">
        <v>42</v>
      </c>
      <c r="O10" s="303">
        <f t="shared" si="4"/>
        <v>0</v>
      </c>
      <c r="P10" s="408" cm="1">
        <f t="array" ref="P10">_xlfn.XLOOKUP($N10, Tableau11[[#Headers],[UCB.BR]:[9983.T]],main!$C$209:$FJ$209)</f>
        <v>0.21984701849314153</v>
      </c>
      <c r="Q10" s="408" cm="1">
        <f t="array" ref="Q10">_xlfn.XLOOKUP($N10, Tableau11[[#Headers],[UCB.BR]:[9983.T]],main!$C$202:$FJ$202)</f>
        <v>-0.12525374417132387</v>
      </c>
      <c r="R10" s="408" cm="1">
        <f t="array" ref="R10">_xlfn.XLOOKUP($N10, Tableau11[[#Headers],[UCB.BR]:[9983.T]],main!$C$187:$FJ$187)</f>
        <v>0.27066247431381507</v>
      </c>
    </row>
    <row r="11" spans="1:18">
      <c r="A11" s="74" t="s">
        <v>85</v>
      </c>
      <c r="B11" s="80">
        <v>1.65</v>
      </c>
      <c r="C11" s="92">
        <v>1.77</v>
      </c>
      <c r="D11" s="76">
        <f t="shared" si="0"/>
        <v>7.2727272727272793E-2</v>
      </c>
      <c r="E11" s="378">
        <v>5.1758366019953803E-2</v>
      </c>
      <c r="F11" s="373">
        <f t="shared" si="1"/>
        <v>3.7642448014511892E-3</v>
      </c>
      <c r="G11" s="339" t="str" cm="1">
        <f t="array" ref="G11">_xlfn.XLOOKUP(A11,Tableau11[[#Headers],[UCB.BR]:[9983.T]], main!$C$216:$FJ$216, "")</f>
        <v>AS</v>
      </c>
      <c r="H11" s="6"/>
      <c r="I11" s="34" t="s">
        <v>57</v>
      </c>
      <c r="J11" s="33">
        <f>'week 2 compet'!E8</f>
        <v>1.96981270775443E-2</v>
      </c>
      <c r="K11" s="33">
        <f t="shared" si="2"/>
        <v>1.96981270775443E-2</v>
      </c>
      <c r="L11" s="43">
        <f t="shared" si="3"/>
        <v>0</v>
      </c>
      <c r="N11" s="34" t="s">
        <v>57</v>
      </c>
      <c r="O11" s="309">
        <f t="shared" si="4"/>
        <v>0</v>
      </c>
      <c r="P11" s="408" cm="1">
        <f t="array" ref="P11">_xlfn.XLOOKUP($N11, Tableau11[[#Headers],[UCB.BR]:[9983.T]],main!$C$209:$FJ$209)</f>
        <v>0.48933068219628884</v>
      </c>
      <c r="Q11" s="408" cm="1">
        <f t="array" ref="Q11">_xlfn.XLOOKUP($N11, Tableau11[[#Headers],[UCB.BR]:[9983.T]],main!$C$202:$FJ$202)</f>
        <v>1.2115820899126339</v>
      </c>
      <c r="R11" s="408" cm="1">
        <f t="array" ref="R11">_xlfn.XLOOKUP($N11, Tableau11[[#Headers],[UCB.BR]:[9983.T]],main!$C$187:$FJ$187)</f>
        <v>0.56511948819159308</v>
      </c>
    </row>
    <row r="12" spans="1:18">
      <c r="A12" s="74" t="s">
        <v>93</v>
      </c>
      <c r="B12" s="79">
        <v>1650.5</v>
      </c>
      <c r="C12" s="91">
        <v>1673</v>
      </c>
      <c r="D12" s="78">
        <f t="shared" si="0"/>
        <v>1.3632232656770675E-2</v>
      </c>
      <c r="E12" s="379">
        <v>2.3632520284583899E-2</v>
      </c>
      <c r="F12" s="373">
        <f t="shared" si="1"/>
        <v>3.2216401478530005E-4</v>
      </c>
      <c r="G12" s="339" t="str" cm="1">
        <f t="array" ref="G12">_xlfn.XLOOKUP(A12,Tableau11[[#Headers],[UCB.BR]:[9983.T]], main!$C$216:$FJ$216, "")</f>
        <v>AM</v>
      </c>
      <c r="H12" s="6"/>
      <c r="I12" s="34" t="s">
        <v>64</v>
      </c>
      <c r="J12" s="140">
        <f>'week 2 compet'!E9</f>
        <v>0.1</v>
      </c>
      <c r="K12" s="142">
        <f t="shared" si="2"/>
        <v>0.102656719227624</v>
      </c>
      <c r="L12" s="43">
        <f t="shared" si="3"/>
        <v>2.6567192276239909E-3</v>
      </c>
      <c r="N12" s="34" t="s">
        <v>64</v>
      </c>
      <c r="O12" s="303">
        <f t="shared" si="4"/>
        <v>11.328359613811996</v>
      </c>
      <c r="P12" s="408" cm="1">
        <f t="array" ref="P12">_xlfn.XLOOKUP($N12, Tableau11[[#Headers],[UCB.BR]:[9983.T]],main!$C$209:$FJ$209)</f>
        <v>0.56825913124116467</v>
      </c>
      <c r="Q12" s="408" cm="1">
        <f t="array" ref="Q12">_xlfn.XLOOKUP($N12, Tableau11[[#Headers],[UCB.BR]:[9983.T]],main!$C$202:$FJ$202)</f>
        <v>1.6591977595426748</v>
      </c>
      <c r="R12" s="408" cm="1">
        <f t="array" ref="R12">_xlfn.XLOOKUP($N12, Tableau11[[#Headers],[UCB.BR]:[9983.T]],main!$C$187:$FJ$187)</f>
        <v>0.73286310745786598</v>
      </c>
    </row>
    <row r="13" spans="1:18">
      <c r="A13" s="74" t="s">
        <v>94</v>
      </c>
      <c r="B13" s="79">
        <v>227.7</v>
      </c>
      <c r="C13" s="91">
        <v>226.08</v>
      </c>
      <c r="D13" s="76">
        <f t="shared" si="0"/>
        <v>-7.1146245059287494E-3</v>
      </c>
      <c r="E13" s="378">
        <v>8.9838450599524999E-2</v>
      </c>
      <c r="F13" s="373">
        <f t="shared" si="1"/>
        <v>-6.391668422100499E-4</v>
      </c>
      <c r="G13" s="339" t="str" cm="1">
        <f t="array" ref="G13">_xlfn.XLOOKUP(A13,Tableau11[[#Headers],[UCB.BR]:[9983.T]], main!$C$216:$FJ$216, "")</f>
        <v>AM</v>
      </c>
      <c r="H13" s="6"/>
      <c r="I13" s="34" t="s">
        <v>74</v>
      </c>
      <c r="J13" s="33">
        <f>'week 2 compet'!E10</f>
        <v>0.1</v>
      </c>
      <c r="K13" s="47">
        <f t="shared" si="2"/>
        <v>0.102656719227624</v>
      </c>
      <c r="L13" s="43">
        <f t="shared" si="3"/>
        <v>2.6567192276239909E-3</v>
      </c>
      <c r="N13" s="34" t="s">
        <v>74</v>
      </c>
      <c r="O13" s="309">
        <f t="shared" si="4"/>
        <v>11.328359613811996</v>
      </c>
      <c r="P13" s="408" cm="1">
        <f t="array" ref="P13">_xlfn.XLOOKUP($N13, Tableau11[[#Headers],[UCB.BR]:[9983.T]],main!$C$209:$FJ$209)</f>
        <v>0.20634602821838816</v>
      </c>
      <c r="Q13" s="408" cm="1">
        <f t="array" ref="Q13">_xlfn.XLOOKUP($N13, Tableau11[[#Headers],[UCB.BR]:[9983.T]],main!$C$202:$FJ$202)</f>
        <v>0.76618894633464629</v>
      </c>
      <c r="R13" s="408" cm="1">
        <f t="array" ref="R13">_xlfn.XLOOKUP($N13, Tableau11[[#Headers],[UCB.BR]:[9983.T]],main!$C$187:$FJ$187)</f>
        <v>0.30637550146589154</v>
      </c>
    </row>
    <row r="14" spans="1:18">
      <c r="A14" s="74" t="s">
        <v>95</v>
      </c>
      <c r="B14" s="79">
        <v>428.5</v>
      </c>
      <c r="C14" s="91">
        <v>419.75</v>
      </c>
      <c r="D14" s="78">
        <f t="shared" si="0"/>
        <v>-2.0420070011668612E-2</v>
      </c>
      <c r="E14" s="379">
        <v>5.1101224878358401E-2</v>
      </c>
      <c r="F14" s="374">
        <f t="shared" si="1"/>
        <v>-1.0434905896981005E-3</v>
      </c>
      <c r="G14" s="339" t="str" cm="1">
        <f t="array" ref="G14">_xlfn.XLOOKUP(A14,Tableau11[[#Headers],[UCB.BR]:[9983.T]], main!$C$216:$FJ$216, "")</f>
        <v>EU</v>
      </c>
      <c r="H14" s="6"/>
      <c r="I14" s="34" t="s">
        <v>85</v>
      </c>
      <c r="J14" s="140">
        <f>'week 2 compet'!E11</f>
        <v>5.1758366019953803E-2</v>
      </c>
      <c r="K14" s="142">
        <f t="shared" si="2"/>
        <v>5.1758366019953803E-2</v>
      </c>
      <c r="L14" s="43">
        <f t="shared" si="3"/>
        <v>0</v>
      </c>
      <c r="N14" s="34" t="s">
        <v>85</v>
      </c>
      <c r="O14" s="303">
        <f t="shared" si="4"/>
        <v>0</v>
      </c>
      <c r="P14" s="408" cm="1">
        <f t="array" ref="P14">_xlfn.XLOOKUP($N14, Tableau11[[#Headers],[UCB.BR]:[9983.T]],main!$C$209:$FJ$209)</f>
        <v>0.22880947044321182</v>
      </c>
      <c r="Q14" s="408" cm="1">
        <f t="array" ref="Q14">_xlfn.XLOOKUP($N14, Tableau11[[#Headers],[UCB.BR]:[9983.T]],main!$C$202:$FJ$202)</f>
        <v>0.14207267963972181</v>
      </c>
      <c r="R14" s="408" cm="1">
        <f t="array" ref="R14">_xlfn.XLOOKUP($N14, Tableau11[[#Headers],[UCB.BR]:[9983.T]],main!$C$187:$FJ$187)</f>
        <v>0.25288381947805294</v>
      </c>
    </row>
    <row r="15" spans="1:18">
      <c r="A15" s="81" t="s">
        <v>22</v>
      </c>
      <c r="B15" s="79">
        <v>177</v>
      </c>
      <c r="C15" s="91">
        <v>182.4</v>
      </c>
      <c r="D15" s="76">
        <f t="shared" si="0"/>
        <v>3.0508474576271219E-2</v>
      </c>
      <c r="E15" s="380">
        <v>4.1539617647188901E-2</v>
      </c>
      <c r="F15" s="373">
        <f>E15*D15</f>
        <v>1.2673103688972899E-3</v>
      </c>
      <c r="G15" s="339" t="str" cm="1">
        <f t="array" ref="G15">_xlfn.XLOOKUP(A15,Tableau11[[#Headers],[UCB.BR]:[9983.T]], main!$C$216:$FJ$216, "")</f>
        <v>AM</v>
      </c>
      <c r="H15" s="6"/>
      <c r="I15" s="34" t="s">
        <v>93</v>
      </c>
      <c r="J15" s="33">
        <f>'week 2 compet'!E12</f>
        <v>2.3632520284583899E-2</v>
      </c>
      <c r="K15" s="33">
        <f t="shared" si="2"/>
        <v>2.3632520284583899E-2</v>
      </c>
      <c r="L15" s="43">
        <f t="shared" si="3"/>
        <v>0</v>
      </c>
      <c r="N15" s="34" t="s">
        <v>93</v>
      </c>
      <c r="O15" s="309">
        <f t="shared" si="4"/>
        <v>0</v>
      </c>
      <c r="P15" s="408" cm="1">
        <f t="array" ref="P15">_xlfn.XLOOKUP($N15, Tableau11[[#Headers],[UCB.BR]:[9983.T]],main!$C$209:$FJ$209)</f>
        <v>0.21070350510798683</v>
      </c>
      <c r="Q15" s="408" cm="1">
        <f t="array" ref="Q15">_xlfn.XLOOKUP($N15, Tableau11[[#Headers],[UCB.BR]:[9983.T]],main!$C$202:$FJ$202)</f>
        <v>0.45782373803406229</v>
      </c>
      <c r="R15" s="408" cm="1">
        <f t="array" ref="R15">_xlfn.XLOOKUP($N15, Tableau11[[#Headers],[UCB.BR]:[9983.T]],main!$C$187:$FJ$187)</f>
        <v>0.26109377678822043</v>
      </c>
    </row>
    <row r="16" spans="1:18">
      <c r="A16" s="74" t="s">
        <v>139</v>
      </c>
      <c r="B16" s="79">
        <v>8.68</v>
      </c>
      <c r="C16" s="91">
        <v>8.83</v>
      </c>
      <c r="D16" s="78">
        <f t="shared" si="0"/>
        <v>1.7281105990783453E-2</v>
      </c>
      <c r="E16" s="379">
        <v>7.7546301042056398E-2</v>
      </c>
      <c r="F16" s="373">
        <f t="shared" si="1"/>
        <v>1.340085847500978E-3</v>
      </c>
      <c r="G16" s="339" t="str" cm="1">
        <f t="array" ref="G16">_xlfn.XLOOKUP(A16,Tableau11[[#Headers],[UCB.BR]:[9983.T]], main!$C$216:$FJ$216, "")</f>
        <v>AS</v>
      </c>
      <c r="H16" s="6"/>
      <c r="I16" s="34" t="s">
        <v>94</v>
      </c>
      <c r="J16" s="140">
        <f>'week 2 compet'!E13</f>
        <v>7.4610684999999996E-2</v>
      </c>
      <c r="K16" s="140">
        <f t="shared" si="2"/>
        <v>8.9838450599524999E-2</v>
      </c>
      <c r="L16" s="42">
        <f t="shared" si="3"/>
        <v>1.5227765599525003E-2</v>
      </c>
      <c r="N16" s="34" t="s">
        <v>94</v>
      </c>
      <c r="O16" s="303">
        <f t="shared" si="4"/>
        <v>17.6138827997625</v>
      </c>
      <c r="P16" s="408" cm="1">
        <f t="array" ref="P16">_xlfn.XLOOKUP($N16, Tableau11[[#Headers],[UCB.BR]:[9983.T]],main!$C$209:$FJ$209)</f>
        <v>0.13799472210594649</v>
      </c>
      <c r="Q16" s="408" cm="1">
        <f t="array" ref="Q16">_xlfn.XLOOKUP($N16, Tableau11[[#Headers],[UCB.BR]:[9983.T]],main!$C$202:$FJ$202)</f>
        <v>0.33090995565007297</v>
      </c>
      <c r="R16" s="408" cm="1">
        <f t="array" ref="R16">_xlfn.XLOOKUP($N16, Tableau11[[#Headers],[UCB.BR]:[9983.T]],main!$C$187:$FJ$187)</f>
        <v>0.21659522318262758</v>
      </c>
    </row>
    <row r="17" spans="1:18">
      <c r="A17" s="74" t="s">
        <v>148</v>
      </c>
      <c r="B17" s="79">
        <v>266.54000000000002</v>
      </c>
      <c r="C17" s="91">
        <v>249</v>
      </c>
      <c r="D17" s="76">
        <f t="shared" si="0"/>
        <v>-6.580625797253703E-2</v>
      </c>
      <c r="E17" s="378">
        <v>8.1500000000000003E-2</v>
      </c>
      <c r="F17" s="373">
        <f t="shared" si="1"/>
        <v>-5.3632100247617684E-3</v>
      </c>
      <c r="G17" s="339" t="str" cm="1">
        <f t="array" ref="G17">_xlfn.XLOOKUP(A17,Tableau11[[#Headers],[UCB.BR]:[9983.T]], main!$C$216:$FJ$216, "")</f>
        <v>AS</v>
      </c>
      <c r="H17" s="6"/>
      <c r="I17" s="34" t="s">
        <v>95</v>
      </c>
      <c r="J17" s="33">
        <f>'week 2 compet'!E14</f>
        <v>6.4892538999999999E-2</v>
      </c>
      <c r="K17" s="33">
        <f t="shared" si="2"/>
        <v>5.1101224878358401E-2</v>
      </c>
      <c r="L17" s="43">
        <f t="shared" si="3"/>
        <v>-1.3791314121641599E-2</v>
      </c>
      <c r="N17" s="34" t="s">
        <v>95</v>
      </c>
      <c r="O17" s="309">
        <f t="shared" si="4"/>
        <v>16.895657060820799</v>
      </c>
      <c r="P17" s="408" cm="1">
        <f t="array" ref="P17">_xlfn.XLOOKUP($N17, Tableau11[[#Headers],[UCB.BR]:[9983.T]],main!$C$209:$FJ$209)</f>
        <v>0.31648577094792979</v>
      </c>
      <c r="Q17" s="408" cm="1">
        <f t="array" ref="Q17">_xlfn.XLOOKUP($N17, Tableau11[[#Headers],[UCB.BR]:[9983.T]],main!$C$202:$FJ$202)</f>
        <v>0.20386428244896182</v>
      </c>
      <c r="R17" s="408" cm="1">
        <f t="array" ref="R17">_xlfn.XLOOKUP($N17, Tableau11[[#Headers],[UCB.BR]:[9983.T]],main!$C$187:$FJ$187)</f>
        <v>0.36063906577625215</v>
      </c>
    </row>
    <row r="18" spans="1:18" ht="15" thickBot="1">
      <c r="A18" s="74" t="s">
        <v>156</v>
      </c>
      <c r="B18" s="80">
        <v>87.3</v>
      </c>
      <c r="C18" s="92">
        <v>87.15</v>
      </c>
      <c r="D18" s="78">
        <f t="shared" si="0"/>
        <v>-1.7182130584191464E-3</v>
      </c>
      <c r="E18" s="379">
        <v>0.1</v>
      </c>
      <c r="F18" s="373">
        <f t="shared" si="1"/>
        <v>-1.7182130584191465E-4</v>
      </c>
      <c r="G18" s="340" t="str" cm="1">
        <f t="array" ref="G18">_xlfn.XLOOKUP(A18,Tableau11[[#Headers],[UCB.BR]:[9983.T]], main!$C$216:$FJ$216, "")</f>
        <v>AS</v>
      </c>
      <c r="H18" s="6"/>
      <c r="I18" s="34" t="s">
        <v>139</v>
      </c>
      <c r="J18" s="140">
        <f>'week 2 compet'!E15</f>
        <v>5.3662618000000002E-2</v>
      </c>
      <c r="K18" s="140">
        <f t="shared" si="2"/>
        <v>4.1539617647188901E-2</v>
      </c>
      <c r="L18" s="42">
        <f t="shared" si="3"/>
        <v>-1.2123000352811102E-2</v>
      </c>
      <c r="N18" s="34" t="s">
        <v>139</v>
      </c>
      <c r="O18" s="303">
        <f t="shared" si="4"/>
        <v>16.061500176405552</v>
      </c>
      <c r="P18" s="408" cm="1">
        <f t="array" ref="P18">_xlfn.XLOOKUP($N18, Tableau11[[#Headers],[UCB.BR]:[9983.T]],main!$C$209:$FJ$209)</f>
        <v>0.37457825304826114</v>
      </c>
      <c r="Q18" s="408" cm="1">
        <f t="array" ref="Q18">_xlfn.XLOOKUP($N18, Tableau11[[#Headers],[UCB.BR]:[9983.T]],main!$C$202:$FJ$202)</f>
        <v>-0.16440842278451434</v>
      </c>
      <c r="R18" s="408" cm="1">
        <f t="array" ref="R18">_xlfn.XLOOKUP($N18, Tableau11[[#Headers],[UCB.BR]:[9983.T]],main!$C$187:$FJ$187)</f>
        <v>0.45381437405816549</v>
      </c>
    </row>
    <row r="19" spans="1:18" ht="15" thickBot="1">
      <c r="A19" s="85" t="s">
        <v>111</v>
      </c>
      <c r="B19" s="88">
        <v>18.18</v>
      </c>
      <c r="C19" s="93">
        <v>17.97</v>
      </c>
      <c r="D19" s="84">
        <f t="shared" si="0"/>
        <v>-1.1551155115511599E-2</v>
      </c>
      <c r="E19" s="381">
        <v>2.6404750801834399E-2</v>
      </c>
      <c r="F19" s="375">
        <f t="shared" si="1"/>
        <v>-3.050053722984184E-4</v>
      </c>
      <c r="G19" s="340" t="str" cm="1">
        <f t="array" ref="G19">_xlfn.XLOOKUP(A19,Tableau11[[#Headers],[UCB.BR]:[9983.T]], main!$C$216:$FJ$216, "")</f>
        <v>EU</v>
      </c>
      <c r="H19" s="7"/>
      <c r="I19" s="34" t="s">
        <v>148</v>
      </c>
      <c r="J19" s="33">
        <f>'week 2 compet'!E16</f>
        <v>7.7546301042056398E-2</v>
      </c>
      <c r="K19" s="33">
        <f t="shared" si="2"/>
        <v>7.7546301042056398E-2</v>
      </c>
      <c r="L19" s="43">
        <f t="shared" si="3"/>
        <v>0</v>
      </c>
      <c r="N19" s="34" t="s">
        <v>148</v>
      </c>
      <c r="O19" s="309">
        <f t="shared" si="4"/>
        <v>0</v>
      </c>
      <c r="P19" s="408" cm="1">
        <f t="array" ref="P19">_xlfn.XLOOKUP($N19, Tableau11[[#Headers],[UCB.BR]:[9983.T]],main!$C$209:$FJ$209)</f>
        <v>0.54608264483225055</v>
      </c>
      <c r="Q19" s="408" cm="1">
        <f t="array" ref="Q19">_xlfn.XLOOKUP($N19, Tableau11[[#Headers],[UCB.BR]:[9983.T]],main!$C$202:$FJ$202)</f>
        <v>1.0286790231717802</v>
      </c>
      <c r="R19" s="408" cm="1">
        <f t="array" ref="R19">_xlfn.XLOOKUP($N19, Tableau11[[#Headers],[UCB.BR]:[9983.T]],main!$C$187:$FJ$187)</f>
        <v>0.60486943482032363</v>
      </c>
    </row>
    <row r="20" spans="1:18" ht="15" thickBot="1">
      <c r="A20" s="64" t="s">
        <v>219</v>
      </c>
      <c r="B20" s="83"/>
      <c r="C20" s="83"/>
      <c r="D20" s="83"/>
      <c r="E20" s="413"/>
      <c r="F20" s="376">
        <f>SUM(F4:F19)</f>
        <v>-6.0622542518385834E-4</v>
      </c>
      <c r="I20" s="34" t="s">
        <v>156</v>
      </c>
      <c r="J20" s="140">
        <f>'week 2 compet'!E17</f>
        <v>8.1500000000000003E-2</v>
      </c>
      <c r="K20" s="140">
        <f t="shared" si="2"/>
        <v>8.1500000000000003E-2</v>
      </c>
      <c r="L20" s="43">
        <f t="shared" si="3"/>
        <v>0</v>
      </c>
      <c r="N20" s="34" t="s">
        <v>156</v>
      </c>
      <c r="O20" s="303">
        <f t="shared" si="4"/>
        <v>0</v>
      </c>
      <c r="P20" s="408" cm="1">
        <f t="array" ref="P20">_xlfn.XLOOKUP($N20, Tableau11[[#Headers],[UCB.BR]:[9983.T]],main!$C$209:$FJ$209)</f>
        <v>0.22801630320154154</v>
      </c>
      <c r="Q20" s="408" cm="1">
        <f t="array" ref="Q20">_xlfn.XLOOKUP($N20, Tableau11[[#Headers],[UCB.BR]:[9983.T]],main!$C$202:$FJ$202)</f>
        <v>-7.0894770497494805E-2</v>
      </c>
      <c r="R20" s="408" cm="1">
        <f t="array" ref="R20">_xlfn.XLOOKUP($N20, Tableau11[[#Headers],[UCB.BR]:[9983.T]],main!$C$187:$FJ$187)</f>
        <v>0.25115102123676092</v>
      </c>
    </row>
    <row r="21" spans="1:18" ht="15" thickBot="1">
      <c r="I21" s="39" t="s">
        <v>152</v>
      </c>
      <c r="J21" s="50">
        <f>'week 2 compet'!E18</f>
        <v>0.1</v>
      </c>
      <c r="K21" s="50">
        <f>K24</f>
        <v>0</v>
      </c>
      <c r="L21" s="41">
        <f t="shared" si="3"/>
        <v>-0.1</v>
      </c>
      <c r="N21" s="39" t="s">
        <v>152</v>
      </c>
      <c r="O21" s="310">
        <f t="shared" si="4"/>
        <v>60</v>
      </c>
      <c r="P21" s="408" cm="1">
        <f t="array" ref="P21">_xlfn.XLOOKUP($N21, Tableau11[[#Headers],[UCB.BR]:[9983.T]],main!$C$209:$FJ$209)</f>
        <v>0.2860619071769866</v>
      </c>
      <c r="Q21" s="408" cm="1">
        <f t="array" ref="Q21">_xlfn.XLOOKUP($N21, Tableau11[[#Headers],[UCB.BR]:[9983.T]],main!$C$202:$FJ$202)</f>
        <v>0.57521028820031117</v>
      </c>
      <c r="R21" s="408" cm="1">
        <f t="array" ref="R21">_xlfn.XLOOKUP($N21, Tableau11[[#Headers],[UCB.BR]:[9983.T]],main!$C$187:$FJ$187)</f>
        <v>0.38150257541520682</v>
      </c>
    </row>
    <row r="22" spans="1:18" ht="15" thickBot="1">
      <c r="I22" s="56"/>
      <c r="J22" s="48"/>
      <c r="K22" s="48">
        <f>SUM(K7:K21)</f>
        <v>0.85321013083586239</v>
      </c>
      <c r="L22" s="49"/>
      <c r="N22" s="311" t="s">
        <v>225</v>
      </c>
      <c r="O22" s="312">
        <f>SUM(O7:O21)</f>
        <v>182.90421681647172</v>
      </c>
      <c r="P22" s="407">
        <f>SUMPRODUCT(P7:P21,E4:E18)</f>
        <v>0.33842391804762179</v>
      </c>
      <c r="Q22" s="407">
        <f>SUMPRODUCT(Q7:Q21,K7:K21)</f>
        <v>0.54501067247701207</v>
      </c>
      <c r="R22" s="407">
        <f>SUMPRODUCT(R7:R21,K7:K21)</f>
        <v>0.38217188671741731</v>
      </c>
    </row>
    <row r="23" spans="1:18">
      <c r="B23" t="s">
        <v>199</v>
      </c>
      <c r="C23">
        <f>SUMIF(G$4:G$19,"*EU*",E4:E19)</f>
        <v>0.26772602497346998</v>
      </c>
    </row>
    <row r="24" spans="1:18">
      <c r="B24" t="s">
        <v>200</v>
      </c>
      <c r="C24">
        <f>SUMIF(G$4:G$19,"*AM*",E4:E19)</f>
        <v>0.40108418960221648</v>
      </c>
    </row>
    <row r="25" spans="1:18">
      <c r="B25" t="s">
        <v>201</v>
      </c>
      <c r="C25">
        <f>SUMIF(G$4:G$19,"*AS*", E4:E19)</f>
        <v>0.31080466706201026</v>
      </c>
    </row>
  </sheetData>
  <conditionalFormatting sqref="F4:F11">
    <cfRule type="notContainsBlanks" dxfId="43" priority="14">
      <formula>LEN(TRIM(F4))&gt;0</formula>
    </cfRule>
  </conditionalFormatting>
  <conditionalFormatting sqref="F7:F9">
    <cfRule type="notContainsBlanks" dxfId="42" priority="9">
      <formula>LEN(TRIM(F7))&gt;0</formula>
    </cfRule>
  </conditionalFormatting>
  <conditionalFormatting sqref="F12">
    <cfRule type="notContainsBlanks" dxfId="41" priority="8">
      <formula>LEN(TRIM(F12))&gt;0</formula>
    </cfRule>
  </conditionalFormatting>
  <conditionalFormatting sqref="F12:F13">
    <cfRule type="notContainsBlanks" dxfId="40" priority="13">
      <formula>LEN(TRIM(F12))&gt;0</formula>
    </cfRule>
  </conditionalFormatting>
  <conditionalFormatting sqref="F13">
    <cfRule type="notContainsBlanks" dxfId="39" priority="16">
      <formula>LEN(TRIM(F13))&gt;0</formula>
    </cfRule>
  </conditionalFormatting>
  <conditionalFormatting sqref="F14">
    <cfRule type="notContainsBlanks" dxfId="38" priority="6">
      <formula>LEN(TRIM(F14))&gt;0</formula>
    </cfRule>
  </conditionalFormatting>
  <conditionalFormatting sqref="F14:F20">
    <cfRule type="notContainsBlanks" dxfId="37" priority="7">
      <formula>LEN(TRIM(F14))&gt;0</formula>
    </cfRule>
  </conditionalFormatting>
  <conditionalFormatting sqref="F17:F20">
    <cfRule type="notContainsBlanks" dxfId="36" priority="5">
      <formula>LEN(TRIM(F17))&gt;0</formula>
    </cfRule>
  </conditionalFormatting>
  <conditionalFormatting sqref="L7:L8">
    <cfRule type="notContainsBlanks" dxfId="35" priority="3">
      <formula>LEN(TRIM(L7))&gt;0</formula>
    </cfRule>
  </conditionalFormatting>
  <conditionalFormatting sqref="L7:L21">
    <cfRule type="notContainsBlanks" dxfId="34" priority="4">
      <formula>LEN(TRIM(L7))&gt;0</formula>
    </cfRule>
  </conditionalFormatting>
  <conditionalFormatting sqref="L17:L18">
    <cfRule type="notContainsBlanks" dxfId="33" priority="2">
      <formula>LEN(TRIM(L17))&gt;0</formula>
    </cfRule>
  </conditionalFormatting>
  <conditionalFormatting sqref="L21">
    <cfRule type="notContainsBlanks" dxfId="32" priority="1">
      <formula>LEN(TRIM(L21))&gt;0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E727-93B2-4C4F-99E3-9EDA4991C627}">
  <dimension ref="A1:O26"/>
  <sheetViews>
    <sheetView zoomScale="84" workbookViewId="0">
      <selection activeCell="O7" sqref="O7"/>
    </sheetView>
  </sheetViews>
  <sheetFormatPr defaultRowHeight="14.4"/>
  <cols>
    <col min="1" max="1" width="20.33203125" bestFit="1" customWidth="1"/>
    <col min="2" max="3" width="17" bestFit="1" customWidth="1"/>
    <col min="4" max="4" width="19.5546875" bestFit="1" customWidth="1"/>
    <col min="5" max="5" width="12.5546875" bestFit="1" customWidth="1"/>
    <col min="6" max="6" width="14.88671875" bestFit="1" customWidth="1"/>
    <col min="9" max="10" width="15.44140625" bestFit="1" customWidth="1"/>
    <col min="11" max="11" width="14.44140625" bestFit="1" customWidth="1"/>
    <col min="12" max="12" width="10" bestFit="1" customWidth="1"/>
    <col min="15" max="15" width="14.5546875" customWidth="1"/>
  </cols>
  <sheetData>
    <row r="1" spans="1:15" ht="15" thickBot="1">
      <c r="H1" s="53"/>
      <c r="I1" s="51"/>
      <c r="J1" s="51"/>
      <c r="K1" s="51"/>
    </row>
    <row r="2" spans="1:15" ht="15" thickBot="1">
      <c r="A2" s="63" t="s">
        <v>208</v>
      </c>
      <c r="B2" s="64" t="s">
        <v>226</v>
      </c>
      <c r="C2" s="64" t="s">
        <v>228</v>
      </c>
      <c r="D2" s="64" t="s">
        <v>211</v>
      </c>
      <c r="E2" s="64" t="s">
        <v>212</v>
      </c>
      <c r="F2" s="65" t="s">
        <v>213</v>
      </c>
      <c r="G2" s="338" t="s">
        <v>214</v>
      </c>
      <c r="H2" s="53"/>
      <c r="I2" s="51"/>
      <c r="J2" s="51"/>
      <c r="K2" s="51"/>
    </row>
    <row r="3" spans="1:15" ht="15" thickBot="1">
      <c r="A3" s="66" t="s">
        <v>218</v>
      </c>
      <c r="B3" s="89">
        <v>45992</v>
      </c>
      <c r="C3" s="101">
        <v>45999</v>
      </c>
      <c r="D3" s="69" t="s">
        <v>218</v>
      </c>
      <c r="E3" s="69" t="s">
        <v>218</v>
      </c>
      <c r="F3" s="70" t="s">
        <v>218</v>
      </c>
      <c r="G3" s="342" t="s">
        <v>218</v>
      </c>
      <c r="H3" s="53"/>
      <c r="I3" s="51"/>
      <c r="J3" s="51"/>
      <c r="K3" s="51"/>
    </row>
    <row r="4" spans="1:15">
      <c r="A4" s="71" t="s">
        <v>2</v>
      </c>
      <c r="B4" s="90">
        <v>247.5</v>
      </c>
      <c r="C4" s="102">
        <v>235.3</v>
      </c>
      <c r="D4" s="73">
        <f t="shared" ref="D4:D19" si="0">(C4-B4)/B4</f>
        <v>-4.929292929292925E-2</v>
      </c>
      <c r="E4" s="377">
        <v>4.0961621917374298E-2</v>
      </c>
      <c r="F4" s="372">
        <f>E4*D4</f>
        <v>-2.0191183328968324E-3</v>
      </c>
      <c r="G4" s="341" t="str" cm="1">
        <f t="array" ref="G4">_xlfn.XLOOKUP(A4,Tableau11[[#Headers],[UCB.BR]:[9983.T]], main!$C$216:$FJ$216, "")</f>
        <v>EU</v>
      </c>
      <c r="H4" s="53"/>
      <c r="I4" s="6"/>
      <c r="J4" s="6"/>
      <c r="K4" s="6"/>
    </row>
    <row r="5" spans="1:15" ht="15" thickBot="1">
      <c r="A5" s="74" t="s">
        <v>6</v>
      </c>
      <c r="B5" s="91">
        <v>181.76</v>
      </c>
      <c r="C5" s="103">
        <v>187.54</v>
      </c>
      <c r="D5" s="76">
        <f t="shared" si="0"/>
        <v>3.1800176056338038E-2</v>
      </c>
      <c r="E5" s="378">
        <v>2.1062035538126401E-2</v>
      </c>
      <c r="F5" s="373">
        <f t="shared" ref="F5:F19" si="1">E5*D5</f>
        <v>6.6977643821726799E-4</v>
      </c>
      <c r="G5" s="339" t="str" cm="1">
        <f t="array" ref="G5">_xlfn.XLOOKUP(A5,Tableau11[[#Headers],[UCB.BR]:[9983.T]], main!$C$216:$FJ$216, "")</f>
        <v>AM</v>
      </c>
      <c r="H5" s="6"/>
      <c r="I5" s="53"/>
      <c r="J5" s="53"/>
      <c r="K5" s="53"/>
    </row>
    <row r="6" spans="1:15" ht="15" thickBot="1">
      <c r="A6" s="74" t="s">
        <v>23</v>
      </c>
      <c r="B6" s="91">
        <v>21.8</v>
      </c>
      <c r="C6" s="103">
        <v>22.76</v>
      </c>
      <c r="D6" s="78">
        <f t="shared" si="0"/>
        <v>4.4036697247706459E-2</v>
      </c>
      <c r="E6" s="379">
        <f>0.0797595109369728+0.00169989262224569</f>
        <v>8.1459403559218491E-2</v>
      </c>
      <c r="F6" s="373">
        <f t="shared" si="1"/>
        <v>3.5872030925160467E-3</v>
      </c>
      <c r="G6" s="339" t="str" cm="1">
        <f t="array" ref="G6">_xlfn.XLOOKUP(A6,Tableau11[[#Headers],[UCB.BR]:[9983.T]], main!$C$216:$FJ$216, "")</f>
        <v>EU</v>
      </c>
      <c r="H6" s="6"/>
      <c r="I6" s="94" t="s">
        <v>208</v>
      </c>
      <c r="J6" s="95" t="s">
        <v>227</v>
      </c>
      <c r="K6" s="95" t="s">
        <v>229</v>
      </c>
      <c r="L6" s="96" t="s">
        <v>222</v>
      </c>
      <c r="N6" s="343" t="s">
        <v>223</v>
      </c>
      <c r="O6" s="344"/>
    </row>
    <row r="7" spans="1:15">
      <c r="A7" s="74" t="s">
        <v>42</v>
      </c>
      <c r="B7" s="91">
        <v>21.41</v>
      </c>
      <c r="C7" s="103">
        <v>21.7</v>
      </c>
      <c r="D7" s="76">
        <f t="shared" si="0"/>
        <v>1.354507239607656E-2</v>
      </c>
      <c r="E7" s="378">
        <v>6.7799023816684401E-2</v>
      </c>
      <c r="F7" s="373">
        <f t="shared" si="1"/>
        <v>9.1834268598030917E-4</v>
      </c>
      <c r="G7" s="339" t="str" cm="1">
        <f t="array" ref="G7">_xlfn.XLOOKUP(A7,Tableau11[[#Headers],[UCB.BR]:[9983.T]], main!$C$216:$FJ$216, "")</f>
        <v>EU</v>
      </c>
      <c r="H7" s="6"/>
      <c r="I7" s="133" t="s">
        <v>2</v>
      </c>
      <c r="J7" s="128">
        <f t="shared" ref="J7:J20" si="2">K7</f>
        <v>4.0961621917374298E-2</v>
      </c>
      <c r="K7" s="129">
        <f t="shared" ref="K7:K20" si="3">E4</f>
        <v>4.0961621917374298E-2</v>
      </c>
      <c r="L7" s="135">
        <f t="shared" ref="L7:L20" si="4">K7-J7</f>
        <v>0</v>
      </c>
      <c r="N7" s="97" t="s">
        <v>2</v>
      </c>
      <c r="O7" s="314">
        <f t="shared" ref="O7:O20" si="5">IF(L7&lt;&gt;0, 10 + (500 * ABS(L7)), 0)</f>
        <v>0</v>
      </c>
    </row>
    <row r="8" spans="1:15">
      <c r="A8" s="74" t="s">
        <v>57</v>
      </c>
      <c r="B8" s="91">
        <v>100.24</v>
      </c>
      <c r="C8" s="103">
        <v>94.09</v>
      </c>
      <c r="D8" s="78">
        <f>(C8-B8)/B8</f>
        <v>-6.1352753391859458E-2</v>
      </c>
      <c r="E8" s="379">
        <v>1.96981270775443E-2</v>
      </c>
      <c r="F8" s="373">
        <f t="shared" si="1"/>
        <v>-1.2085343328700846E-3</v>
      </c>
      <c r="G8" s="339" t="str" cm="1">
        <f t="array" ref="G8">_xlfn.XLOOKUP(A8,Tableau11[[#Headers],[UCB.BR]:[9983.T]], main!$C$216:$FJ$216, "")</f>
        <v>AM</v>
      </c>
      <c r="H8" s="6"/>
      <c r="I8" s="119" t="s">
        <v>6</v>
      </c>
      <c r="J8" s="147">
        <f t="shared" si="2"/>
        <v>2.1062035538126401E-2</v>
      </c>
      <c r="K8" s="148">
        <f t="shared" si="3"/>
        <v>2.1062035538126401E-2</v>
      </c>
      <c r="L8" s="136">
        <f t="shared" si="4"/>
        <v>0</v>
      </c>
      <c r="N8" s="34" t="s">
        <v>6</v>
      </c>
      <c r="O8" s="303">
        <f t="shared" si="5"/>
        <v>0</v>
      </c>
    </row>
    <row r="9" spans="1:15">
      <c r="A9" s="74" t="s">
        <v>64</v>
      </c>
      <c r="B9" s="91">
        <v>283.94</v>
      </c>
      <c r="C9" s="103">
        <v>288.42</v>
      </c>
      <c r="D9" s="76">
        <f t="shared" si="0"/>
        <v>1.5777981263647312E-2</v>
      </c>
      <c r="E9" s="378">
        <v>0.102656719227624</v>
      </c>
      <c r="F9" s="373">
        <f t="shared" si="1"/>
        <v>1.6197157925609542E-3</v>
      </c>
      <c r="G9" s="339" t="str" cm="1">
        <f t="array" ref="G9">_xlfn.XLOOKUP(A9,Tableau11[[#Headers],[UCB.BR]:[9983.T]], main!$C$216:$FJ$216, "")</f>
        <v>AM</v>
      </c>
      <c r="H9" s="6"/>
      <c r="I9" s="119" t="s">
        <v>23</v>
      </c>
      <c r="J9" s="130">
        <f t="shared" si="2"/>
        <v>8.1459403559218491E-2</v>
      </c>
      <c r="K9" s="132">
        <f t="shared" si="3"/>
        <v>8.1459403559218491E-2</v>
      </c>
      <c r="L9" s="137">
        <f t="shared" si="4"/>
        <v>0</v>
      </c>
      <c r="N9" s="34" t="s">
        <v>23</v>
      </c>
      <c r="O9" s="309">
        <f t="shared" si="5"/>
        <v>0</v>
      </c>
    </row>
    <row r="10" spans="1:15">
      <c r="A10" s="74" t="s">
        <v>74</v>
      </c>
      <c r="B10" s="91">
        <v>115.11</v>
      </c>
      <c r="C10" s="103">
        <v>115.52</v>
      </c>
      <c r="D10" s="78">
        <f t="shared" si="0"/>
        <v>3.5618104421857059E-3</v>
      </c>
      <c r="E10" s="379">
        <v>0.102656719227624</v>
      </c>
      <c r="F10" s="373">
        <f t="shared" si="1"/>
        <v>3.656437745054773E-4</v>
      </c>
      <c r="G10" s="339" t="str" cm="1">
        <f t="array" ref="G10">_xlfn.XLOOKUP(A10,Tableau11[[#Headers],[UCB.BR]:[9983.T]], main!$C$216:$FJ$216, "")</f>
        <v>AM</v>
      </c>
      <c r="H10" s="6"/>
      <c r="I10" s="119" t="s">
        <v>42</v>
      </c>
      <c r="J10" s="147">
        <f t="shared" si="2"/>
        <v>6.7799023816684401E-2</v>
      </c>
      <c r="K10" s="148">
        <f t="shared" si="3"/>
        <v>6.7799023816684401E-2</v>
      </c>
      <c r="L10" s="137">
        <f t="shared" si="4"/>
        <v>0</v>
      </c>
      <c r="N10" s="34" t="s">
        <v>42</v>
      </c>
      <c r="O10" s="303">
        <f t="shared" si="5"/>
        <v>0</v>
      </c>
    </row>
    <row r="11" spans="1:15">
      <c r="A11" s="74" t="s">
        <v>85</v>
      </c>
      <c r="B11" s="92">
        <v>1.77</v>
      </c>
      <c r="C11" s="104">
        <v>1.73</v>
      </c>
      <c r="D11" s="76">
        <f t="shared" si="0"/>
        <v>-2.2598870056497196E-2</v>
      </c>
      <c r="E11" s="378">
        <v>5.1758366019953803E-2</v>
      </c>
      <c r="F11" s="373">
        <f t="shared" si="1"/>
        <v>-1.1696805880215559E-3</v>
      </c>
      <c r="G11" s="339" t="str" cm="1">
        <f t="array" ref="G11">_xlfn.XLOOKUP(A11,Tableau11[[#Headers],[UCB.BR]:[9983.T]], main!$C$216:$FJ$216, "")</f>
        <v>AS</v>
      </c>
      <c r="H11" s="6"/>
      <c r="I11" s="119" t="s">
        <v>57</v>
      </c>
      <c r="J11" s="130">
        <f t="shared" si="2"/>
        <v>1.96981270775443E-2</v>
      </c>
      <c r="K11" s="131">
        <f t="shared" si="3"/>
        <v>1.96981270775443E-2</v>
      </c>
      <c r="L11" s="137">
        <f t="shared" si="4"/>
        <v>0</v>
      </c>
      <c r="N11" s="34" t="s">
        <v>57</v>
      </c>
      <c r="O11" s="309">
        <f t="shared" si="5"/>
        <v>0</v>
      </c>
    </row>
    <row r="12" spans="1:15">
      <c r="A12" s="74" t="s">
        <v>93</v>
      </c>
      <c r="B12" s="91">
        <v>1673</v>
      </c>
      <c r="C12" s="103">
        <v>1700.5</v>
      </c>
      <c r="D12" s="78">
        <f t="shared" si="0"/>
        <v>1.6437537358039451E-2</v>
      </c>
      <c r="E12" s="379">
        <v>2.3632520284583899E-2</v>
      </c>
      <c r="F12" s="373">
        <f t="shared" si="1"/>
        <v>3.8846043504247294E-4</v>
      </c>
      <c r="G12" s="339" t="str" cm="1">
        <f t="array" ref="G12">_xlfn.XLOOKUP(A12,Tableau11[[#Headers],[UCB.BR]:[9983.T]], main!$C$216:$FJ$216, "")</f>
        <v>AM</v>
      </c>
      <c r="H12" s="6"/>
      <c r="I12" s="119" t="s">
        <v>64</v>
      </c>
      <c r="J12" s="147">
        <f t="shared" si="2"/>
        <v>0.102656719227624</v>
      </c>
      <c r="K12" s="149">
        <f t="shared" si="3"/>
        <v>0.102656719227624</v>
      </c>
      <c r="L12" s="137">
        <f t="shared" si="4"/>
        <v>0</v>
      </c>
      <c r="N12" s="34" t="s">
        <v>64</v>
      </c>
      <c r="O12" s="303">
        <f t="shared" si="5"/>
        <v>0</v>
      </c>
    </row>
    <row r="13" spans="1:15">
      <c r="A13" s="74" t="s">
        <v>94</v>
      </c>
      <c r="B13" s="91">
        <v>226.08</v>
      </c>
      <c r="C13" s="103">
        <v>223.98</v>
      </c>
      <c r="D13" s="76">
        <f t="shared" si="0"/>
        <v>-9.2887473460722871E-3</v>
      </c>
      <c r="E13" s="378">
        <v>8.9838450599524999E-2</v>
      </c>
      <c r="F13" s="373">
        <f t="shared" si="1"/>
        <v>-8.3448666958158414E-4</v>
      </c>
      <c r="G13" s="339" t="str" cm="1">
        <f t="array" ref="G13">_xlfn.XLOOKUP(A13,Tableau11[[#Headers],[UCB.BR]:[9983.T]], main!$C$216:$FJ$216, "")</f>
        <v>AM</v>
      </c>
      <c r="H13" s="6"/>
      <c r="I13" s="119" t="s">
        <v>74</v>
      </c>
      <c r="J13" s="130">
        <f t="shared" si="2"/>
        <v>0.102656719227624</v>
      </c>
      <c r="K13" s="132">
        <f t="shared" si="3"/>
        <v>0.102656719227624</v>
      </c>
      <c r="L13" s="137">
        <f t="shared" si="4"/>
        <v>0</v>
      </c>
      <c r="N13" s="34" t="s">
        <v>74</v>
      </c>
      <c r="O13" s="309">
        <f t="shared" si="5"/>
        <v>0</v>
      </c>
    </row>
    <row r="14" spans="1:15">
      <c r="A14" s="74" t="s">
        <v>95</v>
      </c>
      <c r="B14" s="91">
        <v>419.75</v>
      </c>
      <c r="C14" s="103">
        <v>454.85</v>
      </c>
      <c r="D14" s="78">
        <f t="shared" si="0"/>
        <v>8.3621203097081653E-2</v>
      </c>
      <c r="E14" s="379">
        <v>5.1101224878358401E-2</v>
      </c>
      <c r="F14" s="374">
        <f t="shared" si="1"/>
        <v>4.2731459040628497E-3</v>
      </c>
      <c r="G14" s="339" t="str" cm="1">
        <f t="array" ref="G14">_xlfn.XLOOKUP(A14,Tableau11[[#Headers],[UCB.BR]:[9983.T]], main!$C$216:$FJ$216, "")</f>
        <v>EU</v>
      </c>
      <c r="H14" s="6"/>
      <c r="I14" s="119" t="s">
        <v>85</v>
      </c>
      <c r="J14" s="147">
        <f t="shared" si="2"/>
        <v>5.1758366019953803E-2</v>
      </c>
      <c r="K14" s="149">
        <f t="shared" si="3"/>
        <v>5.1758366019953803E-2</v>
      </c>
      <c r="L14" s="137">
        <f t="shared" si="4"/>
        <v>0</v>
      </c>
      <c r="N14" s="34" t="s">
        <v>85</v>
      </c>
      <c r="O14" s="303">
        <f t="shared" si="5"/>
        <v>0</v>
      </c>
    </row>
    <row r="15" spans="1:15">
      <c r="A15" s="81" t="s">
        <v>22</v>
      </c>
      <c r="B15" s="91">
        <v>182.4</v>
      </c>
      <c r="C15" s="103">
        <v>180.93</v>
      </c>
      <c r="D15" s="76">
        <f t="shared" si="0"/>
        <v>-8.0592105263157833E-3</v>
      </c>
      <c r="E15" s="380">
        <v>4.1539617647188901E-2</v>
      </c>
      <c r="F15" s="373">
        <f>E15*D15</f>
        <v>-3.3477652380135766E-4</v>
      </c>
      <c r="G15" s="339" t="str" cm="1">
        <f t="array" ref="G15">_xlfn.XLOOKUP(A15,Tableau11[[#Headers],[UCB.BR]:[9983.T]], main!$C$216:$FJ$216, "")</f>
        <v>AM</v>
      </c>
      <c r="H15" s="6"/>
      <c r="I15" s="119" t="s">
        <v>93</v>
      </c>
      <c r="J15" s="130">
        <f t="shared" si="2"/>
        <v>2.3632520284583899E-2</v>
      </c>
      <c r="K15" s="131">
        <f t="shared" si="3"/>
        <v>2.3632520284583899E-2</v>
      </c>
      <c r="L15" s="137">
        <f t="shared" si="4"/>
        <v>0</v>
      </c>
      <c r="N15" s="34" t="s">
        <v>93</v>
      </c>
      <c r="O15" s="309">
        <f t="shared" si="5"/>
        <v>0</v>
      </c>
    </row>
    <row r="16" spans="1:15">
      <c r="A16" s="74" t="s">
        <v>139</v>
      </c>
      <c r="B16" s="91">
        <v>8.83</v>
      </c>
      <c r="C16" s="103">
        <v>8.24</v>
      </c>
      <c r="D16" s="78">
        <f>(C16-B16)/B16</f>
        <v>-6.6817667044167597E-2</v>
      </c>
      <c r="E16" s="379">
        <v>7.7546301042056398E-2</v>
      </c>
      <c r="F16" s="373">
        <f>E16*D16</f>
        <v>-5.1814629235349113E-3</v>
      </c>
      <c r="G16" s="339" t="str" cm="1">
        <f t="array" ref="G16">_xlfn.XLOOKUP(A16,Tableau11[[#Headers],[UCB.BR]:[9983.T]], main!$C$216:$FJ$216, "")</f>
        <v>AS</v>
      </c>
      <c r="H16" s="6"/>
      <c r="I16" s="119" t="s">
        <v>94</v>
      </c>
      <c r="J16" s="147">
        <f t="shared" si="2"/>
        <v>8.9838450599524999E-2</v>
      </c>
      <c r="K16" s="148">
        <f t="shared" si="3"/>
        <v>8.9838450599524999E-2</v>
      </c>
      <c r="L16" s="136">
        <f t="shared" si="4"/>
        <v>0</v>
      </c>
      <c r="N16" s="34" t="s">
        <v>94</v>
      </c>
      <c r="O16" s="303">
        <f t="shared" si="5"/>
        <v>0</v>
      </c>
    </row>
    <row r="17" spans="1:15">
      <c r="A17" s="74" t="s">
        <v>148</v>
      </c>
      <c r="B17" s="91">
        <v>249</v>
      </c>
      <c r="C17" s="103">
        <v>234.43</v>
      </c>
      <c r="D17" s="76">
        <f t="shared" si="0"/>
        <v>-5.8514056224899573E-2</v>
      </c>
      <c r="E17" s="378">
        <v>8.1500000000000003E-2</v>
      </c>
      <c r="F17" s="373">
        <f t="shared" si="1"/>
        <v>-4.7688955823293154E-3</v>
      </c>
      <c r="G17" s="339" t="str" cm="1">
        <f t="array" ref="G17">_xlfn.XLOOKUP(A17,Tableau11[[#Headers],[UCB.BR]:[9983.T]], main!$C$216:$FJ$216, "")</f>
        <v>AS</v>
      </c>
      <c r="H17" s="6"/>
      <c r="I17" s="119" t="s">
        <v>95</v>
      </c>
      <c r="J17" s="130">
        <f t="shared" si="2"/>
        <v>5.1101224878358401E-2</v>
      </c>
      <c r="K17" s="131">
        <f t="shared" si="3"/>
        <v>5.1101224878358401E-2</v>
      </c>
      <c r="L17" s="137">
        <f t="shared" si="4"/>
        <v>0</v>
      </c>
      <c r="N17" s="34" t="s">
        <v>95</v>
      </c>
      <c r="O17" s="309">
        <f t="shared" si="5"/>
        <v>0</v>
      </c>
    </row>
    <row r="18" spans="1:15" ht="15" thickBot="1">
      <c r="A18" s="74" t="s">
        <v>156</v>
      </c>
      <c r="B18" s="92">
        <v>87.15</v>
      </c>
      <c r="C18" s="104">
        <v>86.5</v>
      </c>
      <c r="D18" s="78">
        <f t="shared" si="0"/>
        <v>-7.4584050487665589E-3</v>
      </c>
      <c r="E18" s="379">
        <v>0.1</v>
      </c>
      <c r="F18" s="373">
        <f t="shared" si="1"/>
        <v>-7.4584050487665589E-4</v>
      </c>
      <c r="G18" s="340" t="str" cm="1">
        <f t="array" ref="G18">_xlfn.XLOOKUP(A18,Tableau11[[#Headers],[UCB.BR]:[9983.T]], main!$C$216:$FJ$216, "")</f>
        <v>AS</v>
      </c>
      <c r="H18" s="6"/>
      <c r="I18" s="119" t="s">
        <v>139</v>
      </c>
      <c r="J18" s="147">
        <f t="shared" si="2"/>
        <v>4.1539617647188901E-2</v>
      </c>
      <c r="K18" s="148">
        <f t="shared" si="3"/>
        <v>4.1539617647188901E-2</v>
      </c>
      <c r="L18" s="136">
        <f t="shared" si="4"/>
        <v>0</v>
      </c>
      <c r="N18" s="34" t="s">
        <v>139</v>
      </c>
      <c r="O18" s="303">
        <f t="shared" si="5"/>
        <v>0</v>
      </c>
    </row>
    <row r="19" spans="1:15" ht="15" thickBot="1">
      <c r="A19" s="85" t="s">
        <v>111</v>
      </c>
      <c r="B19" s="93">
        <v>17.97</v>
      </c>
      <c r="C19" s="105">
        <v>17.88</v>
      </c>
      <c r="D19" s="84">
        <f t="shared" si="0"/>
        <v>-5.0083472454090072E-3</v>
      </c>
      <c r="E19" s="381">
        <v>2.6404750801834399E-2</v>
      </c>
      <c r="F19" s="375">
        <f t="shared" si="1"/>
        <v>-1.3224416094407857E-4</v>
      </c>
      <c r="G19" s="340" t="str" cm="1">
        <f t="array" ref="G19">_xlfn.XLOOKUP(A19,Tableau11[[#Headers],[UCB.BR]:[9983.T]], main!$C$216:$FJ$216, "")</f>
        <v>EU</v>
      </c>
      <c r="H19" s="6"/>
      <c r="I19" s="119" t="s">
        <v>148</v>
      </c>
      <c r="J19" s="130">
        <f t="shared" si="2"/>
        <v>7.7546301042056398E-2</v>
      </c>
      <c r="K19" s="131">
        <f t="shared" si="3"/>
        <v>7.7546301042056398E-2</v>
      </c>
      <c r="L19" s="137">
        <f t="shared" si="4"/>
        <v>0</v>
      </c>
      <c r="N19" s="34" t="s">
        <v>148</v>
      </c>
      <c r="O19" s="309">
        <f t="shared" si="5"/>
        <v>0</v>
      </c>
    </row>
    <row r="20" spans="1:15" ht="15" thickBot="1">
      <c r="A20" s="111" t="s">
        <v>219</v>
      </c>
      <c r="B20" s="83"/>
      <c r="C20" s="83"/>
      <c r="D20" s="83"/>
      <c r="E20" s="83"/>
      <c r="F20" s="376">
        <f>SUM(F4:F19)</f>
        <v>-4.5727514959709977E-3</v>
      </c>
      <c r="I20" s="134" t="s">
        <v>156</v>
      </c>
      <c r="J20" s="150">
        <f t="shared" si="2"/>
        <v>8.1500000000000003E-2</v>
      </c>
      <c r="K20" s="151">
        <f t="shared" si="3"/>
        <v>8.1500000000000003E-2</v>
      </c>
      <c r="L20" s="138">
        <f t="shared" si="4"/>
        <v>0</v>
      </c>
      <c r="N20" s="315" t="s">
        <v>156</v>
      </c>
      <c r="O20" s="316">
        <f t="shared" si="5"/>
        <v>0</v>
      </c>
    </row>
    <row r="21" spans="1:15">
      <c r="I21" s="422"/>
      <c r="J21" s="422"/>
      <c r="K21" s="422"/>
      <c r="L21" s="422"/>
      <c r="N21" s="317" t="s">
        <v>225</v>
      </c>
      <c r="O21" s="318">
        <f>SUM(O6:O20)</f>
        <v>0</v>
      </c>
    </row>
    <row r="22" spans="1:15">
      <c r="N22" s="423"/>
      <c r="O22" s="423"/>
    </row>
    <row r="24" spans="1:15">
      <c r="B24" t="s">
        <v>199</v>
      </c>
      <c r="C24">
        <f>SUMIF(G$4:G$19, "*EU*", E$4:E$19)</f>
        <v>0.26772602497346998</v>
      </c>
    </row>
    <row r="25" spans="1:15">
      <c r="B25" t="s">
        <v>200</v>
      </c>
      <c r="C25">
        <f>SUMIF(G$4:G$19, "*AM*", E$4:E$19)</f>
        <v>0.40108418960221648</v>
      </c>
    </row>
    <row r="26" spans="1:15">
      <c r="B26" t="s">
        <v>201</v>
      </c>
      <c r="C26">
        <f t="shared" ref="C26" si="6">SUMIF(G$4:G$19, "*AS*", E$4:E$19)</f>
        <v>0.31080466706201026</v>
      </c>
    </row>
  </sheetData>
  <mergeCells count="2">
    <mergeCell ref="I21:L21"/>
    <mergeCell ref="N22:O22"/>
  </mergeCells>
  <conditionalFormatting sqref="F4">
    <cfRule type="notContainsBlanks" dxfId="31" priority="7">
      <formula>LEN(TRIM(F4))&gt;0</formula>
    </cfRule>
  </conditionalFormatting>
  <conditionalFormatting sqref="F4:F11">
    <cfRule type="notContainsBlanks" dxfId="30" priority="14">
      <formula>LEN(TRIM(F4))&gt;0</formula>
    </cfRule>
  </conditionalFormatting>
  <conditionalFormatting sqref="F7">
    <cfRule type="notContainsBlanks" dxfId="29" priority="4">
      <formula>LEN(TRIM(F7))&gt;0</formula>
    </cfRule>
  </conditionalFormatting>
  <conditionalFormatting sqref="F7:F9">
    <cfRule type="notContainsBlanks" dxfId="28" priority="12">
      <formula>LEN(TRIM(F7))&gt;0</formula>
    </cfRule>
  </conditionalFormatting>
  <conditionalFormatting sqref="F9">
    <cfRule type="notContainsBlanks" dxfId="27" priority="3">
      <formula>LEN(TRIM(F9))&gt;0</formula>
    </cfRule>
  </conditionalFormatting>
  <conditionalFormatting sqref="F11">
    <cfRule type="notContainsBlanks" dxfId="26" priority="6">
      <formula>LEN(TRIM(F11))&gt;0</formula>
    </cfRule>
  </conditionalFormatting>
  <conditionalFormatting sqref="F12">
    <cfRule type="notContainsBlanks" dxfId="25" priority="11">
      <formula>LEN(TRIM(F12))&gt;0</formula>
    </cfRule>
  </conditionalFormatting>
  <conditionalFormatting sqref="F12:F13">
    <cfRule type="notContainsBlanks" dxfId="24" priority="13">
      <formula>LEN(TRIM(F12))&gt;0</formula>
    </cfRule>
  </conditionalFormatting>
  <conditionalFormatting sqref="F13">
    <cfRule type="notContainsBlanks" dxfId="23" priority="15">
      <formula>LEN(TRIM(F13))&gt;0</formula>
    </cfRule>
  </conditionalFormatting>
  <conditionalFormatting sqref="F14">
    <cfRule type="notContainsBlanks" dxfId="22" priority="2">
      <formula>LEN(TRIM(F14))&gt;0</formula>
    </cfRule>
  </conditionalFormatting>
  <conditionalFormatting sqref="F14:F20">
    <cfRule type="notContainsBlanks" dxfId="21" priority="5">
      <formula>LEN(TRIM(F14))&gt;0</formula>
    </cfRule>
    <cfRule type="notContainsBlanks" dxfId="20" priority="10">
      <formula>LEN(TRIM(F14))&gt;0</formula>
    </cfRule>
  </conditionalFormatting>
  <conditionalFormatting sqref="L7:L20">
    <cfRule type="notContainsBlanks" dxfId="19" priority="1">
      <formula>LEN(TRIM(L7))&gt;0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98C7-523B-4D77-9382-1F6E6C436C73}">
  <dimension ref="A1:O38"/>
  <sheetViews>
    <sheetView topLeftCell="G21" zoomScale="97" workbookViewId="0">
      <selection activeCell="M29" sqref="M29"/>
    </sheetView>
  </sheetViews>
  <sheetFormatPr defaultRowHeight="14.4"/>
  <cols>
    <col min="1" max="1" width="20.33203125" bestFit="1" customWidth="1"/>
    <col min="2" max="3" width="17" bestFit="1" customWidth="1"/>
    <col min="4" max="4" width="19.5546875" bestFit="1" customWidth="1"/>
    <col min="5" max="5" width="12.5546875" bestFit="1" customWidth="1"/>
    <col min="6" max="6" width="14.88671875" bestFit="1" customWidth="1"/>
    <col min="9" max="11" width="14.44140625" bestFit="1" customWidth="1"/>
    <col min="14" max="14" width="13.6640625" bestFit="1" customWidth="1"/>
  </cols>
  <sheetData>
    <row r="1" spans="1:15" ht="15" thickBot="1">
      <c r="H1" s="51"/>
      <c r="I1" s="51"/>
      <c r="J1" s="51"/>
      <c r="K1" s="51"/>
    </row>
    <row r="2" spans="1:15" ht="15" thickBot="1">
      <c r="A2" s="63" t="s">
        <v>208</v>
      </c>
      <c r="B2" s="64" t="s">
        <v>228</v>
      </c>
      <c r="C2" s="64" t="s">
        <v>230</v>
      </c>
      <c r="D2" s="64" t="s">
        <v>211</v>
      </c>
      <c r="E2" s="64" t="s">
        <v>212</v>
      </c>
      <c r="F2" s="65" t="s">
        <v>213</v>
      </c>
      <c r="G2" s="338" t="s">
        <v>214</v>
      </c>
      <c r="H2" s="51"/>
      <c r="I2" s="51"/>
      <c r="J2" s="51"/>
      <c r="K2" s="51"/>
    </row>
    <row r="3" spans="1:15" ht="15" thickBot="1">
      <c r="A3" s="66" t="s">
        <v>218</v>
      </c>
      <c r="B3" s="123">
        <v>45999</v>
      </c>
      <c r="C3" s="124">
        <v>46006</v>
      </c>
      <c r="D3" s="125" t="s">
        <v>218</v>
      </c>
      <c r="E3" s="125" t="s">
        <v>218</v>
      </c>
      <c r="F3" s="70" t="s">
        <v>218</v>
      </c>
      <c r="G3" s="342" t="s">
        <v>218</v>
      </c>
      <c r="H3" s="51"/>
      <c r="I3" s="51"/>
      <c r="J3" s="51"/>
      <c r="K3" s="51"/>
    </row>
    <row r="4" spans="1:15">
      <c r="A4" s="118" t="s">
        <v>2</v>
      </c>
      <c r="B4" s="112">
        <v>235.3</v>
      </c>
      <c r="C4" s="113">
        <v>241.2</v>
      </c>
      <c r="D4" s="114">
        <f t="shared" ref="D4:D21" si="0">(C4-B4)/B4</f>
        <v>2.5074373140671385E-2</v>
      </c>
      <c r="E4" s="192">
        <v>4.7085128401106797E-2</v>
      </c>
      <c r="F4" s="368">
        <f>E4*D4</f>
        <v>1.1806300789057756E-3</v>
      </c>
      <c r="G4" s="341" t="str" cm="1">
        <f t="array" ref="G4">_xlfn.XLOOKUP(A4,Tableau11[[#Headers],[UCB.BR]:[9983.T]], main!$C$216:$FJ$216, "")</f>
        <v>EU</v>
      </c>
      <c r="H4" s="51"/>
      <c r="I4" s="51"/>
      <c r="J4" s="51"/>
      <c r="K4" s="51"/>
    </row>
    <row r="5" spans="1:15" ht="15" thickBot="1">
      <c r="A5" s="119" t="s">
        <v>6</v>
      </c>
      <c r="B5" s="115">
        <v>187.54</v>
      </c>
      <c r="C5" s="108">
        <v>193.38</v>
      </c>
      <c r="D5" s="76">
        <f t="shared" si="0"/>
        <v>3.1140023461661531E-2</v>
      </c>
      <c r="E5" s="193">
        <v>2.3661500922062199E-2</v>
      </c>
      <c r="F5" s="369">
        <f t="shared" ref="F5:F21" si="1">E5*D5</f>
        <v>7.3681969385114288E-4</v>
      </c>
      <c r="G5" s="339" t="str" cm="1">
        <f t="array" ref="G5">_xlfn.XLOOKUP(A5,Tableau11[[#Headers],[UCB.BR]:[9983.T]], main!$C$216:$FJ$216, "")</f>
        <v>AM</v>
      </c>
      <c r="H5" s="6"/>
      <c r="I5" s="53"/>
      <c r="J5" s="53"/>
      <c r="K5" s="53"/>
    </row>
    <row r="6" spans="1:15" ht="15" thickBot="1">
      <c r="A6" s="119" t="s">
        <v>23</v>
      </c>
      <c r="B6" s="115">
        <v>22.76</v>
      </c>
      <c r="C6" s="108">
        <v>23.03</v>
      </c>
      <c r="D6" s="78">
        <f>(C6-B6)/B6</f>
        <v>1.1862917398945499E-2</v>
      </c>
      <c r="E6" s="194">
        <v>8.5760030915062305E-2</v>
      </c>
      <c r="F6" s="369">
        <f t="shared" si="1"/>
        <v>1.0173641628763964E-3</v>
      </c>
      <c r="G6" s="339" t="str" cm="1">
        <f t="array" ref="G6">_xlfn.XLOOKUP(A6,Tableau11[[#Headers],[UCB.BR]:[9983.T]], main!$C$216:$FJ$216, "")</f>
        <v>EU</v>
      </c>
      <c r="H6" s="6"/>
      <c r="I6" s="94" t="s">
        <v>208</v>
      </c>
      <c r="J6" s="95" t="s">
        <v>229</v>
      </c>
      <c r="K6" s="95" t="s">
        <v>231</v>
      </c>
      <c r="L6" s="96" t="s">
        <v>222</v>
      </c>
      <c r="N6" s="424" t="s">
        <v>223</v>
      </c>
      <c r="O6" s="425"/>
    </row>
    <row r="7" spans="1:15" ht="15" thickBot="1">
      <c r="A7" s="119" t="s">
        <v>42</v>
      </c>
      <c r="B7" s="115">
        <v>21.7</v>
      </c>
      <c r="C7" s="108">
        <v>22.28</v>
      </c>
      <c r="D7" s="76">
        <f t="shared" si="0"/>
        <v>2.6728110599078429E-2</v>
      </c>
      <c r="E7" s="193">
        <v>6.8378745880351505E-2</v>
      </c>
      <c r="F7" s="369">
        <f t="shared" si="1"/>
        <v>1.8276346825163135E-3</v>
      </c>
      <c r="G7" s="339" t="str" cm="1">
        <f t="array" ref="G7">_xlfn.XLOOKUP(A7,Tableau11[[#Headers],[UCB.BR]:[9983.T]], main!$C$216:$FJ$216, "")</f>
        <v>EU</v>
      </c>
      <c r="H7" s="6"/>
      <c r="I7" s="126" t="s">
        <v>2</v>
      </c>
      <c r="J7" s="127">
        <f>'week 4 compet'!J7</f>
        <v>4.0961621917374298E-2</v>
      </c>
      <c r="K7" s="98">
        <f>E4</f>
        <v>4.7085128401106797E-2</v>
      </c>
      <c r="L7" s="99">
        <f t="shared" ref="L7:L22" si="2">K7-J7</f>
        <v>6.1235064837324993E-3</v>
      </c>
      <c r="N7" s="97" t="s">
        <v>2</v>
      </c>
      <c r="O7" s="319">
        <f t="shared" ref="O7:O22" si="3">IF(L7&lt;&gt;0, 10 + (500 * ABS(L7)), 0)</f>
        <v>13.061753241866249</v>
      </c>
    </row>
    <row r="8" spans="1:15" ht="15" thickBot="1">
      <c r="A8" s="119" t="s">
        <v>57</v>
      </c>
      <c r="B8" s="115">
        <v>94.09</v>
      </c>
      <c r="C8" s="108">
        <v>93.25</v>
      </c>
      <c r="D8" s="78">
        <f>(C8-B8)/B8</f>
        <v>-8.92762248910621E-3</v>
      </c>
      <c r="E8" s="194">
        <f>0.0212766781286326 + 0.002 + 0.0005</f>
        <v>2.37766781286326E-2</v>
      </c>
      <c r="F8" s="369">
        <f t="shared" si="1"/>
        <v>-2.1226920637742015E-4</v>
      </c>
      <c r="G8" s="339" t="str" cm="1">
        <f t="array" ref="G8">_xlfn.XLOOKUP(A8,Tableau11[[#Headers],[UCB.BR]:[9983.T]], main!$C$216:$FJ$216, "")</f>
        <v>AM</v>
      </c>
      <c r="H8" s="6"/>
      <c r="I8" s="74" t="s">
        <v>6</v>
      </c>
      <c r="J8" s="156">
        <f>'week 4 compet'!J8</f>
        <v>2.1062035538126401E-2</v>
      </c>
      <c r="K8" s="157">
        <f t="shared" ref="K8:K22" si="4">E5</f>
        <v>2.3661500922062199E-2</v>
      </c>
      <c r="L8" s="42">
        <f t="shared" si="2"/>
        <v>2.5994653839357985E-3</v>
      </c>
      <c r="N8" s="34" t="s">
        <v>6</v>
      </c>
      <c r="O8" s="303">
        <f t="shared" si="3"/>
        <v>11.299732691967899</v>
      </c>
    </row>
    <row r="9" spans="1:15" ht="15" thickBot="1">
      <c r="A9" s="119" t="s">
        <v>64</v>
      </c>
      <c r="B9" s="115">
        <v>288.42</v>
      </c>
      <c r="C9" s="108">
        <v>307.20999999999998</v>
      </c>
      <c r="D9" s="76">
        <f t="shared" si="0"/>
        <v>6.5148047985576454E-2</v>
      </c>
      <c r="E9" s="193">
        <v>0.10098106795810299</v>
      </c>
      <c r="F9" s="369">
        <f t="shared" si="1"/>
        <v>6.5787194609692509E-3</v>
      </c>
      <c r="G9" s="339" t="str" cm="1">
        <f t="array" ref="G9">_xlfn.XLOOKUP(A9,Tableau11[[#Headers],[UCB.BR]:[9983.T]], main!$C$216:$FJ$216, "")</f>
        <v>AM</v>
      </c>
      <c r="H9" s="6"/>
      <c r="I9" s="74" t="s">
        <v>23</v>
      </c>
      <c r="J9" s="127">
        <f>'week 4 compet'!J9</f>
        <v>8.1459403559218491E-2</v>
      </c>
      <c r="K9" s="98">
        <f t="shared" si="4"/>
        <v>8.5760030915062305E-2</v>
      </c>
      <c r="L9" s="43">
        <f t="shared" si="2"/>
        <v>4.3006273558438141E-3</v>
      </c>
      <c r="N9" s="34" t="s">
        <v>23</v>
      </c>
      <c r="O9" s="302">
        <f t="shared" si="3"/>
        <v>12.150313677921908</v>
      </c>
    </row>
    <row r="10" spans="1:15" ht="15" thickBot="1">
      <c r="A10" s="119" t="s">
        <v>74</v>
      </c>
      <c r="B10" s="115">
        <v>115.52</v>
      </c>
      <c r="C10" s="108">
        <v>112</v>
      </c>
      <c r="D10" s="78">
        <f t="shared" si="0"/>
        <v>-3.0470914127423789E-2</v>
      </c>
      <c r="E10" s="194">
        <v>0.10098106795810299</v>
      </c>
      <c r="F10" s="369">
        <f t="shared" si="1"/>
        <v>-3.0769854502469022E-3</v>
      </c>
      <c r="G10" s="339" t="str" cm="1">
        <f t="array" ref="G10">_xlfn.XLOOKUP(A10,Tableau11[[#Headers],[UCB.BR]:[9983.T]], main!$C$216:$FJ$216, "")</f>
        <v>AM</v>
      </c>
      <c r="H10" s="6"/>
      <c r="I10" s="74" t="s">
        <v>42</v>
      </c>
      <c r="J10" s="156">
        <f>'week 4 compet'!J10</f>
        <v>6.7799023816684401E-2</v>
      </c>
      <c r="K10" s="157">
        <f t="shared" si="4"/>
        <v>6.8378745880351505E-2</v>
      </c>
      <c r="L10" s="43">
        <f t="shared" si="2"/>
        <v>5.797220636671041E-4</v>
      </c>
      <c r="N10" s="34" t="s">
        <v>42</v>
      </c>
      <c r="O10" s="303">
        <f t="shared" si="3"/>
        <v>10.289861031833553</v>
      </c>
    </row>
    <row r="11" spans="1:15" ht="15" thickBot="1">
      <c r="A11" s="119" t="s">
        <v>85</v>
      </c>
      <c r="B11" s="116">
        <v>1.73</v>
      </c>
      <c r="C11" s="109">
        <v>1.77</v>
      </c>
      <c r="D11" s="76">
        <f t="shared" si="0"/>
        <v>2.3121387283237014E-2</v>
      </c>
      <c r="E11" s="193">
        <v>5.5510160129479701E-2</v>
      </c>
      <c r="F11" s="369">
        <f t="shared" si="1"/>
        <v>1.2834719105082023E-3</v>
      </c>
      <c r="G11" s="339" t="str" cm="1">
        <f t="array" ref="G11">_xlfn.XLOOKUP(A11,Tableau11[[#Headers],[UCB.BR]:[9983.T]], main!$C$216:$FJ$216, "")</f>
        <v>AS</v>
      </c>
      <c r="H11" s="6"/>
      <c r="I11" s="74" t="s">
        <v>57</v>
      </c>
      <c r="J11" s="127">
        <f>'week 4 compet'!J11</f>
        <v>1.96981270775443E-2</v>
      </c>
      <c r="K11" s="98">
        <f t="shared" si="4"/>
        <v>2.37766781286326E-2</v>
      </c>
      <c r="L11" s="43">
        <f t="shared" si="2"/>
        <v>4.0785510510883E-3</v>
      </c>
      <c r="N11" s="34" t="s">
        <v>57</v>
      </c>
      <c r="O11" s="302">
        <f t="shared" si="3"/>
        <v>12.03927552554415</v>
      </c>
    </row>
    <row r="12" spans="1:15" ht="15" thickBot="1">
      <c r="A12" s="119" t="s">
        <v>93</v>
      </c>
      <c r="B12" s="115">
        <v>1700.5</v>
      </c>
      <c r="C12" s="108">
        <v>1724</v>
      </c>
      <c r="D12" s="78">
        <f t="shared" si="0"/>
        <v>1.3819464863275507E-2</v>
      </c>
      <c r="E12" s="194">
        <v>1.2357585526146899E-2</v>
      </c>
      <c r="F12" s="369">
        <f>E12*D12</f>
        <v>1.7077521897350905E-4</v>
      </c>
      <c r="G12" s="339" t="str" cm="1">
        <f t="array" ref="G12">_xlfn.XLOOKUP(A12,Tableau11[[#Headers],[UCB.BR]:[9983.T]], main!$C$216:$FJ$216, "")</f>
        <v>AM</v>
      </c>
      <c r="H12" s="6"/>
      <c r="I12" s="74" t="s">
        <v>64</v>
      </c>
      <c r="J12" s="156">
        <f>'week 4 compet'!J12</f>
        <v>0.102656719227624</v>
      </c>
      <c r="K12" s="157">
        <f t="shared" si="4"/>
        <v>0.10098106795810299</v>
      </c>
      <c r="L12" s="43">
        <f t="shared" si="2"/>
        <v>-1.675651269521003E-3</v>
      </c>
      <c r="N12" s="34" t="s">
        <v>64</v>
      </c>
      <c r="O12" s="303">
        <f t="shared" si="3"/>
        <v>10.837825634760502</v>
      </c>
    </row>
    <row r="13" spans="1:15" ht="15" thickBot="1">
      <c r="A13" s="119" t="s">
        <v>94</v>
      </c>
      <c r="B13" s="115">
        <v>223.98</v>
      </c>
      <c r="C13" s="108">
        <v>226.82</v>
      </c>
      <c r="D13" s="76">
        <f t="shared" si="0"/>
        <v>1.2679703544959387E-2</v>
      </c>
      <c r="E13" s="193">
        <v>7.8821489486863405E-2</v>
      </c>
      <c r="F13" s="369">
        <f t="shared" si="1"/>
        <v>9.9943311966556097E-4</v>
      </c>
      <c r="G13" s="339" t="str" cm="1">
        <f t="array" ref="G13">_xlfn.XLOOKUP(A13,Tableau11[[#Headers],[UCB.BR]:[9983.T]], main!$C$216:$FJ$216, "")</f>
        <v>AM</v>
      </c>
      <c r="H13" s="6"/>
      <c r="I13" s="74" t="s">
        <v>74</v>
      </c>
      <c r="J13" s="127">
        <f>'week 4 compet'!J13</f>
        <v>0.102656719227624</v>
      </c>
      <c r="K13" s="98">
        <f t="shared" si="4"/>
        <v>0.10098106795810299</v>
      </c>
      <c r="L13" s="43">
        <f t="shared" si="2"/>
        <v>-1.675651269521003E-3</v>
      </c>
      <c r="N13" s="34" t="s">
        <v>74</v>
      </c>
      <c r="O13" s="302">
        <f t="shared" si="3"/>
        <v>10.837825634760502</v>
      </c>
    </row>
    <row r="14" spans="1:15" ht="15" thickBot="1">
      <c r="A14" s="119" t="s">
        <v>95</v>
      </c>
      <c r="B14" s="115">
        <v>454.85</v>
      </c>
      <c r="C14" s="108">
        <v>447.85</v>
      </c>
      <c r="D14" s="78">
        <f t="shared" si="0"/>
        <v>-1.538968890843135E-2</v>
      </c>
      <c r="E14" s="194">
        <v>5.0917280000000002E-2</v>
      </c>
      <c r="F14" s="370">
        <f t="shared" si="1"/>
        <v>-7.8360109926349346E-4</v>
      </c>
      <c r="G14" s="339" t="str" cm="1">
        <f t="array" ref="G14">_xlfn.XLOOKUP(A14,Tableau11[[#Headers],[UCB.BR]:[9983.T]], main!$C$216:$FJ$216, "")</f>
        <v>EU</v>
      </c>
      <c r="H14" s="6"/>
      <c r="I14" s="74" t="s">
        <v>85</v>
      </c>
      <c r="J14" s="156">
        <f>'week 4 compet'!J14</f>
        <v>5.1758366019953803E-2</v>
      </c>
      <c r="K14" s="157">
        <f t="shared" si="4"/>
        <v>5.5510160129479701E-2</v>
      </c>
      <c r="L14" s="43">
        <f t="shared" si="2"/>
        <v>3.751794109525898E-3</v>
      </c>
      <c r="N14" s="34" t="s">
        <v>85</v>
      </c>
      <c r="O14" s="303">
        <f t="shared" si="3"/>
        <v>11.875897054762948</v>
      </c>
    </row>
    <row r="15" spans="1:15" ht="15" thickBot="1">
      <c r="A15" s="120" t="s">
        <v>22</v>
      </c>
      <c r="B15" s="115">
        <v>180.93</v>
      </c>
      <c r="C15" s="108">
        <v>180.99</v>
      </c>
      <c r="D15" s="76">
        <f t="shared" si="0"/>
        <v>3.3161996352181654E-4</v>
      </c>
      <c r="E15" s="195">
        <v>3.51703005592231E-2</v>
      </c>
      <c r="F15" s="369">
        <f>E15*D15</f>
        <v>1.1663173788500888E-5</v>
      </c>
      <c r="G15" s="339" t="str" cm="1">
        <f t="array" ref="G15">_xlfn.XLOOKUP(A15,Tableau11[[#Headers],[UCB.BR]:[9983.T]], main!$C$216:$FJ$216, "")</f>
        <v>AM</v>
      </c>
      <c r="H15" s="6"/>
      <c r="I15" s="74" t="s">
        <v>93</v>
      </c>
      <c r="J15" s="127">
        <f>'week 4 compet'!J15</f>
        <v>2.3632520284583899E-2</v>
      </c>
      <c r="K15" s="98">
        <f t="shared" si="4"/>
        <v>1.2357585526146899E-2</v>
      </c>
      <c r="L15" s="43">
        <f t="shared" si="2"/>
        <v>-1.1274934758436999E-2</v>
      </c>
      <c r="N15" s="34" t="s">
        <v>93</v>
      </c>
      <c r="O15" s="302">
        <f t="shared" si="3"/>
        <v>15.637467379218499</v>
      </c>
    </row>
    <row r="16" spans="1:15" ht="15" thickBot="1">
      <c r="A16" s="119" t="s">
        <v>139</v>
      </c>
      <c r="B16" s="115">
        <v>8.24</v>
      </c>
      <c r="C16" s="108">
        <v>8.09</v>
      </c>
      <c r="D16" s="78">
        <f>(C16-B16)/B16</f>
        <v>-1.8203883495145675E-2</v>
      </c>
      <c r="E16" s="194">
        <v>7.1340987393013297E-2</v>
      </c>
      <c r="F16" s="369">
        <f>E16*D16</f>
        <v>-1.2986830229310704E-3</v>
      </c>
      <c r="G16" s="339" t="str" cm="1">
        <f t="array" ref="G16">_xlfn.XLOOKUP(A16,Tableau11[[#Headers],[UCB.BR]:[9983.T]], main!$C$216:$FJ$216, "")</f>
        <v>AS</v>
      </c>
      <c r="H16" s="6"/>
      <c r="I16" s="74" t="s">
        <v>94</v>
      </c>
      <c r="J16" s="156">
        <f>'week 4 compet'!J16</f>
        <v>8.9838450599524999E-2</v>
      </c>
      <c r="K16" s="157">
        <f t="shared" si="4"/>
        <v>7.8821489486863405E-2</v>
      </c>
      <c r="L16" s="42">
        <f t="shared" si="2"/>
        <v>-1.1016961112661594E-2</v>
      </c>
      <c r="N16" s="34" t="s">
        <v>94</v>
      </c>
      <c r="O16" s="303">
        <f t="shared" si="3"/>
        <v>15.508480556330797</v>
      </c>
    </row>
    <row r="17" spans="1:15" ht="15" thickBot="1">
      <c r="A17" s="119" t="s">
        <v>148</v>
      </c>
      <c r="B17" s="115">
        <v>234.43</v>
      </c>
      <c r="C17" s="108">
        <v>217.37</v>
      </c>
      <c r="D17" s="76">
        <f t="shared" si="0"/>
        <v>-7.2772256110566064E-2</v>
      </c>
      <c r="E17" s="193">
        <v>7.2968296000000002E-2</v>
      </c>
      <c r="F17" s="369">
        <f>E17*D17</f>
        <v>-5.3100675244635931E-3</v>
      </c>
      <c r="G17" s="339" t="str" cm="1">
        <f t="array" ref="G17">_xlfn.XLOOKUP(A17,Tableau11[[#Headers],[UCB.BR]:[9983.T]], main!$C$216:$FJ$216, "")</f>
        <v>AS</v>
      </c>
      <c r="H17" s="6"/>
      <c r="I17" s="74" t="s">
        <v>95</v>
      </c>
      <c r="J17" s="127">
        <f>'week 4 compet'!J17</f>
        <v>5.1101224878358401E-2</v>
      </c>
      <c r="K17" s="98">
        <f t="shared" si="4"/>
        <v>5.0917280000000002E-2</v>
      </c>
      <c r="L17" s="43">
        <f t="shared" si="2"/>
        <v>-1.8394487835839829E-4</v>
      </c>
      <c r="N17" s="34" t="s">
        <v>95</v>
      </c>
      <c r="O17" s="302">
        <f t="shared" si="3"/>
        <v>10.0919724391792</v>
      </c>
    </row>
    <row r="18" spans="1:15" ht="15" thickBot="1">
      <c r="A18" s="119" t="s">
        <v>156</v>
      </c>
      <c r="B18" s="116">
        <v>86.5</v>
      </c>
      <c r="C18" s="109">
        <v>83.9</v>
      </c>
      <c r="D18" s="78">
        <f t="shared" si="0"/>
        <v>-3.0057803468208025E-2</v>
      </c>
      <c r="E18" s="194">
        <v>0.10098106795810299</v>
      </c>
      <c r="F18" s="369">
        <f>E18*D18</f>
        <v>-3.0352690946944183E-3</v>
      </c>
      <c r="G18" s="340" t="str" cm="1">
        <f t="array" ref="G18">_xlfn.XLOOKUP(A18,Tableau11[[#Headers],[UCB.BR]:[9983.T]], main!$C$216:$FJ$216, "")</f>
        <v>AS</v>
      </c>
      <c r="H18" s="6"/>
      <c r="I18" s="74" t="s">
        <v>139</v>
      </c>
      <c r="J18" s="156">
        <f>'week 4 compet'!J18</f>
        <v>4.1539617647188901E-2</v>
      </c>
      <c r="K18" s="157">
        <f t="shared" si="4"/>
        <v>3.51703005592231E-2</v>
      </c>
      <c r="L18" s="42">
        <f t="shared" si="2"/>
        <v>-6.3693170879658007E-3</v>
      </c>
      <c r="N18" s="34" t="s">
        <v>139</v>
      </c>
      <c r="O18" s="303">
        <f t="shared" si="3"/>
        <v>13.1846585439829</v>
      </c>
    </row>
    <row r="19" spans="1:15" ht="15" thickBot="1">
      <c r="A19" s="121" t="s">
        <v>111</v>
      </c>
      <c r="B19" s="115">
        <v>17.88</v>
      </c>
      <c r="C19" s="108">
        <v>18.21</v>
      </c>
      <c r="D19" s="76">
        <f t="shared" si="0"/>
        <v>1.845637583892628E-2</v>
      </c>
      <c r="E19" s="193">
        <v>2.8633753900640099E-2</v>
      </c>
      <c r="F19" s="369">
        <f t="shared" si="1"/>
        <v>5.2847532366953501E-4</v>
      </c>
      <c r="G19" s="340" t="str" cm="1">
        <f t="array" ref="G19">_xlfn.XLOOKUP(A19,Tableau11[[#Headers],[UCB.BR]:[9983.T]], main!$C$216:$FJ$216, "")</f>
        <v>EU</v>
      </c>
      <c r="H19" s="6"/>
      <c r="I19" s="74" t="s">
        <v>148</v>
      </c>
      <c r="J19" s="127">
        <f>'week 4 compet'!J19</f>
        <v>7.7546301042056398E-2</v>
      </c>
      <c r="K19" s="98">
        <f t="shared" si="4"/>
        <v>7.1340987393013297E-2</v>
      </c>
      <c r="L19" s="43">
        <f t="shared" si="2"/>
        <v>-6.205313649043101E-3</v>
      </c>
      <c r="N19" s="34" t="s">
        <v>148</v>
      </c>
      <c r="O19" s="302">
        <f t="shared" si="3"/>
        <v>13.102656824521551</v>
      </c>
    </row>
    <row r="20" spans="1:15" ht="15" thickBot="1">
      <c r="A20" s="121" t="s">
        <v>149</v>
      </c>
      <c r="B20" s="115">
        <v>79.319999999999993</v>
      </c>
      <c r="C20" s="108">
        <v>79.45</v>
      </c>
      <c r="D20" s="162">
        <f t="shared" si="0"/>
        <v>1.6389309127585688E-3</v>
      </c>
      <c r="E20" s="196">
        <v>2.7387959506300099E-2</v>
      </c>
      <c r="F20" s="371">
        <f>E20*D20</f>
        <v>4.4886973472255141E-5</v>
      </c>
      <c r="G20" s="340" t="str" cm="1">
        <f t="array" ref="G20">_xlfn.XLOOKUP(A20,Tableau11[[#Headers],[UCB.BR]:[9983.T]], main!$C$216:$FJ$216, "")</f>
        <v>AS</v>
      </c>
      <c r="I20" s="74" t="s">
        <v>156</v>
      </c>
      <c r="J20" s="156">
        <f>'week 4 compet'!J20</f>
        <v>8.1500000000000003E-2</v>
      </c>
      <c r="K20" s="157">
        <f t="shared" si="4"/>
        <v>7.2968296000000002E-2</v>
      </c>
      <c r="L20" s="43">
        <f t="shared" si="2"/>
        <v>-8.5317040000000011E-3</v>
      </c>
      <c r="N20" s="34" t="s">
        <v>156</v>
      </c>
      <c r="O20" s="303">
        <f t="shared" si="3"/>
        <v>14.265852000000001</v>
      </c>
    </row>
    <row r="21" spans="1:15" ht="15" thickBot="1">
      <c r="A21" s="122" t="s">
        <v>154</v>
      </c>
      <c r="B21" s="117">
        <v>310.74</v>
      </c>
      <c r="C21" s="110">
        <v>300.98</v>
      </c>
      <c r="D21" s="84">
        <f t="shared" si="0"/>
        <v>-3.140889489605455E-2</v>
      </c>
      <c r="E21" s="197">
        <v>1.51946782554128E-2</v>
      </c>
      <c r="F21" s="371">
        <f t="shared" si="1"/>
        <v>-4.7724805230362616E-4</v>
      </c>
      <c r="G21" s="340" t="str" cm="1">
        <f t="array" ref="G21">_xlfn.XLOOKUP(A21,Tableau11[[#Headers],[UCB.BR]:[9983.T]], main!$C$216:$FJ$216, "")</f>
        <v>AM</v>
      </c>
      <c r="I21" s="81" t="s">
        <v>149</v>
      </c>
      <c r="J21" s="160">
        <f>'week 4 compet'!J21</f>
        <v>0</v>
      </c>
      <c r="K21" s="161">
        <f t="shared" si="4"/>
        <v>0.10098106795810299</v>
      </c>
      <c r="L21" s="43">
        <f t="shared" si="2"/>
        <v>0.10098106795810299</v>
      </c>
      <c r="N21" s="300" t="s">
        <v>149</v>
      </c>
      <c r="O21" s="302">
        <f t="shared" si="3"/>
        <v>60.490533979051499</v>
      </c>
    </row>
    <row r="22" spans="1:15" ht="15" thickBot="1">
      <c r="A22" s="111" t="s">
        <v>219</v>
      </c>
      <c r="F22" s="367">
        <f>SUM(F4:F21)</f>
        <v>1.8575034891591964E-4</v>
      </c>
      <c r="I22" s="121" t="s">
        <v>154</v>
      </c>
      <c r="J22" s="158">
        <f>'week 4 compet'!J22</f>
        <v>0</v>
      </c>
      <c r="K22" s="159">
        <f t="shared" si="4"/>
        <v>2.8633753900640099E-2</v>
      </c>
      <c r="L22" s="138">
        <f t="shared" si="2"/>
        <v>2.8633753900640099E-2</v>
      </c>
      <c r="N22" s="39" t="s">
        <v>154</v>
      </c>
      <c r="O22" s="313">
        <f t="shared" si="3"/>
        <v>24.316876950320051</v>
      </c>
    </row>
    <row r="23" spans="1:15">
      <c r="K23" cm="1">
        <f t="array" ref="K23:K38">K7:K22</f>
        <v>4.7085128401106797E-2</v>
      </c>
      <c r="N23" s="320" t="s">
        <v>225</v>
      </c>
      <c r="O23" s="321">
        <f>SUM(O8:O22)</f>
        <v>245.92922992415595</v>
      </c>
    </row>
    <row r="24" spans="1:15">
      <c r="K24">
        <v>2.3661500922062199E-2</v>
      </c>
    </row>
    <row r="25" spans="1:15">
      <c r="C25" t="s">
        <v>199</v>
      </c>
      <c r="D25">
        <f>SUMIF(G$4:G$21, "*EU*", E$4:E$21)</f>
        <v>0.28077493909716073</v>
      </c>
      <c r="K25">
        <v>8.5760030915062305E-2</v>
      </c>
    </row>
    <row r="26" spans="1:15">
      <c r="C26" t="s">
        <v>200</v>
      </c>
      <c r="D26">
        <f>SUMIF(G$4:G$21, "*AM*", E$4:E$21)</f>
        <v>0.39094436879454703</v>
      </c>
      <c r="H26" s="1"/>
      <c r="K26">
        <v>6.8378745880351505E-2</v>
      </c>
      <c r="L26">
        <f>SUM(K7:K22)</f>
        <v>0.95732514111689082</v>
      </c>
    </row>
    <row r="27" spans="1:15">
      <c r="C27" t="s">
        <v>201</v>
      </c>
      <c r="D27">
        <f>SUMIF(G$4:G$21, "*AS*", E$4:E$21)</f>
        <v>0.32818847098689602</v>
      </c>
      <c r="K27">
        <v>2.37766781286326E-2</v>
      </c>
    </row>
    <row r="28" spans="1:15">
      <c r="K28">
        <v>0.10098106795810299</v>
      </c>
    </row>
    <row r="29" spans="1:15">
      <c r="K29">
        <v>0.10098106795810299</v>
      </c>
    </row>
    <row r="30" spans="1:15">
      <c r="K30">
        <v>5.5510160129479701E-2</v>
      </c>
    </row>
    <row r="31" spans="1:15">
      <c r="K31">
        <v>1.2357585526146899E-2</v>
      </c>
    </row>
    <row r="32" spans="1:15">
      <c r="K32">
        <v>7.8821489486863405E-2</v>
      </c>
    </row>
    <row r="33" spans="11:11">
      <c r="K33">
        <v>5.0917280000000002E-2</v>
      </c>
    </row>
    <row r="34" spans="11:11">
      <c r="K34">
        <v>3.51703005592231E-2</v>
      </c>
    </row>
    <row r="35" spans="11:11">
      <c r="K35">
        <v>7.1340987393013297E-2</v>
      </c>
    </row>
    <row r="36" spans="11:11">
      <c r="K36">
        <v>7.2968296000000002E-2</v>
      </c>
    </row>
    <row r="37" spans="11:11">
      <c r="K37">
        <v>0.10098106795810299</v>
      </c>
    </row>
    <row r="38" spans="11:11">
      <c r="K38">
        <v>2.8633753900640099E-2</v>
      </c>
    </row>
  </sheetData>
  <mergeCells count="1">
    <mergeCell ref="N6:O6"/>
  </mergeCells>
  <conditionalFormatting sqref="F4">
    <cfRule type="notContainsBlanks" dxfId="18" priority="18">
      <formula>LEN(TRIM(F4))&gt;0</formula>
    </cfRule>
  </conditionalFormatting>
  <conditionalFormatting sqref="F4:F11">
    <cfRule type="notContainsBlanks" dxfId="17" priority="23">
      <formula>LEN(TRIM(F4))&gt;0</formula>
    </cfRule>
  </conditionalFormatting>
  <conditionalFormatting sqref="F4:F22">
    <cfRule type="notContainsBlanks" dxfId="16" priority="10">
      <formula>LEN(TRIM(F4))&gt;0</formula>
    </cfRule>
  </conditionalFormatting>
  <conditionalFormatting sqref="F6">
    <cfRule type="notContainsBlanks" dxfId="15" priority="6">
      <formula>LEN(TRIM(F6))&gt;0</formula>
    </cfRule>
  </conditionalFormatting>
  <conditionalFormatting sqref="F8">
    <cfRule type="notContainsBlanks" dxfId="14" priority="4">
      <formula>LEN(TRIM(F8))&gt;0</formula>
    </cfRule>
  </conditionalFormatting>
  <conditionalFormatting sqref="F10">
    <cfRule type="notContainsBlanks" dxfId="13" priority="5">
      <formula>LEN(TRIM(F10))&gt;0</formula>
    </cfRule>
  </conditionalFormatting>
  <conditionalFormatting sqref="F10:F22">
    <cfRule type="notContainsBlanks" dxfId="12" priority="12">
      <formula>LEN(TRIM(F10))&gt;0</formula>
    </cfRule>
  </conditionalFormatting>
  <conditionalFormatting sqref="F13:F21">
    <cfRule type="notContainsBlanks" dxfId="11" priority="19">
      <formula>LEN(TRIM(F13))&gt;0</formula>
    </cfRule>
  </conditionalFormatting>
  <conditionalFormatting sqref="F14">
    <cfRule type="notContainsBlanks" dxfId="10" priority="1">
      <formula>LEN(TRIM(F14))&gt;0</formula>
    </cfRule>
  </conditionalFormatting>
  <conditionalFormatting sqref="F16:F18">
    <cfRule type="notContainsBlanks" dxfId="9" priority="3">
      <formula>LEN(TRIM(F16))&gt;0</formula>
    </cfRule>
  </conditionalFormatting>
  <conditionalFormatting sqref="F21">
    <cfRule type="notContainsBlanks" dxfId="8" priority="2">
      <formula>LEN(TRIM(F21))&gt;0</formula>
    </cfRule>
  </conditionalFormatting>
  <conditionalFormatting sqref="L7:L22">
    <cfRule type="notContainsBlanks" dxfId="7" priority="11">
      <formula>LEN(TRIM(L7))&gt;0</formula>
    </cfRule>
  </conditionalFormatting>
  <conditionalFormatting sqref="L12:L13">
    <cfRule type="notContainsBlanks" dxfId="6" priority="8">
      <formula>LEN(TRIM(L12))&gt;0</formula>
    </cfRule>
  </conditionalFormatting>
  <conditionalFormatting sqref="L15:L20">
    <cfRule type="notContainsBlanks" dxfId="5" priority="7">
      <formula>LEN(TRIM(L15))&gt;0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A664-B729-425F-8ACB-E0CAA292DD17}">
  <dimension ref="B3:K32"/>
  <sheetViews>
    <sheetView zoomScale="65" workbookViewId="0">
      <selection activeCell="J28" sqref="J28"/>
    </sheetView>
  </sheetViews>
  <sheetFormatPr defaultRowHeight="14.4"/>
  <cols>
    <col min="2" max="2" width="20.33203125" bestFit="1" customWidth="1"/>
    <col min="3" max="3" width="34.5546875" customWidth="1"/>
    <col min="4" max="4" width="41.109375" bestFit="1" customWidth="1"/>
    <col min="5" max="5" width="19.5546875" bestFit="1" customWidth="1"/>
    <col min="6" max="6" width="23.109375" bestFit="1" customWidth="1"/>
    <col min="7" max="7" width="16.88671875" bestFit="1" customWidth="1"/>
    <col min="8" max="8" width="23.109375" bestFit="1" customWidth="1"/>
    <col min="9" max="10" width="14.88671875" bestFit="1" customWidth="1"/>
  </cols>
  <sheetData>
    <row r="3" spans="2:11">
      <c r="B3" s="25" t="s">
        <v>208</v>
      </c>
      <c r="C3" s="26" t="s">
        <v>232</v>
      </c>
      <c r="D3" s="26" t="s">
        <v>233</v>
      </c>
      <c r="E3" s="27" t="s">
        <v>234</v>
      </c>
      <c r="F3" s="27" t="s">
        <v>235</v>
      </c>
      <c r="G3" s="27" t="s">
        <v>236</v>
      </c>
      <c r="H3" s="330" t="s">
        <v>237</v>
      </c>
      <c r="I3" s="414" t="s">
        <v>213</v>
      </c>
    </row>
    <row r="4" spans="2:11">
      <c r="B4" s="21" t="s">
        <v>218</v>
      </c>
      <c r="C4" s="346"/>
      <c r="D4" s="347"/>
      <c r="E4" s="348" t="s">
        <v>218</v>
      </c>
      <c r="F4" s="382">
        <v>0.99999534000000001</v>
      </c>
      <c r="G4" s="349">
        <v>0.99993747831938096</v>
      </c>
      <c r="H4" s="383"/>
      <c r="I4" s="392" t="s">
        <v>218</v>
      </c>
    </row>
    <row r="5" spans="2:11">
      <c r="B5" s="28" t="s">
        <v>238</v>
      </c>
      <c r="C5" s="350">
        <v>241.2</v>
      </c>
      <c r="D5" s="350">
        <v>227.7</v>
      </c>
      <c r="E5" s="222">
        <v>4.7085128401106797E-2</v>
      </c>
      <c r="F5" s="30">
        <v>5.6350470999999999E-2</v>
      </c>
      <c r="G5" s="222">
        <v>4.7085128401106797E-2</v>
      </c>
      <c r="H5" s="332">
        <f t="shared" ref="H5:H23" si="0">-(F5-G5)</f>
        <v>-9.2653425988932017E-3</v>
      </c>
      <c r="I5" s="415"/>
    </row>
    <row r="6" spans="2:11">
      <c r="B6" s="15" t="s">
        <v>239</v>
      </c>
      <c r="C6" s="351">
        <v>193.38</v>
      </c>
      <c r="D6" s="351">
        <v>141.61000000000001</v>
      </c>
      <c r="E6" s="14">
        <v>2.3661500922062199E-2</v>
      </c>
      <c r="F6" s="14">
        <v>3.2855533999999999E-2</v>
      </c>
      <c r="G6" s="14">
        <v>2.3661500922062199E-2</v>
      </c>
      <c r="H6" s="14">
        <f t="shared" si="0"/>
        <v>-9.1940330779377993E-3</v>
      </c>
      <c r="I6" s="415"/>
    </row>
    <row r="7" spans="2:11">
      <c r="B7" s="15" t="s">
        <v>240</v>
      </c>
      <c r="C7" s="352">
        <v>23.03</v>
      </c>
      <c r="D7" s="352">
        <v>21.99</v>
      </c>
      <c r="E7" s="222">
        <v>8.5760030915062305E-2</v>
      </c>
      <c r="F7" s="30">
        <v>6.9288836000000006E-2</v>
      </c>
      <c r="G7" s="222">
        <v>8.5760030915062305E-2</v>
      </c>
      <c r="H7" s="332">
        <f t="shared" si="0"/>
        <v>1.6471194915062298E-2</v>
      </c>
      <c r="I7" s="415"/>
    </row>
    <row r="8" spans="2:11">
      <c r="B8" s="15" t="s">
        <v>241</v>
      </c>
      <c r="C8" s="351">
        <v>22.28</v>
      </c>
      <c r="D8" s="351">
        <v>28.52</v>
      </c>
      <c r="E8" s="14">
        <v>6.8378745880351505E-2</v>
      </c>
      <c r="F8" s="14">
        <v>4.7337389000000001E-2</v>
      </c>
      <c r="G8" s="14">
        <v>6.8378745880351505E-2</v>
      </c>
      <c r="H8" s="14">
        <f t="shared" si="0"/>
        <v>2.1041356880351504E-2</v>
      </c>
      <c r="I8" s="415"/>
    </row>
    <row r="9" spans="2:11">
      <c r="B9" s="15" t="s">
        <v>242</v>
      </c>
      <c r="C9" s="351">
        <v>93.25</v>
      </c>
      <c r="D9" s="352">
        <v>92.22</v>
      </c>
      <c r="E9" s="222">
        <v>2.37766781286326E-2</v>
      </c>
      <c r="F9" s="30">
        <v>5.4573515000000003E-2</v>
      </c>
      <c r="G9" s="222">
        <v>2.37766781286326E-2</v>
      </c>
      <c r="H9" s="332">
        <f t="shared" si="0"/>
        <v>-3.0796836871367403E-2</v>
      </c>
      <c r="I9" s="415"/>
    </row>
    <row r="10" spans="2:11">
      <c r="B10" s="15" t="s">
        <v>243</v>
      </c>
      <c r="C10" s="351">
        <v>307.20999999999998</v>
      </c>
      <c r="D10" s="351">
        <v>288.23</v>
      </c>
      <c r="E10" s="14">
        <v>0.10098106795810299</v>
      </c>
      <c r="F10" s="353">
        <v>0.1</v>
      </c>
      <c r="G10" s="14">
        <v>0.10098106795810299</v>
      </c>
      <c r="H10" s="14">
        <f t="shared" si="0"/>
        <v>9.8106795810298797E-4</v>
      </c>
      <c r="I10" s="415"/>
    </row>
    <row r="11" spans="2:11">
      <c r="B11" s="15" t="s">
        <v>244</v>
      </c>
      <c r="C11" s="351">
        <v>112</v>
      </c>
      <c r="D11" s="351">
        <v>127.11</v>
      </c>
      <c r="E11" s="222">
        <v>0.10098106795810299</v>
      </c>
      <c r="F11" s="354">
        <v>0.1</v>
      </c>
      <c r="G11" s="222">
        <v>0.10098106795810299</v>
      </c>
      <c r="H11" s="332">
        <f t="shared" si="0"/>
        <v>9.8106795810298797E-4</v>
      </c>
      <c r="I11" s="415"/>
    </row>
    <row r="12" spans="2:11">
      <c r="B12" s="15" t="s">
        <v>245</v>
      </c>
      <c r="C12" s="351">
        <v>1.77</v>
      </c>
      <c r="D12" s="351">
        <v>2.36</v>
      </c>
      <c r="E12" s="14">
        <v>5.5510160129479701E-2</v>
      </c>
      <c r="F12" s="14">
        <v>0.1</v>
      </c>
      <c r="G12" s="14">
        <v>5.5510160129479701E-2</v>
      </c>
      <c r="H12" s="14">
        <f t="shared" si="0"/>
        <v>-4.4489839870520305E-2</v>
      </c>
      <c r="I12" s="415"/>
    </row>
    <row r="13" spans="2:11">
      <c r="B13" s="15" t="s">
        <v>246</v>
      </c>
      <c r="C13" s="351">
        <v>1724</v>
      </c>
      <c r="D13" s="351" t="s">
        <v>247</v>
      </c>
      <c r="E13" s="222">
        <v>1.2357585526146899E-2</v>
      </c>
      <c r="F13" s="30">
        <v>5.0886371E-2</v>
      </c>
      <c r="G13" s="222">
        <v>1.2357585526146899E-2</v>
      </c>
      <c r="H13" s="332">
        <f t="shared" si="0"/>
        <v>-3.8528785473853099E-2</v>
      </c>
      <c r="I13" s="415"/>
    </row>
    <row r="14" spans="2:11">
      <c r="B14" s="15" t="s">
        <v>248</v>
      </c>
      <c r="C14" s="351">
        <v>226.82</v>
      </c>
      <c r="D14" s="351">
        <v>197.25</v>
      </c>
      <c r="E14" s="14">
        <v>7.8821489486863405E-2</v>
      </c>
      <c r="F14" s="14">
        <v>7.4610684999999996E-2</v>
      </c>
      <c r="G14" s="14">
        <v>7.8821489486863405E-2</v>
      </c>
      <c r="H14" s="14">
        <f t="shared" si="0"/>
        <v>4.2108044868634092E-3</v>
      </c>
      <c r="I14" s="415"/>
    </row>
    <row r="15" spans="2:11">
      <c r="B15" s="15" t="s">
        <v>249</v>
      </c>
      <c r="C15" s="351">
        <v>447.85</v>
      </c>
      <c r="D15" s="352">
        <v>455.83</v>
      </c>
      <c r="E15" s="222">
        <v>5.0917280000000002E-2</v>
      </c>
      <c r="F15" s="30">
        <v>6.4892538999999999E-2</v>
      </c>
      <c r="G15" s="222">
        <v>5.0917280000000002E-2</v>
      </c>
      <c r="H15" s="332">
        <f t="shared" si="0"/>
        <v>-1.3975258999999997E-2</v>
      </c>
      <c r="I15" s="415"/>
      <c r="K15" s="385"/>
    </row>
    <row r="16" spans="2:11">
      <c r="B16" s="16" t="s">
        <v>250</v>
      </c>
      <c r="C16" s="351">
        <f>'week 1 compet'!C15</f>
        <v>19.89</v>
      </c>
      <c r="D16" s="351">
        <v>19.72</v>
      </c>
      <c r="E16" s="14">
        <v>0</v>
      </c>
      <c r="F16" s="14">
        <v>1.6899999999999998E-2</v>
      </c>
      <c r="G16" s="14">
        <v>0</v>
      </c>
      <c r="H16" s="14">
        <f t="shared" si="0"/>
        <v>-1.6899999999999998E-2</v>
      </c>
      <c r="I16" s="415"/>
    </row>
    <row r="17" spans="2:9">
      <c r="B17" s="15" t="s">
        <v>251</v>
      </c>
      <c r="C17" s="351">
        <v>8.09</v>
      </c>
      <c r="D17" s="352">
        <v>11.67</v>
      </c>
      <c r="E17" s="222">
        <v>7.1340987393013297E-2</v>
      </c>
      <c r="F17" s="30">
        <v>5.0799999999999998E-2</v>
      </c>
      <c r="G17" s="222">
        <v>7.1340987393013297E-2</v>
      </c>
      <c r="H17" s="332">
        <f t="shared" si="0"/>
        <v>2.0540987393013299E-2</v>
      </c>
      <c r="I17" s="415"/>
    </row>
    <row r="18" spans="2:9">
      <c r="B18" s="15" t="s">
        <v>252</v>
      </c>
      <c r="C18" s="351">
        <v>217.37</v>
      </c>
      <c r="D18" s="351">
        <v>136</v>
      </c>
      <c r="E18" s="14">
        <v>7.2968296000000002E-2</v>
      </c>
      <c r="F18" s="14">
        <v>8.1500000000000003E-2</v>
      </c>
      <c r="G18" s="14">
        <v>7.2968296000000002E-2</v>
      </c>
      <c r="H18" s="14">
        <f t="shared" si="0"/>
        <v>-8.5317040000000011E-3</v>
      </c>
      <c r="I18" s="415"/>
    </row>
    <row r="19" spans="2:9">
      <c r="B19" s="355" t="s">
        <v>253</v>
      </c>
      <c r="C19" s="356">
        <v>83.9</v>
      </c>
      <c r="D19" s="419">
        <v>84.65</v>
      </c>
      <c r="E19" s="222">
        <v>0.10098106795810299</v>
      </c>
      <c r="F19" s="30">
        <v>0.1</v>
      </c>
      <c r="G19" s="222">
        <v>0.10098106795810299</v>
      </c>
      <c r="H19" s="332">
        <f t="shared" si="0"/>
        <v>9.8106795810298797E-4</v>
      </c>
      <c r="I19" s="415"/>
    </row>
    <row r="20" spans="2:9">
      <c r="B20" s="355" t="s">
        <v>254</v>
      </c>
      <c r="C20" s="356">
        <v>180.99</v>
      </c>
      <c r="D20" s="356">
        <v>213.56</v>
      </c>
      <c r="E20" s="14">
        <v>3.5200000000000002E-2</v>
      </c>
      <c r="F20" s="14">
        <v>0</v>
      </c>
      <c r="G20" s="14">
        <v>3.5200000000000002E-2</v>
      </c>
      <c r="H20" s="14">
        <f t="shared" si="0"/>
        <v>3.5200000000000002E-2</v>
      </c>
      <c r="I20" s="415"/>
    </row>
    <row r="21" spans="2:9">
      <c r="B21" s="355" t="s">
        <v>255</v>
      </c>
      <c r="C21" s="356">
        <v>18.21</v>
      </c>
      <c r="D21" s="356">
        <v>20.16</v>
      </c>
      <c r="E21" s="332">
        <v>2.8633753900640099E-2</v>
      </c>
      <c r="F21" s="30">
        <v>0</v>
      </c>
      <c r="G21" s="332">
        <v>2.8633753900640099E-2</v>
      </c>
      <c r="H21" s="332">
        <f t="shared" si="0"/>
        <v>2.8633753900640099E-2</v>
      </c>
      <c r="I21" s="415"/>
    </row>
    <row r="22" spans="2:9">
      <c r="B22" s="355" t="s">
        <v>256</v>
      </c>
      <c r="C22" s="356">
        <v>79.45</v>
      </c>
      <c r="D22" s="356">
        <v>80.45</v>
      </c>
      <c r="E22" s="14">
        <v>2.7387959506300099E-2</v>
      </c>
      <c r="F22" s="14">
        <v>0</v>
      </c>
      <c r="G22" s="14">
        <v>2.7387959506300099E-2</v>
      </c>
      <c r="H22" s="14">
        <f t="shared" si="0"/>
        <v>2.7387959506300099E-2</v>
      </c>
      <c r="I22" s="415"/>
    </row>
    <row r="23" spans="2:9">
      <c r="B23" s="17" t="s">
        <v>257</v>
      </c>
      <c r="C23" s="357">
        <v>300.98</v>
      </c>
      <c r="D23" s="357">
        <v>233.44</v>
      </c>
      <c r="E23" s="358">
        <v>1.51946782554128E-2</v>
      </c>
      <c r="F23" s="13">
        <v>0</v>
      </c>
      <c r="G23" s="358">
        <v>1.51946782554128E-2</v>
      </c>
      <c r="H23" s="384">
        <f t="shared" si="0"/>
        <v>1.51946782554128E-2</v>
      </c>
      <c r="I23" s="415"/>
    </row>
    <row r="24" spans="2:9">
      <c r="B24" s="18" t="s">
        <v>219</v>
      </c>
      <c r="C24" s="6"/>
      <c r="D24" s="6"/>
      <c r="E24" s="6"/>
      <c r="F24" s="6"/>
      <c r="G24" s="6"/>
      <c r="H24" s="6"/>
      <c r="I24" s="416">
        <f>SUMPRODUCT(G5:G23,H5:H23)</f>
        <v>2.3198483692916292E-3</v>
      </c>
    </row>
    <row r="25" spans="2:9">
      <c r="G25" s="1"/>
      <c r="H25" s="389" t="s">
        <v>258</v>
      </c>
      <c r="I25" s="386">
        <f>1000000*I24</f>
        <v>2319.8483692916293</v>
      </c>
    </row>
    <row r="26" spans="2:9">
      <c r="H26" s="390" t="s">
        <v>259</v>
      </c>
      <c r="I26" s="387">
        <f>-('week 2 compet'!O22+'week 3 compet'!O22+'week 5 compet'!O23)</f>
        <v>-595.3578589369007</v>
      </c>
    </row>
    <row r="27" spans="2:9">
      <c r="E27" s="3"/>
      <c r="H27" s="390" t="s">
        <v>260</v>
      </c>
      <c r="I27" s="388">
        <f>I25+I26</f>
        <v>1724.4905103547285</v>
      </c>
    </row>
    <row r="28" spans="2:9">
      <c r="H28" s="391" t="s">
        <v>261</v>
      </c>
      <c r="I28" s="197">
        <v>1.6999999999999999E-3</v>
      </c>
    </row>
    <row r="32" spans="2:9">
      <c r="F32" s="417"/>
    </row>
  </sheetData>
  <conditionalFormatting sqref="I5:I22">
    <cfRule type="notContainsBlanks" dxfId="4" priority="11">
      <formula>LEN(TRIM(I5))&gt;0</formula>
    </cfRule>
  </conditionalFormatting>
  <conditionalFormatting sqref="I24:I25">
    <cfRule type="notContainsBlanks" dxfId="3" priority="3">
      <formula>LEN(TRIM(I24))&gt;0</formula>
    </cfRule>
  </conditionalFormatting>
  <conditionalFormatting sqref="I26">
    <cfRule type="notContainsBlanks" dxfId="2" priority="2">
      <formula>LEN(TRIM(I26))&gt;0</formula>
    </cfRule>
  </conditionalFormatting>
  <conditionalFormatting sqref="I27:I28">
    <cfRule type="notContainsBlanks" dxfId="1" priority="1">
      <formula>LEN(TRIM(I27))&gt;0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39C1-98BE-4FBA-811A-E25CC0E31171}">
  <dimension ref="A1:Y165"/>
  <sheetViews>
    <sheetView zoomScale="95" zoomScaleNormal="100" workbookViewId="0">
      <selection activeCell="E4" sqref="E4"/>
    </sheetView>
  </sheetViews>
  <sheetFormatPr defaultRowHeight="14.4"/>
  <cols>
    <col min="2" max="3" width="13" bestFit="1" customWidth="1"/>
    <col min="4" max="4" width="13.6640625" bestFit="1" customWidth="1"/>
    <col min="6" max="6" width="29.33203125" customWidth="1"/>
    <col min="11" max="11" width="9" bestFit="1" customWidth="1"/>
    <col min="12" max="12" width="9.109375" bestFit="1" customWidth="1"/>
    <col min="13" max="13" width="13.6640625" bestFit="1" customWidth="1"/>
    <col min="14" max="14" width="11.109375" bestFit="1" customWidth="1"/>
    <col min="15" max="15" width="9.109375" bestFit="1" customWidth="1"/>
    <col min="17" max="17" width="9.109375" bestFit="1" customWidth="1"/>
    <col min="20" max="21" width="13" bestFit="1" customWidth="1"/>
  </cols>
  <sheetData>
    <row r="1" spans="1:24">
      <c r="A1" s="52" t="s">
        <v>0</v>
      </c>
      <c r="B1" s="52" t="s">
        <v>212</v>
      </c>
      <c r="C1" s="52" t="s">
        <v>262</v>
      </c>
      <c r="D1" s="52"/>
      <c r="E1" s="52"/>
      <c r="F1" s="52"/>
      <c r="G1" s="52"/>
      <c r="H1" s="52"/>
      <c r="I1" s="52"/>
    </row>
    <row r="2" spans="1:24">
      <c r="A2" t="s">
        <v>2</v>
      </c>
      <c r="B2">
        <v>4.0961621917374277E-2</v>
      </c>
      <c r="C2" s="33">
        <v>5.6350470999999999E-2</v>
      </c>
      <c r="D2" s="3">
        <f>C2-B2</f>
        <v>1.5388849082625722E-2</v>
      </c>
      <c r="F2" t="s">
        <v>263</v>
      </c>
      <c r="T2">
        <v>4.0961621917374277E-2</v>
      </c>
      <c r="U2">
        <v>4.0961621917374277E-2</v>
      </c>
      <c r="X2" s="4"/>
    </row>
    <row r="3" spans="1:24">
      <c r="A3" t="s">
        <v>3</v>
      </c>
      <c r="B3">
        <v>1.8958821429523449E-16</v>
      </c>
      <c r="C3">
        <v>1.4291980954742271E-18</v>
      </c>
      <c r="D3">
        <f t="shared" ref="D3:D66" si="0">C3-B3</f>
        <v>-1.8815901619976027E-16</v>
      </c>
      <c r="L3" t="s">
        <v>264</v>
      </c>
      <c r="O3" t="s">
        <v>265</v>
      </c>
      <c r="Q3" t="s">
        <v>266</v>
      </c>
      <c r="T3">
        <v>1.8958821429523449E-16</v>
      </c>
      <c r="U3">
        <v>1.8958821429523449E-16</v>
      </c>
      <c r="V3" s="100"/>
      <c r="X3" s="4"/>
    </row>
    <row r="4" spans="1:24">
      <c r="A4" t="s">
        <v>4</v>
      </c>
      <c r="B4">
        <v>1.418341482631792E-17</v>
      </c>
      <c r="C4">
        <v>1.514913496945636E-18</v>
      </c>
      <c r="D4">
        <f t="shared" si="0"/>
        <v>-1.2668501329372284E-17</v>
      </c>
      <c r="K4" s="32" t="s">
        <v>2</v>
      </c>
      <c r="L4" s="33">
        <v>5.6350470999999999E-2</v>
      </c>
      <c r="M4" s="33">
        <v>5.6350470999999999E-2</v>
      </c>
      <c r="N4">
        <f t="shared" ref="N4:N23" si="1">M4-L4</f>
        <v>0</v>
      </c>
      <c r="O4">
        <v>0</v>
      </c>
      <c r="T4">
        <v>1.418341482631792E-17</v>
      </c>
      <c r="U4">
        <v>1.418341482631792E-17</v>
      </c>
      <c r="X4" s="4"/>
    </row>
    <row r="5" spans="1:24">
      <c r="A5" t="s">
        <v>5</v>
      </c>
      <c r="B5">
        <v>2.0175800881217209E-17</v>
      </c>
      <c r="C5">
        <v>8.6193973196041555E-19</v>
      </c>
      <c r="D5">
        <f>C5-B5</f>
        <v>-1.9313861149256793E-17</v>
      </c>
      <c r="K5" s="34" t="s">
        <v>6</v>
      </c>
      <c r="L5" s="36">
        <v>3.2855533999999999E-2</v>
      </c>
      <c r="M5" s="36">
        <v>3.2855533999999999E-2</v>
      </c>
      <c r="N5">
        <f t="shared" si="1"/>
        <v>0</v>
      </c>
      <c r="O5">
        <v>0</v>
      </c>
      <c r="T5">
        <v>2.0175800881217209E-17</v>
      </c>
      <c r="U5">
        <v>2.0175800881217209E-17</v>
      </c>
      <c r="X5" s="4"/>
    </row>
    <row r="6" spans="1:24">
      <c r="A6" t="s">
        <v>6</v>
      </c>
      <c r="B6">
        <v>2.1062035538126411E-2</v>
      </c>
      <c r="C6" s="36">
        <v>3.2855533999999999E-2</v>
      </c>
      <c r="D6">
        <f t="shared" si="0"/>
        <v>1.1793498461873587E-2</v>
      </c>
      <c r="K6" s="34" t="s">
        <v>23</v>
      </c>
      <c r="L6" s="37">
        <v>6.9288836000000006E-2</v>
      </c>
      <c r="M6" s="37">
        <v>6.9288836000000006E-2</v>
      </c>
      <c r="N6">
        <f t="shared" si="1"/>
        <v>0</v>
      </c>
      <c r="O6">
        <v>0</v>
      </c>
      <c r="T6">
        <v>2.1062035538126411E-2</v>
      </c>
      <c r="U6">
        <v>2.1062035538126411E-2</v>
      </c>
      <c r="X6" s="4"/>
    </row>
    <row r="7" spans="1:24">
      <c r="A7" t="s">
        <v>7</v>
      </c>
      <c r="B7">
        <v>0</v>
      </c>
      <c r="C7">
        <v>2.4039337218479128E-18</v>
      </c>
      <c r="D7">
        <f t="shared" si="0"/>
        <v>2.4039337218479128E-18</v>
      </c>
      <c r="K7" s="34" t="s">
        <v>42</v>
      </c>
      <c r="L7" s="36">
        <v>4.7337389000000001E-2</v>
      </c>
      <c r="M7">
        <v>6.7799023816684401E-2</v>
      </c>
      <c r="N7">
        <f t="shared" si="1"/>
        <v>2.04616348166844E-2</v>
      </c>
      <c r="O7">
        <f>10+ 0.05%*ABS(N7)*main!$FK$178</f>
        <v>19.368294739744762</v>
      </c>
      <c r="T7">
        <v>0</v>
      </c>
      <c r="U7">
        <v>0</v>
      </c>
      <c r="X7" s="4"/>
    </row>
    <row r="8" spans="1:24">
      <c r="A8" t="s">
        <v>8</v>
      </c>
      <c r="B8">
        <v>1.143024731182297E-17</v>
      </c>
      <c r="C8" s="59">
        <v>1.6844971166346299E-18</v>
      </c>
      <c r="D8">
        <f t="shared" si="0"/>
        <v>-9.7457501951883398E-18</v>
      </c>
      <c r="K8" s="34" t="s">
        <v>57</v>
      </c>
      <c r="L8" s="38">
        <v>5.4573515000000003E-2</v>
      </c>
      <c r="M8">
        <v>1.96981270775443E-2</v>
      </c>
      <c r="N8">
        <f t="shared" si="1"/>
        <v>-3.4875387922455703E-2</v>
      </c>
      <c r="O8">
        <f>10+ 0.05%*ABS(N8)*main!$FK$178</f>
        <v>25.967585979693578</v>
      </c>
      <c r="T8">
        <v>1.143024731182297E-17</v>
      </c>
      <c r="U8">
        <v>1.143024731182297E-17</v>
      </c>
      <c r="X8" s="4"/>
    </row>
    <row r="9" spans="1:24">
      <c r="A9" t="s">
        <v>9</v>
      </c>
      <c r="B9">
        <v>3.8243789067258551E-18</v>
      </c>
      <c r="C9">
        <v>3.823112468936963E-20</v>
      </c>
      <c r="D9">
        <f t="shared" si="0"/>
        <v>-3.7861477820364853E-18</v>
      </c>
      <c r="K9" s="34" t="s">
        <v>64</v>
      </c>
      <c r="L9" s="35">
        <v>0.1</v>
      </c>
      <c r="M9">
        <v>0.1</v>
      </c>
      <c r="N9" s="58">
        <f t="shared" si="1"/>
        <v>0</v>
      </c>
      <c r="O9">
        <v>0</v>
      </c>
      <c r="T9">
        <v>3.8243789067258551E-18</v>
      </c>
      <c r="U9">
        <v>3.8243789067258551E-18</v>
      </c>
      <c r="X9" s="4"/>
    </row>
    <row r="10" spans="1:24">
      <c r="A10" t="s">
        <v>10</v>
      </c>
      <c r="B10">
        <v>1.2540064120784331E-16</v>
      </c>
      <c r="C10">
        <v>1.8092642015505831E-18</v>
      </c>
      <c r="D10">
        <f t="shared" si="0"/>
        <v>-1.2359137700629273E-16</v>
      </c>
      <c r="K10" s="34" t="s">
        <v>74</v>
      </c>
      <c r="L10" s="37">
        <v>0.1</v>
      </c>
      <c r="M10">
        <v>0.1</v>
      </c>
      <c r="N10">
        <f t="shared" si="1"/>
        <v>0</v>
      </c>
      <c r="O10">
        <v>0</v>
      </c>
      <c r="T10">
        <v>1.2540064120784331E-16</v>
      </c>
      <c r="U10">
        <v>1.2540064120784331E-16</v>
      </c>
      <c r="X10" s="4"/>
    </row>
    <row r="11" spans="1:24">
      <c r="A11" t="s">
        <v>11</v>
      </c>
      <c r="B11">
        <v>4.1013603129737663E-17</v>
      </c>
      <c r="C11">
        <v>2.7676407806520001E-18</v>
      </c>
      <c r="D11">
        <f t="shared" si="0"/>
        <v>-3.8245962349085663E-17</v>
      </c>
      <c r="K11" s="34" t="s">
        <v>85</v>
      </c>
      <c r="L11" s="35">
        <v>0.1</v>
      </c>
      <c r="M11">
        <v>5.1758366019953803E-2</v>
      </c>
      <c r="N11">
        <f t="shared" si="1"/>
        <v>-4.8241633980046203E-2</v>
      </c>
      <c r="O11">
        <f>10+ 0.05%*ABS(N11)*main!$FK$178</f>
        <v>32.087279432992617</v>
      </c>
      <c r="T11">
        <v>4.1013603129737663E-17</v>
      </c>
      <c r="U11">
        <v>4.1013603129737663E-17</v>
      </c>
      <c r="X11" s="4"/>
    </row>
    <row r="12" spans="1:24">
      <c r="A12" t="s">
        <v>12</v>
      </c>
      <c r="B12">
        <v>1.6998926222456909E-3</v>
      </c>
      <c r="C12">
        <v>1.011294337956951E-18</v>
      </c>
      <c r="D12">
        <f t="shared" si="0"/>
        <v>-1.6998926222456898E-3</v>
      </c>
      <c r="K12" s="34" t="s">
        <v>93</v>
      </c>
      <c r="L12" s="38">
        <v>5.0886371E-2</v>
      </c>
      <c r="M12">
        <v>2.3632520284583899E-2</v>
      </c>
      <c r="N12">
        <f t="shared" si="1"/>
        <v>-2.7253850715416101E-2</v>
      </c>
      <c r="O12">
        <f>10+ 0.05%*ABS(N12)*main!$FK$178</f>
        <v>22.478089291615753</v>
      </c>
      <c r="T12">
        <v>1.6998926222456909E-3</v>
      </c>
      <c r="U12">
        <v>1.6998926222456909E-3</v>
      </c>
      <c r="X12" s="4"/>
    </row>
    <row r="13" spans="1:24">
      <c r="A13" t="s">
        <v>13</v>
      </c>
      <c r="B13">
        <v>0</v>
      </c>
      <c r="C13">
        <v>9.204424689272714E-19</v>
      </c>
      <c r="D13">
        <f t="shared" si="0"/>
        <v>9.204424689272714E-19</v>
      </c>
      <c r="K13" s="34" t="s">
        <v>94</v>
      </c>
      <c r="L13" s="36">
        <v>7.4610684999999996E-2</v>
      </c>
      <c r="M13" s="36">
        <v>7.4610684999999996E-2</v>
      </c>
      <c r="N13">
        <f t="shared" si="1"/>
        <v>0</v>
      </c>
      <c r="O13">
        <v>0</v>
      </c>
      <c r="T13">
        <v>0</v>
      </c>
      <c r="U13">
        <v>0</v>
      </c>
      <c r="X13" s="4"/>
    </row>
    <row r="14" spans="1:24">
      <c r="A14" t="s">
        <v>14</v>
      </c>
      <c r="B14">
        <v>9.5066199007372604E-17</v>
      </c>
      <c r="C14">
        <v>4.2539922643187069E-19</v>
      </c>
      <c r="D14">
        <f t="shared" si="0"/>
        <v>-9.4640799780940734E-17</v>
      </c>
      <c r="K14" s="34" t="s">
        <v>95</v>
      </c>
      <c r="L14" s="38">
        <v>6.4892538999999999E-2</v>
      </c>
      <c r="M14" s="38">
        <v>6.4892538999999999E-2</v>
      </c>
      <c r="N14">
        <f t="shared" si="1"/>
        <v>0</v>
      </c>
      <c r="O14">
        <v>0</v>
      </c>
      <c r="T14">
        <v>9.5066199007372604E-17</v>
      </c>
      <c r="U14">
        <v>9.5066199007372604E-17</v>
      </c>
      <c r="X14" s="4"/>
    </row>
    <row r="15" spans="1:24">
      <c r="A15" t="s">
        <v>15</v>
      </c>
      <c r="B15">
        <v>0</v>
      </c>
      <c r="C15" s="59">
        <v>1.01E-18</v>
      </c>
      <c r="D15">
        <f t="shared" si="0"/>
        <v>1.01E-18</v>
      </c>
      <c r="K15" s="34" t="s">
        <v>139</v>
      </c>
      <c r="L15" s="38">
        <v>5.0799999999999998E-2</v>
      </c>
      <c r="M15">
        <v>7.7546301042056398E-2</v>
      </c>
      <c r="N15">
        <f t="shared" si="1"/>
        <v>2.67463010420564E-2</v>
      </c>
      <c r="O15">
        <f>10+ 0.05%*ABS(N15)*main!$FK$178</f>
        <v>22.245709280062734</v>
      </c>
      <c r="T15">
        <v>0</v>
      </c>
      <c r="U15">
        <v>0</v>
      </c>
      <c r="X15" s="4"/>
    </row>
    <row r="16" spans="1:24">
      <c r="A16" t="s">
        <v>16</v>
      </c>
      <c r="B16">
        <v>8.2187855416074333E-17</v>
      </c>
      <c r="C16">
        <v>1.0254801681071789E-18</v>
      </c>
      <c r="D16">
        <f t="shared" si="0"/>
        <v>-8.1162375247967148E-17</v>
      </c>
      <c r="K16" s="34" t="s">
        <v>148</v>
      </c>
      <c r="L16" s="36">
        <v>8.1500000000000003E-2</v>
      </c>
      <c r="M16" s="36">
        <v>8.1500000000000003E-2</v>
      </c>
      <c r="N16">
        <f t="shared" si="1"/>
        <v>0</v>
      </c>
      <c r="O16">
        <v>0</v>
      </c>
      <c r="T16">
        <v>8.2187855416074333E-17</v>
      </c>
      <c r="U16">
        <v>8.2187855416074333E-17</v>
      </c>
      <c r="X16" s="4"/>
    </row>
    <row r="17" spans="1:24">
      <c r="A17" t="s">
        <v>17</v>
      </c>
      <c r="B17">
        <v>0</v>
      </c>
      <c r="C17" s="59">
        <v>1.01E-18</v>
      </c>
      <c r="D17">
        <f t="shared" si="0"/>
        <v>1.01E-18</v>
      </c>
      <c r="K17" s="34" t="s">
        <v>156</v>
      </c>
      <c r="L17" s="37">
        <v>0.1</v>
      </c>
      <c r="M17">
        <v>0.1</v>
      </c>
      <c r="N17">
        <f t="shared" si="1"/>
        <v>0</v>
      </c>
      <c r="O17">
        <v>0</v>
      </c>
      <c r="T17">
        <v>0</v>
      </c>
      <c r="U17">
        <v>0</v>
      </c>
      <c r="X17" s="4"/>
    </row>
    <row r="18" spans="1:24" ht="15" thickBot="1">
      <c r="A18" t="s">
        <v>18</v>
      </c>
      <c r="B18">
        <v>7.3397040101890172E-17</v>
      </c>
      <c r="C18">
        <v>1.716820769147523E-18</v>
      </c>
      <c r="D18">
        <f t="shared" si="0"/>
        <v>-7.1680219332742655E-17</v>
      </c>
      <c r="K18" s="39" t="s">
        <v>152</v>
      </c>
      <c r="L18" s="40">
        <v>0</v>
      </c>
      <c r="M18" s="40">
        <v>0</v>
      </c>
      <c r="N18">
        <f t="shared" si="1"/>
        <v>0</v>
      </c>
      <c r="O18">
        <v>0</v>
      </c>
      <c r="T18">
        <v>7.3397040101890172E-17</v>
      </c>
      <c r="U18">
        <v>7.3397040101890172E-17</v>
      </c>
      <c r="X18" s="4"/>
    </row>
    <row r="19" spans="1:24">
      <c r="A19" t="s">
        <v>19</v>
      </c>
      <c r="B19">
        <v>7.7483953350908816E-17</v>
      </c>
      <c r="C19">
        <v>3.1677494991253649E-18</v>
      </c>
      <c r="D19">
        <f t="shared" si="0"/>
        <v>-7.4316203851783455E-17</v>
      </c>
      <c r="K19" s="57" t="s">
        <v>12</v>
      </c>
      <c r="L19" s="57">
        <v>0</v>
      </c>
      <c r="M19">
        <v>0</v>
      </c>
      <c r="N19">
        <f t="shared" si="1"/>
        <v>0</v>
      </c>
      <c r="O19">
        <v>0</v>
      </c>
      <c r="Q19">
        <v>0</v>
      </c>
      <c r="T19">
        <v>7.7483953350908816E-17</v>
      </c>
      <c r="U19">
        <v>7.7483953350908816E-17</v>
      </c>
      <c r="X19" s="4"/>
    </row>
    <row r="20" spans="1:24">
      <c r="A20" t="s">
        <v>20</v>
      </c>
      <c r="B20">
        <v>6.8706848151296214E-18</v>
      </c>
      <c r="C20">
        <v>1.5235385806016909E-18</v>
      </c>
      <c r="D20">
        <f t="shared" si="0"/>
        <v>-5.3471462345279301E-18</v>
      </c>
      <c r="K20" t="s">
        <v>22</v>
      </c>
      <c r="L20">
        <v>0</v>
      </c>
      <c r="M20">
        <f>0.0415396176471889+0.012123</f>
        <v>5.3662617647188902E-2</v>
      </c>
      <c r="N20">
        <f t="shared" si="1"/>
        <v>5.3662617647188902E-2</v>
      </c>
      <c r="O20">
        <f>10+ 0.05%*ABS(N20)*main!$FK$178</f>
        <v>34.569259647580594</v>
      </c>
      <c r="T20">
        <v>6.8706848151296214E-18</v>
      </c>
      <c r="U20">
        <v>6.8706848151296214E-18</v>
      </c>
      <c r="X20" s="4"/>
    </row>
    <row r="21" spans="1:24">
      <c r="A21" t="s">
        <v>21</v>
      </c>
      <c r="B21">
        <v>0</v>
      </c>
      <c r="C21">
        <v>1.292896680879065E-18</v>
      </c>
      <c r="D21">
        <f t="shared" si="0"/>
        <v>1.292896680879065E-18</v>
      </c>
      <c r="K21" s="3" t="s">
        <v>111</v>
      </c>
      <c r="L21">
        <v>0</v>
      </c>
      <c r="M21">
        <v>2.640475080183444E-2</v>
      </c>
      <c r="N21">
        <f t="shared" si="1"/>
        <v>2.640475080183444E-2</v>
      </c>
      <c r="O21">
        <f>10+ 0.05%*ABS(N21)*main!$FK$178</f>
        <v>22.089331583583618</v>
      </c>
      <c r="T21">
        <v>0</v>
      </c>
      <c r="U21">
        <v>0</v>
      </c>
      <c r="X21" s="4"/>
    </row>
    <row r="22" spans="1:24">
      <c r="A22" t="s">
        <v>22</v>
      </c>
      <c r="B22">
        <v>4.1539617647188873E-2</v>
      </c>
      <c r="C22" s="59">
        <v>1.0999999999999999E-18</v>
      </c>
      <c r="D22">
        <f t="shared" si="0"/>
        <v>-4.1539617647188873E-2</v>
      </c>
      <c r="K22" t="s">
        <v>149</v>
      </c>
      <c r="L22">
        <v>0</v>
      </c>
      <c r="M22">
        <v>0</v>
      </c>
      <c r="N22">
        <f t="shared" si="1"/>
        <v>0</v>
      </c>
      <c r="O22">
        <v>0</v>
      </c>
      <c r="T22">
        <v>4.1539617647188873E-2</v>
      </c>
      <c r="U22">
        <v>4.1539617647188873E-2</v>
      </c>
      <c r="X22" s="4"/>
    </row>
    <row r="23" spans="1:24">
      <c r="A23" t="s">
        <v>23</v>
      </c>
      <c r="B23">
        <v>7.9759510936972755E-2</v>
      </c>
      <c r="C23" s="37">
        <v>6.9288836000000006E-2</v>
      </c>
      <c r="D23">
        <f t="shared" si="0"/>
        <v>-1.0470674936972749E-2</v>
      </c>
      <c r="K23" t="s">
        <v>154</v>
      </c>
      <c r="L23">
        <v>0</v>
      </c>
      <c r="M23">
        <v>0</v>
      </c>
      <c r="N23">
        <f t="shared" si="1"/>
        <v>0</v>
      </c>
      <c r="O23">
        <v>0</v>
      </c>
      <c r="T23">
        <v>7.9759510936972755E-2</v>
      </c>
      <c r="U23">
        <v>7.9759510936972755E-2</v>
      </c>
      <c r="X23" s="4"/>
    </row>
    <row r="24" spans="1:24">
      <c r="A24" t="s">
        <v>24</v>
      </c>
      <c r="B24">
        <v>2.0020040319447851E-16</v>
      </c>
      <c r="C24">
        <v>2.300851137653458E-18</v>
      </c>
      <c r="D24">
        <f t="shared" si="0"/>
        <v>-1.9789955205682505E-16</v>
      </c>
      <c r="Q24" t="e" cm="1">
        <f t="array" aca="1" ref="Q24" ca="1">_xludf.sum(Q4:Q22)</f>
        <v>#NAME?</v>
      </c>
      <c r="T24">
        <v>2.0020040319447851E-16</v>
      </c>
      <c r="U24">
        <v>2.0020040319447851E-16</v>
      </c>
      <c r="X24" s="4"/>
    </row>
    <row r="25" spans="1:24">
      <c r="A25" t="s">
        <v>25</v>
      </c>
      <c r="B25">
        <v>0</v>
      </c>
      <c r="C25">
        <v>1.1659569003821759E-18</v>
      </c>
      <c r="D25">
        <f t="shared" si="0"/>
        <v>1.1659569003821759E-18</v>
      </c>
      <c r="T25">
        <v>0</v>
      </c>
      <c r="U25">
        <v>0</v>
      </c>
      <c r="X25" s="4"/>
    </row>
    <row r="26" spans="1:24">
      <c r="A26" t="s">
        <v>26</v>
      </c>
      <c r="B26">
        <v>2.4316609093599789E-16</v>
      </c>
      <c r="C26">
        <v>3.5918015509365881E-18</v>
      </c>
      <c r="D26">
        <f t="shared" si="0"/>
        <v>-2.3957428938506131E-16</v>
      </c>
      <c r="L26">
        <f>SUM(L4:L23)</f>
        <v>0.98309533999999998</v>
      </c>
      <c r="M26" s="59">
        <f>SUM(M4:M23)</f>
        <v>0.99999977168984622</v>
      </c>
      <c r="T26">
        <v>2.4316609093599789E-16</v>
      </c>
      <c r="U26">
        <v>2.4316609093599789E-16</v>
      </c>
      <c r="X26" s="4"/>
    </row>
    <row r="27" spans="1:24">
      <c r="A27" t="s">
        <v>27</v>
      </c>
      <c r="B27">
        <v>5.2221067806349282E-17</v>
      </c>
      <c r="C27">
        <v>2.6487281949581649E-18</v>
      </c>
      <c r="D27">
        <f t="shared" si="0"/>
        <v>-4.9572339611391114E-17</v>
      </c>
      <c r="O27">
        <f>SUM(O4:O26)</f>
        <v>178.80554995527365</v>
      </c>
      <c r="T27">
        <v>5.2221067806349282E-17</v>
      </c>
      <c r="U27">
        <v>5.2221067806349282E-17</v>
      </c>
      <c r="X27" s="4"/>
    </row>
    <row r="28" spans="1:24">
      <c r="A28" t="s">
        <v>28</v>
      </c>
      <c r="B28">
        <v>3.6048435666083289E-16</v>
      </c>
      <c r="C28">
        <v>4.5312117302637674E-18</v>
      </c>
      <c r="D28">
        <f t="shared" si="0"/>
        <v>-3.5595314493056912E-16</v>
      </c>
      <c r="T28">
        <v>3.6048435666083289E-16</v>
      </c>
      <c r="U28">
        <v>3.6048435666083289E-16</v>
      </c>
      <c r="X28" s="4"/>
    </row>
    <row r="29" spans="1:24">
      <c r="A29" t="s">
        <v>29</v>
      </c>
      <c r="B29">
        <v>0</v>
      </c>
      <c r="C29">
        <v>1.310636846119005E-18</v>
      </c>
      <c r="D29">
        <f t="shared" si="0"/>
        <v>1.310636846119005E-18</v>
      </c>
      <c r="T29">
        <v>0</v>
      </c>
      <c r="U29">
        <v>0</v>
      </c>
      <c r="X29" s="4"/>
    </row>
    <row r="30" spans="1:24">
      <c r="A30" t="s">
        <v>30</v>
      </c>
      <c r="B30">
        <v>9.208649489275352E-17</v>
      </c>
      <c r="C30">
        <v>2.1218567274960561E-18</v>
      </c>
      <c r="D30">
        <f t="shared" si="0"/>
        <v>-8.996463816525746E-17</v>
      </c>
      <c r="T30">
        <v>9.208649489275352E-17</v>
      </c>
      <c r="U30">
        <v>9.208649489275352E-17</v>
      </c>
      <c r="X30" s="4"/>
    </row>
    <row r="31" spans="1:24">
      <c r="A31" t="s">
        <v>31</v>
      </c>
      <c r="B31">
        <v>2.5962216983863371E-17</v>
      </c>
      <c r="C31">
        <v>3.6109011421610229E-18</v>
      </c>
      <c r="D31">
        <f t="shared" si="0"/>
        <v>-2.2351315841702349E-17</v>
      </c>
      <c r="K31">
        <v>7.7546301042056398E-2</v>
      </c>
      <c r="T31">
        <v>2.5962216983863371E-17</v>
      </c>
      <c r="U31">
        <v>2.5962216983863371E-17</v>
      </c>
      <c r="X31" s="4"/>
    </row>
    <row r="32" spans="1:24">
      <c r="A32" t="s">
        <v>32</v>
      </c>
      <c r="B32">
        <v>1.5563975076802891E-16</v>
      </c>
      <c r="C32">
        <v>1.164134770471412E-18</v>
      </c>
      <c r="D32">
        <f t="shared" si="0"/>
        <v>-1.5447561599755751E-16</v>
      </c>
      <c r="K32">
        <v>6.9674865927706789E-2</v>
      </c>
      <c r="T32">
        <v>1.5563975076802891E-16</v>
      </c>
      <c r="U32">
        <v>1.5563975076802891E-16</v>
      </c>
      <c r="X32" s="4"/>
    </row>
    <row r="33" spans="1:24">
      <c r="A33" t="s">
        <v>33</v>
      </c>
      <c r="B33">
        <v>2.208948886217132E-16</v>
      </c>
      <c r="C33">
        <v>7.3957864298621766E-18</v>
      </c>
      <c r="D33">
        <f t="shared" si="0"/>
        <v>-2.1349910219185102E-16</v>
      </c>
      <c r="K33">
        <v>2.37423980432576E-2</v>
      </c>
      <c r="T33">
        <v>2.208948886217132E-16</v>
      </c>
      <c r="U33">
        <v>2.208948886217132E-16</v>
      </c>
      <c r="X33" s="4"/>
    </row>
    <row r="34" spans="1:24">
      <c r="A34" t="s">
        <v>34</v>
      </c>
      <c r="B34">
        <v>1.5351286554334241E-17</v>
      </c>
      <c r="C34">
        <v>1.515601560384317E-18</v>
      </c>
      <c r="D34">
        <f t="shared" si="0"/>
        <v>-1.3835684993949924E-17</v>
      </c>
      <c r="T34">
        <v>1.5351286554334241E-17</v>
      </c>
      <c r="U34">
        <v>1.5351286554334241E-17</v>
      </c>
      <c r="X34" s="4"/>
    </row>
    <row r="35" spans="1:24">
      <c r="A35" t="s">
        <v>35</v>
      </c>
      <c r="B35">
        <v>2.9734444691014948E-16</v>
      </c>
      <c r="C35">
        <v>2.8611728058925301E-18</v>
      </c>
      <c r="D35">
        <f t="shared" si="0"/>
        <v>-2.9448327410425693E-16</v>
      </c>
      <c r="T35">
        <v>2.9734444691014948E-16</v>
      </c>
      <c r="U35">
        <v>2.9734444691014948E-16</v>
      </c>
      <c r="X35" s="4"/>
    </row>
    <row r="36" spans="1:24">
      <c r="A36" t="s">
        <v>36</v>
      </c>
      <c r="B36">
        <v>2.7741909885538861E-16</v>
      </c>
      <c r="C36">
        <v>7.0302120719606792E-18</v>
      </c>
      <c r="D36">
        <f t="shared" si="0"/>
        <v>-2.7038888678342794E-16</v>
      </c>
      <c r="T36">
        <v>2.7741909885538861E-16</v>
      </c>
      <c r="U36">
        <v>2.7741909885538861E-16</v>
      </c>
      <c r="X36" s="4"/>
    </row>
    <row r="37" spans="1:24">
      <c r="A37" t="s">
        <v>37</v>
      </c>
      <c r="B37">
        <v>2.038223466521572E-16</v>
      </c>
      <c r="C37">
        <v>1.7482710268444001E-18</v>
      </c>
      <c r="D37">
        <f t="shared" si="0"/>
        <v>-2.0207407562531279E-16</v>
      </c>
      <c r="T37">
        <v>2.038223466521572E-16</v>
      </c>
      <c r="U37">
        <v>2.038223466521572E-16</v>
      </c>
      <c r="X37" s="4"/>
    </row>
    <row r="38" spans="1:24">
      <c r="A38" t="s">
        <v>38</v>
      </c>
      <c r="B38">
        <v>1.8603544524746179E-16</v>
      </c>
      <c r="C38">
        <v>2.8076984263357739E-18</v>
      </c>
      <c r="D38">
        <f t="shared" si="0"/>
        <v>-1.8322774682112601E-16</v>
      </c>
      <c r="T38">
        <v>1.8603544524746179E-16</v>
      </c>
      <c r="U38">
        <v>1.8603544524746179E-16</v>
      </c>
      <c r="X38" s="4"/>
    </row>
    <row r="39" spans="1:24">
      <c r="A39" t="s">
        <v>39</v>
      </c>
      <c r="B39">
        <v>0</v>
      </c>
      <c r="C39">
        <v>1.0753567896562411E-18</v>
      </c>
      <c r="D39">
        <f t="shared" si="0"/>
        <v>1.0753567896562411E-18</v>
      </c>
      <c r="T39">
        <v>0</v>
      </c>
      <c r="U39">
        <v>0</v>
      </c>
      <c r="X39" s="4"/>
    </row>
    <row r="40" spans="1:24">
      <c r="A40" t="s">
        <v>40</v>
      </c>
      <c r="B40">
        <v>0</v>
      </c>
      <c r="C40">
        <v>8.4689749289770622E-19</v>
      </c>
      <c r="D40">
        <f t="shared" si="0"/>
        <v>8.4689749289770622E-19</v>
      </c>
      <c r="T40">
        <v>0</v>
      </c>
      <c r="U40">
        <v>0</v>
      </c>
      <c r="X40" s="4"/>
    </row>
    <row r="41" spans="1:24">
      <c r="A41" t="s">
        <v>105</v>
      </c>
      <c r="B41">
        <v>3.8026921235033193E-17</v>
      </c>
      <c r="C41">
        <v>4.6290862532348112E-20</v>
      </c>
      <c r="D41">
        <f t="shared" si="0"/>
        <v>-3.7980630372500847E-17</v>
      </c>
      <c r="T41">
        <v>3.8026921235033193E-17</v>
      </c>
      <c r="U41">
        <v>3.8026921235033193E-17</v>
      </c>
      <c r="X41" s="4"/>
    </row>
    <row r="42" spans="1:24">
      <c r="A42" t="s">
        <v>42</v>
      </c>
      <c r="B42">
        <v>6.7799023816684387E-2</v>
      </c>
      <c r="C42" s="36">
        <v>4.7337389000000001E-2</v>
      </c>
      <c r="D42">
        <f t="shared" si="0"/>
        <v>-2.0461634816684386E-2</v>
      </c>
      <c r="T42">
        <v>6.7799023816684387E-2</v>
      </c>
      <c r="U42">
        <v>6.7799023816684387E-2</v>
      </c>
      <c r="X42" s="4"/>
    </row>
    <row r="43" spans="1:24">
      <c r="A43" t="s">
        <v>43</v>
      </c>
      <c r="B43">
        <v>1.3918483095808899E-16</v>
      </c>
      <c r="C43">
        <v>2.5282233762437691E-18</v>
      </c>
      <c r="D43">
        <f t="shared" si="0"/>
        <v>-1.3665660758184521E-16</v>
      </c>
      <c r="T43">
        <v>1.3918483095808899E-16</v>
      </c>
      <c r="U43">
        <v>1.3918483095808899E-16</v>
      </c>
      <c r="X43" s="4"/>
    </row>
    <row r="44" spans="1:24">
      <c r="A44" t="s">
        <v>44</v>
      </c>
      <c r="B44">
        <v>2.9354999958080793E-17</v>
      </c>
      <c r="C44">
        <v>2.3793115359462771E-18</v>
      </c>
      <c r="D44">
        <f t="shared" si="0"/>
        <v>-2.6975688422134514E-17</v>
      </c>
      <c r="T44">
        <v>2.9354999958080793E-17</v>
      </c>
      <c r="U44">
        <v>2.9354999958080793E-17</v>
      </c>
      <c r="X44" s="4"/>
    </row>
    <row r="45" spans="1:24">
      <c r="A45" t="s">
        <v>45</v>
      </c>
      <c r="B45">
        <v>1.4442812392350769E-16</v>
      </c>
      <c r="C45">
        <v>1.6988326766845239E-18</v>
      </c>
      <c r="D45">
        <f t="shared" si="0"/>
        <v>-1.4272929124682317E-16</v>
      </c>
      <c r="T45">
        <v>1.4442812392350769E-16</v>
      </c>
      <c r="U45">
        <v>1.4442812392350769E-16</v>
      </c>
      <c r="X45" s="4"/>
    </row>
    <row r="46" spans="1:24">
      <c r="A46" t="s">
        <v>46</v>
      </c>
      <c r="B46">
        <v>2.4220081019231292E-16</v>
      </c>
      <c r="C46">
        <v>2.1097255681741829E-18</v>
      </c>
      <c r="D46">
        <f t="shared" si="0"/>
        <v>-2.4009108462413872E-16</v>
      </c>
      <c r="T46">
        <v>2.4220081019231292E-16</v>
      </c>
      <c r="U46">
        <v>2.4220081019231292E-16</v>
      </c>
      <c r="X46" s="4"/>
    </row>
    <row r="47" spans="1:24">
      <c r="A47" t="s">
        <v>47</v>
      </c>
      <c r="B47">
        <v>3.430004986915873E-17</v>
      </c>
      <c r="C47">
        <v>1.753105065065706E-18</v>
      </c>
      <c r="D47">
        <f t="shared" si="0"/>
        <v>-3.2546944804093027E-17</v>
      </c>
      <c r="T47">
        <v>3.430004986915873E-17</v>
      </c>
      <c r="U47">
        <v>3.430004986915873E-17</v>
      </c>
      <c r="X47" s="4"/>
    </row>
    <row r="48" spans="1:24">
      <c r="A48" t="s">
        <v>48</v>
      </c>
      <c r="B48">
        <v>4.9813311485496783E-17</v>
      </c>
      <c r="C48">
        <v>3.0868366786987599E-18</v>
      </c>
      <c r="D48">
        <f t="shared" si="0"/>
        <v>-4.672647480679802E-17</v>
      </c>
      <c r="T48">
        <v>4.9813311485496783E-17</v>
      </c>
      <c r="U48">
        <v>4.9813311485496783E-17</v>
      </c>
      <c r="X48" s="4"/>
    </row>
    <row r="49" spans="1:24">
      <c r="A49" t="s">
        <v>49</v>
      </c>
      <c r="B49">
        <v>5.748731160883604E-17</v>
      </c>
      <c r="C49">
        <v>2.5372286323568821E-18</v>
      </c>
      <c r="D49">
        <f t="shared" si="0"/>
        <v>-5.4950082976479156E-17</v>
      </c>
      <c r="T49">
        <v>5.748731160883604E-17</v>
      </c>
      <c r="U49">
        <v>5.748731160883604E-17</v>
      </c>
      <c r="X49" s="4"/>
    </row>
    <row r="50" spans="1:24">
      <c r="A50" t="s">
        <v>50</v>
      </c>
      <c r="B50">
        <v>1.6199508288154901E-16</v>
      </c>
      <c r="C50">
        <v>2.9870921534117729E-18</v>
      </c>
      <c r="D50">
        <f t="shared" si="0"/>
        <v>-1.5900799072813724E-16</v>
      </c>
      <c r="T50">
        <v>1.6199508288154901E-16</v>
      </c>
      <c r="U50">
        <v>1.6199508288154901E-16</v>
      </c>
      <c r="X50" s="4"/>
    </row>
    <row r="51" spans="1:24">
      <c r="A51" t="s">
        <v>51</v>
      </c>
      <c r="B51">
        <v>2.1014733560859579E-16</v>
      </c>
      <c r="C51">
        <v>3.4295907368017351E-18</v>
      </c>
      <c r="D51">
        <f t="shared" si="0"/>
        <v>-2.0671774487179405E-16</v>
      </c>
      <c r="T51">
        <v>2.1014733560859579E-16</v>
      </c>
      <c r="U51">
        <v>2.1014733560859579E-16</v>
      </c>
      <c r="X51" s="4"/>
    </row>
    <row r="52" spans="1:24">
      <c r="A52" t="s">
        <v>52</v>
      </c>
      <c r="B52">
        <v>4.1400127380226879E-17</v>
      </c>
      <c r="C52">
        <v>7.4505351418582475E-19</v>
      </c>
      <c r="D52">
        <f t="shared" si="0"/>
        <v>-4.0655073866041054E-17</v>
      </c>
      <c r="T52">
        <v>4.1400127380226879E-17</v>
      </c>
      <c r="U52">
        <v>4.1400127380226879E-17</v>
      </c>
      <c r="X52" s="4"/>
    </row>
    <row r="53" spans="1:24">
      <c r="A53" t="s">
        <v>53</v>
      </c>
      <c r="B53">
        <v>0</v>
      </c>
      <c r="C53">
        <v>3.0108538150795299E-18</v>
      </c>
      <c r="D53">
        <f t="shared" si="0"/>
        <v>3.0108538150795299E-18</v>
      </c>
      <c r="T53">
        <v>0</v>
      </c>
      <c r="U53">
        <v>0</v>
      </c>
      <c r="X53" s="4"/>
    </row>
    <row r="54" spans="1:24">
      <c r="A54" t="s">
        <v>54</v>
      </c>
      <c r="B54">
        <v>8.0638548651517194E-16</v>
      </c>
      <c r="C54">
        <v>7.3904375840189078E-18</v>
      </c>
      <c r="D54">
        <f t="shared" si="0"/>
        <v>-7.98995048931153E-16</v>
      </c>
      <c r="T54">
        <v>8.0638548651517194E-16</v>
      </c>
      <c r="U54">
        <v>8.0638548651517194E-16</v>
      </c>
      <c r="X54" s="4"/>
    </row>
    <row r="55" spans="1:24">
      <c r="A55" t="s">
        <v>55</v>
      </c>
      <c r="B55">
        <v>9.1260043775803463E-17</v>
      </c>
      <c r="C55">
        <v>1.8104962281311052E-18</v>
      </c>
      <c r="D55">
        <f t="shared" si="0"/>
        <v>-8.9449547547672355E-17</v>
      </c>
      <c r="T55">
        <v>9.1260043775803463E-17</v>
      </c>
      <c r="U55">
        <v>9.1260043775803463E-17</v>
      </c>
      <c r="X55" s="4"/>
    </row>
    <row r="56" spans="1:24">
      <c r="A56" t="s">
        <v>56</v>
      </c>
      <c r="B56">
        <v>1.9158990945369389E-16</v>
      </c>
      <c r="C56">
        <v>3.5925784813700877E-18</v>
      </c>
      <c r="D56">
        <f t="shared" si="0"/>
        <v>-1.8799733097232381E-16</v>
      </c>
      <c r="T56">
        <v>1.9158990945369389E-16</v>
      </c>
      <c r="U56">
        <v>1.9158990945369389E-16</v>
      </c>
      <c r="X56" s="4"/>
    </row>
    <row r="57" spans="1:24">
      <c r="A57" t="s">
        <v>57</v>
      </c>
      <c r="B57">
        <v>1.9698127077544269E-2</v>
      </c>
      <c r="C57" s="38">
        <v>5.4573515000000003E-2</v>
      </c>
      <c r="D57">
        <f t="shared" si="0"/>
        <v>3.4875387922455731E-2</v>
      </c>
      <c r="T57">
        <v>1.9698127077544269E-2</v>
      </c>
      <c r="U57">
        <v>1.9698127077544269E-2</v>
      </c>
      <c r="X57" s="4"/>
    </row>
    <row r="58" spans="1:24">
      <c r="A58" t="s">
        <v>58</v>
      </c>
      <c r="B58">
        <v>2.497123809789952E-18</v>
      </c>
      <c r="C58">
        <v>1.244066724183381E-18</v>
      </c>
      <c r="D58">
        <f t="shared" si="0"/>
        <v>-1.253057085606571E-18</v>
      </c>
      <c r="T58">
        <v>2.497123809789952E-18</v>
      </c>
      <c r="U58">
        <v>2.497123809789952E-18</v>
      </c>
      <c r="X58" s="4"/>
    </row>
    <row r="59" spans="1:24">
      <c r="A59" t="s">
        <v>59</v>
      </c>
      <c r="B59">
        <v>2.0466899092126629E-16</v>
      </c>
      <c r="C59">
        <v>1.3057218592337069E-18</v>
      </c>
      <c r="D59">
        <f t="shared" si="0"/>
        <v>-2.0336326906203259E-16</v>
      </c>
      <c r="T59">
        <v>2.0466899092126629E-16</v>
      </c>
      <c r="U59">
        <v>2.0466899092126629E-16</v>
      </c>
      <c r="X59" s="4"/>
    </row>
    <row r="60" spans="1:24">
      <c r="A60" t="s">
        <v>60</v>
      </c>
      <c r="B60">
        <v>8.7938909022670035E-17</v>
      </c>
      <c r="C60">
        <v>5.8604946886440532E-19</v>
      </c>
      <c r="D60">
        <f t="shared" si="0"/>
        <v>-8.7352859553805636E-17</v>
      </c>
      <c r="T60">
        <v>8.7938909022670035E-17</v>
      </c>
      <c r="U60">
        <v>8.7938909022670035E-17</v>
      </c>
      <c r="X60" s="4"/>
    </row>
    <row r="61" spans="1:24">
      <c r="A61" t="s">
        <v>61</v>
      </c>
      <c r="B61">
        <v>0</v>
      </c>
      <c r="C61">
        <v>1.752139206281408E-19</v>
      </c>
      <c r="D61">
        <f t="shared" si="0"/>
        <v>1.752139206281408E-19</v>
      </c>
      <c r="T61">
        <v>0</v>
      </c>
      <c r="U61">
        <v>0</v>
      </c>
      <c r="X61" s="4"/>
    </row>
    <row r="62" spans="1:24">
      <c r="A62" t="s">
        <v>62</v>
      </c>
      <c r="B62">
        <v>2.1241951637698219E-18</v>
      </c>
      <c r="C62">
        <v>3.5977755515655549E-19</v>
      </c>
      <c r="D62">
        <f t="shared" si="0"/>
        <v>-1.7644176086132664E-18</v>
      </c>
      <c r="T62">
        <v>2.1241951637698219E-18</v>
      </c>
      <c r="U62">
        <v>2.1241951637698219E-18</v>
      </c>
      <c r="X62" s="4"/>
    </row>
    <row r="63" spans="1:24">
      <c r="A63" t="s">
        <v>63</v>
      </c>
      <c r="B63">
        <v>1.9414895939339281E-16</v>
      </c>
      <c r="C63">
        <v>1.5946850888072181E-18</v>
      </c>
      <c r="D63">
        <f t="shared" si="0"/>
        <v>-1.925542743045856E-16</v>
      </c>
      <c r="T63">
        <v>1.9414895939339281E-16</v>
      </c>
      <c r="U63">
        <v>1.9414895939339281E-16</v>
      </c>
      <c r="X63" s="4"/>
    </row>
    <row r="64" spans="1:24">
      <c r="A64" t="s">
        <v>64</v>
      </c>
      <c r="B64">
        <v>0.1026567192276239</v>
      </c>
      <c r="C64">
        <v>0.1000000000000001</v>
      </c>
      <c r="D64">
        <f t="shared" si="0"/>
        <v>-2.6567192276237966E-3</v>
      </c>
      <c r="T64">
        <v>0.1026567192276239</v>
      </c>
      <c r="U64">
        <v>0.1026567192276239</v>
      </c>
      <c r="X64" s="4"/>
    </row>
    <row r="65" spans="1:24">
      <c r="A65" t="s">
        <v>65</v>
      </c>
      <c r="B65">
        <v>1.082862125647221E-16</v>
      </c>
      <c r="C65">
        <v>4.1508270161680927E-18</v>
      </c>
      <c r="D65">
        <f t="shared" si="0"/>
        <v>-1.0413538554855401E-16</v>
      </c>
      <c r="T65">
        <v>1.082862125647221E-16</v>
      </c>
      <c r="U65">
        <v>1.082862125647221E-16</v>
      </c>
      <c r="X65" s="4"/>
    </row>
    <row r="66" spans="1:24">
      <c r="A66" t="s">
        <v>66</v>
      </c>
      <c r="B66">
        <v>2.3111837369336959E-17</v>
      </c>
      <c r="C66">
        <v>2.293184571329832E-18</v>
      </c>
      <c r="D66">
        <f t="shared" si="0"/>
        <v>-2.0818652798007128E-17</v>
      </c>
      <c r="T66">
        <v>2.3111837369336959E-17</v>
      </c>
      <c r="U66">
        <v>2.3111837369336959E-17</v>
      </c>
      <c r="X66" s="4"/>
    </row>
    <row r="67" spans="1:24">
      <c r="A67" t="s">
        <v>67</v>
      </c>
      <c r="B67">
        <v>0</v>
      </c>
      <c r="C67">
        <v>1.4577175835046351E-18</v>
      </c>
      <c r="D67">
        <f t="shared" ref="D67:D130" si="2">C67-B67</f>
        <v>1.4577175835046351E-18</v>
      </c>
      <c r="T67">
        <v>0</v>
      </c>
      <c r="U67">
        <v>0</v>
      </c>
      <c r="X67" s="4"/>
    </row>
    <row r="68" spans="1:24">
      <c r="A68" t="s">
        <v>68</v>
      </c>
      <c r="B68">
        <v>1.1626015973044959E-16</v>
      </c>
      <c r="C68">
        <v>8.5814068708228376E-19</v>
      </c>
      <c r="D68">
        <f t="shared" si="2"/>
        <v>-1.1540201904336731E-16</v>
      </c>
      <c r="T68">
        <v>1.1626015973044959E-16</v>
      </c>
      <c r="U68">
        <v>1.1626015973044959E-16</v>
      </c>
      <c r="X68" s="4"/>
    </row>
    <row r="69" spans="1:24">
      <c r="A69" t="s">
        <v>267</v>
      </c>
      <c r="B69">
        <v>1.9967205403782169E-16</v>
      </c>
      <c r="C69">
        <v>2.951683237324898E-18</v>
      </c>
      <c r="D69">
        <f t="shared" si="2"/>
        <v>-1.967203708004968E-16</v>
      </c>
      <c r="T69">
        <v>1.9967205403782169E-16</v>
      </c>
      <c r="U69">
        <v>1.9967205403782169E-16</v>
      </c>
      <c r="X69" s="4"/>
    </row>
    <row r="70" spans="1:24">
      <c r="A70" t="s">
        <v>70</v>
      </c>
      <c r="B70">
        <v>1.4649165152379359E-17</v>
      </c>
      <c r="C70">
        <v>2.0545175219911221E-18</v>
      </c>
      <c r="D70">
        <f t="shared" si="2"/>
        <v>-1.2594647630388237E-17</v>
      </c>
      <c r="T70">
        <v>1.4649165152379359E-17</v>
      </c>
      <c r="U70">
        <v>1.4649165152379359E-17</v>
      </c>
      <c r="X70" s="4"/>
    </row>
    <row r="71" spans="1:24">
      <c r="A71" t="s">
        <v>71</v>
      </c>
      <c r="B71">
        <v>5.671658041340411E-17</v>
      </c>
      <c r="C71">
        <v>2.2854015427722041E-18</v>
      </c>
      <c r="D71">
        <f t="shared" si="2"/>
        <v>-5.4431178870631908E-17</v>
      </c>
      <c r="T71">
        <v>5.671658041340411E-17</v>
      </c>
      <c r="U71">
        <v>5.671658041340411E-17</v>
      </c>
      <c r="X71" s="4"/>
    </row>
    <row r="72" spans="1:24">
      <c r="A72" t="s">
        <v>72</v>
      </c>
      <c r="B72">
        <v>2.26701752905799E-17</v>
      </c>
      <c r="C72">
        <v>2.3856140028992109E-18</v>
      </c>
      <c r="D72">
        <f t="shared" si="2"/>
        <v>-2.0284561287680688E-17</v>
      </c>
      <c r="T72">
        <v>2.26701752905799E-17</v>
      </c>
      <c r="U72">
        <v>2.26701752905799E-17</v>
      </c>
      <c r="X72" s="4"/>
    </row>
    <row r="73" spans="1:24">
      <c r="A73" t="s">
        <v>73</v>
      </c>
      <c r="B73">
        <v>3.3393738717566658E-16</v>
      </c>
      <c r="C73">
        <v>2.7564412761807728E-18</v>
      </c>
      <c r="D73">
        <f t="shared" si="2"/>
        <v>-3.311809458994858E-16</v>
      </c>
      <c r="T73">
        <v>3.3393738717566658E-16</v>
      </c>
      <c r="U73">
        <v>3.3393738717566658E-16</v>
      </c>
      <c r="X73" s="4"/>
    </row>
    <row r="74" spans="1:24">
      <c r="A74" t="s">
        <v>74</v>
      </c>
      <c r="B74">
        <v>0.102656719227624</v>
      </c>
      <c r="C74">
        <v>0.1000000000000001</v>
      </c>
      <c r="D74">
        <f t="shared" si="2"/>
        <v>-2.6567192276238938E-3</v>
      </c>
      <c r="T74">
        <v>0.102656719227624</v>
      </c>
      <c r="U74">
        <v>0.102656719227624</v>
      </c>
      <c r="X74" s="4"/>
    </row>
    <row r="75" spans="1:24">
      <c r="A75" t="s">
        <v>75</v>
      </c>
      <c r="B75">
        <v>0</v>
      </c>
      <c r="C75">
        <v>6.9796636095207585E-19</v>
      </c>
      <c r="D75">
        <f t="shared" si="2"/>
        <v>6.9796636095207585E-19</v>
      </c>
      <c r="T75">
        <v>0</v>
      </c>
      <c r="U75">
        <v>0</v>
      </c>
      <c r="X75" s="4"/>
    </row>
    <row r="76" spans="1:24">
      <c r="A76" t="s">
        <v>110</v>
      </c>
      <c r="B76">
        <v>1.6992201969303831E-16</v>
      </c>
      <c r="C76">
        <v>6.6115720903438527E-19</v>
      </c>
      <c r="D76">
        <f t="shared" si="2"/>
        <v>-1.6926086248400393E-16</v>
      </c>
      <c r="T76">
        <v>1.6992201969303831E-16</v>
      </c>
      <c r="U76">
        <v>1.6992201969303831E-16</v>
      </c>
      <c r="X76" s="4"/>
    </row>
    <row r="77" spans="1:24">
      <c r="A77" t="s">
        <v>77</v>
      </c>
      <c r="B77">
        <v>4.955256410751509E-17</v>
      </c>
      <c r="C77">
        <v>1.797554622460681E-18</v>
      </c>
      <c r="D77">
        <f t="shared" si="2"/>
        <v>-4.7755009485054407E-17</v>
      </c>
      <c r="T77">
        <v>4.955256410751509E-17</v>
      </c>
      <c r="U77">
        <v>4.955256410751509E-17</v>
      </c>
      <c r="X77" s="4"/>
    </row>
    <row r="78" spans="1:24">
      <c r="A78" t="s">
        <v>78</v>
      </c>
      <c r="B78">
        <v>2.066084030279095E-16</v>
      </c>
      <c r="C78">
        <v>1.280659410453304E-18</v>
      </c>
      <c r="D78">
        <f t="shared" si="2"/>
        <v>-2.0532774361745619E-16</v>
      </c>
      <c r="T78">
        <v>2.066084030279095E-16</v>
      </c>
      <c r="U78">
        <v>2.066084030279095E-16</v>
      </c>
      <c r="X78" s="4"/>
    </row>
    <row r="79" spans="1:24">
      <c r="A79" t="s">
        <v>79</v>
      </c>
      <c r="B79">
        <v>4.3970610435111871E-17</v>
      </c>
      <c r="C79">
        <v>8.5738449679294022E-19</v>
      </c>
      <c r="D79">
        <f t="shared" si="2"/>
        <v>-4.3113225938318934E-17</v>
      </c>
      <c r="T79">
        <v>4.3970610435111871E-17</v>
      </c>
      <c r="U79">
        <v>4.3970610435111871E-17</v>
      </c>
      <c r="X79" s="4"/>
    </row>
    <row r="80" spans="1:24">
      <c r="A80" t="s">
        <v>80</v>
      </c>
      <c r="B80">
        <v>1.7754807453074109E-17</v>
      </c>
      <c r="C80">
        <v>1.4402049360778059E-18</v>
      </c>
      <c r="D80">
        <f t="shared" si="2"/>
        <v>-1.6314602516996301E-17</v>
      </c>
      <c r="T80">
        <v>1.7754807453074109E-17</v>
      </c>
      <c r="U80">
        <v>1.7754807453074109E-17</v>
      </c>
      <c r="X80" s="4"/>
    </row>
    <row r="81" spans="1:24">
      <c r="A81" t="s">
        <v>81</v>
      </c>
      <c r="B81">
        <v>6.2148299623310112E-17</v>
      </c>
      <c r="C81">
        <v>2.5810221404978051E-18</v>
      </c>
      <c r="D81">
        <f t="shared" si="2"/>
        <v>-5.9567277482812308E-17</v>
      </c>
      <c r="T81">
        <v>6.2148299623310112E-17</v>
      </c>
      <c r="U81">
        <v>6.2148299623310112E-17</v>
      </c>
      <c r="X81" s="4"/>
    </row>
    <row r="82" spans="1:24">
      <c r="A82" t="s">
        <v>82</v>
      </c>
      <c r="B82">
        <v>2.6636815861982712E-16</v>
      </c>
      <c r="C82">
        <v>2.708751040117797E-18</v>
      </c>
      <c r="D82">
        <f t="shared" si="2"/>
        <v>-2.636594075797093E-16</v>
      </c>
      <c r="T82">
        <v>2.6636815861982712E-16</v>
      </c>
      <c r="U82">
        <v>2.6636815861982712E-16</v>
      </c>
      <c r="X82" s="4"/>
    </row>
    <row r="83" spans="1:24">
      <c r="A83" t="s">
        <v>83</v>
      </c>
      <c r="B83">
        <v>8.5731484753442384E-18</v>
      </c>
      <c r="C83">
        <v>1.8358494701388052E-18</v>
      </c>
      <c r="D83">
        <f t="shared" si="2"/>
        <v>-6.7372990052054336E-18</v>
      </c>
      <c r="T83">
        <v>8.5731484753442384E-18</v>
      </c>
      <c r="U83">
        <v>8.5731484753442384E-18</v>
      </c>
      <c r="X83" s="4"/>
    </row>
    <row r="84" spans="1:24">
      <c r="A84" t="s">
        <v>84</v>
      </c>
      <c r="B84">
        <v>3.6331867993774768E-16</v>
      </c>
      <c r="C84">
        <v>5.6319379657767202E-18</v>
      </c>
      <c r="D84">
        <f t="shared" si="2"/>
        <v>-3.5768674197197097E-16</v>
      </c>
      <c r="T84">
        <v>3.6331867993774768E-16</v>
      </c>
      <c r="U84">
        <v>3.6331867993774768E-16</v>
      </c>
      <c r="X84" s="4"/>
    </row>
    <row r="85" spans="1:24">
      <c r="A85" t="s">
        <v>85</v>
      </c>
      <c r="B85">
        <v>5.1758366019953761E-2</v>
      </c>
      <c r="C85">
        <v>0.1000000000000001</v>
      </c>
      <c r="D85">
        <f t="shared" si="2"/>
        <v>4.8241633980046342E-2</v>
      </c>
      <c r="T85">
        <v>5.1758366019953761E-2</v>
      </c>
      <c r="U85">
        <v>5.1758366019953761E-2</v>
      </c>
      <c r="X85" s="4"/>
    </row>
    <row r="86" spans="1:24">
      <c r="A86" t="s">
        <v>86</v>
      </c>
      <c r="B86">
        <v>0</v>
      </c>
      <c r="C86">
        <v>1.955856384822594E-18</v>
      </c>
      <c r="D86">
        <f t="shared" si="2"/>
        <v>1.955856384822594E-18</v>
      </c>
      <c r="T86">
        <v>0</v>
      </c>
      <c r="U86">
        <v>0</v>
      </c>
      <c r="X86" s="4"/>
    </row>
    <row r="87" spans="1:24">
      <c r="A87" t="s">
        <v>87</v>
      </c>
      <c r="B87">
        <v>7.3817206348522398E-17</v>
      </c>
      <c r="C87">
        <v>1.695215866367416E-18</v>
      </c>
      <c r="D87">
        <f t="shared" si="2"/>
        <v>-7.2121990482154978E-17</v>
      </c>
      <c r="T87">
        <v>7.3817206348522398E-17</v>
      </c>
      <c r="U87">
        <v>7.3817206348522398E-17</v>
      </c>
      <c r="X87" s="4"/>
    </row>
    <row r="88" spans="1:24">
      <c r="A88" t="s">
        <v>88</v>
      </c>
      <c r="B88">
        <v>2.3285693750779149E-16</v>
      </c>
      <c r="C88">
        <v>2.720976054329145E-18</v>
      </c>
      <c r="D88">
        <f t="shared" si="2"/>
        <v>-2.3013596145346233E-16</v>
      </c>
      <c r="T88">
        <v>2.3285693750779149E-16</v>
      </c>
      <c r="U88">
        <v>2.3285693750779149E-16</v>
      </c>
      <c r="X88" s="4"/>
    </row>
    <row r="89" spans="1:24">
      <c r="A89" t="s">
        <v>89</v>
      </c>
      <c r="B89">
        <v>2.2581645178026662E-16</v>
      </c>
      <c r="C89">
        <v>3.3957082717863412E-18</v>
      </c>
      <c r="D89">
        <f t="shared" si="2"/>
        <v>-2.2242074350848026E-16</v>
      </c>
      <c r="T89">
        <v>2.2581645178026662E-16</v>
      </c>
      <c r="U89">
        <v>2.2581645178026662E-16</v>
      </c>
      <c r="X89" s="4"/>
    </row>
    <row r="90" spans="1:24">
      <c r="A90" t="s">
        <v>90</v>
      </c>
      <c r="B90">
        <v>0</v>
      </c>
      <c r="C90">
        <v>6.0488894917602883E-19</v>
      </c>
      <c r="D90">
        <f t="shared" si="2"/>
        <v>6.0488894917602883E-19</v>
      </c>
      <c r="T90">
        <v>0</v>
      </c>
      <c r="U90">
        <v>0</v>
      </c>
      <c r="X90" s="4"/>
    </row>
    <row r="91" spans="1:24">
      <c r="A91" t="s">
        <v>91</v>
      </c>
      <c r="B91">
        <v>6.7916023651372558E-17</v>
      </c>
      <c r="C91">
        <v>1.3225066174025351E-18</v>
      </c>
      <c r="D91">
        <f t="shared" si="2"/>
        <v>-6.6593517033970026E-17</v>
      </c>
      <c r="T91">
        <v>6.7916023651372558E-17</v>
      </c>
      <c r="U91">
        <v>6.7916023651372558E-17</v>
      </c>
      <c r="X91" s="4"/>
    </row>
    <row r="92" spans="1:24">
      <c r="A92" t="s">
        <v>92</v>
      </c>
      <c r="B92">
        <v>2.4316112588736349E-16</v>
      </c>
      <c r="C92">
        <v>4.3383119966610497E-18</v>
      </c>
      <c r="D92">
        <f t="shared" si="2"/>
        <v>-2.3882281389070245E-16</v>
      </c>
      <c r="T92">
        <v>2.4316112588736349E-16</v>
      </c>
      <c r="U92">
        <v>2.4316112588736349E-16</v>
      </c>
      <c r="X92" s="4"/>
    </row>
    <row r="93" spans="1:24">
      <c r="A93" t="s">
        <v>93</v>
      </c>
      <c r="B93">
        <v>2.363252028458385E-2</v>
      </c>
      <c r="C93" s="38">
        <v>5.0886371E-2</v>
      </c>
      <c r="D93">
        <f t="shared" si="2"/>
        <v>2.725385071541615E-2</v>
      </c>
      <c r="T93">
        <v>2.363252028458385E-2</v>
      </c>
      <c r="U93">
        <v>2.363252028458385E-2</v>
      </c>
      <c r="X93" s="4"/>
    </row>
    <row r="94" spans="1:24">
      <c r="A94" t="s">
        <v>94</v>
      </c>
      <c r="B94">
        <v>8.9838450599525013E-2</v>
      </c>
      <c r="C94" s="36">
        <v>7.4610684999999996E-2</v>
      </c>
      <c r="D94">
        <f t="shared" si="2"/>
        <v>-1.5227765599525017E-2</v>
      </c>
      <c r="T94">
        <v>8.9838450599525013E-2</v>
      </c>
      <c r="U94">
        <v>8.9838450599525013E-2</v>
      </c>
      <c r="X94" s="4"/>
    </row>
    <row r="95" spans="1:24">
      <c r="A95" t="s">
        <v>95</v>
      </c>
      <c r="B95">
        <v>5.1101224878358407E-2</v>
      </c>
      <c r="C95" s="38">
        <v>6.4892538999999999E-2</v>
      </c>
      <c r="D95">
        <f t="shared" si="2"/>
        <v>1.3791314121641592E-2</v>
      </c>
      <c r="T95">
        <v>5.1101224878358407E-2</v>
      </c>
      <c r="U95">
        <v>5.1101224878358407E-2</v>
      </c>
      <c r="X95" s="4"/>
    </row>
    <row r="96" spans="1:24">
      <c r="A96" t="s">
        <v>268</v>
      </c>
      <c r="B96">
        <v>1.0124681434598229E-16</v>
      </c>
      <c r="C96">
        <v>4.5117732676139121E-19</v>
      </c>
      <c r="D96">
        <f t="shared" si="2"/>
        <v>-1.007956370192209E-16</v>
      </c>
      <c r="T96">
        <v>1.0124681434598229E-16</v>
      </c>
      <c r="U96">
        <v>1.0124681434598229E-16</v>
      </c>
      <c r="X96" s="4"/>
    </row>
    <row r="97" spans="1:24">
      <c r="A97" t="s">
        <v>97</v>
      </c>
      <c r="B97">
        <v>1.222911160953849E-16</v>
      </c>
      <c r="C97">
        <v>8.2447642950003172E-19</v>
      </c>
      <c r="D97">
        <f t="shared" si="2"/>
        <v>-1.2146663966588486E-16</v>
      </c>
      <c r="T97">
        <v>1.222911160953849E-16</v>
      </c>
      <c r="U97">
        <v>1.222911160953849E-16</v>
      </c>
      <c r="X97" s="4"/>
    </row>
    <row r="98" spans="1:24">
      <c r="A98" t="s">
        <v>98</v>
      </c>
      <c r="B98">
        <v>2.456090345649536E-16</v>
      </c>
      <c r="C98">
        <v>3.6792576032418983E-18</v>
      </c>
      <c r="D98">
        <f t="shared" si="2"/>
        <v>-2.419297769617117E-16</v>
      </c>
      <c r="T98">
        <v>2.456090345649536E-16</v>
      </c>
      <c r="U98">
        <v>2.456090345649536E-16</v>
      </c>
      <c r="X98" s="4"/>
    </row>
    <row r="99" spans="1:24">
      <c r="A99" t="s">
        <v>99</v>
      </c>
      <c r="B99">
        <v>1.1529724740260129E-16</v>
      </c>
      <c r="C99">
        <v>4.9727357293748205E-19</v>
      </c>
      <c r="D99">
        <f t="shared" si="2"/>
        <v>-1.147999738296638E-16</v>
      </c>
      <c r="T99">
        <v>1.1529724740260129E-16</v>
      </c>
      <c r="U99">
        <v>1.1529724740260129E-16</v>
      </c>
      <c r="X99" s="4"/>
    </row>
    <row r="100" spans="1:24">
      <c r="A100" t="s">
        <v>100</v>
      </c>
      <c r="B100">
        <v>1.207320321594201E-16</v>
      </c>
      <c r="C100">
        <v>9.9938955142486902E-19</v>
      </c>
      <c r="D100">
        <f t="shared" si="2"/>
        <v>-1.1973264260799522E-16</v>
      </c>
      <c r="T100">
        <v>1.207320321594201E-16</v>
      </c>
      <c r="U100">
        <v>1.207320321594201E-16</v>
      </c>
      <c r="X100" s="4"/>
    </row>
    <row r="101" spans="1:24">
      <c r="A101" t="s">
        <v>101</v>
      </c>
      <c r="B101">
        <v>1.071692623190153E-16</v>
      </c>
      <c r="C101">
        <v>2.901803774152535E-18</v>
      </c>
      <c r="D101">
        <f t="shared" si="2"/>
        <v>-1.0426745854486277E-16</v>
      </c>
      <c r="T101">
        <v>1.071692623190153E-16</v>
      </c>
      <c r="U101">
        <v>1.071692623190153E-16</v>
      </c>
      <c r="X101" s="4"/>
    </row>
    <row r="102" spans="1:24">
      <c r="A102" t="s">
        <v>102</v>
      </c>
      <c r="B102">
        <v>8.9650898175042222E-18</v>
      </c>
      <c r="C102">
        <v>7.0732679816218861E-19</v>
      </c>
      <c r="D102">
        <f t="shared" si="2"/>
        <v>-8.2577630193420332E-18</v>
      </c>
      <c r="T102">
        <v>8.9650898175042222E-18</v>
      </c>
      <c r="U102">
        <v>8.9650898175042222E-18</v>
      </c>
      <c r="X102" s="4"/>
    </row>
    <row r="103" spans="1:24">
      <c r="A103" t="s">
        <v>103</v>
      </c>
      <c r="B103">
        <v>1.005166556313183E-17</v>
      </c>
      <c r="C103">
        <v>8.1715044447286095E-19</v>
      </c>
      <c r="D103">
        <f t="shared" si="2"/>
        <v>-9.2345151186589691E-18</v>
      </c>
      <c r="T103">
        <v>1.005166556313183E-17</v>
      </c>
      <c r="U103">
        <v>1.005166556313183E-17</v>
      </c>
      <c r="X103" s="4"/>
    </row>
    <row r="104" spans="1:24">
      <c r="A104" t="s">
        <v>104</v>
      </c>
      <c r="B104">
        <v>4.2990318264555788E-17</v>
      </c>
      <c r="C104">
        <v>4.2180173149494959E-18</v>
      </c>
      <c r="D104">
        <f t="shared" si="2"/>
        <v>-3.8772300949606295E-17</v>
      </c>
      <c r="T104">
        <v>4.2990318264555788E-17</v>
      </c>
      <c r="U104">
        <v>4.2990318264555788E-17</v>
      </c>
      <c r="X104" s="4"/>
    </row>
    <row r="105" spans="1:24">
      <c r="A105" t="s">
        <v>105</v>
      </c>
      <c r="B105">
        <v>3.8026986685855652E-17</v>
      </c>
      <c r="C105">
        <v>4.6307435160889388E-20</v>
      </c>
      <c r="D105">
        <f t="shared" si="2"/>
        <v>-3.798067925069476E-17</v>
      </c>
      <c r="T105">
        <v>3.8026986685855652E-17</v>
      </c>
      <c r="U105">
        <v>3.8026986685855652E-17</v>
      </c>
      <c r="X105" s="4"/>
    </row>
    <row r="106" spans="1:24">
      <c r="A106" t="s">
        <v>106</v>
      </c>
      <c r="B106">
        <v>1.886508533477731E-16</v>
      </c>
      <c r="C106">
        <v>1.5117555559240269E-18</v>
      </c>
      <c r="D106">
        <f t="shared" si="2"/>
        <v>-1.8713909779184906E-16</v>
      </c>
      <c r="T106">
        <v>1.886508533477731E-16</v>
      </c>
      <c r="U106">
        <v>1.886508533477731E-16</v>
      </c>
      <c r="X106" s="4"/>
    </row>
    <row r="107" spans="1:24">
      <c r="A107" t="s">
        <v>107</v>
      </c>
      <c r="B107">
        <v>7.1228371054046111E-17</v>
      </c>
      <c r="C107">
        <v>3.1574994636390241E-18</v>
      </c>
      <c r="D107">
        <f t="shared" si="2"/>
        <v>-6.8070871590407082E-17</v>
      </c>
      <c r="T107">
        <v>7.1228371054046111E-17</v>
      </c>
      <c r="U107">
        <v>7.1228371054046111E-17</v>
      </c>
      <c r="X107" s="4"/>
    </row>
    <row r="108" spans="1:24">
      <c r="A108" t="s">
        <v>108</v>
      </c>
      <c r="B108">
        <v>0</v>
      </c>
      <c r="C108">
        <v>7.5573651548371336E-19</v>
      </c>
      <c r="D108">
        <f t="shared" si="2"/>
        <v>7.5573651548371336E-19</v>
      </c>
      <c r="T108">
        <v>0</v>
      </c>
      <c r="U108">
        <v>0</v>
      </c>
      <c r="X108" s="4"/>
    </row>
    <row r="109" spans="1:24">
      <c r="A109" t="s">
        <v>109</v>
      </c>
      <c r="B109">
        <v>0</v>
      </c>
      <c r="C109">
        <v>2.0940071035836359E-19</v>
      </c>
      <c r="D109">
        <f t="shared" si="2"/>
        <v>2.0940071035836359E-19</v>
      </c>
      <c r="T109">
        <v>0</v>
      </c>
      <c r="U109">
        <v>0</v>
      </c>
      <c r="X109" s="4"/>
    </row>
    <row r="110" spans="1:24">
      <c r="A110" t="s">
        <v>110</v>
      </c>
      <c r="B110">
        <v>1.6992234223233639E-16</v>
      </c>
      <c r="C110">
        <v>6.6116548510348788E-19</v>
      </c>
      <c r="D110">
        <f t="shared" si="2"/>
        <v>-1.6926117674723291E-16</v>
      </c>
      <c r="T110">
        <v>1.6992234223233639E-16</v>
      </c>
      <c r="U110">
        <v>1.6992234223233639E-16</v>
      </c>
      <c r="X110" s="4"/>
    </row>
    <row r="111" spans="1:24">
      <c r="A111" t="s">
        <v>111</v>
      </c>
      <c r="B111">
        <v>2.640475080183444E-2</v>
      </c>
      <c r="C111">
        <v>3.3885189366406208E-19</v>
      </c>
      <c r="D111">
        <f t="shared" si="2"/>
        <v>-2.640475080183444E-2</v>
      </c>
      <c r="T111">
        <v>2.640475080183444E-2</v>
      </c>
      <c r="U111">
        <v>2.640475080183444E-2</v>
      </c>
      <c r="X111" s="4"/>
    </row>
    <row r="112" spans="1:24">
      <c r="A112" t="s">
        <v>269</v>
      </c>
      <c r="B112">
        <v>2.9833091909246301E-17</v>
      </c>
      <c r="C112">
        <v>2.2574336967107261E-18</v>
      </c>
      <c r="D112">
        <f t="shared" si="2"/>
        <v>-2.7575658212535576E-17</v>
      </c>
      <c r="T112">
        <v>2.9833091909246301E-17</v>
      </c>
      <c r="U112">
        <v>2.9833091909246301E-17</v>
      </c>
      <c r="X112" s="4"/>
    </row>
    <row r="113" spans="1:24">
      <c r="A113" t="s">
        <v>270</v>
      </c>
      <c r="B113">
        <v>0</v>
      </c>
      <c r="C113">
        <v>1.2278021766953239E-19</v>
      </c>
      <c r="D113">
        <f t="shared" si="2"/>
        <v>1.2278021766953239E-19</v>
      </c>
      <c r="T113">
        <v>0</v>
      </c>
      <c r="U113">
        <v>0</v>
      </c>
      <c r="X113" s="4"/>
    </row>
    <row r="114" spans="1:24">
      <c r="A114" t="s">
        <v>114</v>
      </c>
      <c r="B114">
        <v>2.2844938768034978E-16</v>
      </c>
      <c r="C114">
        <v>2.661618471438264E-18</v>
      </c>
      <c r="D114">
        <f t="shared" si="2"/>
        <v>-2.2578776920891152E-16</v>
      </c>
      <c r="T114">
        <v>2.2844938768034978E-16</v>
      </c>
      <c r="U114">
        <v>2.2844938768034978E-16</v>
      </c>
      <c r="X114" s="4"/>
    </row>
    <row r="115" spans="1:24">
      <c r="A115" t="s">
        <v>115</v>
      </c>
      <c r="B115">
        <v>9.8754535061358078E-18</v>
      </c>
      <c r="C115">
        <v>2.336174435865944E-18</v>
      </c>
      <c r="D115">
        <f t="shared" si="2"/>
        <v>-7.5392790702698642E-18</v>
      </c>
      <c r="T115">
        <v>9.8754535061358078E-18</v>
      </c>
      <c r="U115">
        <v>9.8754535061358078E-18</v>
      </c>
      <c r="X115" s="4"/>
    </row>
    <row r="116" spans="1:24">
      <c r="A116" t="s">
        <v>116</v>
      </c>
      <c r="B116">
        <v>0</v>
      </c>
      <c r="C116">
        <v>1.878609214709843E-19</v>
      </c>
      <c r="D116">
        <f t="shared" si="2"/>
        <v>1.878609214709843E-19</v>
      </c>
      <c r="T116">
        <v>0</v>
      </c>
      <c r="U116">
        <v>0</v>
      </c>
      <c r="X116" s="4"/>
    </row>
    <row r="117" spans="1:24">
      <c r="A117" t="s">
        <v>117</v>
      </c>
      <c r="B117">
        <v>1.997817550479094E-17</v>
      </c>
      <c r="C117">
        <v>1.624068124673656E-18</v>
      </c>
      <c r="D117">
        <f t="shared" si="2"/>
        <v>-1.8354107380117285E-17</v>
      </c>
      <c r="T117">
        <v>1.997817550479094E-17</v>
      </c>
      <c r="U117">
        <v>1.997817550479094E-17</v>
      </c>
      <c r="X117" s="4"/>
    </row>
    <row r="118" spans="1:24">
      <c r="A118" t="s">
        <v>118</v>
      </c>
      <c r="B118">
        <v>6.5293445291293994E-17</v>
      </c>
      <c r="C118">
        <v>2.9831248137642639E-18</v>
      </c>
      <c r="D118">
        <f t="shared" si="2"/>
        <v>-6.2310320477529726E-17</v>
      </c>
      <c r="T118">
        <v>6.5293445291293994E-17</v>
      </c>
      <c r="U118">
        <v>6.5293445291293994E-17</v>
      </c>
      <c r="X118" s="4"/>
    </row>
    <row r="119" spans="1:24">
      <c r="A119" t="s">
        <v>119</v>
      </c>
      <c r="B119">
        <v>1.2689639083904561E-16</v>
      </c>
      <c r="C119">
        <v>2.1414635930336878E-18</v>
      </c>
      <c r="D119">
        <f t="shared" si="2"/>
        <v>-1.2475492724601191E-16</v>
      </c>
      <c r="T119">
        <v>1.2689639083904561E-16</v>
      </c>
      <c r="U119">
        <v>1.2689639083904561E-16</v>
      </c>
      <c r="X119" s="4"/>
    </row>
    <row r="120" spans="1:24">
      <c r="A120" t="s">
        <v>120</v>
      </c>
      <c r="B120">
        <v>1.093395870025704E-16</v>
      </c>
      <c r="C120">
        <v>3.1491462858346139E-18</v>
      </c>
      <c r="D120">
        <f t="shared" si="2"/>
        <v>-1.0619044071673578E-16</v>
      </c>
      <c r="T120">
        <v>1.093395870025704E-16</v>
      </c>
      <c r="U120">
        <v>1.093395870025704E-16</v>
      </c>
      <c r="X120" s="4"/>
    </row>
    <row r="121" spans="1:24">
      <c r="A121" t="s">
        <v>121</v>
      </c>
      <c r="B121">
        <v>3.2434573361090828E-17</v>
      </c>
      <c r="C121">
        <v>0</v>
      </c>
      <c r="D121">
        <f t="shared" si="2"/>
        <v>-3.2434573361090828E-17</v>
      </c>
      <c r="T121">
        <v>3.2434573361090828E-17</v>
      </c>
      <c r="U121">
        <v>3.2434573361090828E-17</v>
      </c>
      <c r="X121" s="4"/>
    </row>
    <row r="122" spans="1:24">
      <c r="A122" t="s">
        <v>122</v>
      </c>
      <c r="B122">
        <v>6.9218107672171631E-17</v>
      </c>
      <c r="C122">
        <v>1.180896412131449E-18</v>
      </c>
      <c r="D122">
        <f t="shared" si="2"/>
        <v>-6.8037211260040179E-17</v>
      </c>
      <c r="T122">
        <v>6.9218107672171631E-17</v>
      </c>
      <c r="U122">
        <v>6.9218107672171631E-17</v>
      </c>
      <c r="X122" s="4"/>
    </row>
    <row r="123" spans="1:24">
      <c r="A123" t="s">
        <v>123</v>
      </c>
      <c r="B123">
        <v>1.1716601627314061E-16</v>
      </c>
      <c r="C123">
        <v>3.8515318733817377E-18</v>
      </c>
      <c r="D123">
        <f t="shared" si="2"/>
        <v>-1.1331448439975886E-16</v>
      </c>
      <c r="T123">
        <v>1.1716601627314061E-16</v>
      </c>
      <c r="U123">
        <v>1.1716601627314061E-16</v>
      </c>
      <c r="X123" s="4"/>
    </row>
    <row r="124" spans="1:24">
      <c r="A124" t="s">
        <v>124</v>
      </c>
      <c r="B124">
        <v>1.049557861017301E-16</v>
      </c>
      <c r="C124">
        <v>2.1789429307334799E-18</v>
      </c>
      <c r="D124">
        <f t="shared" si="2"/>
        <v>-1.0277684317099661E-16</v>
      </c>
      <c r="T124">
        <v>1.049557861017301E-16</v>
      </c>
      <c r="U124">
        <v>1.049557861017301E-16</v>
      </c>
      <c r="X124" s="4"/>
    </row>
    <row r="125" spans="1:24">
      <c r="A125" t="s">
        <v>125</v>
      </c>
      <c r="B125">
        <v>1.3342225294193299E-16</v>
      </c>
      <c r="C125">
        <v>3.7114370829953993E-18</v>
      </c>
      <c r="D125">
        <f t="shared" si="2"/>
        <v>-1.2971081585893758E-16</v>
      </c>
      <c r="T125">
        <v>1.3342225294193299E-16</v>
      </c>
      <c r="U125">
        <v>1.3342225294193299E-16</v>
      </c>
      <c r="X125" s="4"/>
    </row>
    <row r="126" spans="1:24">
      <c r="A126" t="s">
        <v>126</v>
      </c>
      <c r="B126">
        <v>4.7938552673755115E-16</v>
      </c>
      <c r="C126">
        <v>2.487787370724785E-18</v>
      </c>
      <c r="D126">
        <f t="shared" si="2"/>
        <v>-4.7689773936682635E-16</v>
      </c>
      <c r="T126">
        <v>4.7938552673755115E-16</v>
      </c>
      <c r="U126">
        <v>4.7938552673755115E-16</v>
      </c>
      <c r="X126" s="4"/>
    </row>
    <row r="127" spans="1:24">
      <c r="A127" t="s">
        <v>127</v>
      </c>
      <c r="B127">
        <v>2.4922129973702178E-16</v>
      </c>
      <c r="C127">
        <v>3.230266783462771E-18</v>
      </c>
      <c r="D127">
        <f t="shared" si="2"/>
        <v>-2.4599103295355902E-16</v>
      </c>
      <c r="T127">
        <v>2.4922129973702178E-16</v>
      </c>
      <c r="U127">
        <v>2.4922129973702178E-16</v>
      </c>
      <c r="X127" s="4"/>
    </row>
    <row r="128" spans="1:24">
      <c r="A128" t="s">
        <v>128</v>
      </c>
      <c r="B128">
        <v>0</v>
      </c>
      <c r="C128">
        <v>2.3280791167806679E-18</v>
      </c>
      <c r="D128">
        <f t="shared" si="2"/>
        <v>2.3280791167806679E-18</v>
      </c>
      <c r="T128">
        <v>0</v>
      </c>
      <c r="U128">
        <v>0</v>
      </c>
      <c r="X128" s="4"/>
    </row>
    <row r="129" spans="1:24">
      <c r="A129" t="s">
        <v>129</v>
      </c>
      <c r="B129">
        <v>9.1376251454435796E-17</v>
      </c>
      <c r="C129">
        <v>3.1539418414195171E-18</v>
      </c>
      <c r="D129">
        <f t="shared" si="2"/>
        <v>-8.8222309613016281E-17</v>
      </c>
      <c r="T129">
        <v>9.1376251454435796E-17</v>
      </c>
      <c r="U129">
        <v>9.1376251454435796E-17</v>
      </c>
      <c r="X129" s="4"/>
    </row>
    <row r="130" spans="1:24">
      <c r="A130" t="s">
        <v>130</v>
      </c>
      <c r="B130">
        <v>1.075859016510645E-16</v>
      </c>
      <c r="C130">
        <v>1.4212455967089539E-18</v>
      </c>
      <c r="D130">
        <f t="shared" si="2"/>
        <v>-1.0616465605435555E-16</v>
      </c>
      <c r="T130">
        <v>1.075859016510645E-16</v>
      </c>
      <c r="U130">
        <v>1.075859016510645E-16</v>
      </c>
      <c r="X130" s="4"/>
    </row>
    <row r="131" spans="1:24">
      <c r="A131" t="s">
        <v>131</v>
      </c>
      <c r="B131">
        <v>2.089327547715374E-16</v>
      </c>
      <c r="C131">
        <v>2.4553799356574741E-18</v>
      </c>
      <c r="D131">
        <f t="shared" ref="D131:D165" si="3">C131-B131</f>
        <v>-2.0647737483587991E-16</v>
      </c>
      <c r="T131">
        <v>2.089327547715374E-16</v>
      </c>
      <c r="U131">
        <v>2.089327547715374E-16</v>
      </c>
      <c r="X131" s="4"/>
    </row>
    <row r="132" spans="1:24">
      <c r="A132" t="s">
        <v>132</v>
      </c>
      <c r="B132">
        <v>9.3706880202043541E-17</v>
      </c>
      <c r="C132">
        <v>3.3451210716825939E-18</v>
      </c>
      <c r="D132">
        <f t="shared" si="3"/>
        <v>-9.0361759130360953E-17</v>
      </c>
      <c r="T132">
        <v>9.3706880202043541E-17</v>
      </c>
      <c r="U132">
        <v>9.3706880202043541E-17</v>
      </c>
      <c r="X132" s="4"/>
    </row>
    <row r="133" spans="1:24">
      <c r="A133" t="s">
        <v>133</v>
      </c>
      <c r="B133">
        <v>3.013894754497683E-17</v>
      </c>
      <c r="C133">
        <v>2.6597432808964152E-18</v>
      </c>
      <c r="D133">
        <f t="shared" si="3"/>
        <v>-2.7479204264080416E-17</v>
      </c>
      <c r="T133">
        <v>3.013894754497683E-17</v>
      </c>
      <c r="U133">
        <v>3.013894754497683E-17</v>
      </c>
      <c r="X133" s="4"/>
    </row>
    <row r="134" spans="1:24">
      <c r="A134" t="s">
        <v>134</v>
      </c>
      <c r="B134">
        <v>1.697887987758268E-16</v>
      </c>
      <c r="C134">
        <v>2.7760095398055859E-18</v>
      </c>
      <c r="D134">
        <f t="shared" si="3"/>
        <v>-1.6701278923602121E-16</v>
      </c>
      <c r="T134">
        <v>1.697887987758268E-16</v>
      </c>
      <c r="U134">
        <v>1.697887987758268E-16</v>
      </c>
      <c r="X134" s="4"/>
    </row>
    <row r="135" spans="1:24">
      <c r="A135" t="s">
        <v>135</v>
      </c>
      <c r="B135">
        <v>0</v>
      </c>
      <c r="C135">
        <v>2.4907984582843299E-18</v>
      </c>
      <c r="D135">
        <f t="shared" si="3"/>
        <v>2.4907984582843299E-18</v>
      </c>
      <c r="T135">
        <v>0</v>
      </c>
      <c r="U135">
        <v>0</v>
      </c>
      <c r="X135" s="4"/>
    </row>
    <row r="136" spans="1:24">
      <c r="A136" t="s">
        <v>136</v>
      </c>
      <c r="B136">
        <v>1.3863232461807191E-16</v>
      </c>
      <c r="C136">
        <v>3.5585153841537717E-18</v>
      </c>
      <c r="D136">
        <f t="shared" si="3"/>
        <v>-1.3507380923391814E-16</v>
      </c>
      <c r="T136">
        <v>1.3863232461807191E-16</v>
      </c>
      <c r="U136">
        <v>1.3863232461807191E-16</v>
      </c>
      <c r="X136" s="4"/>
    </row>
    <row r="137" spans="1:24">
      <c r="A137" t="s">
        <v>137</v>
      </c>
      <c r="B137">
        <v>6.6155389408166033E-17</v>
      </c>
      <c r="C137" s="59">
        <v>1.01E-18</v>
      </c>
      <c r="D137">
        <f t="shared" si="3"/>
        <v>-6.514538940816603E-17</v>
      </c>
      <c r="T137">
        <v>6.6155389408166033E-17</v>
      </c>
      <c r="U137">
        <v>6.6155389408166033E-17</v>
      </c>
      <c r="X137" s="4"/>
    </row>
    <row r="138" spans="1:24">
      <c r="A138" t="s">
        <v>138</v>
      </c>
      <c r="B138">
        <v>2.3385931054250181E-16</v>
      </c>
      <c r="C138">
        <v>2.9558273473685129E-18</v>
      </c>
      <c r="D138">
        <f t="shared" si="3"/>
        <v>-2.3090348319513331E-16</v>
      </c>
      <c r="T138">
        <v>2.3385931054250181E-16</v>
      </c>
      <c r="U138">
        <v>2.3385931054250181E-16</v>
      </c>
      <c r="X138" s="4"/>
    </row>
    <row r="139" spans="1:24">
      <c r="A139" t="s">
        <v>139</v>
      </c>
      <c r="B139">
        <v>7.7546301042056384E-2</v>
      </c>
      <c r="C139" s="38">
        <v>5.0799999999999998E-2</v>
      </c>
      <c r="D139">
        <f t="shared" si="3"/>
        <v>-2.6746301042056386E-2</v>
      </c>
      <c r="T139">
        <v>7.7546301042056384E-2</v>
      </c>
      <c r="U139">
        <v>7.7546301042056384E-2</v>
      </c>
      <c r="X139" s="4"/>
    </row>
    <row r="140" spans="1:24">
      <c r="A140" t="s">
        <v>140</v>
      </c>
      <c r="B140">
        <v>3.5262098398529997E-17</v>
      </c>
      <c r="C140">
        <v>1.9812363244549351E-18</v>
      </c>
      <c r="D140">
        <f t="shared" si="3"/>
        <v>-3.3280862074075065E-17</v>
      </c>
      <c r="T140">
        <v>3.5262098398529997E-17</v>
      </c>
      <c r="U140">
        <v>3.5262098398529997E-17</v>
      </c>
      <c r="X140" s="4"/>
    </row>
    <row r="141" spans="1:24">
      <c r="A141" t="s">
        <v>141</v>
      </c>
      <c r="B141">
        <v>7.0344204511155317E-18</v>
      </c>
      <c r="C141">
        <v>2.4324212488949991E-18</v>
      </c>
      <c r="D141">
        <f t="shared" si="3"/>
        <v>-4.6019992022205329E-18</v>
      </c>
      <c r="T141">
        <v>7.0344204511155317E-18</v>
      </c>
      <c r="U141">
        <v>7.0344204511155317E-18</v>
      </c>
      <c r="X141" s="4"/>
    </row>
    <row r="142" spans="1:24">
      <c r="A142" t="s">
        <v>142</v>
      </c>
      <c r="B142">
        <v>8.5159228844475329E-17</v>
      </c>
      <c r="C142">
        <v>2.553347701549041E-18</v>
      </c>
      <c r="D142">
        <f t="shared" si="3"/>
        <v>-8.2605881142926285E-17</v>
      </c>
      <c r="T142">
        <v>8.5159228844475329E-17</v>
      </c>
      <c r="U142">
        <v>8.5159228844475329E-17</v>
      </c>
      <c r="X142" s="4"/>
    </row>
    <row r="143" spans="1:24">
      <c r="A143" t="s">
        <v>143</v>
      </c>
      <c r="B143">
        <v>1.6285856528465581E-16</v>
      </c>
      <c r="C143">
        <v>1.1536648429662569E-18</v>
      </c>
      <c r="D143">
        <f t="shared" si="3"/>
        <v>-1.6170490044168956E-16</v>
      </c>
      <c r="T143">
        <v>1.6285856528465581E-16</v>
      </c>
      <c r="U143">
        <v>1.6285856528465581E-16</v>
      </c>
      <c r="X143" s="4"/>
    </row>
    <row r="144" spans="1:24">
      <c r="A144" t="s">
        <v>144</v>
      </c>
      <c r="B144">
        <v>0</v>
      </c>
      <c r="C144">
        <v>2.2229997157608461E-18</v>
      </c>
      <c r="D144">
        <f t="shared" si="3"/>
        <v>2.2229997157608461E-18</v>
      </c>
      <c r="T144">
        <v>0</v>
      </c>
      <c r="U144">
        <v>0</v>
      </c>
      <c r="X144" s="4"/>
    </row>
    <row r="145" spans="1:24">
      <c r="A145" t="s">
        <v>145</v>
      </c>
      <c r="B145">
        <v>0</v>
      </c>
      <c r="C145" s="59">
        <v>1.01E-18</v>
      </c>
      <c r="D145">
        <f t="shared" si="3"/>
        <v>1.01E-18</v>
      </c>
      <c r="T145">
        <v>0</v>
      </c>
      <c r="U145">
        <v>0</v>
      </c>
      <c r="X145" s="4"/>
    </row>
    <row r="146" spans="1:24">
      <c r="A146" t="s">
        <v>146</v>
      </c>
      <c r="B146">
        <v>7.334451392955517E-17</v>
      </c>
      <c r="C146">
        <v>7.5958029663608988E-19</v>
      </c>
      <c r="D146">
        <f t="shared" si="3"/>
        <v>-7.2584933632919076E-17</v>
      </c>
      <c r="T146">
        <v>7.334451392955517E-17</v>
      </c>
      <c r="U146">
        <v>7.334451392955517E-17</v>
      </c>
      <c r="X146" s="4"/>
    </row>
    <row r="147" spans="1:24">
      <c r="A147" t="s">
        <v>147</v>
      </c>
      <c r="B147">
        <v>1.7214559123634161E-17</v>
      </c>
      <c r="C147">
        <v>1.516399018303543E-18</v>
      </c>
      <c r="D147">
        <f t="shared" si="3"/>
        <v>-1.5698160105330618E-17</v>
      </c>
      <c r="T147">
        <v>1.7214559123634161E-17</v>
      </c>
      <c r="U147">
        <v>1.7214559123634161E-17</v>
      </c>
      <c r="X147" s="4"/>
    </row>
    <row r="148" spans="1:24">
      <c r="A148" t="s">
        <v>148</v>
      </c>
      <c r="B148">
        <v>6.9674865927706789E-2</v>
      </c>
      <c r="C148" s="36">
        <v>8.1500000000000003E-2</v>
      </c>
      <c r="D148">
        <f t="shared" si="3"/>
        <v>1.1825134072293214E-2</v>
      </c>
      <c r="T148">
        <v>6.9674865927706789E-2</v>
      </c>
      <c r="U148">
        <v>6.9674865927706803E-2</v>
      </c>
      <c r="X148" s="4"/>
    </row>
    <row r="149" spans="1:24">
      <c r="A149" t="s">
        <v>149</v>
      </c>
      <c r="B149">
        <v>2.37423980432576E-2</v>
      </c>
      <c r="C149" s="59">
        <v>1.01E-18</v>
      </c>
      <c r="D149">
        <f t="shared" si="3"/>
        <v>-2.37423980432576E-2</v>
      </c>
      <c r="T149">
        <v>2.37423980432576E-2</v>
      </c>
      <c r="U149">
        <v>2.37423980432576E-2</v>
      </c>
      <c r="X149" s="4"/>
    </row>
    <row r="150" spans="1:24">
      <c r="A150" t="s">
        <v>150</v>
      </c>
      <c r="B150">
        <v>0</v>
      </c>
      <c r="C150">
        <v>9.1495438370157092E-19</v>
      </c>
      <c r="D150">
        <f t="shared" si="3"/>
        <v>9.1495438370157092E-19</v>
      </c>
      <c r="T150">
        <v>0</v>
      </c>
      <c r="U150">
        <v>0</v>
      </c>
      <c r="X150" s="4"/>
    </row>
    <row r="151" spans="1:24">
      <c r="A151" t="s">
        <v>151</v>
      </c>
      <c r="B151">
        <v>9.8945953835709022E-17</v>
      </c>
      <c r="C151">
        <v>5.1954118255235687E-19</v>
      </c>
      <c r="D151">
        <f t="shared" si="3"/>
        <v>-9.8426412653156663E-17</v>
      </c>
      <c r="T151">
        <v>9.8945953835709022E-17</v>
      </c>
      <c r="U151">
        <v>9.8945953835709022E-17</v>
      </c>
      <c r="X151" s="4"/>
    </row>
    <row r="152" spans="1:24" ht="15" thickBot="1">
      <c r="A152" t="s">
        <v>152</v>
      </c>
      <c r="B152">
        <v>0</v>
      </c>
      <c r="C152" s="40">
        <v>1.6899999999999998E-2</v>
      </c>
      <c r="D152">
        <f t="shared" si="3"/>
        <v>1.6899999999999998E-2</v>
      </c>
      <c r="T152">
        <v>0</v>
      </c>
      <c r="U152">
        <v>0</v>
      </c>
      <c r="X152" s="4"/>
    </row>
    <row r="153" spans="1:24">
      <c r="A153" t="s">
        <v>153</v>
      </c>
      <c r="B153">
        <v>7.2920380131326805E-17</v>
      </c>
      <c r="C153">
        <v>1.7675929193741781E-18</v>
      </c>
      <c r="D153">
        <f t="shared" si="3"/>
        <v>-7.1152787211952628E-17</v>
      </c>
      <c r="T153">
        <v>7.2920380131326805E-17</v>
      </c>
      <c r="U153">
        <v>7.2920380131326805E-17</v>
      </c>
      <c r="X153" s="4"/>
    </row>
    <row r="154" spans="1:24">
      <c r="A154" t="s">
        <v>154</v>
      </c>
      <c r="B154">
        <v>5.8111351637004788E-3</v>
      </c>
      <c r="C154" s="59">
        <v>1.01E-18</v>
      </c>
      <c r="D154">
        <f t="shared" si="3"/>
        <v>-5.8111351637004779E-3</v>
      </c>
      <c r="T154">
        <v>5.8111351637004788E-3</v>
      </c>
      <c r="U154">
        <v>5.8111351637004788E-3</v>
      </c>
      <c r="X154" s="4"/>
    </row>
    <row r="155" spans="1:24">
      <c r="A155" t="s">
        <v>271</v>
      </c>
      <c r="B155">
        <v>2.886704651734942E-17</v>
      </c>
      <c r="C155">
        <v>3.1065127665992411E-18</v>
      </c>
      <c r="D155">
        <f t="shared" si="3"/>
        <v>-2.5760533750750177E-17</v>
      </c>
      <c r="T155">
        <v>2.886704651734942E-17</v>
      </c>
      <c r="U155">
        <v>2.886704651734942E-17</v>
      </c>
      <c r="X155" s="4"/>
    </row>
    <row r="156" spans="1:24">
      <c r="A156" t="s">
        <v>156</v>
      </c>
      <c r="B156">
        <v>0.1026567192276239</v>
      </c>
      <c r="C156">
        <v>0.1000000000000001</v>
      </c>
      <c r="D156">
        <f t="shared" si="3"/>
        <v>-2.6567192276237966E-3</v>
      </c>
      <c r="T156">
        <v>0.1026567192276239</v>
      </c>
      <c r="U156">
        <v>0.1026567192276239</v>
      </c>
      <c r="X156" s="4"/>
    </row>
    <row r="157" spans="1:24">
      <c r="A157" t="s">
        <v>157</v>
      </c>
      <c r="B157">
        <v>1.909245670709155E-16</v>
      </c>
      <c r="C157">
        <v>9.1712238642367308E-19</v>
      </c>
      <c r="D157">
        <f t="shared" si="3"/>
        <v>-1.9000744468449182E-16</v>
      </c>
      <c r="T157">
        <v>1.909245670709155E-16</v>
      </c>
      <c r="U157">
        <v>1.909245670709155E-16</v>
      </c>
      <c r="X157" s="4"/>
    </row>
    <row r="158" spans="1:24">
      <c r="A158" t="s">
        <v>158</v>
      </c>
      <c r="B158">
        <v>0</v>
      </c>
      <c r="C158">
        <v>3.2288096342063009E-18</v>
      </c>
      <c r="D158">
        <f t="shared" si="3"/>
        <v>3.2288096342063009E-18</v>
      </c>
      <c r="T158">
        <v>0</v>
      </c>
      <c r="U158">
        <v>0</v>
      </c>
      <c r="X158" s="4"/>
    </row>
    <row r="159" spans="1:24">
      <c r="A159" t="s">
        <v>159</v>
      </c>
      <c r="B159">
        <v>3.4399277334198599E-16</v>
      </c>
      <c r="C159">
        <v>4.1074534408945939E-18</v>
      </c>
      <c r="D159">
        <f t="shared" si="3"/>
        <v>-3.3988531990109138E-16</v>
      </c>
      <c r="T159">
        <v>3.4399277334198599E-16</v>
      </c>
      <c r="U159">
        <v>3.4399277334198599E-16</v>
      </c>
      <c r="X159" s="4"/>
    </row>
    <row r="160" spans="1:24">
      <c r="A160" t="s">
        <v>160</v>
      </c>
      <c r="B160">
        <v>2.432298255985205E-16</v>
      </c>
      <c r="C160">
        <v>2.0796324035159311E-18</v>
      </c>
      <c r="D160">
        <f t="shared" si="3"/>
        <v>-2.4115019319500455E-16</v>
      </c>
      <c r="T160">
        <v>2.432298255985205E-16</v>
      </c>
      <c r="U160">
        <v>2.432298255985205E-16</v>
      </c>
      <c r="X160" s="4"/>
    </row>
    <row r="161" spans="1:25">
      <c r="A161" t="s">
        <v>161</v>
      </c>
      <c r="B161">
        <v>0</v>
      </c>
      <c r="C161">
        <v>1.1495546053877031E-18</v>
      </c>
      <c r="D161">
        <f t="shared" si="3"/>
        <v>1.1495546053877031E-18</v>
      </c>
      <c r="T161">
        <v>0</v>
      </c>
      <c r="U161">
        <v>0</v>
      </c>
      <c r="X161" s="4"/>
    </row>
    <row r="162" spans="1:25">
      <c r="A162" t="s">
        <v>162</v>
      </c>
      <c r="B162">
        <v>8.4576046726260234E-17</v>
      </c>
      <c r="C162">
        <v>1.7748279056393692E-18</v>
      </c>
      <c r="D162">
        <f t="shared" si="3"/>
        <v>-8.2801218820620861E-17</v>
      </c>
      <c r="T162">
        <v>8.4576046726260234E-17</v>
      </c>
      <c r="U162">
        <v>8.4576046726260234E-17</v>
      </c>
      <c r="X162" s="4"/>
    </row>
    <row r="163" spans="1:25">
      <c r="A163" t="s">
        <v>163</v>
      </c>
      <c r="B163">
        <v>1.1438274344376281E-16</v>
      </c>
      <c r="C163">
        <v>1.059042330794229E-18</v>
      </c>
      <c r="D163">
        <f t="shared" si="3"/>
        <v>-1.1332370111296858E-16</v>
      </c>
      <c r="T163">
        <v>1.1438274344376281E-16</v>
      </c>
      <c r="U163">
        <v>1.1438274344376281E-16</v>
      </c>
      <c r="X163" s="4"/>
    </row>
    <row r="164" spans="1:25">
      <c r="A164" t="s">
        <v>164</v>
      </c>
      <c r="B164">
        <v>9.0108221958486812E-17</v>
      </c>
      <c r="C164">
        <v>3.6906755636804687E-18</v>
      </c>
      <c r="D164">
        <f t="shared" si="3"/>
        <v>-8.6417546394806345E-17</v>
      </c>
      <c r="T164">
        <v>9.0108221958486812E-17</v>
      </c>
      <c r="U164">
        <v>9.0108221958486812E-17</v>
      </c>
      <c r="X164" s="4"/>
    </row>
    <row r="165" spans="1:25">
      <c r="A165" t="s">
        <v>165</v>
      </c>
      <c r="B165">
        <v>0</v>
      </c>
      <c r="C165">
        <v>1.9564783426090369E-19</v>
      </c>
      <c r="D165">
        <f t="shared" si="3"/>
        <v>1.9564783426090369E-19</v>
      </c>
      <c r="T165">
        <v>0</v>
      </c>
      <c r="U165">
        <v>0</v>
      </c>
      <c r="Y165">
        <v>0.15081019132367346</v>
      </c>
    </row>
  </sheetData>
  <conditionalFormatting sqref="T2:U165">
    <cfRule type="duplicateValues" dxfId="0"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BF96-59C1-492E-A56A-105249EA6359}">
  <dimension ref="B2:G5"/>
  <sheetViews>
    <sheetView zoomScale="90" workbookViewId="0">
      <selection activeCell="E3" sqref="E3"/>
    </sheetView>
  </sheetViews>
  <sheetFormatPr defaultRowHeight="14.4"/>
  <cols>
    <col min="2" max="2" width="10.109375" customWidth="1"/>
  </cols>
  <sheetData>
    <row r="2" spans="2:7">
      <c r="B2" t="s">
        <v>272</v>
      </c>
      <c r="C2" t="s">
        <v>273</v>
      </c>
      <c r="D2" t="s">
        <v>274</v>
      </c>
      <c r="E2" t="s">
        <v>275</v>
      </c>
      <c r="F2" t="s">
        <v>276</v>
      </c>
      <c r="G2" t="s">
        <v>277</v>
      </c>
    </row>
    <row r="3" spans="2:7">
      <c r="B3" t="s">
        <v>278</v>
      </c>
      <c r="C3">
        <v>0.23786923500000001</v>
      </c>
      <c r="D3">
        <v>0.28473562081668441</v>
      </c>
      <c r="E3">
        <v>0.26772602497346998</v>
      </c>
      <c r="F3">
        <v>0.26772602497346998</v>
      </c>
      <c r="G3">
        <v>0.28077493909716073</v>
      </c>
    </row>
    <row r="4" spans="2:7">
      <c r="B4" t="s">
        <v>200</v>
      </c>
      <c r="C4">
        <v>0.42982610499999996</v>
      </c>
      <c r="D4">
        <v>0.38413104719876645</v>
      </c>
      <c r="E4">
        <v>0.40108418960221648</v>
      </c>
      <c r="F4">
        <v>0.40108418960221648</v>
      </c>
      <c r="G4">
        <v>0.39094436879454703</v>
      </c>
    </row>
    <row r="5" spans="2:7">
      <c r="B5" t="s">
        <v>201</v>
      </c>
      <c r="C5">
        <v>0.33230000000000004</v>
      </c>
      <c r="D5">
        <v>0.31080466706201026</v>
      </c>
      <c r="E5">
        <v>0.31080466706201026</v>
      </c>
      <c r="F5">
        <v>0.31080466706201026</v>
      </c>
      <c r="G5">
        <v>0.32818847098689602</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3bd43b5-ffba-489f-9409-4a1c723edd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6E1953476854646B27346B69126E1C8" ma:contentTypeVersion="14" ma:contentTypeDescription="Crée un document." ma:contentTypeScope="" ma:versionID="c33ebf6f3b6ccebb47e5b4499d0b0e48">
  <xsd:schema xmlns:xsd="http://www.w3.org/2001/XMLSchema" xmlns:xs="http://www.w3.org/2001/XMLSchema" xmlns:p="http://schemas.microsoft.com/office/2006/metadata/properties" xmlns:ns3="93bd43b5-ffba-489f-9409-4a1c723edd23" xmlns:ns4="bc083b8d-0496-4832-a3cd-de7051e52238" targetNamespace="http://schemas.microsoft.com/office/2006/metadata/properties" ma:root="true" ma:fieldsID="b8d6326de0348d36df9ea293f87b0fc9" ns3:_="" ns4:_="">
    <xsd:import namespace="93bd43b5-ffba-489f-9409-4a1c723edd23"/>
    <xsd:import namespace="bc083b8d-0496-4832-a3cd-de7051e5223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bd43b5-ffba-489f-9409-4a1c723ed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083b8d-0496-4832-a3cd-de7051e52238"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SharingHintHash" ma:index="12"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scriptIds xmlns="http://schemas.microsoft.com/office/extensibility/maker/v1.0" id="script-ids-node-id">
  <scriptId id="ms-officescript%3A%2F%2Fonedrive_business_itemlink%2F01BU3AG42SZFPYZJAZ6VALGGXCWQZGGXWJ:ms-officescript%3A%2F%2Fonedrive_business_sharinglink%2Fu!aHR0cHM6Ly91Y2xvdXZhaW4tbXkuc2hhcmVwb2ludC5jb20vOnU6L2cvcGVyc29uYWwvamVhbl9kZWJpb2xsZXlfc3R1ZGVudF91Y2xvdXZhaW5fYmUvRVZMSlg0eWtHZlZBc3hyaXRESmpYc2tCSGtzai01VHd1ajdhdnBfUkU1R2dIZw"/>
</scriptIds>
</file>

<file path=customXml/itemProps1.xml><?xml version="1.0" encoding="utf-8"?>
<ds:datastoreItem xmlns:ds="http://schemas.openxmlformats.org/officeDocument/2006/customXml" ds:itemID="{9635F09C-D2E9-4AD2-9168-015E8FD650BA}">
  <ds:schemaRefs>
    <ds:schemaRef ds:uri="http://schemas.microsoft.com/office/2006/metadata/properties"/>
    <ds:schemaRef ds:uri="http://schemas.microsoft.com/office/infopath/2007/PartnerControls"/>
    <ds:schemaRef ds:uri="93bd43b5-ffba-489f-9409-4a1c723edd23"/>
  </ds:schemaRefs>
</ds:datastoreItem>
</file>

<file path=customXml/itemProps2.xml><?xml version="1.0" encoding="utf-8"?>
<ds:datastoreItem xmlns:ds="http://schemas.openxmlformats.org/officeDocument/2006/customXml" ds:itemID="{DB0E43DC-CC77-4A2C-97D9-721A812BAE34}">
  <ds:schemaRefs>
    <ds:schemaRef ds:uri="http://schemas.microsoft.com/sharepoint/v3/contenttype/forms"/>
  </ds:schemaRefs>
</ds:datastoreItem>
</file>

<file path=customXml/itemProps3.xml><?xml version="1.0" encoding="utf-8"?>
<ds:datastoreItem xmlns:ds="http://schemas.openxmlformats.org/officeDocument/2006/customXml" ds:itemID="{3178AC3D-E81B-4081-8AAA-F349DF205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bd43b5-ffba-489f-9409-4a1c723edd23"/>
    <ds:schemaRef ds:uri="bc083b8d-0496-4832-a3cd-de7051e522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A229AB4-9B93-4E14-B0AB-2B3AED422C90}">
  <ds:schemaRefs>
    <ds:schemaRef ds:uri="http://schemas.microsoft.com/DataMashup"/>
  </ds:schemaRefs>
</ds:datastoreItem>
</file>

<file path=customXml/itemProps5.xml><?xml version="1.0" encoding="utf-8"?>
<ds:datastoreItem xmlns:ds="http://schemas.openxmlformats.org/officeDocument/2006/customXml" ds:itemID="{12E9C0FE-3727-4CF8-8183-D513553BC3CD}">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main</vt:lpstr>
      <vt:lpstr>week 1 compet</vt:lpstr>
      <vt:lpstr>week 2 compet</vt:lpstr>
      <vt:lpstr>week 3 compet</vt:lpstr>
      <vt:lpstr>week 4 compet</vt:lpstr>
      <vt:lpstr>week 5 compet</vt:lpstr>
      <vt:lpstr>Evolution of Portfolio</vt:lpstr>
      <vt:lpstr>Brouillon</vt:lpstr>
      <vt:lpstr>Geographical allocation</vt:lpstr>
      <vt:lpstr>RawData</vt:lpstr>
      <vt:lpstr>Returns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 de Biolley</dc:creator>
  <cp:keywords/>
  <dc:description/>
  <cp:lastModifiedBy>Jean de Biolley</cp:lastModifiedBy>
  <cp:revision/>
  <dcterms:created xsi:type="dcterms:W3CDTF">2025-10-24T12:39:54Z</dcterms:created>
  <dcterms:modified xsi:type="dcterms:W3CDTF">2026-09-30T10:48:46Z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0x01010066E1953476854646B27346B69126E1C8</vt:lpwstr>
  </property>
</Properties>
</file>