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sers\alex\Documents\GitHub\SUPINFO-class-pet\data\xlsx\"/>
    </mc:Choice>
  </mc:AlternateContent>
  <bookViews>
    <workbookView xWindow="0" yWindow="0" windowWidth="19440" windowHeight="11760" tabRatio="902"/>
  </bookViews>
  <sheets>
    <sheet name="Total" sheetId="1" r:id="rId1"/>
    <sheet name="xLIF" sheetId="19" state="hidden" r:id="rId2"/>
  </sheets>
  <definedNames>
    <definedName name="TableExl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9" l="1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G38" i="19"/>
  <c r="F38" i="19"/>
  <c r="E38" i="19"/>
  <c r="D38" i="19"/>
  <c r="C38" i="19"/>
  <c r="B38" i="19"/>
  <c r="G37" i="19"/>
  <c r="F37" i="19"/>
  <c r="E37" i="19"/>
  <c r="D37" i="19"/>
  <c r="C37" i="19"/>
  <c r="B37" i="19"/>
  <c r="G36" i="19"/>
  <c r="F36" i="19"/>
  <c r="E36" i="19"/>
  <c r="D36" i="19"/>
  <c r="C36" i="19"/>
  <c r="B36" i="19"/>
  <c r="G35" i="19"/>
  <c r="F35" i="19"/>
  <c r="E35" i="19"/>
  <c r="D35" i="19"/>
  <c r="C35" i="19"/>
  <c r="B35" i="19"/>
  <c r="G34" i="19"/>
  <c r="F34" i="19"/>
  <c r="E34" i="19"/>
  <c r="D34" i="19"/>
  <c r="C34" i="19"/>
  <c r="B34" i="19"/>
  <c r="G33" i="19"/>
  <c r="F33" i="19"/>
  <c r="E33" i="19"/>
  <c r="D33" i="19"/>
  <c r="C33" i="19"/>
  <c r="B33" i="19"/>
  <c r="G32" i="19"/>
  <c r="F32" i="19"/>
  <c r="E32" i="19"/>
  <c r="D32" i="19"/>
  <c r="C32" i="19"/>
  <c r="B32" i="19"/>
  <c r="G31" i="19"/>
  <c r="F31" i="19"/>
  <c r="E31" i="19"/>
  <c r="D31" i="19"/>
  <c r="C31" i="19"/>
  <c r="B31" i="19"/>
  <c r="G30" i="19"/>
  <c r="F30" i="19"/>
  <c r="E30" i="19"/>
  <c r="D30" i="19"/>
  <c r="C30" i="19"/>
  <c r="B30" i="19"/>
  <c r="G29" i="19"/>
  <c r="F29" i="19"/>
  <c r="E29" i="19"/>
  <c r="D29" i="19"/>
  <c r="C29" i="19"/>
  <c r="B29" i="19"/>
  <c r="G28" i="19"/>
  <c r="F28" i="19"/>
  <c r="E28" i="19"/>
  <c r="D28" i="19"/>
  <c r="C28" i="19"/>
  <c r="B28" i="19"/>
  <c r="G27" i="19"/>
  <c r="F27" i="19"/>
  <c r="E27" i="19"/>
  <c r="D27" i="19"/>
  <c r="C27" i="19"/>
  <c r="B27" i="19"/>
  <c r="G26" i="19"/>
  <c r="F26" i="19"/>
  <c r="E26" i="19"/>
  <c r="D26" i="19"/>
  <c r="C26" i="19"/>
  <c r="B26" i="19"/>
  <c r="G25" i="19"/>
  <c r="F25" i="19"/>
  <c r="E25" i="19"/>
  <c r="D25" i="19"/>
  <c r="C25" i="19"/>
  <c r="B25" i="19"/>
  <c r="G24" i="19"/>
  <c r="F24" i="19"/>
  <c r="E24" i="19"/>
  <c r="D24" i="19"/>
  <c r="C24" i="19"/>
  <c r="B24" i="19"/>
  <c r="G23" i="19"/>
  <c r="F23" i="19"/>
  <c r="E23" i="19"/>
  <c r="D23" i="19"/>
  <c r="C23" i="19"/>
  <c r="B23" i="19"/>
  <c r="G22" i="19"/>
  <c r="F22" i="19"/>
  <c r="E22" i="19"/>
  <c r="D22" i="19"/>
  <c r="C22" i="19"/>
  <c r="B22" i="19"/>
  <c r="G21" i="19"/>
  <c r="F21" i="19"/>
  <c r="E21" i="19"/>
  <c r="D21" i="19"/>
  <c r="C21" i="19"/>
  <c r="B21" i="19"/>
  <c r="G20" i="19"/>
  <c r="F20" i="19"/>
  <c r="E20" i="19"/>
  <c r="D20" i="19"/>
  <c r="C20" i="19"/>
  <c r="B20" i="19"/>
  <c r="G19" i="19"/>
  <c r="F19" i="19"/>
  <c r="E19" i="19"/>
  <c r="D19" i="19"/>
  <c r="C19" i="19"/>
  <c r="B19" i="19"/>
  <c r="G18" i="19"/>
  <c r="F18" i="19"/>
  <c r="E18" i="19"/>
  <c r="D18" i="19"/>
  <c r="C18" i="19"/>
  <c r="B18" i="19"/>
  <c r="G17" i="19"/>
  <c r="F17" i="19"/>
  <c r="E17" i="19"/>
  <c r="D17" i="19"/>
  <c r="C17" i="19"/>
  <c r="B17" i="19"/>
  <c r="G16" i="19"/>
  <c r="F16" i="19"/>
  <c r="E16" i="19"/>
  <c r="D16" i="19"/>
  <c r="C16" i="19"/>
  <c r="B16" i="19"/>
  <c r="G15" i="19"/>
  <c r="F15" i="19"/>
  <c r="E15" i="19"/>
  <c r="D15" i="19"/>
  <c r="C15" i="19"/>
  <c r="B15" i="19"/>
  <c r="G14" i="19"/>
  <c r="F14" i="19"/>
  <c r="E14" i="19"/>
  <c r="D14" i="19"/>
  <c r="C14" i="19"/>
  <c r="B14" i="19"/>
  <c r="G13" i="19"/>
  <c r="F13" i="19"/>
  <c r="E13" i="19"/>
  <c r="D13" i="19"/>
  <c r="C13" i="19"/>
  <c r="B13" i="19"/>
  <c r="G12" i="19"/>
  <c r="F12" i="19"/>
  <c r="E12" i="19"/>
  <c r="D12" i="19"/>
  <c r="C12" i="19"/>
  <c r="B12" i="19"/>
  <c r="G11" i="19"/>
  <c r="F11" i="19"/>
  <c r="E11" i="19"/>
  <c r="D11" i="19"/>
  <c r="C11" i="19"/>
  <c r="B11" i="19"/>
  <c r="G10" i="19"/>
  <c r="F10" i="19"/>
  <c r="E10" i="19"/>
  <c r="D10" i="19"/>
  <c r="C10" i="19"/>
  <c r="B10" i="19"/>
  <c r="G9" i="19"/>
  <c r="F9" i="19"/>
  <c r="E9" i="19"/>
  <c r="D9" i="19"/>
  <c r="C9" i="19"/>
  <c r="B9" i="19"/>
  <c r="G8" i="19"/>
  <c r="F8" i="19"/>
  <c r="E8" i="19"/>
  <c r="D8" i="19"/>
  <c r="C8" i="19"/>
  <c r="B8" i="19"/>
  <c r="G7" i="19"/>
  <c r="F7" i="19"/>
  <c r="E7" i="19"/>
  <c r="D7" i="19"/>
  <c r="C7" i="19"/>
  <c r="B7" i="19"/>
  <c r="G6" i="19"/>
  <c r="F6" i="19"/>
  <c r="E6" i="19"/>
  <c r="D6" i="19"/>
  <c r="C6" i="19"/>
  <c r="B6" i="19"/>
  <c r="G5" i="19"/>
  <c r="F5" i="19"/>
  <c r="E5" i="19"/>
  <c r="D5" i="19"/>
  <c r="C5" i="19"/>
  <c r="B5" i="19"/>
  <c r="G4" i="19"/>
  <c r="F4" i="19"/>
  <c r="E4" i="19"/>
  <c r="D4" i="19"/>
  <c r="C4" i="19"/>
  <c r="B4" i="19"/>
  <c r="G3" i="19"/>
  <c r="F3" i="19"/>
  <c r="E3" i="19"/>
  <c r="D3" i="19"/>
  <c r="C3" i="19"/>
  <c r="B3" i="19"/>
  <c r="G2" i="19"/>
  <c r="F2" i="19"/>
  <c r="E2" i="19"/>
  <c r="D2" i="19"/>
  <c r="C2" i="19"/>
  <c r="B2" i="19"/>
</calcChain>
</file>

<file path=xl/sharedStrings.xml><?xml version="1.0" encoding="utf-8"?>
<sst xmlns="http://schemas.openxmlformats.org/spreadsheetml/2006/main" count="27" uniqueCount="25">
  <si>
    <t>Sex</t>
  </si>
  <si>
    <t>ChineseName</t>
  </si>
  <si>
    <t>Mr</t>
  </si>
  <si>
    <t>Tianjin</t>
  </si>
  <si>
    <t xml:space="preserve">Student ID </t>
  </si>
  <si>
    <t>Campus
	 </t>
  </si>
  <si>
    <t>LastName</t>
    <phoneticPr fontId="5" type="noConversion"/>
  </si>
  <si>
    <t>FirstName</t>
    <phoneticPr fontId="5" type="noConversion"/>
  </si>
  <si>
    <t>Class</t>
  </si>
  <si>
    <t>Status</t>
  </si>
  <si>
    <t>Details of participation</t>
  </si>
  <si>
    <t>Event date</t>
  </si>
  <si>
    <t>Validator ID</t>
  </si>
  <si>
    <t>Marks</t>
  </si>
  <si>
    <t>ValidatorName</t>
  </si>
  <si>
    <t>Volunteer</t>
  </si>
  <si>
    <t>checking of Oracle academy translation</t>
  </si>
  <si>
    <t>WANG Na</t>
  </si>
  <si>
    <t>TURPIN</t>
  </si>
  <si>
    <t>Alexis</t>
  </si>
  <si>
    <t>Teacher</t>
  </si>
  <si>
    <t>ID</t>
  </si>
  <si>
    <t>Family Name</t>
  </si>
  <si>
    <t>Given Name</t>
  </si>
  <si>
    <t>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</si>
</sst>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8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00FF"/>
      <name val="Calibri"/>
      <family val="2"/>
      <scheme val="minor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Fill="1" applyAlignment="1" applyProtection="1">
      <alignment horizontal="left"/>
      <protection locked="0"/>
    </xf>
    <xf numFmtId="0" fontId="1" fillId="0" borderId="0" xfId="0" applyFont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hidden="1"/>
    </xf>
    <xf numFmtId="0" fontId="7" fillId="0" borderId="0" xfId="0" applyFont="1" applyBorder="1" applyAlignment="1" applyProtection="1">
      <protection hidden="1"/>
    </xf>
    <xf numFmtId="0" fontId="6" fillId="0" borderId="0" xfId="0" applyFont="1" applyProtection="1">
      <protection hidden="1"/>
    </xf>
    <xf numFmtId="165" fontId="0" fillId="0" borderId="0" xfId="0" applyNumberFormat="1" applyFill="1" applyAlignment="1" applyProtection="1">
      <alignment horizontal="center"/>
      <protection locked="0"/>
    </xf>
    <xf numFmtId="165" fontId="1" fillId="0" borderId="0" xfId="0" applyNumberFormat="1" applyFont="1" applyBorder="1" applyAlignment="1" applyProtection="1">
      <protection locked="0"/>
    </xf>
    <xf numFmtId="165" fontId="0" fillId="0" borderId="0" xfId="0" applyNumberFormat="1" applyProtection="1">
      <protection locked="0"/>
    </xf>
  </cellXfs>
  <cellStyles count="3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Normal" xfId="0" builtinId="0"/>
    <cellStyle name="Normal 2" xfId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5" formatCode="yyyy\-mm\-dd;@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0" hidden="0"/>
    </dxf>
    <dxf>
      <font>
        <sz val="10"/>
        <name val="Arial"/>
        <scheme val="none"/>
      </font>
      <fill>
        <patternFill patternType="none"/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sz val="10"/>
        <name val="Arial"/>
        <scheme val="none"/>
      </font>
      <fill>
        <patternFill patternType="none"/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ill>
        <patternFill patternType="none"/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2456" displayName="Table2456" ref="A1:M38" totalsRowShown="0" headerRowDxfId="14" dataDxfId="13">
  <autoFilter ref="A1:M38"/>
  <tableColumns count="13">
    <tableColumn id="1" name="Student ID " dataDxfId="12"/>
    <tableColumn id="2" name="Sex" dataDxfId="11">
      <calculatedColumnFormula>IF(Table2456[[#This Row],[Student ID ]]="","",VLOOKUP(A2,Total!$A:$F,2,FALSE))</calculatedColumnFormula>
    </tableColumn>
    <tableColumn id="3" name="LastName" dataDxfId="10">
      <calculatedColumnFormula>IF(Table2456[[#This Row],[Student ID ]]="","",VLOOKUP(A2,Total!$A:$F,3,FALSE))</calculatedColumnFormula>
    </tableColumn>
    <tableColumn id="4" name="FirstName" dataDxfId="9">
      <calculatedColumnFormula>IF(Table2456[[#This Row],[Student ID ]]="","",VLOOKUP(A2,Total!$A:$F,4,FALSE))</calculatedColumnFormula>
    </tableColumn>
    <tableColumn id="5" name="ChineseName" dataDxfId="8">
      <calculatedColumnFormula>IF(Table2456[[#This Row],[Student ID ]]="","",VLOOKUP(A2,Total!$A:$F,5,FALSE))</calculatedColumnFormula>
    </tableColumn>
    <tableColumn id="6" name="Campus_x000a__x000a__x000a__x000a__x0009_ " dataDxfId="7">
      <calculatedColumnFormula>IF(Table2456[[#This Row],[Student ID ]]="","",VLOOKUP(A2,Total!$A:$F,6,FALSE))</calculatedColumnFormula>
    </tableColumn>
    <tableColumn id="7" name="Class" dataDxfId="6">
      <calculatedColumnFormula>IF(Table2456[[#This Row],[Student ID ]]="","",VLOOKUP(A2,Total!$A:$F,7,FALSE))</calculatedColumnFormula>
    </tableColumn>
    <tableColumn id="14" name="Marks" dataDxfId="5">
      <calculatedColumnFormula>IF(Table2456[[#This Row],[Status]]&lt;&gt;"",IF(Table2456[[#This Row],[Status]]="volunteer",4,IF(Table2456[[#This Row],[Status]]="Participant",2,IF(Table2456[[#This Row],[Status]]="Attendee",1))),"")</calculatedColumnFormula>
    </tableColumn>
    <tableColumn id="8" name="Status" dataDxfId="4"/>
    <tableColumn id="9" name="Details of participation" dataDxfId="3"/>
    <tableColumn id="10" name="Event date" dataDxfId="2"/>
    <tableColumn id="11" name="Validator ID" dataDxfId="1"/>
    <tableColumn id="12" name="ValidatorName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2" topLeftCell="A3" activePane="bottomLeft" state="frozen"/>
      <selection pane="bottomLeft" activeCell="G1" sqref="G1:CA1048576"/>
    </sheetView>
  </sheetViews>
  <sheetFormatPr defaultColWidth="10.875" defaultRowHeight="12.75"/>
  <cols>
    <col min="1" max="1" width="6.125" style="4" bestFit="1" customWidth="1"/>
    <col min="2" max="2" width="6" style="4" bestFit="1" customWidth="1"/>
    <col min="3" max="3" width="18.5" style="4" bestFit="1" customWidth="1"/>
    <col min="4" max="4" width="12.125" style="4" bestFit="1" customWidth="1"/>
    <col min="5" max="5" width="9.25" style="3" bestFit="1" customWidth="1"/>
    <col min="6" max="6" width="15.125" style="3" bestFit="1" customWidth="1"/>
    <col min="7" max="16384" width="10.875" style="3"/>
  </cols>
  <sheetData>
    <row r="1" spans="1:6">
      <c r="A1" s="4" t="s">
        <v>21</v>
      </c>
      <c r="B1" s="4" t="s">
        <v>0</v>
      </c>
      <c r="C1" s="4" t="s">
        <v>22</v>
      </c>
      <c r="D1" s="4" t="s">
        <v>23</v>
      </c>
      <c r="E1" s="3" t="s">
        <v>24</v>
      </c>
      <c r="F1" s="3" t="s">
        <v>8</v>
      </c>
    </row>
    <row r="2" spans="1:6">
      <c r="A2" s="4">
        <v>106575</v>
      </c>
      <c r="B2" s="4" t="s">
        <v>2</v>
      </c>
      <c r="C2" s="4" t="s">
        <v>18</v>
      </c>
      <c r="D2" s="4" t="s">
        <v>19</v>
      </c>
      <c r="E2" s="2" t="s">
        <v>3</v>
      </c>
      <c r="F2" s="1" t="s">
        <v>20</v>
      </c>
    </row>
  </sheetData>
  <sortState ref="A2:H324">
    <sortCondition ref="E2:E324"/>
    <sortCondition ref="F2:F324"/>
    <sortCondition ref="C2:C324"/>
    <sortCondition ref="D2:D324"/>
  </sortState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D1" workbookViewId="0">
      <selection activeCell="J2" sqref="J2:M2"/>
    </sheetView>
  </sheetViews>
  <sheetFormatPr defaultColWidth="11" defaultRowHeight="15.75"/>
  <cols>
    <col min="1" max="1" width="11" style="8"/>
    <col min="2" max="6" width="11" style="12"/>
    <col min="7" max="7" width="10.625" style="12" bestFit="1" customWidth="1"/>
    <col min="8" max="8" width="11.875" style="12" bestFit="1" customWidth="1"/>
    <col min="9" max="9" width="9.625" style="8" customWidth="1"/>
    <col min="10" max="10" width="33.125" style="8" bestFit="1" customWidth="1"/>
    <col min="11" max="11" width="13" style="15" customWidth="1"/>
    <col min="12" max="12" width="14.875" style="8" customWidth="1"/>
    <col min="13" max="13" width="16.125" style="8" customWidth="1"/>
  </cols>
  <sheetData>
    <row r="1" spans="1:13">
      <c r="A1" s="6" t="s">
        <v>4</v>
      </c>
      <c r="B1" s="10" t="s">
        <v>0</v>
      </c>
      <c r="C1" s="10" t="s">
        <v>6</v>
      </c>
      <c r="D1" s="10" t="s">
        <v>7</v>
      </c>
      <c r="E1" s="10" t="s">
        <v>1</v>
      </c>
      <c r="F1" s="10" t="s">
        <v>5</v>
      </c>
      <c r="G1" s="10" t="s">
        <v>8</v>
      </c>
      <c r="H1" s="10" t="s">
        <v>13</v>
      </c>
      <c r="I1" s="9" t="s">
        <v>9</v>
      </c>
      <c r="J1" s="9" t="s">
        <v>10</v>
      </c>
      <c r="K1" s="13" t="s">
        <v>11</v>
      </c>
      <c r="L1" s="9" t="s">
        <v>12</v>
      </c>
      <c r="M1" s="9" t="s">
        <v>14</v>
      </c>
    </row>
    <row r="2" spans="1:13" s="5" customFormat="1" ht="12.75">
      <c r="A2" s="7">
        <v>167261</v>
      </c>
      <c r="B2" s="11" t="e">
        <f>IF(Table2456[[#This Row],[Student ID ]]="","",VLOOKUP(A2,Total!$A:$F,2,FALSE))</f>
        <v>#N/A</v>
      </c>
      <c r="C2" s="11" t="e">
        <f>IF(Table2456[[#This Row],[Student ID ]]="","",VLOOKUP(A2,Total!$A:$F,3,FALSE))</f>
        <v>#N/A</v>
      </c>
      <c r="D2" s="11" t="e">
        <f>IF(Table2456[[#This Row],[Student ID ]]="","",VLOOKUP(A2,Total!$A:$F,4,FALSE))</f>
        <v>#N/A</v>
      </c>
      <c r="E2" s="11" t="e">
        <f>IF(Table2456[[#This Row],[Student ID ]]="","",VLOOKUP(A2,Total!$A:$F,5,FALSE))</f>
        <v>#N/A</v>
      </c>
      <c r="F2" s="11" t="e">
        <f>IF(Table2456[[#This Row],[Student ID ]]="","",VLOOKUP(A2,Total!$A:$F,6,FALSE))</f>
        <v>#N/A</v>
      </c>
      <c r="G2" s="11" t="e">
        <f>IF(Table2456[[#This Row],[Student ID ]]="","",VLOOKUP(A2,Total!$A:$F,7,FALSE))</f>
        <v>#N/A</v>
      </c>
      <c r="H2" s="11">
        <f>IF(Table2456[[#This Row],[Status]]&lt;&gt;"",IF(Table2456[[#This Row],[Status]]="volunteer",4,IF(Table2456[[#This Row],[Status]]="Participant",2,IF(Table2456[[#This Row],[Status]]="Attendee",1))),"")</f>
        <v>4</v>
      </c>
      <c r="I2" s="7" t="s">
        <v>15</v>
      </c>
      <c r="J2" s="7" t="s">
        <v>16</v>
      </c>
      <c r="K2" s="14">
        <v>41985</v>
      </c>
      <c r="L2" s="7">
        <v>32463</v>
      </c>
      <c r="M2" s="7" t="s">
        <v>17</v>
      </c>
    </row>
    <row r="3" spans="1:13" s="5" customFormat="1" ht="12.75">
      <c r="A3" s="7"/>
      <c r="B3" s="11" t="str">
        <f>IF(Table2456[[#This Row],[Student ID ]]="","",VLOOKUP(A3,Total!$A:$F,2,FALSE))</f>
        <v/>
      </c>
      <c r="C3" s="11" t="str">
        <f>IF(Table2456[[#This Row],[Student ID ]]="","",VLOOKUP(A3,Total!$A:$F,3,FALSE))</f>
        <v/>
      </c>
      <c r="D3" s="11" t="str">
        <f>IF(Table2456[[#This Row],[Student ID ]]="","",VLOOKUP(A3,Total!$A:$F,4,FALSE))</f>
        <v/>
      </c>
      <c r="E3" s="11" t="str">
        <f>IF(Table2456[[#This Row],[Student ID ]]="","",VLOOKUP(A3,Total!$A:$F,5,FALSE))</f>
        <v/>
      </c>
      <c r="F3" s="11" t="str">
        <f>IF(Table2456[[#This Row],[Student ID ]]="","",VLOOKUP(A3,Total!$A:$F,6,FALSE))</f>
        <v/>
      </c>
      <c r="G3" s="11" t="str">
        <f>IF(Table2456[[#This Row],[Student ID ]]="","",VLOOKUP(A3,Total!$A:$F,7,FALSE))</f>
        <v/>
      </c>
      <c r="H3" s="11" t="str">
        <f>IF(Table2456[[#This Row],[Status]]&lt;&gt;"",IF(Table2456[[#This Row],[Status]]="volunteer",4,IF(Table2456[[#This Row],[Status]]="Participant",2,IF(Table2456[[#This Row],[Status]]="Attendee",1))),"")</f>
        <v/>
      </c>
      <c r="I3" s="7"/>
      <c r="J3" s="7"/>
      <c r="K3" s="14"/>
      <c r="L3" s="7"/>
      <c r="M3" s="7"/>
    </row>
    <row r="4" spans="1:13" s="5" customFormat="1" ht="12.75">
      <c r="A4" s="7"/>
      <c r="B4" s="11" t="str">
        <f>IF(Table2456[[#This Row],[Student ID ]]="","",VLOOKUP(A4,Total!$A:$F,2,FALSE))</f>
        <v/>
      </c>
      <c r="C4" s="11" t="str">
        <f>IF(Table2456[[#This Row],[Student ID ]]="","",VLOOKUP(A4,Total!$A:$F,3,FALSE))</f>
        <v/>
      </c>
      <c r="D4" s="11" t="str">
        <f>IF(Table2456[[#This Row],[Student ID ]]="","",VLOOKUP(A4,Total!$A:$F,4,FALSE))</f>
        <v/>
      </c>
      <c r="E4" s="11" t="str">
        <f>IF(Table2456[[#This Row],[Student ID ]]="","",VLOOKUP(A4,Total!$A:$F,5,FALSE))</f>
        <v/>
      </c>
      <c r="F4" s="11" t="str">
        <f>IF(Table2456[[#This Row],[Student ID ]]="","",VLOOKUP(A4,Total!$A:$F,6,FALSE))</f>
        <v/>
      </c>
      <c r="G4" s="11" t="str">
        <f>IF(Table2456[[#This Row],[Student ID ]]="","",VLOOKUP(A4,Total!$A:$F,7,FALSE))</f>
        <v/>
      </c>
      <c r="H4" s="11" t="str">
        <f>IF(Table2456[[#This Row],[Status]]&lt;&gt;"",IF(Table2456[[#This Row],[Status]]="volunteer",4,IF(Table2456[[#This Row],[Status]]="Participant",2,IF(Table2456[[#This Row],[Status]]="Attendee",1))),"")</f>
        <v/>
      </c>
      <c r="I4" s="7"/>
      <c r="J4" s="7"/>
      <c r="K4" s="14"/>
      <c r="L4" s="7"/>
      <c r="M4" s="7"/>
    </row>
    <row r="5" spans="1:13" s="5" customFormat="1" ht="12.75">
      <c r="A5" s="7"/>
      <c r="B5" s="11" t="str">
        <f>IF(Table2456[[#This Row],[Student ID ]]="","",VLOOKUP(A5,Total!$A:$F,2,FALSE))</f>
        <v/>
      </c>
      <c r="C5" s="11" t="str">
        <f>IF(Table2456[[#This Row],[Student ID ]]="","",VLOOKUP(A5,Total!$A:$F,3,FALSE))</f>
        <v/>
      </c>
      <c r="D5" s="11" t="str">
        <f>IF(Table2456[[#This Row],[Student ID ]]="","",VLOOKUP(A5,Total!$A:$F,4,FALSE))</f>
        <v/>
      </c>
      <c r="E5" s="11" t="str">
        <f>IF(Table2456[[#This Row],[Student ID ]]="","",VLOOKUP(A5,Total!$A:$F,5,FALSE))</f>
        <v/>
      </c>
      <c r="F5" s="11" t="str">
        <f>IF(Table2456[[#This Row],[Student ID ]]="","",VLOOKUP(A5,Total!$A:$F,6,FALSE))</f>
        <v/>
      </c>
      <c r="G5" s="11" t="str">
        <f>IF(Table2456[[#This Row],[Student ID ]]="","",VLOOKUP(A5,Total!$A:$F,7,FALSE))</f>
        <v/>
      </c>
      <c r="H5" s="11" t="str">
        <f>IF(Table2456[[#This Row],[Status]]&lt;&gt;"",IF(Table2456[[#This Row],[Status]]="volunteer",4,IF(Table2456[[#This Row],[Status]]="Participant",2,IF(Table2456[[#This Row],[Status]]="Attendee",1))),"")</f>
        <v/>
      </c>
      <c r="I5" s="7"/>
      <c r="J5" s="7"/>
      <c r="K5" s="14"/>
      <c r="L5" s="7"/>
      <c r="M5" s="7"/>
    </row>
    <row r="6" spans="1:13" s="5" customFormat="1" ht="12.75">
      <c r="A6" s="7"/>
      <c r="B6" s="11" t="str">
        <f>IF(Table2456[[#This Row],[Student ID ]]="","",VLOOKUP(A6,Total!$A:$F,2,FALSE))</f>
        <v/>
      </c>
      <c r="C6" s="11" t="str">
        <f>IF(Table2456[[#This Row],[Student ID ]]="","",VLOOKUP(A6,Total!$A:$F,3,FALSE))</f>
        <v/>
      </c>
      <c r="D6" s="11" t="str">
        <f>IF(Table2456[[#This Row],[Student ID ]]="","",VLOOKUP(A6,Total!$A:$F,4,FALSE))</f>
        <v/>
      </c>
      <c r="E6" s="11" t="str">
        <f>IF(Table2456[[#This Row],[Student ID ]]="","",VLOOKUP(A6,Total!$A:$F,5,FALSE))</f>
        <v/>
      </c>
      <c r="F6" s="11" t="str">
        <f>IF(Table2456[[#This Row],[Student ID ]]="","",VLOOKUP(A6,Total!$A:$F,6,FALSE))</f>
        <v/>
      </c>
      <c r="G6" s="11" t="str">
        <f>IF(Table2456[[#This Row],[Student ID ]]="","",VLOOKUP(A6,Total!$A:$F,7,FALSE))</f>
        <v/>
      </c>
      <c r="H6" s="11" t="str">
        <f>IF(Table2456[[#This Row],[Status]]&lt;&gt;"",IF(Table2456[[#This Row],[Status]]="volunteer",4,IF(Table2456[[#This Row],[Status]]="Participant",2,IF(Table2456[[#This Row],[Status]]="Attendee",1))),"")</f>
        <v/>
      </c>
      <c r="I6" s="7"/>
      <c r="J6" s="7"/>
      <c r="K6" s="14"/>
      <c r="L6" s="7"/>
      <c r="M6" s="7"/>
    </row>
    <row r="7" spans="1:13" s="5" customFormat="1" ht="12.75">
      <c r="A7" s="7"/>
      <c r="B7" s="11" t="str">
        <f>IF(Table2456[[#This Row],[Student ID ]]="","",VLOOKUP(A7,Total!$A:$F,2,FALSE))</f>
        <v/>
      </c>
      <c r="C7" s="11" t="str">
        <f>IF(Table2456[[#This Row],[Student ID ]]="","",VLOOKUP(A7,Total!$A:$F,3,FALSE))</f>
        <v/>
      </c>
      <c r="D7" s="11" t="str">
        <f>IF(Table2456[[#This Row],[Student ID ]]="","",VLOOKUP(A7,Total!$A:$F,4,FALSE))</f>
        <v/>
      </c>
      <c r="E7" s="11" t="str">
        <f>IF(Table2456[[#This Row],[Student ID ]]="","",VLOOKUP(A7,Total!$A:$F,5,FALSE))</f>
        <v/>
      </c>
      <c r="F7" s="11" t="str">
        <f>IF(Table2456[[#This Row],[Student ID ]]="","",VLOOKUP(A7,Total!$A:$F,6,FALSE))</f>
        <v/>
      </c>
      <c r="G7" s="11" t="str">
        <f>IF(Table2456[[#This Row],[Student ID ]]="","",VLOOKUP(A7,Total!$A:$F,7,FALSE))</f>
        <v/>
      </c>
      <c r="H7" s="11" t="str">
        <f>IF(Table2456[[#This Row],[Status]]&lt;&gt;"",IF(Table2456[[#This Row],[Status]]="volunteer",4,IF(Table2456[[#This Row],[Status]]="Participant",2,IF(Table2456[[#This Row],[Status]]="Attendee",1))),"")</f>
        <v/>
      </c>
      <c r="I7" s="7"/>
      <c r="J7" s="7"/>
      <c r="K7" s="14"/>
      <c r="L7" s="7"/>
      <c r="M7" s="7"/>
    </row>
    <row r="8" spans="1:13" s="5" customFormat="1" ht="12.75">
      <c r="A8" s="7"/>
      <c r="B8" s="11" t="str">
        <f>IF(Table2456[[#This Row],[Student ID ]]="","",VLOOKUP(A8,Total!$A:$F,2,FALSE))</f>
        <v/>
      </c>
      <c r="C8" s="11" t="str">
        <f>IF(Table2456[[#This Row],[Student ID ]]="","",VLOOKUP(A8,Total!$A:$F,3,FALSE))</f>
        <v/>
      </c>
      <c r="D8" s="11" t="str">
        <f>IF(Table2456[[#This Row],[Student ID ]]="","",VLOOKUP(A8,Total!$A:$F,4,FALSE))</f>
        <v/>
      </c>
      <c r="E8" s="11" t="str">
        <f>IF(Table2456[[#This Row],[Student ID ]]="","",VLOOKUP(A8,Total!$A:$F,5,FALSE))</f>
        <v/>
      </c>
      <c r="F8" s="11" t="str">
        <f>IF(Table2456[[#This Row],[Student ID ]]="","",VLOOKUP(A8,Total!$A:$F,6,FALSE))</f>
        <v/>
      </c>
      <c r="G8" s="11" t="str">
        <f>IF(Table2456[[#This Row],[Student ID ]]="","",VLOOKUP(A8,Total!$A:$F,7,FALSE))</f>
        <v/>
      </c>
      <c r="H8" s="11" t="str">
        <f>IF(Table2456[[#This Row],[Status]]&lt;&gt;"",IF(Table2456[[#This Row],[Status]]="volunteer",4,IF(Table2456[[#This Row],[Status]]="Participant",2,IF(Table2456[[#This Row],[Status]]="Attendee",1))),"")</f>
        <v/>
      </c>
      <c r="I8" s="7"/>
      <c r="J8" s="7"/>
      <c r="K8" s="14"/>
      <c r="L8" s="7"/>
      <c r="M8" s="7"/>
    </row>
    <row r="9" spans="1:13" s="5" customFormat="1" ht="12.75">
      <c r="A9" s="7"/>
      <c r="B9" s="11" t="str">
        <f>IF(Table2456[[#This Row],[Student ID ]]="","",VLOOKUP(A9,Total!$A:$F,2,FALSE))</f>
        <v/>
      </c>
      <c r="C9" s="11" t="str">
        <f>IF(Table2456[[#This Row],[Student ID ]]="","",VLOOKUP(A9,Total!$A:$F,3,FALSE))</f>
        <v/>
      </c>
      <c r="D9" s="11" t="str">
        <f>IF(Table2456[[#This Row],[Student ID ]]="","",VLOOKUP(A9,Total!$A:$F,4,FALSE))</f>
        <v/>
      </c>
      <c r="E9" s="11" t="str">
        <f>IF(Table2456[[#This Row],[Student ID ]]="","",VLOOKUP(A9,Total!$A:$F,5,FALSE))</f>
        <v/>
      </c>
      <c r="F9" s="11" t="str">
        <f>IF(Table2456[[#This Row],[Student ID ]]="","",VLOOKUP(A9,Total!$A:$F,6,FALSE))</f>
        <v/>
      </c>
      <c r="G9" s="11" t="str">
        <f>IF(Table2456[[#This Row],[Student ID ]]="","",VLOOKUP(A9,Total!$A:$F,7,FALSE))</f>
        <v/>
      </c>
      <c r="H9" s="11" t="str">
        <f>IF(Table2456[[#This Row],[Status]]&lt;&gt;"",IF(Table2456[[#This Row],[Status]]="volunteer",4,IF(Table2456[[#This Row],[Status]]="Participant",2,IF(Table2456[[#This Row],[Status]]="Attendee",1))),"")</f>
        <v/>
      </c>
      <c r="I9" s="7"/>
      <c r="J9" s="7"/>
      <c r="K9" s="14"/>
      <c r="L9" s="7"/>
      <c r="M9" s="7"/>
    </row>
    <row r="10" spans="1:13" s="5" customFormat="1" ht="12.75">
      <c r="A10" s="7"/>
      <c r="B10" s="11" t="str">
        <f>IF(Table2456[[#This Row],[Student ID ]]="","",VLOOKUP(A10,Total!$A:$F,2,FALSE))</f>
        <v/>
      </c>
      <c r="C10" s="11" t="str">
        <f>IF(Table2456[[#This Row],[Student ID ]]="","",VLOOKUP(A10,Total!$A:$F,3,FALSE))</f>
        <v/>
      </c>
      <c r="D10" s="11" t="str">
        <f>IF(Table2456[[#This Row],[Student ID ]]="","",VLOOKUP(A10,Total!$A:$F,4,FALSE))</f>
        <v/>
      </c>
      <c r="E10" s="11" t="str">
        <f>IF(Table2456[[#This Row],[Student ID ]]="","",VLOOKUP(A10,Total!$A:$F,5,FALSE))</f>
        <v/>
      </c>
      <c r="F10" s="11" t="str">
        <f>IF(Table2456[[#This Row],[Student ID ]]="","",VLOOKUP(A10,Total!$A:$F,6,FALSE))</f>
        <v/>
      </c>
      <c r="G10" s="11" t="str">
        <f>IF(Table2456[[#This Row],[Student ID ]]="","",VLOOKUP(A10,Total!$A:$F,7,FALSE))</f>
        <v/>
      </c>
      <c r="H10" s="11" t="str">
        <f>IF(Table2456[[#This Row],[Status]]&lt;&gt;"",IF(Table2456[[#This Row],[Status]]="volunteer",4,IF(Table2456[[#This Row],[Status]]="Participant",2,IF(Table2456[[#This Row],[Status]]="Attendee",1))),"")</f>
        <v/>
      </c>
      <c r="I10" s="7"/>
      <c r="J10" s="7"/>
      <c r="K10" s="14"/>
      <c r="L10" s="7"/>
      <c r="M10" s="7"/>
    </row>
    <row r="11" spans="1:13" s="5" customFormat="1" ht="12.75">
      <c r="A11" s="7"/>
      <c r="B11" s="11" t="str">
        <f>IF(Table2456[[#This Row],[Student ID ]]="","",VLOOKUP(A11,Total!$A:$F,2,FALSE))</f>
        <v/>
      </c>
      <c r="C11" s="11" t="str">
        <f>IF(Table2456[[#This Row],[Student ID ]]="","",VLOOKUP(A11,Total!$A:$F,3,FALSE))</f>
        <v/>
      </c>
      <c r="D11" s="11" t="str">
        <f>IF(Table2456[[#This Row],[Student ID ]]="","",VLOOKUP(A11,Total!$A:$F,4,FALSE))</f>
        <v/>
      </c>
      <c r="E11" s="11" t="str">
        <f>IF(Table2456[[#This Row],[Student ID ]]="","",VLOOKUP(A11,Total!$A:$F,5,FALSE))</f>
        <v/>
      </c>
      <c r="F11" s="11" t="str">
        <f>IF(Table2456[[#This Row],[Student ID ]]="","",VLOOKUP(A11,Total!$A:$F,6,FALSE))</f>
        <v/>
      </c>
      <c r="G11" s="11" t="str">
        <f>IF(Table2456[[#This Row],[Student ID ]]="","",VLOOKUP(A11,Total!$A:$F,7,FALSE))</f>
        <v/>
      </c>
      <c r="H11" s="11" t="str">
        <f>IF(Table2456[[#This Row],[Status]]&lt;&gt;"",IF(Table2456[[#This Row],[Status]]="volunteer",4,IF(Table2456[[#This Row],[Status]]="Participant",2,IF(Table2456[[#This Row],[Status]]="Attendee",1))),"")</f>
        <v/>
      </c>
      <c r="I11" s="7"/>
      <c r="J11" s="7"/>
      <c r="K11" s="14"/>
      <c r="L11" s="7"/>
      <c r="M11" s="7"/>
    </row>
    <row r="12" spans="1:13" s="5" customFormat="1" ht="12.75">
      <c r="A12" s="7"/>
      <c r="B12" s="11" t="str">
        <f>IF(Table2456[[#This Row],[Student ID ]]="","",VLOOKUP(A12,Total!$A:$F,2,FALSE))</f>
        <v/>
      </c>
      <c r="C12" s="11" t="str">
        <f>IF(Table2456[[#This Row],[Student ID ]]="","",VLOOKUP(A12,Total!$A:$F,3,FALSE))</f>
        <v/>
      </c>
      <c r="D12" s="11" t="str">
        <f>IF(Table2456[[#This Row],[Student ID ]]="","",VLOOKUP(A12,Total!$A:$F,4,FALSE))</f>
        <v/>
      </c>
      <c r="E12" s="11" t="str">
        <f>IF(Table2456[[#This Row],[Student ID ]]="","",VLOOKUP(A12,Total!$A:$F,5,FALSE))</f>
        <v/>
      </c>
      <c r="F12" s="11" t="str">
        <f>IF(Table2456[[#This Row],[Student ID ]]="","",VLOOKUP(A12,Total!$A:$F,6,FALSE))</f>
        <v/>
      </c>
      <c r="G12" s="11" t="str">
        <f>IF(Table2456[[#This Row],[Student ID ]]="","",VLOOKUP(A12,Total!$A:$F,7,FALSE))</f>
        <v/>
      </c>
      <c r="H12" s="11" t="str">
        <f>IF(Table2456[[#This Row],[Status]]&lt;&gt;"",IF(Table2456[[#This Row],[Status]]="volunteer",4,IF(Table2456[[#This Row],[Status]]="Participant",2,IF(Table2456[[#This Row],[Status]]="Attendee",1))),"")</f>
        <v/>
      </c>
      <c r="I12" s="7"/>
      <c r="J12" s="7"/>
      <c r="K12" s="14"/>
      <c r="L12" s="7"/>
      <c r="M12" s="7"/>
    </row>
    <row r="13" spans="1:13" s="5" customFormat="1" ht="12.75">
      <c r="A13" s="7"/>
      <c r="B13" s="11" t="str">
        <f>IF(Table2456[[#This Row],[Student ID ]]="","",VLOOKUP(A13,Total!$A:$F,2,FALSE))</f>
        <v/>
      </c>
      <c r="C13" s="11" t="str">
        <f>IF(Table2456[[#This Row],[Student ID ]]="","",VLOOKUP(A13,Total!$A:$F,3,FALSE))</f>
        <v/>
      </c>
      <c r="D13" s="11" t="str">
        <f>IF(Table2456[[#This Row],[Student ID ]]="","",VLOOKUP(A13,Total!$A:$F,4,FALSE))</f>
        <v/>
      </c>
      <c r="E13" s="11" t="str">
        <f>IF(Table2456[[#This Row],[Student ID ]]="","",VLOOKUP(A13,Total!$A:$F,5,FALSE))</f>
        <v/>
      </c>
      <c r="F13" s="11" t="str">
        <f>IF(Table2456[[#This Row],[Student ID ]]="","",VLOOKUP(A13,Total!$A:$F,6,FALSE))</f>
        <v/>
      </c>
      <c r="G13" s="11" t="str">
        <f>IF(Table2456[[#This Row],[Student ID ]]="","",VLOOKUP(A13,Total!$A:$F,7,FALSE))</f>
        <v/>
      </c>
      <c r="H13" s="11" t="str">
        <f>IF(Table2456[[#This Row],[Status]]&lt;&gt;"",IF(Table2456[[#This Row],[Status]]="volunteer",4,IF(Table2456[[#This Row],[Status]]="Participant",2,IF(Table2456[[#This Row],[Status]]="Attendee",1))),"")</f>
        <v/>
      </c>
      <c r="I13" s="7"/>
      <c r="J13" s="7"/>
      <c r="K13" s="14"/>
      <c r="L13" s="7"/>
      <c r="M13" s="7"/>
    </row>
    <row r="14" spans="1:13" s="5" customFormat="1" ht="12.75">
      <c r="A14" s="7"/>
      <c r="B14" s="11" t="str">
        <f>IF(Table2456[[#This Row],[Student ID ]]="","",VLOOKUP(A14,Total!$A:$F,2,FALSE))</f>
        <v/>
      </c>
      <c r="C14" s="11" t="str">
        <f>IF(Table2456[[#This Row],[Student ID ]]="","",VLOOKUP(A14,Total!$A:$F,3,FALSE))</f>
        <v/>
      </c>
      <c r="D14" s="11" t="str">
        <f>IF(Table2456[[#This Row],[Student ID ]]="","",VLOOKUP(A14,Total!$A:$F,4,FALSE))</f>
        <v/>
      </c>
      <c r="E14" s="11" t="str">
        <f>IF(Table2456[[#This Row],[Student ID ]]="","",VLOOKUP(A14,Total!$A:$F,5,FALSE))</f>
        <v/>
      </c>
      <c r="F14" s="11" t="str">
        <f>IF(Table2456[[#This Row],[Student ID ]]="","",VLOOKUP(A14,Total!$A:$F,6,FALSE))</f>
        <v/>
      </c>
      <c r="G14" s="11" t="str">
        <f>IF(Table2456[[#This Row],[Student ID ]]="","",VLOOKUP(A14,Total!$A:$F,7,FALSE))</f>
        <v/>
      </c>
      <c r="H14" s="11" t="str">
        <f>IF(Table2456[[#This Row],[Status]]&lt;&gt;"",IF(Table2456[[#This Row],[Status]]="volunteer",4,IF(Table2456[[#This Row],[Status]]="Participant",2,IF(Table2456[[#This Row],[Status]]="Attendee",1))),"")</f>
        <v/>
      </c>
      <c r="I14" s="7"/>
      <c r="J14" s="7"/>
      <c r="K14" s="14"/>
      <c r="L14" s="7"/>
      <c r="M14" s="7"/>
    </row>
    <row r="15" spans="1:13" s="5" customFormat="1" ht="12.75">
      <c r="A15" s="7"/>
      <c r="B15" s="11" t="str">
        <f>IF(Table2456[[#This Row],[Student ID ]]="","",VLOOKUP(A15,Total!$A:$F,2,FALSE))</f>
        <v/>
      </c>
      <c r="C15" s="11" t="str">
        <f>IF(Table2456[[#This Row],[Student ID ]]="","",VLOOKUP(A15,Total!$A:$F,3,FALSE))</f>
        <v/>
      </c>
      <c r="D15" s="11" t="str">
        <f>IF(Table2456[[#This Row],[Student ID ]]="","",VLOOKUP(A15,Total!$A:$F,4,FALSE))</f>
        <v/>
      </c>
      <c r="E15" s="11" t="str">
        <f>IF(Table2456[[#This Row],[Student ID ]]="","",VLOOKUP(A15,Total!$A:$F,5,FALSE))</f>
        <v/>
      </c>
      <c r="F15" s="11" t="str">
        <f>IF(Table2456[[#This Row],[Student ID ]]="","",VLOOKUP(A15,Total!$A:$F,6,FALSE))</f>
        <v/>
      </c>
      <c r="G15" s="11" t="str">
        <f>IF(Table2456[[#This Row],[Student ID ]]="","",VLOOKUP(A15,Total!$A:$F,7,FALSE))</f>
        <v/>
      </c>
      <c r="H15" s="11" t="str">
        <f>IF(Table2456[[#This Row],[Status]]&lt;&gt;"",IF(Table2456[[#This Row],[Status]]="volunteer",4,IF(Table2456[[#This Row],[Status]]="Participant",2,IF(Table2456[[#This Row],[Status]]="Attendee",1))),"")</f>
        <v/>
      </c>
      <c r="I15" s="7"/>
      <c r="J15" s="7"/>
      <c r="K15" s="14"/>
      <c r="L15" s="7"/>
      <c r="M15" s="7"/>
    </row>
    <row r="16" spans="1:13" s="5" customFormat="1" ht="12.75">
      <c r="A16" s="7"/>
      <c r="B16" s="11" t="str">
        <f>IF(Table2456[[#This Row],[Student ID ]]="","",VLOOKUP(A16,Total!$A:$F,2,FALSE))</f>
        <v/>
      </c>
      <c r="C16" s="11" t="str">
        <f>IF(Table2456[[#This Row],[Student ID ]]="","",VLOOKUP(A16,Total!$A:$F,3,FALSE))</f>
        <v/>
      </c>
      <c r="D16" s="11" t="str">
        <f>IF(Table2456[[#This Row],[Student ID ]]="","",VLOOKUP(A16,Total!$A:$F,4,FALSE))</f>
        <v/>
      </c>
      <c r="E16" s="11" t="str">
        <f>IF(Table2456[[#This Row],[Student ID ]]="","",VLOOKUP(A16,Total!$A:$F,5,FALSE))</f>
        <v/>
      </c>
      <c r="F16" s="11" t="str">
        <f>IF(Table2456[[#This Row],[Student ID ]]="","",VLOOKUP(A16,Total!$A:$F,6,FALSE))</f>
        <v/>
      </c>
      <c r="G16" s="11" t="str">
        <f>IF(Table2456[[#This Row],[Student ID ]]="","",VLOOKUP(A16,Total!$A:$F,7,FALSE))</f>
        <v/>
      </c>
      <c r="H16" s="11" t="str">
        <f>IF(Table2456[[#This Row],[Status]]&lt;&gt;"",IF(Table2456[[#This Row],[Status]]="volunteer",4,IF(Table2456[[#This Row],[Status]]="Participant",2,IF(Table2456[[#This Row],[Status]]="Attendee",1))),"")</f>
        <v/>
      </c>
      <c r="I16" s="7"/>
      <c r="J16" s="7"/>
      <c r="K16" s="14"/>
      <c r="L16" s="7"/>
      <c r="M16" s="7"/>
    </row>
    <row r="17" spans="1:13" s="5" customFormat="1" ht="12.75">
      <c r="A17" s="7"/>
      <c r="B17" s="11" t="str">
        <f>IF(Table2456[[#This Row],[Student ID ]]="","",VLOOKUP(A17,Total!$A:$F,2,FALSE))</f>
        <v/>
      </c>
      <c r="C17" s="11" t="str">
        <f>IF(Table2456[[#This Row],[Student ID ]]="","",VLOOKUP(A17,Total!$A:$F,3,FALSE))</f>
        <v/>
      </c>
      <c r="D17" s="11" t="str">
        <f>IF(Table2456[[#This Row],[Student ID ]]="","",VLOOKUP(A17,Total!$A:$F,4,FALSE))</f>
        <v/>
      </c>
      <c r="E17" s="11" t="str">
        <f>IF(Table2456[[#This Row],[Student ID ]]="","",VLOOKUP(A17,Total!$A:$F,5,FALSE))</f>
        <v/>
      </c>
      <c r="F17" s="11" t="str">
        <f>IF(Table2456[[#This Row],[Student ID ]]="","",VLOOKUP(A17,Total!$A:$F,6,FALSE))</f>
        <v/>
      </c>
      <c r="G17" s="11" t="str">
        <f>IF(Table2456[[#This Row],[Student ID ]]="","",VLOOKUP(A17,Total!$A:$F,7,FALSE))</f>
        <v/>
      </c>
      <c r="H17" s="11" t="str">
        <f>IF(Table2456[[#This Row],[Status]]&lt;&gt;"",IF(Table2456[[#This Row],[Status]]="volunteer",4,IF(Table2456[[#This Row],[Status]]="Participant",2,IF(Table2456[[#This Row],[Status]]="Attendee",1))),"")</f>
        <v/>
      </c>
      <c r="I17" s="7"/>
      <c r="J17" s="7"/>
      <c r="K17" s="14"/>
      <c r="L17" s="7"/>
      <c r="M17" s="7"/>
    </row>
    <row r="18" spans="1:13" s="5" customFormat="1" ht="12.75">
      <c r="A18" s="7"/>
      <c r="B18" s="11" t="str">
        <f>IF(Table2456[[#This Row],[Student ID ]]="","",VLOOKUP(A18,Total!$A:$F,2,FALSE))</f>
        <v/>
      </c>
      <c r="C18" s="11" t="str">
        <f>IF(Table2456[[#This Row],[Student ID ]]="","",VLOOKUP(A18,Total!$A:$F,3,FALSE))</f>
        <v/>
      </c>
      <c r="D18" s="11" t="str">
        <f>IF(Table2456[[#This Row],[Student ID ]]="","",VLOOKUP(A18,Total!$A:$F,4,FALSE))</f>
        <v/>
      </c>
      <c r="E18" s="11" t="str">
        <f>IF(Table2456[[#This Row],[Student ID ]]="","",VLOOKUP(A18,Total!$A:$F,5,FALSE))</f>
        <v/>
      </c>
      <c r="F18" s="11" t="str">
        <f>IF(Table2456[[#This Row],[Student ID ]]="","",VLOOKUP(A18,Total!$A:$F,6,FALSE))</f>
        <v/>
      </c>
      <c r="G18" s="11" t="str">
        <f>IF(Table2456[[#This Row],[Student ID ]]="","",VLOOKUP(A18,Total!$A:$F,7,FALSE))</f>
        <v/>
      </c>
      <c r="H18" s="11" t="str">
        <f>IF(Table2456[[#This Row],[Status]]&lt;&gt;"",IF(Table2456[[#This Row],[Status]]="volunteer",4,IF(Table2456[[#This Row],[Status]]="Participant",2,IF(Table2456[[#This Row],[Status]]="Attendee",1))),"")</f>
        <v/>
      </c>
      <c r="I18" s="7"/>
      <c r="J18" s="7"/>
      <c r="K18" s="14"/>
      <c r="L18" s="7"/>
      <c r="M18" s="7"/>
    </row>
    <row r="19" spans="1:13" s="5" customFormat="1" ht="12.75">
      <c r="A19" s="7"/>
      <c r="B19" s="11" t="str">
        <f>IF(Table2456[[#This Row],[Student ID ]]="","",VLOOKUP(A19,Total!$A:$F,2,FALSE))</f>
        <v/>
      </c>
      <c r="C19" s="11" t="str">
        <f>IF(Table2456[[#This Row],[Student ID ]]="","",VLOOKUP(A19,Total!$A:$F,3,FALSE))</f>
        <v/>
      </c>
      <c r="D19" s="11" t="str">
        <f>IF(Table2456[[#This Row],[Student ID ]]="","",VLOOKUP(A19,Total!$A:$F,4,FALSE))</f>
        <v/>
      </c>
      <c r="E19" s="11" t="str">
        <f>IF(Table2456[[#This Row],[Student ID ]]="","",VLOOKUP(A19,Total!$A:$F,5,FALSE))</f>
        <v/>
      </c>
      <c r="F19" s="11" t="str">
        <f>IF(Table2456[[#This Row],[Student ID ]]="","",VLOOKUP(A19,Total!$A:$F,6,FALSE))</f>
        <v/>
      </c>
      <c r="G19" s="11" t="str">
        <f>IF(Table2456[[#This Row],[Student ID ]]="","",VLOOKUP(A19,Total!$A:$F,7,FALSE))</f>
        <v/>
      </c>
      <c r="H19" s="11" t="str">
        <f>IF(Table2456[[#This Row],[Status]]&lt;&gt;"",IF(Table2456[[#This Row],[Status]]="volunteer",4,IF(Table2456[[#This Row],[Status]]="Participant",2,IF(Table2456[[#This Row],[Status]]="Attendee",1))),"")</f>
        <v/>
      </c>
      <c r="I19" s="7"/>
      <c r="J19" s="7"/>
      <c r="K19" s="14"/>
      <c r="L19" s="7"/>
      <c r="M19" s="7"/>
    </row>
    <row r="20" spans="1:13" s="5" customFormat="1" ht="12.75">
      <c r="A20" s="7"/>
      <c r="B20" s="11" t="str">
        <f>IF(Table2456[[#This Row],[Student ID ]]="","",VLOOKUP(A20,Total!$A:$F,2,FALSE))</f>
        <v/>
      </c>
      <c r="C20" s="11" t="str">
        <f>IF(Table2456[[#This Row],[Student ID ]]="","",VLOOKUP(A20,Total!$A:$F,3,FALSE))</f>
        <v/>
      </c>
      <c r="D20" s="11" t="str">
        <f>IF(Table2456[[#This Row],[Student ID ]]="","",VLOOKUP(A20,Total!$A:$F,4,FALSE))</f>
        <v/>
      </c>
      <c r="E20" s="11" t="str">
        <f>IF(Table2456[[#This Row],[Student ID ]]="","",VLOOKUP(A20,Total!$A:$F,5,FALSE))</f>
        <v/>
      </c>
      <c r="F20" s="11" t="str">
        <f>IF(Table2456[[#This Row],[Student ID ]]="","",VLOOKUP(A20,Total!$A:$F,6,FALSE))</f>
        <v/>
      </c>
      <c r="G20" s="11" t="str">
        <f>IF(Table2456[[#This Row],[Student ID ]]="","",VLOOKUP(A20,Total!$A:$F,7,FALSE))</f>
        <v/>
      </c>
      <c r="H20" s="11" t="str">
        <f>IF(Table2456[[#This Row],[Status]]&lt;&gt;"",IF(Table2456[[#This Row],[Status]]="volunteer",4,IF(Table2456[[#This Row],[Status]]="Participant",2,IF(Table2456[[#This Row],[Status]]="Attendee",1))),"")</f>
        <v/>
      </c>
      <c r="I20" s="7"/>
      <c r="J20" s="7"/>
      <c r="K20" s="14"/>
      <c r="L20" s="7"/>
      <c r="M20" s="7"/>
    </row>
    <row r="21" spans="1:13" s="5" customFormat="1" ht="12.75">
      <c r="A21" s="7"/>
      <c r="B21" s="11" t="str">
        <f>IF(Table2456[[#This Row],[Student ID ]]="","",VLOOKUP(A21,Total!$A:$F,2,FALSE))</f>
        <v/>
      </c>
      <c r="C21" s="11" t="str">
        <f>IF(Table2456[[#This Row],[Student ID ]]="","",VLOOKUP(A21,Total!$A:$F,3,FALSE))</f>
        <v/>
      </c>
      <c r="D21" s="11" t="str">
        <f>IF(Table2456[[#This Row],[Student ID ]]="","",VLOOKUP(A21,Total!$A:$F,4,FALSE))</f>
        <v/>
      </c>
      <c r="E21" s="11" t="str">
        <f>IF(Table2456[[#This Row],[Student ID ]]="","",VLOOKUP(A21,Total!$A:$F,5,FALSE))</f>
        <v/>
      </c>
      <c r="F21" s="11" t="str">
        <f>IF(Table2456[[#This Row],[Student ID ]]="","",VLOOKUP(A21,Total!$A:$F,6,FALSE))</f>
        <v/>
      </c>
      <c r="G21" s="11" t="str">
        <f>IF(Table2456[[#This Row],[Student ID ]]="","",VLOOKUP(A21,Total!$A:$F,7,FALSE))</f>
        <v/>
      </c>
      <c r="H21" s="11" t="str">
        <f>IF(Table2456[[#This Row],[Status]]&lt;&gt;"",IF(Table2456[[#This Row],[Status]]="volunteer",4,IF(Table2456[[#This Row],[Status]]="Participant",2,IF(Table2456[[#This Row],[Status]]="Attendee",1))),"")</f>
        <v/>
      </c>
      <c r="I21" s="7"/>
      <c r="J21" s="7"/>
      <c r="K21" s="14"/>
      <c r="L21" s="7"/>
      <c r="M21" s="7"/>
    </row>
    <row r="22" spans="1:13" s="5" customFormat="1" ht="12.75">
      <c r="A22" s="7"/>
      <c r="B22" s="11" t="str">
        <f>IF(Table2456[[#This Row],[Student ID ]]="","",VLOOKUP(A22,Total!$A:$F,2,FALSE))</f>
        <v/>
      </c>
      <c r="C22" s="11" t="str">
        <f>IF(Table2456[[#This Row],[Student ID ]]="","",VLOOKUP(A22,Total!$A:$F,3,FALSE))</f>
        <v/>
      </c>
      <c r="D22" s="11" t="str">
        <f>IF(Table2456[[#This Row],[Student ID ]]="","",VLOOKUP(A22,Total!$A:$F,4,FALSE))</f>
        <v/>
      </c>
      <c r="E22" s="11" t="str">
        <f>IF(Table2456[[#This Row],[Student ID ]]="","",VLOOKUP(A22,Total!$A:$F,5,FALSE))</f>
        <v/>
      </c>
      <c r="F22" s="11" t="str">
        <f>IF(Table2456[[#This Row],[Student ID ]]="","",VLOOKUP(A22,Total!$A:$F,6,FALSE))</f>
        <v/>
      </c>
      <c r="G22" s="11" t="str">
        <f>IF(Table2456[[#This Row],[Student ID ]]="","",VLOOKUP(A22,Total!$A:$F,7,FALSE))</f>
        <v/>
      </c>
      <c r="H22" s="11" t="str">
        <f>IF(Table2456[[#This Row],[Status]]&lt;&gt;"",IF(Table2456[[#This Row],[Status]]="volunteer",4,IF(Table2456[[#This Row],[Status]]="Participant",2,IF(Table2456[[#This Row],[Status]]="Attendee",1))),"")</f>
        <v/>
      </c>
      <c r="I22" s="7"/>
      <c r="J22" s="7"/>
      <c r="K22" s="14"/>
      <c r="L22" s="7"/>
      <c r="M22" s="7"/>
    </row>
    <row r="23" spans="1:13" s="5" customFormat="1" ht="12.75">
      <c r="A23" s="7"/>
      <c r="B23" s="11" t="str">
        <f>IF(Table2456[[#This Row],[Student ID ]]="","",VLOOKUP(A23,Total!$A:$F,2,FALSE))</f>
        <v/>
      </c>
      <c r="C23" s="11" t="str">
        <f>IF(Table2456[[#This Row],[Student ID ]]="","",VLOOKUP(A23,Total!$A:$F,3,FALSE))</f>
        <v/>
      </c>
      <c r="D23" s="11" t="str">
        <f>IF(Table2456[[#This Row],[Student ID ]]="","",VLOOKUP(A23,Total!$A:$F,4,FALSE))</f>
        <v/>
      </c>
      <c r="E23" s="11" t="str">
        <f>IF(Table2456[[#This Row],[Student ID ]]="","",VLOOKUP(A23,Total!$A:$F,5,FALSE))</f>
        <v/>
      </c>
      <c r="F23" s="11" t="str">
        <f>IF(Table2456[[#This Row],[Student ID ]]="","",VLOOKUP(A23,Total!$A:$F,6,FALSE))</f>
        <v/>
      </c>
      <c r="G23" s="11" t="str">
        <f>IF(Table2456[[#This Row],[Student ID ]]="","",VLOOKUP(A23,Total!$A:$F,7,FALSE))</f>
        <v/>
      </c>
      <c r="H23" s="11" t="str">
        <f>IF(Table2456[[#This Row],[Status]]&lt;&gt;"",IF(Table2456[[#This Row],[Status]]="volunteer",4,IF(Table2456[[#This Row],[Status]]="Participant",2,IF(Table2456[[#This Row],[Status]]="Attendee",1))),"")</f>
        <v/>
      </c>
      <c r="I23" s="7"/>
      <c r="J23" s="7"/>
      <c r="K23" s="14"/>
      <c r="L23" s="7"/>
      <c r="M23" s="7"/>
    </row>
    <row r="24" spans="1:13" s="5" customFormat="1" ht="12.75">
      <c r="A24" s="7"/>
      <c r="B24" s="11" t="str">
        <f>IF(Table2456[[#This Row],[Student ID ]]="","",VLOOKUP(A24,Total!$A:$F,2,FALSE))</f>
        <v/>
      </c>
      <c r="C24" s="11" t="str">
        <f>IF(Table2456[[#This Row],[Student ID ]]="","",VLOOKUP(A24,Total!$A:$F,3,FALSE))</f>
        <v/>
      </c>
      <c r="D24" s="11" t="str">
        <f>IF(Table2456[[#This Row],[Student ID ]]="","",VLOOKUP(A24,Total!$A:$F,4,FALSE))</f>
        <v/>
      </c>
      <c r="E24" s="11" t="str">
        <f>IF(Table2456[[#This Row],[Student ID ]]="","",VLOOKUP(A24,Total!$A:$F,5,FALSE))</f>
        <v/>
      </c>
      <c r="F24" s="11" t="str">
        <f>IF(Table2456[[#This Row],[Student ID ]]="","",VLOOKUP(A24,Total!$A:$F,6,FALSE))</f>
        <v/>
      </c>
      <c r="G24" s="11" t="str">
        <f>IF(Table2456[[#This Row],[Student ID ]]="","",VLOOKUP(A24,Total!$A:$F,7,FALSE))</f>
        <v/>
      </c>
      <c r="H24" s="11" t="str">
        <f>IF(Table2456[[#This Row],[Status]]&lt;&gt;"",IF(Table2456[[#This Row],[Status]]="volunteer",4,IF(Table2456[[#This Row],[Status]]="Participant",2,IF(Table2456[[#This Row],[Status]]="Attendee",1))),"")</f>
        <v/>
      </c>
      <c r="I24" s="7"/>
      <c r="J24" s="7"/>
      <c r="K24" s="14"/>
      <c r="L24" s="7"/>
      <c r="M24" s="7"/>
    </row>
    <row r="25" spans="1:13" s="5" customFormat="1" ht="12.75">
      <c r="A25" s="7"/>
      <c r="B25" s="11" t="str">
        <f>IF(Table2456[[#This Row],[Student ID ]]="","",VLOOKUP(A25,Total!$A:$F,2,FALSE))</f>
        <v/>
      </c>
      <c r="C25" s="11" t="str">
        <f>IF(Table2456[[#This Row],[Student ID ]]="","",VLOOKUP(A25,Total!$A:$F,3,FALSE))</f>
        <v/>
      </c>
      <c r="D25" s="11" t="str">
        <f>IF(Table2456[[#This Row],[Student ID ]]="","",VLOOKUP(A25,Total!$A:$F,4,FALSE))</f>
        <v/>
      </c>
      <c r="E25" s="11" t="str">
        <f>IF(Table2456[[#This Row],[Student ID ]]="","",VLOOKUP(A25,Total!$A:$F,5,FALSE))</f>
        <v/>
      </c>
      <c r="F25" s="11" t="str">
        <f>IF(Table2456[[#This Row],[Student ID ]]="","",VLOOKUP(A25,Total!$A:$F,6,FALSE))</f>
        <v/>
      </c>
      <c r="G25" s="11" t="str">
        <f>IF(Table2456[[#This Row],[Student ID ]]="","",VLOOKUP(A25,Total!$A:$F,7,FALSE))</f>
        <v/>
      </c>
      <c r="H25" s="11" t="str">
        <f>IF(Table2456[[#This Row],[Status]]&lt;&gt;"",IF(Table2456[[#This Row],[Status]]="volunteer",4,IF(Table2456[[#This Row],[Status]]="Participant",2,IF(Table2456[[#This Row],[Status]]="Attendee",1))),"")</f>
        <v/>
      </c>
      <c r="I25" s="7"/>
      <c r="J25" s="7"/>
      <c r="K25" s="14"/>
      <c r="L25" s="7"/>
      <c r="M25" s="7"/>
    </row>
    <row r="26" spans="1:13" s="5" customFormat="1" ht="12.75">
      <c r="A26" s="7"/>
      <c r="B26" s="11" t="str">
        <f>IF(Table2456[[#This Row],[Student ID ]]="","",VLOOKUP(A26,Total!$A:$F,2,FALSE))</f>
        <v/>
      </c>
      <c r="C26" s="11" t="str">
        <f>IF(Table2456[[#This Row],[Student ID ]]="","",VLOOKUP(A26,Total!$A:$F,3,FALSE))</f>
        <v/>
      </c>
      <c r="D26" s="11" t="str">
        <f>IF(Table2456[[#This Row],[Student ID ]]="","",VLOOKUP(A26,Total!$A:$F,4,FALSE))</f>
        <v/>
      </c>
      <c r="E26" s="11" t="str">
        <f>IF(Table2456[[#This Row],[Student ID ]]="","",VLOOKUP(A26,Total!$A:$F,5,FALSE))</f>
        <v/>
      </c>
      <c r="F26" s="11" t="str">
        <f>IF(Table2456[[#This Row],[Student ID ]]="","",VLOOKUP(A26,Total!$A:$F,6,FALSE))</f>
        <v/>
      </c>
      <c r="G26" s="11" t="str">
        <f>IF(Table2456[[#This Row],[Student ID ]]="","",VLOOKUP(A26,Total!$A:$F,7,FALSE))</f>
        <v/>
      </c>
      <c r="H26" s="11" t="str">
        <f>IF(Table2456[[#This Row],[Status]]&lt;&gt;"",IF(Table2456[[#This Row],[Status]]="volunteer",4,IF(Table2456[[#This Row],[Status]]="Participant",2,IF(Table2456[[#This Row],[Status]]="Attendee",1))),"")</f>
        <v/>
      </c>
      <c r="I26" s="7"/>
      <c r="J26" s="7"/>
      <c r="K26" s="14"/>
      <c r="L26" s="7"/>
      <c r="M26" s="7"/>
    </row>
    <row r="27" spans="1:13" s="5" customFormat="1" ht="12.75">
      <c r="A27" s="7"/>
      <c r="B27" s="11" t="str">
        <f>IF(Table2456[[#This Row],[Student ID ]]="","",VLOOKUP(A27,Total!$A:$F,2,FALSE))</f>
        <v/>
      </c>
      <c r="C27" s="11" t="str">
        <f>IF(Table2456[[#This Row],[Student ID ]]="","",VLOOKUP(A27,Total!$A:$F,3,FALSE))</f>
        <v/>
      </c>
      <c r="D27" s="11" t="str">
        <f>IF(Table2456[[#This Row],[Student ID ]]="","",VLOOKUP(A27,Total!$A:$F,4,FALSE))</f>
        <v/>
      </c>
      <c r="E27" s="11" t="str">
        <f>IF(Table2456[[#This Row],[Student ID ]]="","",VLOOKUP(A27,Total!$A:$F,5,FALSE))</f>
        <v/>
      </c>
      <c r="F27" s="11" t="str">
        <f>IF(Table2456[[#This Row],[Student ID ]]="","",VLOOKUP(A27,Total!$A:$F,6,FALSE))</f>
        <v/>
      </c>
      <c r="G27" s="11" t="str">
        <f>IF(Table2456[[#This Row],[Student ID ]]="","",VLOOKUP(A27,Total!$A:$F,7,FALSE))</f>
        <v/>
      </c>
      <c r="H27" s="11" t="str">
        <f>IF(Table2456[[#This Row],[Status]]&lt;&gt;"",IF(Table2456[[#This Row],[Status]]="volunteer",4,IF(Table2456[[#This Row],[Status]]="Participant",2,IF(Table2456[[#This Row],[Status]]="Attendee",1))),"")</f>
        <v/>
      </c>
      <c r="I27" s="7"/>
      <c r="J27" s="7"/>
      <c r="K27" s="14"/>
      <c r="L27" s="7"/>
      <c r="M27" s="7"/>
    </row>
    <row r="28" spans="1:13" s="5" customFormat="1" ht="12.75">
      <c r="A28" s="7"/>
      <c r="B28" s="11" t="str">
        <f>IF(Table2456[[#This Row],[Student ID ]]="","",VLOOKUP(A28,Total!$A:$F,2,FALSE))</f>
        <v/>
      </c>
      <c r="C28" s="11" t="str">
        <f>IF(Table2456[[#This Row],[Student ID ]]="","",VLOOKUP(A28,Total!$A:$F,3,FALSE))</f>
        <v/>
      </c>
      <c r="D28" s="11" t="str">
        <f>IF(Table2456[[#This Row],[Student ID ]]="","",VLOOKUP(A28,Total!$A:$F,4,FALSE))</f>
        <v/>
      </c>
      <c r="E28" s="11" t="str">
        <f>IF(Table2456[[#This Row],[Student ID ]]="","",VLOOKUP(A28,Total!$A:$F,5,FALSE))</f>
        <v/>
      </c>
      <c r="F28" s="11" t="str">
        <f>IF(Table2456[[#This Row],[Student ID ]]="","",VLOOKUP(A28,Total!$A:$F,6,FALSE))</f>
        <v/>
      </c>
      <c r="G28" s="11" t="str">
        <f>IF(Table2456[[#This Row],[Student ID ]]="","",VLOOKUP(A28,Total!$A:$F,7,FALSE))</f>
        <v/>
      </c>
      <c r="H28" s="11" t="str">
        <f>IF(Table2456[[#This Row],[Status]]&lt;&gt;"",IF(Table2456[[#This Row],[Status]]="volunteer",4,IF(Table2456[[#This Row],[Status]]="Participant",2,IF(Table2456[[#This Row],[Status]]="Attendee",1))),"")</f>
        <v/>
      </c>
      <c r="I28" s="7"/>
      <c r="J28" s="7"/>
      <c r="K28" s="14"/>
      <c r="L28" s="7"/>
      <c r="M28" s="7"/>
    </row>
    <row r="29" spans="1:13" s="5" customFormat="1" ht="12.75">
      <c r="A29" s="7"/>
      <c r="B29" s="11" t="str">
        <f>IF(Table2456[[#This Row],[Student ID ]]="","",VLOOKUP(A29,Total!$A:$F,2,FALSE))</f>
        <v/>
      </c>
      <c r="C29" s="11" t="str">
        <f>IF(Table2456[[#This Row],[Student ID ]]="","",VLOOKUP(A29,Total!$A:$F,3,FALSE))</f>
        <v/>
      </c>
      <c r="D29" s="11" t="str">
        <f>IF(Table2456[[#This Row],[Student ID ]]="","",VLOOKUP(A29,Total!$A:$F,4,FALSE))</f>
        <v/>
      </c>
      <c r="E29" s="11" t="str">
        <f>IF(Table2456[[#This Row],[Student ID ]]="","",VLOOKUP(A29,Total!$A:$F,5,FALSE))</f>
        <v/>
      </c>
      <c r="F29" s="11" t="str">
        <f>IF(Table2456[[#This Row],[Student ID ]]="","",VLOOKUP(A29,Total!$A:$F,6,FALSE))</f>
        <v/>
      </c>
      <c r="G29" s="11" t="str">
        <f>IF(Table2456[[#This Row],[Student ID ]]="","",VLOOKUP(A29,Total!$A:$F,7,FALSE))</f>
        <v/>
      </c>
      <c r="H29" s="11" t="str">
        <f>IF(Table2456[[#This Row],[Status]]&lt;&gt;"",IF(Table2456[[#This Row],[Status]]="volunteer",4,IF(Table2456[[#This Row],[Status]]="Participant",2,IF(Table2456[[#This Row],[Status]]="Attendee",1))),"")</f>
        <v/>
      </c>
      <c r="I29" s="7"/>
      <c r="J29" s="7"/>
      <c r="K29" s="14"/>
      <c r="L29" s="7"/>
      <c r="M29" s="7"/>
    </row>
    <row r="30" spans="1:13" s="5" customFormat="1" ht="12.75">
      <c r="A30" s="7"/>
      <c r="B30" s="11" t="str">
        <f>IF(Table2456[[#This Row],[Student ID ]]="","",VLOOKUP(A30,Total!$A:$F,2,FALSE))</f>
        <v/>
      </c>
      <c r="C30" s="11" t="str">
        <f>IF(Table2456[[#This Row],[Student ID ]]="","",VLOOKUP(A30,Total!$A:$F,3,FALSE))</f>
        <v/>
      </c>
      <c r="D30" s="11" t="str">
        <f>IF(Table2456[[#This Row],[Student ID ]]="","",VLOOKUP(A30,Total!$A:$F,4,FALSE))</f>
        <v/>
      </c>
      <c r="E30" s="11" t="str">
        <f>IF(Table2456[[#This Row],[Student ID ]]="","",VLOOKUP(A30,Total!$A:$F,5,FALSE))</f>
        <v/>
      </c>
      <c r="F30" s="11" t="str">
        <f>IF(Table2456[[#This Row],[Student ID ]]="","",VLOOKUP(A30,Total!$A:$F,6,FALSE))</f>
        <v/>
      </c>
      <c r="G30" s="11" t="str">
        <f>IF(Table2456[[#This Row],[Student ID ]]="","",VLOOKUP(A30,Total!$A:$F,7,FALSE))</f>
        <v/>
      </c>
      <c r="H30" s="11" t="str">
        <f>IF(Table2456[[#This Row],[Status]]&lt;&gt;"",IF(Table2456[[#This Row],[Status]]="volunteer",4,IF(Table2456[[#This Row],[Status]]="Participant",2,IF(Table2456[[#This Row],[Status]]="Attendee",1))),"")</f>
        <v/>
      </c>
      <c r="I30" s="7"/>
      <c r="J30" s="7"/>
      <c r="K30" s="14"/>
      <c r="L30" s="7"/>
      <c r="M30" s="7"/>
    </row>
    <row r="31" spans="1:13" s="5" customFormat="1" ht="12.75">
      <c r="A31" s="7"/>
      <c r="B31" s="11" t="str">
        <f>IF(Table2456[[#This Row],[Student ID ]]="","",VLOOKUP(A31,Total!$A:$F,2,FALSE))</f>
        <v/>
      </c>
      <c r="C31" s="11" t="str">
        <f>IF(Table2456[[#This Row],[Student ID ]]="","",VLOOKUP(A31,Total!$A:$F,3,FALSE))</f>
        <v/>
      </c>
      <c r="D31" s="11" t="str">
        <f>IF(Table2456[[#This Row],[Student ID ]]="","",VLOOKUP(A31,Total!$A:$F,4,FALSE))</f>
        <v/>
      </c>
      <c r="E31" s="11" t="str">
        <f>IF(Table2456[[#This Row],[Student ID ]]="","",VLOOKUP(A31,Total!$A:$F,5,FALSE))</f>
        <v/>
      </c>
      <c r="F31" s="11" t="str">
        <f>IF(Table2456[[#This Row],[Student ID ]]="","",VLOOKUP(A31,Total!$A:$F,6,FALSE))</f>
        <v/>
      </c>
      <c r="G31" s="11" t="str">
        <f>IF(Table2456[[#This Row],[Student ID ]]="","",VLOOKUP(A31,Total!$A:$F,7,FALSE))</f>
        <v/>
      </c>
      <c r="H31" s="11" t="str">
        <f>IF(Table2456[[#This Row],[Status]]&lt;&gt;"",IF(Table2456[[#This Row],[Status]]="volunteer",4,IF(Table2456[[#This Row],[Status]]="Participant",2,IF(Table2456[[#This Row],[Status]]="Attendee",1))),"")</f>
        <v/>
      </c>
      <c r="I31" s="7"/>
      <c r="J31" s="7"/>
      <c r="K31" s="14"/>
      <c r="L31" s="7"/>
      <c r="M31" s="7"/>
    </row>
    <row r="32" spans="1:13" s="5" customFormat="1" ht="12.75">
      <c r="A32" s="7"/>
      <c r="B32" s="11" t="str">
        <f>IF(Table2456[[#This Row],[Student ID ]]="","",VLOOKUP(A32,Total!$A:$F,2,FALSE))</f>
        <v/>
      </c>
      <c r="C32" s="11" t="str">
        <f>IF(Table2456[[#This Row],[Student ID ]]="","",VLOOKUP(A32,Total!$A:$F,3,FALSE))</f>
        <v/>
      </c>
      <c r="D32" s="11" t="str">
        <f>IF(Table2456[[#This Row],[Student ID ]]="","",VLOOKUP(A32,Total!$A:$F,4,FALSE))</f>
        <v/>
      </c>
      <c r="E32" s="11" t="str">
        <f>IF(Table2456[[#This Row],[Student ID ]]="","",VLOOKUP(A32,Total!$A:$F,5,FALSE))</f>
        <v/>
      </c>
      <c r="F32" s="11" t="str">
        <f>IF(Table2456[[#This Row],[Student ID ]]="","",VLOOKUP(A32,Total!$A:$F,6,FALSE))</f>
        <v/>
      </c>
      <c r="G32" s="11" t="str">
        <f>IF(Table2456[[#This Row],[Student ID ]]="","",VLOOKUP(A32,Total!$A:$F,7,FALSE))</f>
        <v/>
      </c>
      <c r="H32" s="11" t="str">
        <f>IF(Table2456[[#This Row],[Status]]&lt;&gt;"",IF(Table2456[[#This Row],[Status]]="volunteer",4,IF(Table2456[[#This Row],[Status]]="Participant",2,IF(Table2456[[#This Row],[Status]]="Attendee",1))),"")</f>
        <v/>
      </c>
      <c r="I32" s="7"/>
      <c r="J32" s="7"/>
      <c r="K32" s="14"/>
      <c r="L32" s="7"/>
      <c r="M32" s="7"/>
    </row>
    <row r="33" spans="1:13" s="5" customFormat="1" ht="12.75">
      <c r="A33" s="7"/>
      <c r="B33" s="11" t="str">
        <f>IF(Table2456[[#This Row],[Student ID ]]="","",VLOOKUP(A33,Total!$A:$F,2,FALSE))</f>
        <v/>
      </c>
      <c r="C33" s="11" t="str">
        <f>IF(Table2456[[#This Row],[Student ID ]]="","",VLOOKUP(A33,Total!$A:$F,3,FALSE))</f>
        <v/>
      </c>
      <c r="D33" s="11" t="str">
        <f>IF(Table2456[[#This Row],[Student ID ]]="","",VLOOKUP(A33,Total!$A:$F,4,FALSE))</f>
        <v/>
      </c>
      <c r="E33" s="11" t="str">
        <f>IF(Table2456[[#This Row],[Student ID ]]="","",VLOOKUP(A33,Total!$A:$F,5,FALSE))</f>
        <v/>
      </c>
      <c r="F33" s="11" t="str">
        <f>IF(Table2456[[#This Row],[Student ID ]]="","",VLOOKUP(A33,Total!$A:$F,6,FALSE))</f>
        <v/>
      </c>
      <c r="G33" s="11" t="str">
        <f>IF(Table2456[[#This Row],[Student ID ]]="","",VLOOKUP(A33,Total!$A:$F,7,FALSE))</f>
        <v/>
      </c>
      <c r="H33" s="11" t="str">
        <f>IF(Table2456[[#This Row],[Status]]&lt;&gt;"",IF(Table2456[[#This Row],[Status]]="volunteer",4,IF(Table2456[[#This Row],[Status]]="Participant",2,IF(Table2456[[#This Row],[Status]]="Attendee",1))),"")</f>
        <v/>
      </c>
      <c r="I33" s="7"/>
      <c r="J33" s="7"/>
      <c r="K33" s="14"/>
      <c r="L33" s="7"/>
      <c r="M33" s="7"/>
    </row>
    <row r="34" spans="1:13" s="5" customFormat="1" ht="12.75">
      <c r="A34" s="7"/>
      <c r="B34" s="11" t="str">
        <f>IF(Table2456[[#This Row],[Student ID ]]="","",VLOOKUP(A34,Total!$A:$F,2,FALSE))</f>
        <v/>
      </c>
      <c r="C34" s="11" t="str">
        <f>IF(Table2456[[#This Row],[Student ID ]]="","",VLOOKUP(A34,Total!$A:$F,3,FALSE))</f>
        <v/>
      </c>
      <c r="D34" s="11" t="str">
        <f>IF(Table2456[[#This Row],[Student ID ]]="","",VLOOKUP(A34,Total!$A:$F,4,FALSE))</f>
        <v/>
      </c>
      <c r="E34" s="11" t="str">
        <f>IF(Table2456[[#This Row],[Student ID ]]="","",VLOOKUP(A34,Total!$A:$F,5,FALSE))</f>
        <v/>
      </c>
      <c r="F34" s="11" t="str">
        <f>IF(Table2456[[#This Row],[Student ID ]]="","",VLOOKUP(A34,Total!$A:$F,6,FALSE))</f>
        <v/>
      </c>
      <c r="G34" s="11" t="str">
        <f>IF(Table2456[[#This Row],[Student ID ]]="","",VLOOKUP(A34,Total!$A:$F,7,FALSE))</f>
        <v/>
      </c>
      <c r="H34" s="11" t="str">
        <f>IF(Table2456[[#This Row],[Status]]&lt;&gt;"",IF(Table2456[[#This Row],[Status]]="volunteer",4,IF(Table2456[[#This Row],[Status]]="Participant",2,IF(Table2456[[#This Row],[Status]]="Attendee",1))),"")</f>
        <v/>
      </c>
      <c r="I34" s="7"/>
      <c r="J34" s="7"/>
      <c r="K34" s="14"/>
      <c r="L34" s="7"/>
      <c r="M34" s="7"/>
    </row>
    <row r="35" spans="1:13" s="5" customFormat="1" ht="12.75">
      <c r="A35" s="7"/>
      <c r="B35" s="11" t="str">
        <f>IF(Table2456[[#This Row],[Student ID ]]="","",VLOOKUP(A35,Total!$A:$F,2,FALSE))</f>
        <v/>
      </c>
      <c r="C35" s="11" t="str">
        <f>IF(Table2456[[#This Row],[Student ID ]]="","",VLOOKUP(A35,Total!$A:$F,3,FALSE))</f>
        <v/>
      </c>
      <c r="D35" s="11" t="str">
        <f>IF(Table2456[[#This Row],[Student ID ]]="","",VLOOKUP(A35,Total!$A:$F,4,FALSE))</f>
        <v/>
      </c>
      <c r="E35" s="11" t="str">
        <f>IF(Table2456[[#This Row],[Student ID ]]="","",VLOOKUP(A35,Total!$A:$F,5,FALSE))</f>
        <v/>
      </c>
      <c r="F35" s="11" t="str">
        <f>IF(Table2456[[#This Row],[Student ID ]]="","",VLOOKUP(A35,Total!$A:$F,6,FALSE))</f>
        <v/>
      </c>
      <c r="G35" s="11" t="str">
        <f>IF(Table2456[[#This Row],[Student ID ]]="","",VLOOKUP(A35,Total!$A:$F,7,FALSE))</f>
        <v/>
      </c>
      <c r="H35" s="11" t="str">
        <f>IF(Table2456[[#This Row],[Status]]&lt;&gt;"",IF(Table2456[[#This Row],[Status]]="volunteer",4,IF(Table2456[[#This Row],[Status]]="Participant",2,IF(Table2456[[#This Row],[Status]]="Attendee",1))),"")</f>
        <v/>
      </c>
      <c r="I35" s="7"/>
      <c r="J35" s="7"/>
      <c r="K35" s="14"/>
      <c r="L35" s="7"/>
      <c r="M35" s="7"/>
    </row>
    <row r="36" spans="1:13" s="5" customFormat="1" ht="12.75">
      <c r="A36" s="7"/>
      <c r="B36" s="11" t="str">
        <f>IF(Table2456[[#This Row],[Student ID ]]="","",VLOOKUP(A36,Total!$A:$F,2,FALSE))</f>
        <v/>
      </c>
      <c r="C36" s="11" t="str">
        <f>IF(Table2456[[#This Row],[Student ID ]]="","",VLOOKUP(A36,Total!$A:$F,3,FALSE))</f>
        <v/>
      </c>
      <c r="D36" s="11" t="str">
        <f>IF(Table2456[[#This Row],[Student ID ]]="","",VLOOKUP(A36,Total!$A:$F,4,FALSE))</f>
        <v/>
      </c>
      <c r="E36" s="11" t="str">
        <f>IF(Table2456[[#This Row],[Student ID ]]="","",VLOOKUP(A36,Total!$A:$F,5,FALSE))</f>
        <v/>
      </c>
      <c r="F36" s="11" t="str">
        <f>IF(Table2456[[#This Row],[Student ID ]]="","",VLOOKUP(A36,Total!$A:$F,6,FALSE))</f>
        <v/>
      </c>
      <c r="G36" s="11" t="str">
        <f>IF(Table2456[[#This Row],[Student ID ]]="","",VLOOKUP(A36,Total!$A:$F,7,FALSE))</f>
        <v/>
      </c>
      <c r="H36" s="11" t="str">
        <f>IF(Table2456[[#This Row],[Status]]&lt;&gt;"",IF(Table2456[[#This Row],[Status]]="volunteer",4,IF(Table2456[[#This Row],[Status]]="Participant",2,IF(Table2456[[#This Row],[Status]]="Attendee",1))),"")</f>
        <v/>
      </c>
      <c r="I36" s="7"/>
      <c r="J36" s="7"/>
      <c r="K36" s="14"/>
      <c r="L36" s="7"/>
      <c r="M36" s="7"/>
    </row>
    <row r="37" spans="1:13" s="5" customFormat="1" ht="12.75">
      <c r="A37" s="7"/>
      <c r="B37" s="11" t="str">
        <f>IF(Table2456[[#This Row],[Student ID ]]="","",VLOOKUP(A37,Total!$A:$F,2,FALSE))</f>
        <v/>
      </c>
      <c r="C37" s="11" t="str">
        <f>IF(Table2456[[#This Row],[Student ID ]]="","",VLOOKUP(A37,Total!$A:$F,3,FALSE))</f>
        <v/>
      </c>
      <c r="D37" s="11" t="str">
        <f>IF(Table2456[[#This Row],[Student ID ]]="","",VLOOKUP(A37,Total!$A:$F,4,FALSE))</f>
        <v/>
      </c>
      <c r="E37" s="11" t="str">
        <f>IF(Table2456[[#This Row],[Student ID ]]="","",VLOOKUP(A37,Total!$A:$F,5,FALSE))</f>
        <v/>
      </c>
      <c r="F37" s="11" t="str">
        <f>IF(Table2456[[#This Row],[Student ID ]]="","",VLOOKUP(A37,Total!$A:$F,6,FALSE))</f>
        <v/>
      </c>
      <c r="G37" s="11" t="str">
        <f>IF(Table2456[[#This Row],[Student ID ]]="","",VLOOKUP(A37,Total!$A:$F,7,FALSE))</f>
        <v/>
      </c>
      <c r="H37" s="11" t="str">
        <f>IF(Table2456[[#This Row],[Status]]&lt;&gt;"",IF(Table2456[[#This Row],[Status]]="volunteer",4,IF(Table2456[[#This Row],[Status]]="Participant",2,IF(Table2456[[#This Row],[Status]]="Attendee",1))),"")</f>
        <v/>
      </c>
      <c r="I37" s="7"/>
      <c r="J37" s="7"/>
      <c r="K37" s="14"/>
      <c r="L37" s="7"/>
      <c r="M37" s="7"/>
    </row>
    <row r="38" spans="1:13" s="5" customFormat="1" ht="12.75">
      <c r="A38" s="7"/>
      <c r="B38" s="11" t="str">
        <f>IF(Table2456[[#This Row],[Student ID ]]="","",VLOOKUP(A38,Total!$A:$F,2,FALSE))</f>
        <v/>
      </c>
      <c r="C38" s="11" t="str">
        <f>IF(Table2456[[#This Row],[Student ID ]]="","",VLOOKUP(A38,Total!$A:$F,3,FALSE))</f>
        <v/>
      </c>
      <c r="D38" s="11" t="str">
        <f>IF(Table2456[[#This Row],[Student ID ]]="","",VLOOKUP(A38,Total!$A:$F,4,FALSE))</f>
        <v/>
      </c>
      <c r="E38" s="11" t="str">
        <f>IF(Table2456[[#This Row],[Student ID ]]="","",VLOOKUP(A38,Total!$A:$F,5,FALSE))</f>
        <v/>
      </c>
      <c r="F38" s="11" t="str">
        <f>IF(Table2456[[#This Row],[Student ID ]]="","",VLOOKUP(A38,Total!$A:$F,6,FALSE))</f>
        <v/>
      </c>
      <c r="G38" s="11" t="str">
        <f>IF(Table2456[[#This Row],[Student ID ]]="","",VLOOKUP(A38,Total!$A:$F,7,FALSE))</f>
        <v/>
      </c>
      <c r="H38" s="11" t="str">
        <f>IF(Table2456[[#This Row],[Status]]&lt;&gt;"",IF(Table2456[[#This Row],[Status]]="volunteer",4,IF(Table2456[[#This Row],[Status]]="Participant",2,IF(Table2456[[#This Row],[Status]]="Attendee",1))),"")</f>
        <v/>
      </c>
      <c r="I38" s="7"/>
      <c r="J38" s="7"/>
      <c r="K38" s="14"/>
      <c r="L38" s="7"/>
      <c r="M38" s="7"/>
    </row>
  </sheetData>
  <sheetProtection sheet="1" objects="1" scenarios="1"/>
  <phoneticPr fontId="5" type="noConversion"/>
  <dataValidations count="1">
    <dataValidation type="list" allowBlank="1" showInputMessage="1" showErrorMessage="1" sqref="I2:I38">
      <formula1>"Volunteer, Participant,Attendee"</formula1>
    </dataValidation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xLIF</vt:lpstr>
    </vt:vector>
  </TitlesOfParts>
  <Company>SUPINFO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Na</dc:creator>
  <cp:lastModifiedBy>Alexis TURPIN</cp:lastModifiedBy>
  <cp:lastPrinted>2014-11-03T11:09:23Z</cp:lastPrinted>
  <dcterms:created xsi:type="dcterms:W3CDTF">2014-10-08T10:14:18Z</dcterms:created>
  <dcterms:modified xsi:type="dcterms:W3CDTF">2015-09-30T08:47:32Z</dcterms:modified>
</cp:coreProperties>
</file>