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definedNames>
    <definedName name="COLUNA">Plan1!$B$3:$B$13</definedName>
    <definedName name="DONOS">Plan1!$D$3:$D$14</definedName>
    <definedName name="KILOMETRAGEM">Plan1!$F$3:$F$14</definedName>
    <definedName name="LINHA">Plan1!$A$3:$A$14</definedName>
    <definedName name="VAGAS">Plan1!$C$3:$C$14</definedName>
    <definedName name="VEICULOS">Plan1!$E$3:$E$14</definedName>
  </definedNames>
  <calcPr calcId="144525"/>
</workbook>
</file>

<file path=xl/calcChain.xml><?xml version="1.0" encoding="utf-8"?>
<calcChain xmlns="http://schemas.openxmlformats.org/spreadsheetml/2006/main">
  <c r="E29" i="1" l="1"/>
  <c r="F33" i="1" l="1"/>
  <c r="F29" i="1"/>
  <c r="F25" i="1"/>
  <c r="F45" i="1" s="1"/>
  <c r="C57" i="1"/>
  <c r="D57" i="1"/>
  <c r="E57" i="1"/>
  <c r="F57" i="1"/>
  <c r="C56" i="1"/>
  <c r="D56" i="1"/>
  <c r="E56" i="1"/>
  <c r="F56" i="1"/>
  <c r="C55" i="1"/>
  <c r="D55" i="1"/>
  <c r="E55" i="1"/>
  <c r="F55" i="1"/>
  <c r="F51" i="1"/>
  <c r="E51" i="1"/>
  <c r="C51" i="1"/>
  <c r="D51" i="1"/>
  <c r="F39" i="1" l="1"/>
  <c r="E39" i="1"/>
  <c r="C39" i="1"/>
  <c r="D39" i="1"/>
  <c r="F22" i="1"/>
  <c r="C33" i="1"/>
  <c r="E33" i="1"/>
  <c r="D29" i="1"/>
  <c r="D33" i="1" l="1"/>
  <c r="C29" i="1"/>
  <c r="L3" i="1" l="1"/>
  <c r="M3" i="1"/>
  <c r="N3" i="1"/>
  <c r="O3" i="1"/>
  <c r="L4" i="1"/>
  <c r="M4" i="1"/>
  <c r="N4" i="1"/>
  <c r="O4" i="1"/>
  <c r="L5" i="1"/>
  <c r="M5" i="1"/>
  <c r="N5" i="1"/>
  <c r="O5" i="1"/>
  <c r="L15" i="1"/>
  <c r="M15" i="1"/>
  <c r="N15" i="1"/>
  <c r="O15" i="1"/>
  <c r="L16" i="1"/>
  <c r="M16" i="1"/>
  <c r="N16" i="1"/>
  <c r="O16" i="1"/>
  <c r="L17" i="1"/>
  <c r="M17" i="1"/>
  <c r="N17" i="1"/>
  <c r="O17" i="1"/>
  <c r="L11" i="1"/>
  <c r="M11" i="1"/>
  <c r="N11" i="1"/>
  <c r="O11" i="1"/>
  <c r="L12" i="1"/>
  <c r="M12" i="1"/>
  <c r="N12" i="1"/>
  <c r="O12" i="1"/>
  <c r="L13" i="1"/>
  <c r="M13" i="1"/>
  <c r="N13" i="1"/>
  <c r="O13" i="1"/>
  <c r="L7" i="1"/>
  <c r="M7" i="1"/>
  <c r="N7" i="1"/>
  <c r="O7" i="1"/>
  <c r="L8" i="1"/>
  <c r="M8" i="1"/>
  <c r="N8" i="1"/>
  <c r="O8" i="1"/>
  <c r="L9" i="1"/>
  <c r="M9" i="1"/>
  <c r="N9" i="1"/>
  <c r="O9" i="1"/>
</calcChain>
</file>

<file path=xl/sharedStrings.xml><?xml version="1.0" encoding="utf-8"?>
<sst xmlns="http://schemas.openxmlformats.org/spreadsheetml/2006/main" count="75" uniqueCount="53">
  <si>
    <t>Ricardo</t>
  </si>
  <si>
    <t>João</t>
  </si>
  <si>
    <t>Maria</t>
  </si>
  <si>
    <t>José</t>
  </si>
  <si>
    <t>Julia</t>
  </si>
  <si>
    <t>Marcos</t>
  </si>
  <si>
    <t>Paulo</t>
  </si>
  <si>
    <t>Pedro</t>
  </si>
  <si>
    <t>Bruno</t>
  </si>
  <si>
    <t>Isabela</t>
  </si>
  <si>
    <t>Rafaela</t>
  </si>
  <si>
    <t>Gabriel</t>
  </si>
  <si>
    <t>Ferrari</t>
  </si>
  <si>
    <t>Mercedes</t>
  </si>
  <si>
    <t>Fusca</t>
  </si>
  <si>
    <t>Lamborghini</t>
  </si>
  <si>
    <t>Evoque</t>
  </si>
  <si>
    <t>BMW</t>
  </si>
  <si>
    <t>Fiat 147</t>
  </si>
  <si>
    <t>Dodge</t>
  </si>
  <si>
    <t>Mustang</t>
  </si>
  <si>
    <t>Vaga</t>
  </si>
  <si>
    <t>Linha</t>
  </si>
  <si>
    <t>Col</t>
  </si>
  <si>
    <t>Veículos</t>
  </si>
  <si>
    <t>Donos</t>
  </si>
  <si>
    <t>Kilometragem</t>
  </si>
  <si>
    <t>Bublle Sort</t>
  </si>
  <si>
    <t>vagas</t>
  </si>
  <si>
    <t>donos</t>
  </si>
  <si>
    <t>veiculos</t>
  </si>
  <si>
    <t>kilometragem</t>
  </si>
  <si>
    <t>Vagas</t>
  </si>
  <si>
    <t>2) Informe um veículo</t>
  </si>
  <si>
    <t>3) Média de Kilomegragem dos veículos</t>
  </si>
  <si>
    <t>Média:</t>
  </si>
  <si>
    <t>4) Veículo Mais Rodou</t>
  </si>
  <si>
    <t>5) Veículo Menos Rodou</t>
  </si>
  <si>
    <t>Quantidade:</t>
  </si>
  <si>
    <t xml:space="preserve">6) Informe o número de uma vaga: </t>
  </si>
  <si>
    <t>Veículo informado:</t>
  </si>
  <si>
    <t>Vaga informado:</t>
  </si>
  <si>
    <t>7) Kilometragem dos veículos em ordem</t>
  </si>
  <si>
    <t>8) Quantidade de veículos que possuem kilometragem acima a média</t>
  </si>
  <si>
    <t>Dono</t>
  </si>
  <si>
    <t>Veículo</t>
  </si>
  <si>
    <t>Veículos acima da média</t>
  </si>
  <si>
    <t>9) informe o nome de um dono de vaga</t>
  </si>
  <si>
    <t>Dono informado:</t>
  </si>
  <si>
    <t>10) Considerando as vagas com final 4 (104,204,304)</t>
  </si>
  <si>
    <t>1) Informe a kilometragem do seu veículo</t>
  </si>
  <si>
    <t>Popular kilometragem manualmente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</si>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</sst>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57"/>
  <sheetViews>
    <sheetView tabSelected="1" topLeftCell="A34" zoomScaleNormal="100" zoomScaleSheetLayoutView="90" workbookViewId="0">
      <selection activeCell="L35" sqref="L35"/>
    </sheetView>
  </sheetViews>
  <sheetFormatPr defaultRowHeight="15" x14ac:dyDescent="0.25"/>
  <cols>
    <col min="1" max="2" width="5.7109375" customWidth="1"/>
    <col min="3" max="3" width="8.28515625" customWidth="1"/>
    <col min="4" max="4" width="9.140625" customWidth="1"/>
    <col min="5" max="5" width="24.7109375" bestFit="1" customWidth="1"/>
    <col min="6" max="6" width="13.7109375" bestFit="1" customWidth="1"/>
    <col min="7" max="7" width="4.5703125" customWidth="1"/>
    <col min="8" max="8" width="10.85546875" bestFit="1" customWidth="1"/>
    <col min="9" max="9" width="4.85546875" customWidth="1"/>
    <col min="10" max="10" width="3.7109375" bestFit="1" customWidth="1"/>
    <col min="11" max="11" width="2.85546875" customWidth="1"/>
    <col min="12" max="15" width="11" customWidth="1"/>
  </cols>
  <sheetData>
    <row r="2" spans="1:15" x14ac:dyDescent="0.25">
      <c r="A2" s="1" t="s">
        <v>22</v>
      </c>
      <c r="B2" s="1" t="s">
        <v>23</v>
      </c>
      <c r="C2" s="1" t="s">
        <v>32</v>
      </c>
      <c r="D2" s="1" t="s">
        <v>25</v>
      </c>
      <c r="E2" s="1" t="s">
        <v>24</v>
      </c>
      <c r="F2" s="1" t="s">
        <v>26</v>
      </c>
      <c r="H2" s="17" t="s">
        <v>27</v>
      </c>
      <c r="L2" s="16">
        <v>0</v>
      </c>
      <c r="M2" s="16">
        <v>1</v>
      </c>
      <c r="N2" s="16">
        <v>2</v>
      </c>
      <c r="O2" s="16">
        <v>3</v>
      </c>
    </row>
    <row r="3" spans="1:15" x14ac:dyDescent="0.25">
      <c r="A3" s="2">
        <v>0</v>
      </c>
      <c r="B3" s="2">
        <v>0</v>
      </c>
      <c r="C3" s="2">
        <v>101</v>
      </c>
      <c r="D3" s="2" t="s">
        <v>0</v>
      </c>
      <c r="E3" s="2" t="s">
        <v>12</v>
      </c>
      <c r="F3" s="2">
        <v>701</v>
      </c>
      <c r="H3" s="2">
        <v>104</v>
      </c>
      <c r="J3" s="23" t="s">
        <v>28</v>
      </c>
      <c r="K3" s="16">
        <v>0</v>
      </c>
      <c r="L3" s="4">
        <f>C3</f>
        <v>101</v>
      </c>
      <c r="M3" s="5">
        <f>C4</f>
        <v>102</v>
      </c>
      <c r="N3" s="6">
        <f>C5</f>
        <v>103</v>
      </c>
      <c r="O3" s="7">
        <f>C6</f>
        <v>104</v>
      </c>
    </row>
    <row r="4" spans="1:15" x14ac:dyDescent="0.25">
      <c r="A4" s="2">
        <v>0</v>
      </c>
      <c r="B4" s="2">
        <v>1</v>
      </c>
      <c r="C4" s="2">
        <v>102</v>
      </c>
      <c r="D4" s="2" t="s">
        <v>1</v>
      </c>
      <c r="E4" s="2" t="s">
        <v>13</v>
      </c>
      <c r="F4" s="2">
        <v>502</v>
      </c>
      <c r="H4" s="2">
        <v>203</v>
      </c>
      <c r="J4" s="23"/>
      <c r="K4" s="16">
        <v>1</v>
      </c>
      <c r="L4" s="8">
        <f>C7</f>
        <v>201</v>
      </c>
      <c r="M4" s="9">
        <f>C8</f>
        <v>202</v>
      </c>
      <c r="N4" s="10">
        <f>C9</f>
        <v>203</v>
      </c>
      <c r="O4" s="11">
        <f>C10</f>
        <v>204</v>
      </c>
    </row>
    <row r="5" spans="1:15" x14ac:dyDescent="0.25">
      <c r="A5" s="2">
        <v>0</v>
      </c>
      <c r="B5" s="2">
        <v>2</v>
      </c>
      <c r="C5" s="2">
        <v>103</v>
      </c>
      <c r="D5" s="2" t="s">
        <v>2</v>
      </c>
      <c r="E5" s="2" t="s">
        <v>14</v>
      </c>
      <c r="F5" s="2">
        <v>303</v>
      </c>
      <c r="H5" s="2">
        <v>303</v>
      </c>
      <c r="J5" s="23"/>
      <c r="K5" s="16">
        <v>2</v>
      </c>
      <c r="L5" s="12">
        <f>C11</f>
        <v>301</v>
      </c>
      <c r="M5" s="13">
        <f>C12</f>
        <v>302</v>
      </c>
      <c r="N5" s="14">
        <f>C13</f>
        <v>303</v>
      </c>
      <c r="O5" s="15">
        <f>C14</f>
        <v>304</v>
      </c>
    </row>
    <row r="6" spans="1:15" x14ac:dyDescent="0.25">
      <c r="A6" s="2">
        <v>0</v>
      </c>
      <c r="B6" s="2">
        <v>3</v>
      </c>
      <c r="C6" s="2">
        <v>104</v>
      </c>
      <c r="D6" s="2" t="s">
        <v>3</v>
      </c>
      <c r="E6" s="2" t="s">
        <v>15</v>
      </c>
      <c r="F6" s="2">
        <v>104</v>
      </c>
      <c r="H6" s="2">
        <v>402</v>
      </c>
      <c r="L6" s="16">
        <v>0</v>
      </c>
      <c r="M6" s="16">
        <v>1</v>
      </c>
      <c r="N6" s="16">
        <v>2</v>
      </c>
      <c r="O6" s="16">
        <v>3</v>
      </c>
    </row>
    <row r="7" spans="1:15" ht="15" customHeight="1" x14ac:dyDescent="0.25">
      <c r="A7" s="2">
        <v>1</v>
      </c>
      <c r="B7" s="2">
        <v>0</v>
      </c>
      <c r="C7" s="2">
        <v>201</v>
      </c>
      <c r="D7" s="2" t="s">
        <v>4</v>
      </c>
      <c r="E7" s="2" t="s">
        <v>16</v>
      </c>
      <c r="F7" s="2">
        <v>501</v>
      </c>
      <c r="H7" s="2">
        <v>501</v>
      </c>
      <c r="J7" s="23" t="s">
        <v>29</v>
      </c>
      <c r="K7" s="16">
        <v>0</v>
      </c>
      <c r="L7" s="4" t="str">
        <f>D3</f>
        <v>Ricardo</v>
      </c>
      <c r="M7" s="5" t="str">
        <f>D4</f>
        <v>João</v>
      </c>
      <c r="N7" s="6" t="str">
        <f>D5</f>
        <v>Maria</v>
      </c>
      <c r="O7" s="7" t="str">
        <f>D6</f>
        <v>José</v>
      </c>
    </row>
    <row r="8" spans="1:15" x14ac:dyDescent="0.25">
      <c r="A8" s="2">
        <v>1</v>
      </c>
      <c r="B8" s="2">
        <v>1</v>
      </c>
      <c r="C8" s="2">
        <v>202</v>
      </c>
      <c r="D8" s="2" t="s">
        <v>5</v>
      </c>
      <c r="E8" s="2" t="s">
        <v>17</v>
      </c>
      <c r="F8" s="2">
        <v>902</v>
      </c>
      <c r="H8" s="2">
        <v>502</v>
      </c>
      <c r="J8" s="23"/>
      <c r="K8" s="16">
        <v>1</v>
      </c>
      <c r="L8" s="8" t="str">
        <f>D7</f>
        <v>Julia</v>
      </c>
      <c r="M8" s="9" t="str">
        <f>D8</f>
        <v>Marcos</v>
      </c>
      <c r="N8" s="10" t="str">
        <f>D9</f>
        <v>Paulo</v>
      </c>
      <c r="O8" s="11" t="str">
        <f>D10</f>
        <v>Pedro</v>
      </c>
    </row>
    <row r="9" spans="1:15" x14ac:dyDescent="0.25">
      <c r="A9" s="2">
        <v>1</v>
      </c>
      <c r="B9" s="2">
        <v>2</v>
      </c>
      <c r="C9" s="2">
        <v>203</v>
      </c>
      <c r="D9" s="2" t="s">
        <v>6</v>
      </c>
      <c r="E9" s="2" t="s">
        <v>14</v>
      </c>
      <c r="F9" s="2">
        <v>203</v>
      </c>
      <c r="H9" s="1">
        <v>503</v>
      </c>
      <c r="J9" s="23"/>
      <c r="K9" s="16">
        <v>2</v>
      </c>
      <c r="L9" s="12" t="str">
        <f>D11</f>
        <v>Bruno</v>
      </c>
      <c r="M9" s="13" t="str">
        <f>D12</f>
        <v>Isabela</v>
      </c>
      <c r="N9" s="14" t="str">
        <f>D13</f>
        <v>Rafaela</v>
      </c>
      <c r="O9" s="15" t="str">
        <f>D14</f>
        <v>Gabriel</v>
      </c>
    </row>
    <row r="10" spans="1:15" x14ac:dyDescent="0.25">
      <c r="A10" s="2">
        <v>1</v>
      </c>
      <c r="B10" s="2">
        <v>3</v>
      </c>
      <c r="C10" s="2">
        <v>204</v>
      </c>
      <c r="D10" s="2" t="s">
        <v>7</v>
      </c>
      <c r="E10" s="2" t="s">
        <v>18</v>
      </c>
      <c r="F10" s="2">
        <v>504</v>
      </c>
      <c r="H10" s="1">
        <v>504</v>
      </c>
      <c r="K10" s="3"/>
      <c r="L10" s="16">
        <v>0</v>
      </c>
      <c r="M10" s="16">
        <v>1</v>
      </c>
      <c r="N10" s="16">
        <v>2</v>
      </c>
      <c r="O10" s="16">
        <v>3</v>
      </c>
    </row>
    <row r="11" spans="1:15" ht="15" customHeight="1" x14ac:dyDescent="0.25">
      <c r="A11" s="2">
        <v>2</v>
      </c>
      <c r="B11" s="2">
        <v>0</v>
      </c>
      <c r="C11" s="2">
        <v>301</v>
      </c>
      <c r="D11" s="2" t="s">
        <v>8</v>
      </c>
      <c r="E11" s="2" t="s">
        <v>19</v>
      </c>
      <c r="F11" s="2">
        <v>801</v>
      </c>
      <c r="H11" s="1">
        <v>604</v>
      </c>
      <c r="J11" s="23" t="s">
        <v>30</v>
      </c>
      <c r="K11" s="16">
        <v>0</v>
      </c>
      <c r="L11" s="4" t="str">
        <f t="shared" ref="L11" si="0">E3</f>
        <v>Ferrari</v>
      </c>
      <c r="M11" s="5" t="str">
        <f>E4</f>
        <v>Mercedes</v>
      </c>
      <c r="N11" s="6" t="str">
        <f>E5</f>
        <v>Fusca</v>
      </c>
      <c r="O11" s="7" t="str">
        <f>E6</f>
        <v>Lamborghini</v>
      </c>
    </row>
    <row r="12" spans="1:15" x14ac:dyDescent="0.25">
      <c r="A12" s="2">
        <v>2</v>
      </c>
      <c r="B12" s="2">
        <v>1</v>
      </c>
      <c r="C12" s="2">
        <v>302</v>
      </c>
      <c r="D12" s="2" t="s">
        <v>9</v>
      </c>
      <c r="E12" s="2" t="s">
        <v>20</v>
      </c>
      <c r="F12" s="2">
        <v>402</v>
      </c>
      <c r="H12" s="1">
        <v>701</v>
      </c>
      <c r="J12" s="23"/>
      <c r="K12" s="16">
        <v>1</v>
      </c>
      <c r="L12" s="8" t="str">
        <f>E7</f>
        <v>Evoque</v>
      </c>
      <c r="M12" s="9" t="str">
        <f>E8</f>
        <v>BMW</v>
      </c>
      <c r="N12" s="10" t="str">
        <f>E9</f>
        <v>Fusca</v>
      </c>
      <c r="O12" s="11" t="str">
        <f>E10</f>
        <v>Fiat 147</v>
      </c>
    </row>
    <row r="13" spans="1:15" x14ac:dyDescent="0.25">
      <c r="A13" s="2">
        <v>2</v>
      </c>
      <c r="B13" s="2">
        <v>2</v>
      </c>
      <c r="C13" s="2">
        <v>303</v>
      </c>
      <c r="D13" s="2" t="s">
        <v>10</v>
      </c>
      <c r="E13" s="2" t="s">
        <v>12</v>
      </c>
      <c r="F13" s="2">
        <v>503</v>
      </c>
      <c r="H13" s="1">
        <v>801</v>
      </c>
      <c r="J13" s="23"/>
      <c r="K13" s="16">
        <v>2</v>
      </c>
      <c r="L13" s="12" t="str">
        <f>E11</f>
        <v>Dodge</v>
      </c>
      <c r="M13" s="13" t="str">
        <f>E12</f>
        <v>Mustang</v>
      </c>
      <c r="N13" s="14" t="str">
        <f>E13</f>
        <v>Ferrari</v>
      </c>
      <c r="O13" s="15" t="str">
        <f>E14</f>
        <v>Fusca</v>
      </c>
    </row>
    <row r="14" spans="1:15" x14ac:dyDescent="0.25">
      <c r="A14" s="2">
        <v>2</v>
      </c>
      <c r="B14" s="2">
        <v>3</v>
      </c>
      <c r="C14" s="2">
        <v>304</v>
      </c>
      <c r="D14" s="2" t="s">
        <v>11</v>
      </c>
      <c r="E14" s="2" t="s">
        <v>14</v>
      </c>
      <c r="F14" s="2">
        <v>604</v>
      </c>
      <c r="H14" s="1">
        <v>902</v>
      </c>
      <c r="L14" s="16">
        <v>0</v>
      </c>
      <c r="M14" s="16">
        <v>1</v>
      </c>
      <c r="N14" s="16">
        <v>2</v>
      </c>
      <c r="O14" s="16">
        <v>3</v>
      </c>
    </row>
    <row r="15" spans="1:15" ht="15" customHeight="1" x14ac:dyDescent="0.25">
      <c r="J15" s="23" t="s">
        <v>31</v>
      </c>
      <c r="K15" s="16">
        <v>0</v>
      </c>
      <c r="L15" s="4">
        <f t="shared" ref="L15" si="1">F3</f>
        <v>701</v>
      </c>
      <c r="M15" s="5">
        <f>F4</f>
        <v>502</v>
      </c>
      <c r="N15" s="6">
        <f>F5</f>
        <v>303</v>
      </c>
      <c r="O15" s="7">
        <f>F6</f>
        <v>104</v>
      </c>
    </row>
    <row r="16" spans="1:15" x14ac:dyDescent="0.25">
      <c r="J16" s="23"/>
      <c r="K16" s="16">
        <v>1</v>
      </c>
      <c r="L16" s="8">
        <f>F7</f>
        <v>501</v>
      </c>
      <c r="M16" s="9">
        <f>F8</f>
        <v>902</v>
      </c>
      <c r="N16" s="10">
        <f>F9</f>
        <v>203</v>
      </c>
      <c r="O16" s="11">
        <f>F10</f>
        <v>504</v>
      </c>
    </row>
    <row r="17" spans="3:15" x14ac:dyDescent="0.25">
      <c r="C17" s="18" t="s">
        <v>50</v>
      </c>
      <c r="F17" s="16"/>
      <c r="J17" s="23"/>
      <c r="K17" s="16">
        <v>2</v>
      </c>
      <c r="L17" s="12">
        <f>F11</f>
        <v>801</v>
      </c>
      <c r="M17" s="13">
        <f>F12</f>
        <v>402</v>
      </c>
      <c r="N17" s="14">
        <f>F13</f>
        <v>503</v>
      </c>
      <c r="O17" s="15">
        <f>F14</f>
        <v>604</v>
      </c>
    </row>
    <row r="18" spans="3:15" x14ac:dyDescent="0.25">
      <c r="D18" t="s">
        <v>51</v>
      </c>
      <c r="F18" s="16"/>
    </row>
    <row r="19" spans="3:15" x14ac:dyDescent="0.25">
      <c r="F19" s="16"/>
    </row>
    <row r="20" spans="3:15" x14ac:dyDescent="0.25">
      <c r="C20" s="18" t="s">
        <v>33</v>
      </c>
      <c r="F20" s="16"/>
    </row>
    <row r="21" spans="3:15" x14ac:dyDescent="0.25">
      <c r="E21" s="19" t="s">
        <v>40</v>
      </c>
      <c r="F21" s="2" t="s">
        <v>14</v>
      </c>
    </row>
    <row r="22" spans="3:15" x14ac:dyDescent="0.25">
      <c r="E22" s="21" t="s">
        <v>38</v>
      </c>
      <c r="F22" s="16">
        <f>COUNTIF(VEICULOS,F21)</f>
        <v>3</v>
      </c>
    </row>
    <row r="23" spans="3:15" x14ac:dyDescent="0.25">
      <c r="F23" s="16"/>
    </row>
    <row r="24" spans="3:15" x14ac:dyDescent="0.25">
      <c r="C24" s="18" t="s">
        <v>34</v>
      </c>
      <c r="F24" s="16"/>
    </row>
    <row r="25" spans="3:15" x14ac:dyDescent="0.25">
      <c r="E25" s="19" t="s">
        <v>35</v>
      </c>
      <c r="F25" s="16">
        <f>SUM(KILOMETRAGEM)/12</f>
        <v>502.5</v>
      </c>
    </row>
    <row r="26" spans="3:15" x14ac:dyDescent="0.25">
      <c r="F26" s="16"/>
    </row>
    <row r="27" spans="3:15" x14ac:dyDescent="0.25">
      <c r="C27" s="18" t="s">
        <v>36</v>
      </c>
    </row>
    <row r="28" spans="3:15" x14ac:dyDescent="0.25">
      <c r="C28" s="22" t="s">
        <v>21</v>
      </c>
      <c r="D28" s="22" t="s">
        <v>44</v>
      </c>
      <c r="E28" s="22" t="s">
        <v>45</v>
      </c>
      <c r="F28" s="22" t="s">
        <v>26</v>
      </c>
    </row>
    <row r="29" spans="3:15" x14ac:dyDescent="0.25">
      <c r="C29" s="16">
        <f>INDEX(VAGAS,MATCH($F$29,$F$3:$F$14,0))</f>
        <v>202</v>
      </c>
      <c r="D29" s="16" t="str">
        <f>INDEX(DONOS,MATCH($F$29,$F$3:$F$14,0))</f>
        <v>Marcos</v>
      </c>
      <c r="E29" s="16" t="str">
        <f>INDEX(VEICULOS,MATCH($F$29,$F$3:$F$14,0))</f>
        <v>BMW</v>
      </c>
      <c r="F29" s="16">
        <f>LARGE($F$3:$F$14, 1)</f>
        <v>902</v>
      </c>
    </row>
    <row r="30" spans="3:15" x14ac:dyDescent="0.25">
      <c r="C30" s="16"/>
      <c r="D30" s="16"/>
      <c r="E30" s="16"/>
      <c r="F30" s="16"/>
    </row>
    <row r="31" spans="3:15" x14ac:dyDescent="0.25">
      <c r="C31" s="18" t="s">
        <v>37</v>
      </c>
      <c r="D31" s="16"/>
      <c r="E31" s="16"/>
      <c r="F31" s="16"/>
    </row>
    <row r="32" spans="3:15" x14ac:dyDescent="0.25">
      <c r="C32" s="22" t="s">
        <v>21</v>
      </c>
      <c r="D32" s="22" t="s">
        <v>44</v>
      </c>
      <c r="E32" s="22" t="s">
        <v>45</v>
      </c>
      <c r="F32" s="22" t="s">
        <v>26</v>
      </c>
    </row>
    <row r="33" spans="3:12" x14ac:dyDescent="0.25">
      <c r="C33" s="16">
        <f>INDEX(VAGAS,MATCH($F$33,$F$3:$F$14,0))</f>
        <v>104</v>
      </c>
      <c r="D33" s="16" t="str">
        <f>INDEX(DONOS,MATCH($F$33,$F$3:$F$14,0))</f>
        <v>José</v>
      </c>
      <c r="E33" s="16" t="str">
        <f>INDEX(VEICULOS,MATCH($F$33,$F$3:$F$14,0))</f>
        <v>Lamborghini</v>
      </c>
      <c r="F33" s="16">
        <f>SMALL($F$3:$F$14, 1)</f>
        <v>104</v>
      </c>
    </row>
    <row r="34" spans="3:12" x14ac:dyDescent="0.25">
      <c r="F34" s="16"/>
    </row>
    <row r="35" spans="3:12" x14ac:dyDescent="0.25">
      <c r="C35" s="18" t="s">
        <v>39</v>
      </c>
      <c r="F35" s="16"/>
      <c r="L35" t="s">
        <v>52</v>
      </c>
    </row>
    <row r="36" spans="3:12" x14ac:dyDescent="0.25">
      <c r="C36" s="18"/>
      <c r="E36" s="19" t="s">
        <v>41</v>
      </c>
      <c r="F36" s="2">
        <v>102</v>
      </c>
    </row>
    <row r="37" spans="3:12" x14ac:dyDescent="0.25">
      <c r="C37" s="18"/>
      <c r="E37" s="19"/>
      <c r="F37" s="20"/>
    </row>
    <row r="38" spans="3:12" x14ac:dyDescent="0.25">
      <c r="C38" s="22" t="s">
        <v>21</v>
      </c>
      <c r="D38" s="22" t="s">
        <v>44</v>
      </c>
      <c r="E38" s="22" t="s">
        <v>45</v>
      </c>
      <c r="F38" s="22" t="s">
        <v>26</v>
      </c>
    </row>
    <row r="39" spans="3:12" x14ac:dyDescent="0.25">
      <c r="C39" s="16">
        <f>INDEX(VAGAS,MATCH($F$36,$C$3:$C$14,0))</f>
        <v>102</v>
      </c>
      <c r="D39" s="16" t="str">
        <f>INDEX(DONOS,MATCH($F$36,$C$3:$C$14,0))</f>
        <v>João</v>
      </c>
      <c r="E39" s="16" t="str">
        <f>INDEX(VEICULOS,MATCH($F$36,$C$3:$C$14,0))</f>
        <v>Mercedes</v>
      </c>
      <c r="F39" s="16">
        <f>INDEX(KILOMETRAGEM,MATCH($F$36,$C$3:$C$14,0))</f>
        <v>502</v>
      </c>
    </row>
    <row r="40" spans="3:12" x14ac:dyDescent="0.25">
      <c r="C40" s="16"/>
      <c r="D40" s="16"/>
      <c r="E40" s="16"/>
      <c r="F40" s="16"/>
    </row>
    <row r="41" spans="3:12" x14ac:dyDescent="0.25">
      <c r="C41" s="18" t="s">
        <v>42</v>
      </c>
      <c r="D41" s="16"/>
      <c r="E41" s="16"/>
      <c r="F41" s="16"/>
    </row>
    <row r="42" spans="3:12" x14ac:dyDescent="0.25">
      <c r="C42" s="18"/>
      <c r="D42" s="16"/>
      <c r="E42" s="16"/>
      <c r="F42" s="16"/>
    </row>
    <row r="43" spans="3:12" x14ac:dyDescent="0.25">
      <c r="D43" s="16"/>
      <c r="E43" s="16"/>
      <c r="F43" s="16"/>
    </row>
    <row r="44" spans="3:12" x14ac:dyDescent="0.25">
      <c r="C44" s="18" t="s">
        <v>43</v>
      </c>
      <c r="D44" s="16"/>
      <c r="E44" s="16"/>
      <c r="F44" s="16"/>
    </row>
    <row r="45" spans="3:12" x14ac:dyDescent="0.25">
      <c r="D45" s="16"/>
      <c r="E45" s="16" t="s">
        <v>46</v>
      </c>
      <c r="F45" s="16">
        <f>COUNTIF(KILOMETRAGEM, F25)</f>
        <v>0</v>
      </c>
    </row>
    <row r="46" spans="3:12" x14ac:dyDescent="0.25">
      <c r="D46" s="16"/>
      <c r="E46" s="16"/>
      <c r="F46" s="16"/>
    </row>
    <row r="47" spans="3:12" x14ac:dyDescent="0.25">
      <c r="C47" s="18" t="s">
        <v>47</v>
      </c>
      <c r="D47" s="16"/>
      <c r="E47" s="16"/>
      <c r="F47" s="16"/>
    </row>
    <row r="48" spans="3:12" x14ac:dyDescent="0.25">
      <c r="E48" s="19" t="s">
        <v>48</v>
      </c>
      <c r="F48" s="2" t="s">
        <v>9</v>
      </c>
    </row>
    <row r="49" spans="3:6" x14ac:dyDescent="0.25">
      <c r="E49" s="19"/>
      <c r="F49" s="19"/>
    </row>
    <row r="50" spans="3:6" x14ac:dyDescent="0.25">
      <c r="C50" s="22" t="s">
        <v>21</v>
      </c>
      <c r="D50" s="22" t="s">
        <v>44</v>
      </c>
      <c r="E50" s="22" t="s">
        <v>45</v>
      </c>
      <c r="F50" s="22" t="s">
        <v>26</v>
      </c>
    </row>
    <row r="51" spans="3:6" x14ac:dyDescent="0.25">
      <c r="C51" s="16">
        <f>INDEX(VAGAS,MATCH($F$48,$D$3:$D$14,0))</f>
        <v>302</v>
      </c>
      <c r="D51" s="16" t="str">
        <f>INDEX(DONOS,MATCH($F$48,$D$3:$D$14,0))</f>
        <v>Isabela</v>
      </c>
      <c r="E51" s="16" t="str">
        <f>INDEX(VEICULOS,MATCH($F$48,$D$3:$D$14,0))</f>
        <v>Mustang</v>
      </c>
      <c r="F51" s="16">
        <f>INDEX(KILOMETRAGEM,MATCH($F$48,$D$3:$D$14,0))</f>
        <v>402</v>
      </c>
    </row>
    <row r="53" spans="3:6" x14ac:dyDescent="0.25">
      <c r="C53" s="18" t="s">
        <v>49</v>
      </c>
    </row>
    <row r="54" spans="3:6" x14ac:dyDescent="0.25">
      <c r="C54" s="22" t="s">
        <v>21</v>
      </c>
      <c r="D54" s="22" t="s">
        <v>44</v>
      </c>
      <c r="E54" s="22" t="s">
        <v>45</v>
      </c>
      <c r="F54" s="22" t="s">
        <v>26</v>
      </c>
    </row>
    <row r="55" spans="3:6" x14ac:dyDescent="0.25">
      <c r="C55" s="16">
        <f>C6</f>
        <v>104</v>
      </c>
      <c r="D55" s="16" t="str">
        <f>D6</f>
        <v>José</v>
      </c>
      <c r="E55" s="16" t="str">
        <f>E6</f>
        <v>Lamborghini</v>
      </c>
      <c r="F55" s="16">
        <f>F6</f>
        <v>104</v>
      </c>
    </row>
    <row r="56" spans="3:6" x14ac:dyDescent="0.25">
      <c r="C56" s="16">
        <f>C10</f>
        <v>204</v>
      </c>
      <c r="D56" s="16" t="str">
        <f>D10</f>
        <v>Pedro</v>
      </c>
      <c r="E56" s="16" t="str">
        <f>E10</f>
        <v>Fiat 147</v>
      </c>
      <c r="F56" s="16">
        <f>F10</f>
        <v>504</v>
      </c>
    </row>
    <row r="57" spans="3:6" x14ac:dyDescent="0.25">
      <c r="C57" s="16">
        <f>C14</f>
        <v>304</v>
      </c>
      <c r="D57" s="16" t="str">
        <f>D14</f>
        <v>Gabriel</v>
      </c>
      <c r="E57" s="16" t="str">
        <f>E14</f>
        <v>Fusca</v>
      </c>
      <c r="F57" s="16">
        <f>F14</f>
        <v>604</v>
      </c>
    </row>
  </sheetData>
  <sortState ref="H3:H14">
    <sortCondition ref="H3"/>
  </sortState>
  <mergeCells count="4">
    <mergeCell ref="J3:J5"/>
    <mergeCell ref="J7:J9"/>
    <mergeCell ref="J11:J13"/>
    <mergeCell ref="J15:J1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9" fitToWidth="0" orientation="portrait" horizontalDpi="1200" verticalDpi="12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Plan1</vt:lpstr>
      <vt:lpstr>Plan2</vt:lpstr>
      <vt:lpstr>Plan3</vt:lpstr>
      <vt:lpstr>COLUNA</vt:lpstr>
      <vt:lpstr>DONOS</vt:lpstr>
      <vt:lpstr>KILOMETRAGEM</vt:lpstr>
      <vt:lpstr>LINHA</vt:lpstr>
      <vt:lpstr>VAGAS</vt:lpstr>
      <vt:lpstr>VEICULOS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2015-09-28T18:13:36Z</dcterms:modified>
</cp:coreProperties>
</file>