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esktop\FALL 2020\SCI COMP\HW6\"/>
    </mc:Choice>
  </mc:AlternateContent>
  <xr:revisionPtr revIDLastSave="0" documentId="8_{BBA662F8-F227-46CC-B99C-9CDFD1B31A34}" xr6:coauthVersionLast="45" xr6:coauthVersionMax="45" xr10:uidLastSave="{00000000-0000-0000-0000-000000000000}"/>
  <bookViews>
    <workbookView xWindow="-108" yWindow="-108" windowWidth="23256" windowHeight="13176" activeTab="5" xr2:uid="{C0ED08AF-0C2A-44ED-9A1C-B5B92846CE54}"/>
  </bookViews>
  <sheets>
    <sheet name="parta" sheetId="1" r:id="rId1"/>
    <sheet name="Sheet4" sheetId="4" r:id="rId2"/>
    <sheet name="part b" sheetId="2" r:id="rId3"/>
    <sheet name="part a values" sheetId="5" r:id="rId4"/>
    <sheet name="part b values" sheetId="3" r:id="rId5"/>
    <sheet name="changing omeg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L20" i="1"/>
  <c r="K20" i="1"/>
  <c r="J20" i="1"/>
  <c r="I20" i="1"/>
  <c r="H20" i="1"/>
  <c r="G20" i="1"/>
  <c r="F20" i="1"/>
  <c r="E20" i="1"/>
  <c r="D20" i="1"/>
  <c r="C21" i="1"/>
  <c r="C20" i="1"/>
  <c r="D19" i="1"/>
  <c r="E19" i="1" s="1"/>
  <c r="F19" i="1" s="1"/>
  <c r="G19" i="1" s="1"/>
  <c r="H19" i="1" s="1"/>
  <c r="I19" i="1" s="1"/>
  <c r="J19" i="1" s="1"/>
  <c r="K19" i="1" s="1"/>
  <c r="L19" i="1" s="1"/>
  <c r="B21" i="1"/>
  <c r="F21" i="1" l="1"/>
  <c r="J21" i="1"/>
  <c r="D21" i="1"/>
  <c r="G21" i="1"/>
  <c r="K21" i="1"/>
  <c r="B22" i="1"/>
  <c r="H21" i="1"/>
  <c r="E21" i="1"/>
  <c r="L21" i="1"/>
  <c r="B23" i="1" l="1"/>
  <c r="G22" i="1"/>
  <c r="K22" i="1"/>
  <c r="H22" i="1"/>
  <c r="L22" i="1"/>
  <c r="D22" i="1"/>
  <c r="C22" i="1"/>
  <c r="I22" i="1"/>
  <c r="F22" i="1"/>
  <c r="E22" i="1"/>
  <c r="J22" i="1"/>
  <c r="B24" i="1" l="1"/>
  <c r="H23" i="1"/>
  <c r="L23" i="1"/>
  <c r="E23" i="1"/>
  <c r="C23" i="1"/>
  <c r="I23" i="1"/>
  <c r="F23" i="1"/>
  <c r="D23" i="1"/>
  <c r="G23" i="1"/>
  <c r="J23" i="1"/>
  <c r="K23" i="1"/>
  <c r="B25" i="1" l="1"/>
  <c r="I24" i="1"/>
  <c r="F24" i="1"/>
  <c r="J24" i="1"/>
  <c r="E24" i="1"/>
  <c r="C24" i="1"/>
  <c r="G24" i="1"/>
  <c r="K24" i="1"/>
  <c r="L24" i="1"/>
  <c r="D24" i="1"/>
  <c r="H24" i="1"/>
  <c r="B26" i="1" l="1"/>
  <c r="F25" i="1"/>
  <c r="J25" i="1"/>
  <c r="D25" i="1"/>
  <c r="G25" i="1"/>
  <c r="K25" i="1"/>
  <c r="H25" i="1"/>
  <c r="C25" i="1"/>
  <c r="L25" i="1"/>
  <c r="I25" i="1"/>
  <c r="E25" i="1"/>
  <c r="B27" i="1" l="1"/>
  <c r="G26" i="1"/>
  <c r="K26" i="1"/>
  <c r="H26" i="1"/>
  <c r="L26" i="1"/>
  <c r="D26" i="1"/>
  <c r="I26" i="1"/>
  <c r="F26" i="1"/>
  <c r="E26" i="1"/>
  <c r="J26" i="1"/>
  <c r="C26" i="1"/>
  <c r="B28" i="1" l="1"/>
  <c r="H27" i="1"/>
  <c r="L27" i="1"/>
  <c r="E27" i="1"/>
  <c r="C27" i="1"/>
  <c r="I27" i="1"/>
  <c r="J27" i="1"/>
  <c r="D27" i="1"/>
  <c r="K27" i="1"/>
  <c r="F27" i="1"/>
  <c r="G27" i="1"/>
  <c r="B29" i="1" l="1"/>
  <c r="I28" i="1"/>
  <c r="F28" i="1"/>
  <c r="J28" i="1"/>
  <c r="E28" i="1"/>
  <c r="C28" i="1"/>
  <c r="K28" i="1"/>
  <c r="G28" i="1"/>
  <c r="H28" i="1"/>
  <c r="L28" i="1"/>
  <c r="D28" i="1"/>
  <c r="F29" i="1" l="1"/>
  <c r="J29" i="1"/>
  <c r="D29" i="1"/>
  <c r="G29" i="1"/>
  <c r="K29" i="1"/>
  <c r="L29" i="1"/>
  <c r="E29" i="1"/>
  <c r="H29" i="1"/>
  <c r="C29" i="1"/>
  <c r="I29" i="1"/>
</calcChain>
</file>

<file path=xl/sharedStrings.xml><?xml version="1.0" encoding="utf-8"?>
<sst xmlns="http://schemas.openxmlformats.org/spreadsheetml/2006/main" count="162" uniqueCount="68">
  <si>
    <t>NT=10</t>
  </si>
  <si>
    <t>N=10</t>
  </si>
  <si>
    <t>N=20</t>
  </si>
  <si>
    <t>N=40</t>
  </si>
  <si>
    <t>N=80</t>
  </si>
  <si>
    <t>N=160</t>
  </si>
  <si>
    <t>N=320</t>
  </si>
  <si>
    <t>N=640</t>
  </si>
  <si>
    <t>NT=20</t>
  </si>
  <si>
    <t>NT=40</t>
  </si>
  <si>
    <t>NT=80</t>
  </si>
  <si>
    <t>NT=160</t>
  </si>
  <si>
    <t>NT=320</t>
  </si>
  <si>
    <t>NT=640</t>
  </si>
  <si>
    <t>N=1280</t>
  </si>
  <si>
    <t>N=2560</t>
  </si>
  <si>
    <t>N=5120</t>
  </si>
  <si>
    <t>NT=1280</t>
  </si>
  <si>
    <t>NT=2560</t>
  </si>
  <si>
    <t>NT=5120</t>
  </si>
  <si>
    <t>Selected Table Values</t>
  </si>
  <si>
    <t>t=10</t>
  </si>
  <si>
    <t xml:space="preserve">10 Interior x Points, 10 Interior t Points </t>
  </si>
  <si>
    <t>u_exact</t>
  </si>
  <si>
    <t>u_appx</t>
  </si>
  <si>
    <t>x=0.2856</t>
  </si>
  <si>
    <t>x=0.5712</t>
  </si>
  <si>
    <t>x=2.8560</t>
  </si>
  <si>
    <t>t=0.9091</t>
  </si>
  <si>
    <t>t=1.8182</t>
  </si>
  <si>
    <t>t=9.091</t>
  </si>
  <si>
    <t>N=number of interior x points</t>
  </si>
  <si>
    <t>NT=number of interior t points</t>
  </si>
  <si>
    <t>Average error at t=T for part b</t>
  </si>
  <si>
    <t>Average Error at t=T for part a</t>
  </si>
  <si>
    <t>t=0.1235</t>
  </si>
  <si>
    <t>t=9.8765</t>
  </si>
  <si>
    <t>t=0.247</t>
  </si>
  <si>
    <t>x=0.0098</t>
  </si>
  <si>
    <t>x=3.1318</t>
  </si>
  <si>
    <t>x=1.5757</t>
  </si>
  <si>
    <t xml:space="preserve">320 Interior x Points, 80 Interior t Points </t>
  </si>
  <si>
    <t>x=2.5054</t>
  </si>
  <si>
    <t>x=1.4280</t>
  </si>
  <si>
    <t>Average Error =5.51E-03</t>
  </si>
  <si>
    <t>Average Error=4.70E-06</t>
  </si>
  <si>
    <t>What happened here?</t>
  </si>
  <si>
    <t>Some weird stuff is happening in this table</t>
  </si>
  <si>
    <t>Well, it is weird to me</t>
  </si>
  <si>
    <t xml:space="preserve">The error goes up and then goes down going down a column in </t>
  </si>
  <si>
    <t xml:space="preserve">for the last 4 columns </t>
  </si>
  <si>
    <t>Im gonna run the script again and triple check these numbers</t>
  </si>
  <si>
    <t>part a</t>
  </si>
  <si>
    <t>I think what may be happening is the approximate solution isnt always greater than or less then the exact solution.</t>
  </si>
  <si>
    <t>So the error propegation in some for some x values makes the approximate solution is closer to the exact then others</t>
  </si>
  <si>
    <t>causing the average error to vary? No but its an average error, it should average out. Im not sure</t>
  </si>
  <si>
    <t xml:space="preserve">40 Interior x Points, 10 Interior t Points </t>
  </si>
  <si>
    <t>Average Error =1.25E-03</t>
  </si>
  <si>
    <t>Average Error=7.05E-05</t>
  </si>
  <si>
    <t>x=0.0766</t>
  </si>
  <si>
    <t>x=0.1532</t>
  </si>
  <si>
    <t>x= 1.5325</t>
  </si>
  <si>
    <t>x=3.0650</t>
  </si>
  <si>
    <t>10 interior x points and 10 interior t points</t>
  </si>
  <si>
    <t>for Increasing Angular Frequency</t>
  </si>
  <si>
    <t>Average Error at t=T</t>
  </si>
  <si>
    <t>Average_Error</t>
  </si>
  <si>
    <t>Angular Frequency rad/s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</si>
</sst>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E+00"/>
    <numFmt numFmtId="165" formatCode="0.0000E+00"/>
    <numFmt numFmtId="166" formatCode="0.0000"/>
    <numFmt numFmtId="167" formatCode="0.000000000"/>
    <numFmt numFmtId="168" formatCode="0.00000000"/>
    <numFmt numFmtId="172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1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4" fillId="0" borderId="4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0" xfId="0" applyBorder="1"/>
    <xf numFmtId="0" fontId="0" fillId="0" borderId="11" xfId="0" applyBorder="1"/>
    <xf numFmtId="166" fontId="0" fillId="0" borderId="1" xfId="0" applyNumberFormat="1" applyBorder="1"/>
    <xf numFmtId="0" fontId="2" fillId="0" borderId="0" xfId="0" applyFont="1" applyBorder="1"/>
    <xf numFmtId="165" fontId="0" fillId="0" borderId="1" xfId="1" applyNumberFormat="1" applyFont="1" applyBorder="1"/>
    <xf numFmtId="164" fontId="0" fillId="0" borderId="1" xfId="2" applyNumberFormat="1" applyFont="1" applyBorder="1"/>
    <xf numFmtId="0" fontId="0" fillId="0" borderId="13" xfId="0" applyBorder="1"/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" xfId="0" applyFont="1" applyBorder="1"/>
    <xf numFmtId="168" fontId="0" fillId="0" borderId="0" xfId="0" applyNumberFormat="1" applyAlignment="1">
      <alignment horizontal="left"/>
    </xf>
    <xf numFmtId="166" fontId="0" fillId="0" borderId="11" xfId="0" applyNumberFormat="1" applyBorder="1"/>
    <xf numFmtId="0" fontId="3" fillId="0" borderId="12" xfId="0" applyFont="1" applyBorder="1"/>
    <xf numFmtId="0" fontId="0" fillId="0" borderId="12" xfId="0" applyBorder="1"/>
    <xf numFmtId="0" fontId="4" fillId="0" borderId="0" xfId="0" applyFont="1" applyBorder="1" applyAlignment="1"/>
    <xf numFmtId="167" fontId="0" fillId="0" borderId="0" xfId="0" applyNumberFormat="1"/>
    <xf numFmtId="167" fontId="0" fillId="0" borderId="1" xfId="0" applyNumberFormat="1" applyBorder="1"/>
    <xf numFmtId="167" fontId="0" fillId="0" borderId="14" xfId="0" applyNumberFormat="1" applyBorder="1"/>
    <xf numFmtId="167" fontId="0" fillId="0" borderId="10" xfId="0" applyNumberFormat="1" applyBorder="1"/>
    <xf numFmtId="167" fontId="0" fillId="0" borderId="11" xfId="0" applyNumberFormat="1" applyBorder="1"/>
    <xf numFmtId="167" fontId="0" fillId="0" borderId="1" xfId="0" applyNumberFormat="1" applyBorder="1" applyAlignment="1">
      <alignment horizontal="left"/>
    </xf>
    <xf numFmtId="167" fontId="0" fillId="0" borderId="13" xfId="0" applyNumberFormat="1" applyBorder="1"/>
    <xf numFmtId="166" fontId="0" fillId="0" borderId="14" xfId="0" applyNumberFormat="1" applyBorder="1"/>
    <xf numFmtId="166" fontId="0" fillId="0" borderId="1" xfId="0" applyNumberFormat="1" applyBorder="1" applyAlignment="1">
      <alignment horizontal="left"/>
    </xf>
    <xf numFmtId="0" fontId="3" fillId="0" borderId="7" xfId="0" applyFont="1" applyBorder="1"/>
    <xf numFmtId="167" fontId="0" fillId="0" borderId="9" xfId="0" applyNumberFormat="1" applyBorder="1"/>
    <xf numFmtId="167" fontId="0" fillId="0" borderId="8" xfId="0" applyNumberFormat="1" applyBorder="1"/>
    <xf numFmtId="166" fontId="0" fillId="0" borderId="0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0" borderId="4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172" fontId="0" fillId="0" borderId="1" xfId="0" applyNumberFormat="1" applyBorder="1"/>
    <xf numFmtId="172" fontId="0" fillId="0" borderId="14" xfId="0" applyNumberFormat="1" applyBorder="1"/>
    <xf numFmtId="172" fontId="0" fillId="0" borderId="13" xfId="0" applyNumberFormat="1" applyBorder="1"/>
    <xf numFmtId="172" fontId="0" fillId="0" borderId="10" xfId="0" applyNumberFormat="1" applyBorder="1"/>
    <xf numFmtId="172" fontId="0" fillId="0" borderId="9" xfId="0" applyNumberFormat="1" applyBorder="1"/>
    <xf numFmtId="172" fontId="0" fillId="0" borderId="8" xfId="0" applyNumberFormat="1" applyBorder="1"/>
    <xf numFmtId="172" fontId="0" fillId="0" borderId="0" xfId="0" applyNumberFormat="1"/>
    <xf numFmtId="172" fontId="0" fillId="0" borderId="11" xfId="0" applyNumberFormat="1" applyBorder="1"/>
    <xf numFmtId="172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1" fontId="0" fillId="0" borderId="1" xfId="0" applyNumberFormat="1" applyBorder="1"/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8730-61D6-44FF-818B-3213B6B4DC4E}">
  <dimension ref="B4:L29"/>
  <sheetViews>
    <sheetView workbookViewId="0">
      <selection activeCell="H22" sqref="H22"/>
    </sheetView>
  </sheetViews>
  <sheetFormatPr defaultRowHeight="14.4" x14ac:dyDescent="0.3"/>
  <cols>
    <col min="2" max="2" width="7.33203125" bestFit="1" customWidth="1"/>
    <col min="3" max="3" width="12.5546875" bestFit="1" customWidth="1"/>
    <col min="4" max="4" width="12.44140625" customWidth="1"/>
    <col min="5" max="12" width="12.21875" customWidth="1"/>
    <col min="15" max="15" width="12" bestFit="1" customWidth="1"/>
  </cols>
  <sheetData>
    <row r="4" spans="2:12" x14ac:dyDescent="0.3">
      <c r="B4" s="47" t="s">
        <v>34</v>
      </c>
      <c r="C4" s="48"/>
      <c r="D4" s="48"/>
      <c r="E4" s="48"/>
      <c r="F4" s="48"/>
      <c r="G4" s="48"/>
      <c r="H4" s="48"/>
      <c r="I4" s="48"/>
      <c r="J4" s="48"/>
      <c r="K4" s="48"/>
      <c r="L4" s="49"/>
    </row>
    <row r="5" spans="2:12" x14ac:dyDescent="0.3">
      <c r="B5" s="50" t="s">
        <v>32</v>
      </c>
      <c r="C5" s="51"/>
      <c r="D5" s="51"/>
      <c r="E5" s="5"/>
      <c r="F5" s="5"/>
      <c r="G5" s="5"/>
      <c r="H5" s="5"/>
      <c r="I5" s="5"/>
      <c r="J5" s="5"/>
      <c r="K5" s="5"/>
      <c r="L5" s="6"/>
    </row>
    <row r="6" spans="2:12" x14ac:dyDescent="0.3">
      <c r="B6" s="52" t="s">
        <v>31</v>
      </c>
      <c r="C6" s="53"/>
      <c r="D6" s="53"/>
      <c r="E6" s="8"/>
      <c r="F6" s="8"/>
      <c r="G6" s="8"/>
      <c r="H6" s="8"/>
      <c r="I6" s="8"/>
      <c r="J6" s="8"/>
      <c r="K6" s="8"/>
      <c r="L6" s="9"/>
    </row>
    <row r="7" spans="2:12" x14ac:dyDescent="0.3">
      <c r="B7" s="10"/>
      <c r="C7" s="10" t="s">
        <v>0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17</v>
      </c>
      <c r="K7" s="10" t="s">
        <v>18</v>
      </c>
      <c r="L7" s="10" t="s">
        <v>19</v>
      </c>
    </row>
    <row r="8" spans="2:12" x14ac:dyDescent="0.3">
      <c r="B8" s="10" t="s">
        <v>1</v>
      </c>
      <c r="C8" s="18">
        <v>5.5096499999999996E-3</v>
      </c>
      <c r="D8" s="18">
        <v>5.9538300000000002E-3</v>
      </c>
      <c r="E8" s="18">
        <v>6.0776199999999997E-3</v>
      </c>
      <c r="F8" s="18">
        <v>6.1103599999999996E-3</v>
      </c>
      <c r="G8" s="18">
        <v>6.1187899999999998E-3</v>
      </c>
      <c r="H8" s="18">
        <v>6.1209200000000002E-3</v>
      </c>
      <c r="I8" s="18">
        <v>6.1214599999999996E-3</v>
      </c>
      <c r="J8" s="18">
        <v>6.1215899999999997E-3</v>
      </c>
      <c r="K8" s="18">
        <v>6.1216300000000003E-3</v>
      </c>
      <c r="L8" s="18">
        <v>6.1216400000000002E-3</v>
      </c>
    </row>
    <row r="9" spans="2:12" x14ac:dyDescent="0.3">
      <c r="B9" s="10" t="s">
        <v>2</v>
      </c>
      <c r="C9" s="18">
        <v>1.1196699999999999E-3</v>
      </c>
      <c r="D9" s="18">
        <v>1.59319E-3</v>
      </c>
      <c r="E9" s="18">
        <v>1.7251600000000001E-3</v>
      </c>
      <c r="F9" s="18">
        <v>1.7600599999999999E-3</v>
      </c>
      <c r="G9" s="18">
        <v>1.7690399999999999E-3</v>
      </c>
      <c r="H9" s="18">
        <v>1.7713200000000001E-3</v>
      </c>
      <c r="I9" s="18">
        <v>1.7718899999999999E-3</v>
      </c>
      <c r="J9" s="18">
        <v>1.7720399999999999E-3</v>
      </c>
      <c r="K9" s="18">
        <v>1.7720699999999999E-3</v>
      </c>
      <c r="L9" s="18">
        <v>1.7720800000000001E-3</v>
      </c>
    </row>
    <row r="10" spans="2:12" x14ac:dyDescent="0.3">
      <c r="B10" s="10" t="s">
        <v>3</v>
      </c>
      <c r="C10" s="18">
        <v>1.9436799999999999E-4</v>
      </c>
      <c r="D10" s="18">
        <v>2.9295900000000003E-4</v>
      </c>
      <c r="E10" s="18">
        <v>4.2877399999999998E-4</v>
      </c>
      <c r="F10" s="18">
        <v>4.64692E-4</v>
      </c>
      <c r="G10" s="18">
        <v>4.73933E-4</v>
      </c>
      <c r="H10" s="18">
        <v>4.7627599999999998E-4</v>
      </c>
      <c r="I10" s="18">
        <v>4.76866E-4</v>
      </c>
      <c r="J10" s="18">
        <v>4.7701500000000001E-4</v>
      </c>
      <c r="K10" s="18">
        <v>4.77052E-4</v>
      </c>
      <c r="L10" s="18">
        <v>4.7706099999999998E-4</v>
      </c>
    </row>
    <row r="11" spans="2:12" x14ac:dyDescent="0.3">
      <c r="B11" s="10" t="s">
        <v>4</v>
      </c>
      <c r="C11" s="18">
        <v>5.5674399999999997E-4</v>
      </c>
      <c r="D11" s="18">
        <v>6.2809899999999996E-5</v>
      </c>
      <c r="E11" s="18">
        <v>7.4846700000000003E-5</v>
      </c>
      <c r="F11" s="18">
        <v>1.11252E-4</v>
      </c>
      <c r="G11" s="18">
        <v>1.20618E-4</v>
      </c>
      <c r="H11" s="18">
        <v>1.2299300000000001E-4</v>
      </c>
      <c r="I11" s="18">
        <v>1.2359099999999999E-4</v>
      </c>
      <c r="J11" s="18">
        <v>1.2374099999999999E-4</v>
      </c>
      <c r="K11" s="18">
        <v>1.23779E-4</v>
      </c>
      <c r="L11" s="18">
        <v>1.23788E-4</v>
      </c>
    </row>
    <row r="12" spans="2:12" x14ac:dyDescent="0.3">
      <c r="B12" s="10" t="s">
        <v>5</v>
      </c>
      <c r="C12" s="18">
        <v>6.5343900000000002E-4</v>
      </c>
      <c r="D12" s="18">
        <v>1.56286E-4</v>
      </c>
      <c r="E12" s="18">
        <v>1.77323E-5</v>
      </c>
      <c r="F12" s="18">
        <v>1.8910200000000001E-5</v>
      </c>
      <c r="G12" s="18">
        <v>2.83369E-5</v>
      </c>
      <c r="H12" s="18">
        <v>3.0727900000000001E-5</v>
      </c>
      <c r="I12" s="18">
        <v>3.133E-5</v>
      </c>
      <c r="J12" s="18">
        <v>3.1481099999999999E-5</v>
      </c>
      <c r="K12" s="18">
        <v>3.1518900000000001E-5</v>
      </c>
      <c r="L12" s="18">
        <v>3.1528400000000001E-5</v>
      </c>
    </row>
    <row r="13" spans="2:12" x14ac:dyDescent="0.3">
      <c r="B13" s="10" t="s">
        <v>6</v>
      </c>
      <c r="C13" s="18">
        <v>6.7920000000000003E-4</v>
      </c>
      <c r="D13" s="18">
        <v>1.8045999999999999E-4</v>
      </c>
      <c r="E13" s="18">
        <v>4.1464100000000002E-5</v>
      </c>
      <c r="F13" s="18">
        <v>4.7046300000000002E-6</v>
      </c>
      <c r="G13" s="18">
        <v>4.7521900000000002E-6</v>
      </c>
      <c r="H13" s="18">
        <v>7.1508000000000002E-6</v>
      </c>
      <c r="I13" s="18">
        <v>7.7548200000000004E-6</v>
      </c>
      <c r="J13" s="18">
        <v>7.9063799999999997E-6</v>
      </c>
      <c r="K13" s="18">
        <v>7.9443400000000006E-6</v>
      </c>
      <c r="L13" s="18">
        <v>7.9538300000000004E-6</v>
      </c>
    </row>
    <row r="14" spans="2:12" x14ac:dyDescent="0.3">
      <c r="B14" s="10" t="s">
        <v>7</v>
      </c>
      <c r="C14" s="18">
        <v>6.8624400000000002E-4</v>
      </c>
      <c r="D14" s="18">
        <v>1.8671599999999999E-4</v>
      </c>
      <c r="E14" s="18">
        <v>4.7500599999999997E-5</v>
      </c>
      <c r="F14" s="18">
        <v>1.0682999999999999E-5</v>
      </c>
      <c r="G14" s="18">
        <v>1.2112900000000001E-6</v>
      </c>
      <c r="H14" s="18">
        <v>1.19111E-6</v>
      </c>
      <c r="I14" s="18">
        <v>1.79609E-6</v>
      </c>
      <c r="J14" s="18">
        <v>1.9478799999999999E-6</v>
      </c>
      <c r="K14" s="18">
        <v>1.9858999999999999E-6</v>
      </c>
      <c r="L14" s="18">
        <v>1.9954200000000001E-6</v>
      </c>
    </row>
    <row r="15" spans="2:12" x14ac:dyDescent="0.3">
      <c r="B15" s="10" t="s">
        <v>14</v>
      </c>
      <c r="C15" s="18">
        <v>6.8828300000000004E-4</v>
      </c>
      <c r="D15" s="18">
        <v>1.88362E-4</v>
      </c>
      <c r="E15" s="18">
        <v>4.9037299999999999E-5</v>
      </c>
      <c r="F15" s="18">
        <v>1.21908E-5</v>
      </c>
      <c r="G15" s="18">
        <v>2.7115799999999999E-6</v>
      </c>
      <c r="H15" s="18">
        <v>3.0730000000000001E-7</v>
      </c>
      <c r="I15" s="18">
        <v>2.9815499999999999E-7</v>
      </c>
      <c r="J15" s="18">
        <v>4.5005999999999999E-7</v>
      </c>
      <c r="K15" s="18">
        <v>4.8812099999999998E-7</v>
      </c>
      <c r="L15" s="18">
        <v>4.9763200000000005E-7</v>
      </c>
    </row>
    <row r="16" spans="2:12" x14ac:dyDescent="0.3">
      <c r="B16" s="10" t="s">
        <v>15</v>
      </c>
      <c r="C16" s="18">
        <v>6.88928E-4</v>
      </c>
      <c r="D16" s="18">
        <v>1.8881200000000001E-4</v>
      </c>
      <c r="E16" s="18">
        <v>4.9432199999999997E-5</v>
      </c>
      <c r="F16" s="18">
        <v>1.2571199999999999E-5</v>
      </c>
      <c r="G16" s="18">
        <v>3.0883499999999998E-6</v>
      </c>
      <c r="H16" s="18">
        <v>6.8312299999999997E-7</v>
      </c>
      <c r="I16" s="18">
        <v>7.7452800000000001E-8</v>
      </c>
      <c r="J16" s="18">
        <v>7.4535800000000002E-8</v>
      </c>
      <c r="K16" s="18">
        <v>1.12608E-7</v>
      </c>
      <c r="L16" s="18">
        <v>1.2211700000000001E-7</v>
      </c>
    </row>
    <row r="17" spans="2:12" x14ac:dyDescent="0.3">
      <c r="B17" s="10" t="s">
        <v>16</v>
      </c>
      <c r="C17" s="18">
        <v>6.8915700000000003E-4</v>
      </c>
      <c r="D17" s="18">
        <v>1.8894300000000001E-4</v>
      </c>
      <c r="E17" s="18">
        <v>4.9535800000000001E-5</v>
      </c>
      <c r="F17" s="18">
        <v>1.2667899999999999E-5</v>
      </c>
      <c r="G17" s="18">
        <v>3.1831000000000001E-6</v>
      </c>
      <c r="H17" s="18">
        <v>7.7744199999999995E-7</v>
      </c>
      <c r="I17" s="18">
        <v>1.7161299999999999E-7</v>
      </c>
      <c r="J17" s="18">
        <v>1.9588700000000001E-8</v>
      </c>
      <c r="K17" s="18">
        <v>1.84276E-8</v>
      </c>
      <c r="L17" s="18">
        <v>2.7969000000000001E-8</v>
      </c>
    </row>
    <row r="19" spans="2:12" x14ac:dyDescent="0.3">
      <c r="C19">
        <v>10</v>
      </c>
      <c r="D19">
        <f>C19*2</f>
        <v>20</v>
      </c>
      <c r="E19">
        <f t="shared" ref="E19:L19" si="0">D19*2</f>
        <v>40</v>
      </c>
      <c r="F19">
        <f t="shared" si="0"/>
        <v>80</v>
      </c>
      <c r="G19">
        <f t="shared" si="0"/>
        <v>160</v>
      </c>
      <c r="H19">
        <f t="shared" si="0"/>
        <v>320</v>
      </c>
      <c r="I19">
        <f t="shared" si="0"/>
        <v>640</v>
      </c>
      <c r="J19">
        <f t="shared" si="0"/>
        <v>1280</v>
      </c>
      <c r="K19">
        <f t="shared" si="0"/>
        <v>2560</v>
      </c>
      <c r="L19">
        <f t="shared" si="0"/>
        <v>5120</v>
      </c>
    </row>
    <row r="20" spans="2:12" x14ac:dyDescent="0.3">
      <c r="B20">
        <v>10</v>
      </c>
      <c r="C20">
        <f>12*(B20+2)</f>
        <v>144</v>
      </c>
      <c r="D20">
        <f>22*(B20+2)</f>
        <v>264</v>
      </c>
      <c r="E20">
        <f>42*(B20+2)</f>
        <v>504</v>
      </c>
      <c r="F20">
        <f>82*(B20+2)</f>
        <v>984</v>
      </c>
      <c r="G20">
        <f>162*(B20+2)</f>
        <v>1944</v>
      </c>
      <c r="H20">
        <f>322*(B20+2)</f>
        <v>3864</v>
      </c>
      <c r="I20">
        <f>642*(B20+2)</f>
        <v>7704</v>
      </c>
      <c r="J20">
        <f>1282*(B20+2)</f>
        <v>15384</v>
      </c>
      <c r="K20">
        <f>2562*(B20+2)</f>
        <v>30744</v>
      </c>
      <c r="L20">
        <f>5122*(B20+2)</f>
        <v>61464</v>
      </c>
    </row>
    <row r="21" spans="2:12" x14ac:dyDescent="0.3">
      <c r="B21">
        <f>B20*2</f>
        <v>20</v>
      </c>
      <c r="C21">
        <f t="shared" ref="C21:C29" si="1">12*(B21+2)</f>
        <v>264</v>
      </c>
      <c r="D21">
        <f t="shared" ref="D21:D29" si="2">22*(B21+2)</f>
        <v>484</v>
      </c>
      <c r="E21">
        <f t="shared" ref="E21:E29" si="3">42*(B21+2)</f>
        <v>924</v>
      </c>
      <c r="F21">
        <f t="shared" ref="F21:F29" si="4">82*(B21+2)</f>
        <v>1804</v>
      </c>
      <c r="G21">
        <f t="shared" ref="G21:G29" si="5">162*(B21+2)</f>
        <v>3564</v>
      </c>
      <c r="H21">
        <f t="shared" ref="H21:H29" si="6">322*(B21+2)</f>
        <v>7084</v>
      </c>
      <c r="I21">
        <f t="shared" ref="I21:I29" si="7">642*(B21+2)</f>
        <v>14124</v>
      </c>
      <c r="J21">
        <f t="shared" ref="J21:J29" si="8">1282*(B21+2)</f>
        <v>28204</v>
      </c>
      <c r="K21">
        <f t="shared" ref="K21:K29" si="9">2562*(B21+2)</f>
        <v>56364</v>
      </c>
      <c r="L21">
        <f t="shared" ref="L21:L29" si="10">5122*(B21+2)</f>
        <v>112684</v>
      </c>
    </row>
    <row r="22" spans="2:12" x14ac:dyDescent="0.3">
      <c r="B22">
        <f t="shared" ref="B22:B29" si="11">B21*2</f>
        <v>40</v>
      </c>
      <c r="C22">
        <f t="shared" si="1"/>
        <v>504</v>
      </c>
      <c r="D22">
        <f t="shared" si="2"/>
        <v>924</v>
      </c>
      <c r="E22">
        <f t="shared" si="3"/>
        <v>1764</v>
      </c>
      <c r="F22">
        <f t="shared" si="4"/>
        <v>3444</v>
      </c>
      <c r="G22">
        <f t="shared" si="5"/>
        <v>6804</v>
      </c>
      <c r="H22">
        <f t="shared" si="6"/>
        <v>13524</v>
      </c>
      <c r="I22">
        <f t="shared" si="7"/>
        <v>26964</v>
      </c>
      <c r="J22">
        <f t="shared" si="8"/>
        <v>53844</v>
      </c>
      <c r="K22">
        <f t="shared" si="9"/>
        <v>107604</v>
      </c>
      <c r="L22">
        <f t="shared" si="10"/>
        <v>215124</v>
      </c>
    </row>
    <row r="23" spans="2:12" x14ac:dyDescent="0.3">
      <c r="B23">
        <f t="shared" si="11"/>
        <v>80</v>
      </c>
      <c r="C23">
        <f t="shared" si="1"/>
        <v>984</v>
      </c>
      <c r="D23">
        <f t="shared" si="2"/>
        <v>1804</v>
      </c>
      <c r="E23">
        <f t="shared" si="3"/>
        <v>3444</v>
      </c>
      <c r="F23">
        <f t="shared" si="4"/>
        <v>6724</v>
      </c>
      <c r="G23">
        <f t="shared" si="5"/>
        <v>13284</v>
      </c>
      <c r="H23">
        <f t="shared" si="6"/>
        <v>26404</v>
      </c>
      <c r="I23">
        <f t="shared" si="7"/>
        <v>52644</v>
      </c>
      <c r="J23">
        <f t="shared" si="8"/>
        <v>105124</v>
      </c>
      <c r="K23">
        <f t="shared" si="9"/>
        <v>210084</v>
      </c>
      <c r="L23">
        <f t="shared" si="10"/>
        <v>420004</v>
      </c>
    </row>
    <row r="24" spans="2:12" x14ac:dyDescent="0.3">
      <c r="B24">
        <f t="shared" si="11"/>
        <v>160</v>
      </c>
      <c r="C24">
        <f t="shared" si="1"/>
        <v>1944</v>
      </c>
      <c r="D24">
        <f t="shared" si="2"/>
        <v>3564</v>
      </c>
      <c r="E24">
        <f t="shared" si="3"/>
        <v>6804</v>
      </c>
      <c r="F24">
        <f t="shared" si="4"/>
        <v>13284</v>
      </c>
      <c r="G24">
        <f t="shared" si="5"/>
        <v>26244</v>
      </c>
      <c r="H24">
        <f t="shared" si="6"/>
        <v>52164</v>
      </c>
      <c r="I24">
        <f t="shared" si="7"/>
        <v>104004</v>
      </c>
      <c r="J24">
        <f t="shared" si="8"/>
        <v>207684</v>
      </c>
      <c r="K24">
        <f t="shared" si="9"/>
        <v>415044</v>
      </c>
      <c r="L24">
        <f t="shared" si="10"/>
        <v>829764</v>
      </c>
    </row>
    <row r="25" spans="2:12" x14ac:dyDescent="0.3">
      <c r="B25">
        <f t="shared" si="11"/>
        <v>320</v>
      </c>
      <c r="C25">
        <f t="shared" si="1"/>
        <v>3864</v>
      </c>
      <c r="D25">
        <f t="shared" si="2"/>
        <v>7084</v>
      </c>
      <c r="E25">
        <f t="shared" si="3"/>
        <v>13524</v>
      </c>
      <c r="F25">
        <f t="shared" si="4"/>
        <v>26404</v>
      </c>
      <c r="G25">
        <f t="shared" si="5"/>
        <v>52164</v>
      </c>
      <c r="H25">
        <f t="shared" si="6"/>
        <v>103684</v>
      </c>
      <c r="I25">
        <f t="shared" si="7"/>
        <v>206724</v>
      </c>
      <c r="J25">
        <f t="shared" si="8"/>
        <v>412804</v>
      </c>
      <c r="K25">
        <f t="shared" si="9"/>
        <v>824964</v>
      </c>
      <c r="L25">
        <f t="shared" si="10"/>
        <v>1649284</v>
      </c>
    </row>
    <row r="26" spans="2:12" x14ac:dyDescent="0.3">
      <c r="B26">
        <f t="shared" si="11"/>
        <v>640</v>
      </c>
      <c r="C26">
        <f t="shared" si="1"/>
        <v>7704</v>
      </c>
      <c r="D26">
        <f t="shared" si="2"/>
        <v>14124</v>
      </c>
      <c r="E26">
        <f t="shared" si="3"/>
        <v>26964</v>
      </c>
      <c r="F26">
        <f t="shared" si="4"/>
        <v>52644</v>
      </c>
      <c r="G26">
        <f t="shared" si="5"/>
        <v>104004</v>
      </c>
      <c r="H26">
        <f t="shared" si="6"/>
        <v>206724</v>
      </c>
      <c r="I26">
        <f t="shared" si="7"/>
        <v>412164</v>
      </c>
      <c r="J26">
        <f t="shared" si="8"/>
        <v>823044</v>
      </c>
      <c r="K26">
        <f t="shared" si="9"/>
        <v>1644804</v>
      </c>
      <c r="L26">
        <f t="shared" si="10"/>
        <v>3288324</v>
      </c>
    </row>
    <row r="27" spans="2:12" x14ac:dyDescent="0.3">
      <c r="B27">
        <f t="shared" si="11"/>
        <v>1280</v>
      </c>
      <c r="C27">
        <f t="shared" si="1"/>
        <v>15384</v>
      </c>
      <c r="D27">
        <f t="shared" si="2"/>
        <v>28204</v>
      </c>
      <c r="E27">
        <f t="shared" si="3"/>
        <v>53844</v>
      </c>
      <c r="F27">
        <f t="shared" si="4"/>
        <v>105124</v>
      </c>
      <c r="G27">
        <f t="shared" si="5"/>
        <v>207684</v>
      </c>
      <c r="H27">
        <f t="shared" si="6"/>
        <v>412804</v>
      </c>
      <c r="I27">
        <f t="shared" si="7"/>
        <v>823044</v>
      </c>
      <c r="J27">
        <f t="shared" si="8"/>
        <v>1643524</v>
      </c>
      <c r="K27">
        <f t="shared" si="9"/>
        <v>3284484</v>
      </c>
      <c r="L27">
        <f t="shared" si="10"/>
        <v>6566404</v>
      </c>
    </row>
    <row r="28" spans="2:12" x14ac:dyDescent="0.3">
      <c r="B28">
        <f t="shared" si="11"/>
        <v>2560</v>
      </c>
      <c r="C28">
        <f t="shared" si="1"/>
        <v>30744</v>
      </c>
      <c r="D28">
        <f t="shared" si="2"/>
        <v>56364</v>
      </c>
      <c r="E28">
        <f t="shared" si="3"/>
        <v>107604</v>
      </c>
      <c r="F28">
        <f t="shared" si="4"/>
        <v>210084</v>
      </c>
      <c r="G28">
        <f t="shared" si="5"/>
        <v>415044</v>
      </c>
      <c r="H28">
        <f t="shared" si="6"/>
        <v>824964</v>
      </c>
      <c r="I28">
        <f t="shared" si="7"/>
        <v>1644804</v>
      </c>
      <c r="J28">
        <f t="shared" si="8"/>
        <v>3284484</v>
      </c>
      <c r="K28">
        <f t="shared" si="9"/>
        <v>6563844</v>
      </c>
      <c r="L28">
        <f t="shared" si="10"/>
        <v>13122564</v>
      </c>
    </row>
    <row r="29" spans="2:12" x14ac:dyDescent="0.3">
      <c r="B29">
        <f t="shared" si="11"/>
        <v>5120</v>
      </c>
      <c r="C29">
        <f t="shared" si="1"/>
        <v>61464</v>
      </c>
      <c r="D29">
        <f t="shared" si="2"/>
        <v>112684</v>
      </c>
      <c r="E29">
        <f t="shared" si="3"/>
        <v>215124</v>
      </c>
      <c r="F29">
        <f t="shared" si="4"/>
        <v>420004</v>
      </c>
      <c r="G29">
        <f t="shared" si="5"/>
        <v>829764</v>
      </c>
      <c r="H29">
        <f t="shared" si="6"/>
        <v>1649284</v>
      </c>
      <c r="I29">
        <f t="shared" si="7"/>
        <v>3288324</v>
      </c>
      <c r="J29">
        <f t="shared" si="8"/>
        <v>6566404</v>
      </c>
      <c r="K29">
        <f t="shared" si="9"/>
        <v>13122564</v>
      </c>
      <c r="L29">
        <f t="shared" si="10"/>
        <v>26234884</v>
      </c>
    </row>
  </sheetData>
  <mergeCells count="3">
    <mergeCell ref="B4:L4"/>
    <mergeCell ref="B5:D5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4E48-83CA-450E-9CD7-A0CFF1006DEC}">
  <dimension ref="A1:H11"/>
  <sheetViews>
    <sheetView workbookViewId="0">
      <selection activeCell="E20" sqref="E20"/>
    </sheetView>
  </sheetViews>
  <sheetFormatPr defaultRowHeight="14.4" x14ac:dyDescent="0.3"/>
  <cols>
    <col min="1" max="1" width="8.77734375" customWidth="1"/>
    <col min="2" max="8" width="12.77734375" customWidth="1"/>
  </cols>
  <sheetData>
    <row r="1" spans="1:8" x14ac:dyDescent="0.3">
      <c r="A1" s="54" t="s">
        <v>34</v>
      </c>
      <c r="B1" s="54"/>
      <c r="C1" s="54"/>
      <c r="D1" s="54"/>
      <c r="E1" s="54"/>
      <c r="F1" s="54"/>
      <c r="G1" s="54"/>
      <c r="H1" s="54"/>
    </row>
    <row r="2" spans="1:8" x14ac:dyDescent="0.3">
      <c r="A2" s="21" t="s">
        <v>32</v>
      </c>
      <c r="B2" s="21"/>
      <c r="C2" s="22"/>
      <c r="D2" s="23"/>
      <c r="E2" s="23"/>
      <c r="F2" s="23"/>
      <c r="G2" s="23"/>
      <c r="H2" s="24"/>
    </row>
    <row r="3" spans="1:8" x14ac:dyDescent="0.3">
      <c r="A3" s="21" t="s">
        <v>31</v>
      </c>
      <c r="B3" s="21"/>
      <c r="C3" s="22"/>
      <c r="D3" s="23"/>
      <c r="E3" s="23"/>
      <c r="F3" s="23"/>
      <c r="G3" s="23"/>
      <c r="H3" s="24"/>
    </row>
    <row r="4" spans="1:8" x14ac:dyDescent="0.3">
      <c r="A4" s="15"/>
      <c r="B4" s="15" t="s">
        <v>0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</row>
    <row r="5" spans="1:8" x14ac:dyDescent="0.3">
      <c r="A5" s="10" t="s">
        <v>1</v>
      </c>
      <c r="B5" s="19">
        <v>5.5096499999999996E-3</v>
      </c>
      <c r="C5" s="19">
        <v>5.9538300000000002E-3</v>
      </c>
      <c r="D5" s="19">
        <v>6.0776199999999997E-3</v>
      </c>
      <c r="E5" s="19">
        <v>6.1103599999999996E-3</v>
      </c>
      <c r="F5" s="19">
        <v>6.1187899999999998E-3</v>
      </c>
      <c r="G5" s="19">
        <v>6.1209200000000002E-3</v>
      </c>
      <c r="H5" s="19">
        <v>6.1214599999999996E-3</v>
      </c>
    </row>
    <row r="6" spans="1:8" x14ac:dyDescent="0.3">
      <c r="A6" s="10" t="s">
        <v>2</v>
      </c>
      <c r="B6" s="19">
        <v>1.1196699999999999E-3</v>
      </c>
      <c r="C6" s="19">
        <v>1.59319E-3</v>
      </c>
      <c r="D6" s="19">
        <v>1.7251600000000001E-3</v>
      </c>
      <c r="E6" s="19">
        <v>1.7600599999999999E-3</v>
      </c>
      <c r="F6" s="19">
        <v>1.7690399999999999E-3</v>
      </c>
      <c r="G6" s="19">
        <v>1.7713200000000001E-3</v>
      </c>
      <c r="H6" s="19">
        <v>1.7718899999999999E-3</v>
      </c>
    </row>
    <row r="7" spans="1:8" x14ac:dyDescent="0.3">
      <c r="A7" s="10" t="s">
        <v>3</v>
      </c>
      <c r="B7" s="19">
        <v>1.9436799999999999E-4</v>
      </c>
      <c r="C7" s="19">
        <v>2.9295900000000003E-4</v>
      </c>
      <c r="D7" s="19">
        <v>4.2877399999999998E-4</v>
      </c>
      <c r="E7" s="19">
        <v>4.64692E-4</v>
      </c>
      <c r="F7" s="19">
        <v>4.73933E-4</v>
      </c>
      <c r="G7" s="19">
        <v>4.7627599999999998E-4</v>
      </c>
      <c r="H7" s="19">
        <v>4.76866E-4</v>
      </c>
    </row>
    <row r="8" spans="1:8" x14ac:dyDescent="0.3">
      <c r="A8" s="10" t="s">
        <v>4</v>
      </c>
      <c r="B8" s="19">
        <v>5.5674399999999997E-4</v>
      </c>
      <c r="C8" s="19">
        <v>6.2809899999999996E-5</v>
      </c>
      <c r="D8" s="19">
        <v>7.4846700000000003E-5</v>
      </c>
      <c r="E8" s="19">
        <v>1.11252E-4</v>
      </c>
      <c r="F8" s="19">
        <v>1.20618E-4</v>
      </c>
      <c r="G8" s="19">
        <v>1.2299300000000001E-4</v>
      </c>
      <c r="H8" s="19">
        <v>1.2359099999999999E-4</v>
      </c>
    </row>
    <row r="9" spans="1:8" x14ac:dyDescent="0.3">
      <c r="A9" s="10" t="s">
        <v>5</v>
      </c>
      <c r="B9" s="19">
        <v>6.5343900000000002E-4</v>
      </c>
      <c r="C9" s="19">
        <v>1.56286E-4</v>
      </c>
      <c r="D9" s="19">
        <v>1.77323E-5</v>
      </c>
      <c r="E9" s="19">
        <v>1.8910200000000001E-5</v>
      </c>
      <c r="F9" s="19">
        <v>2.83369E-5</v>
      </c>
      <c r="G9" s="19">
        <v>3.0727900000000001E-5</v>
      </c>
      <c r="H9" s="19">
        <v>3.133E-5</v>
      </c>
    </row>
    <row r="10" spans="1:8" x14ac:dyDescent="0.3">
      <c r="A10" s="10" t="s">
        <v>6</v>
      </c>
      <c r="B10" s="19">
        <v>6.7920000000000003E-4</v>
      </c>
      <c r="C10" s="19">
        <v>1.8045999999999999E-4</v>
      </c>
      <c r="D10" s="19">
        <v>4.1464100000000002E-5</v>
      </c>
      <c r="E10" s="19">
        <v>4.7046300000000002E-6</v>
      </c>
      <c r="F10" s="19">
        <v>4.7521900000000002E-6</v>
      </c>
      <c r="G10" s="19">
        <v>7.1508000000000002E-6</v>
      </c>
      <c r="H10" s="19">
        <v>7.7548200000000004E-6</v>
      </c>
    </row>
    <row r="11" spans="1:8" x14ac:dyDescent="0.3">
      <c r="A11" s="10" t="s">
        <v>7</v>
      </c>
      <c r="B11" s="19">
        <v>6.8624400000000002E-4</v>
      </c>
      <c r="C11" s="19">
        <v>1.8671599999999999E-4</v>
      </c>
      <c r="D11" s="19">
        <v>4.7500599999999997E-5</v>
      </c>
      <c r="E11" s="19">
        <v>1.0682999999999999E-5</v>
      </c>
      <c r="F11" s="19">
        <v>1.2112900000000001E-6</v>
      </c>
      <c r="G11" s="19">
        <v>1.19111E-6</v>
      </c>
      <c r="H11" s="19">
        <v>1.79609E-6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6220-F752-428B-865C-68643B4A0A13}">
  <dimension ref="B4:P29"/>
  <sheetViews>
    <sheetView workbookViewId="0">
      <selection activeCell="C10" sqref="C10"/>
    </sheetView>
  </sheetViews>
  <sheetFormatPr defaultRowHeight="14.4" x14ac:dyDescent="0.3"/>
  <cols>
    <col min="2" max="2" width="27.6640625" bestFit="1" customWidth="1"/>
    <col min="3" max="3" width="12.44140625" bestFit="1" customWidth="1"/>
    <col min="4" max="12" width="11.5546875" bestFit="1" customWidth="1"/>
    <col min="15" max="15" width="12" bestFit="1" customWidth="1"/>
  </cols>
  <sheetData>
    <row r="4" spans="2:16" x14ac:dyDescent="0.3">
      <c r="B4" s="47" t="s">
        <v>33</v>
      </c>
      <c r="C4" s="48"/>
      <c r="D4" s="48"/>
      <c r="E4" s="48"/>
      <c r="F4" s="48"/>
      <c r="G4" s="48"/>
      <c r="H4" s="48"/>
      <c r="I4" s="48"/>
      <c r="J4" s="48"/>
      <c r="K4" s="48"/>
      <c r="L4" s="49"/>
    </row>
    <row r="5" spans="2:16" x14ac:dyDescent="0.3">
      <c r="B5" s="4" t="s">
        <v>32</v>
      </c>
      <c r="C5" s="17"/>
      <c r="D5" s="5"/>
      <c r="E5" s="5"/>
      <c r="F5" s="5"/>
      <c r="G5" s="5"/>
      <c r="H5" s="5"/>
      <c r="I5" s="5"/>
      <c r="J5" s="5"/>
      <c r="K5" s="5"/>
      <c r="L5" s="6"/>
    </row>
    <row r="6" spans="2:16" x14ac:dyDescent="0.3">
      <c r="B6" s="7" t="s">
        <v>31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spans="2:16" x14ac:dyDescent="0.3">
      <c r="C7" t="s">
        <v>0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17</v>
      </c>
      <c r="K7" t="s">
        <v>18</v>
      </c>
      <c r="L7" t="s">
        <v>19</v>
      </c>
    </row>
    <row r="8" spans="2:16" x14ac:dyDescent="0.3">
      <c r="B8" t="s">
        <v>1</v>
      </c>
      <c r="C8">
        <v>1.2519691639999999E-3</v>
      </c>
      <c r="D8">
        <v>1.873010284E-3</v>
      </c>
      <c r="E8">
        <v>6.3750663809999995E-4</v>
      </c>
      <c r="F8">
        <v>1.7278749409999999E-4</v>
      </c>
      <c r="G8">
        <v>1.943102368E-3</v>
      </c>
      <c r="H8">
        <v>1.026918307E-3</v>
      </c>
      <c r="I8">
        <v>7.8142485890000002E-4</v>
      </c>
      <c r="J8">
        <v>6.7399875340000003E-4</v>
      </c>
      <c r="K8">
        <v>7.4895218600000001E-4</v>
      </c>
      <c r="L8" s="58">
        <v>1.5284613720000001E-3</v>
      </c>
    </row>
    <row r="9" spans="2:16" x14ac:dyDescent="0.3">
      <c r="B9" t="s">
        <v>2</v>
      </c>
      <c r="C9">
        <v>2.184980352E-4</v>
      </c>
      <c r="D9">
        <v>5.2917936300000002E-4</v>
      </c>
      <c r="E9">
        <v>7.2570139920000002E-4</v>
      </c>
      <c r="F9">
        <v>4.8807675069999999E-4</v>
      </c>
      <c r="G9">
        <v>1.3688326099999999E-3</v>
      </c>
      <c r="H9">
        <v>9.2422013269999998E-4</v>
      </c>
      <c r="I9">
        <v>8.0541674739999995E-4</v>
      </c>
      <c r="J9">
        <v>7.4783640980000002E-4</v>
      </c>
      <c r="K9">
        <v>7.9100353730000004E-4</v>
      </c>
      <c r="L9" s="58">
        <v>1.228540913E-3</v>
      </c>
      <c r="M9" t="s">
        <v>46</v>
      </c>
    </row>
    <row r="10" spans="2:16" x14ac:dyDescent="0.3">
      <c r="B10" t="s">
        <v>3</v>
      </c>
      <c r="C10" s="1">
        <v>7.0521561049999995E-5</v>
      </c>
      <c r="D10">
        <v>1.5288904799999999E-4</v>
      </c>
      <c r="E10">
        <v>7.5016859660000004E-4</v>
      </c>
      <c r="F10">
        <v>5.7989588759999999E-4</v>
      </c>
      <c r="G10">
        <v>1.2014181489999999E-3</v>
      </c>
      <c r="H10">
        <v>8.9436347900000005E-4</v>
      </c>
      <c r="I10">
        <v>8.1242279790000001E-4</v>
      </c>
      <c r="J10">
        <v>7.6326791969999995E-4</v>
      </c>
      <c r="K10">
        <v>8.0954558100000001E-4</v>
      </c>
      <c r="L10" s="58">
        <v>1.2960794480000001E-3</v>
      </c>
      <c r="O10" s="1"/>
    </row>
    <row r="11" spans="2:16" x14ac:dyDescent="0.3">
      <c r="B11" t="s">
        <v>4</v>
      </c>
      <c r="C11">
        <v>1.4528764819999999E-4</v>
      </c>
      <c r="D11" s="1">
        <v>5.4354368619999998E-5</v>
      </c>
      <c r="E11">
        <v>7.5286649719999996E-4</v>
      </c>
      <c r="F11">
        <v>6.0070798880000002E-4</v>
      </c>
      <c r="G11">
        <v>1.1523163130000001E-3</v>
      </c>
      <c r="H11">
        <v>8.8298353069999995E-4</v>
      </c>
      <c r="I11">
        <v>8.10895233E-4</v>
      </c>
      <c r="J11">
        <v>7.6092231560000005E-4</v>
      </c>
      <c r="K11">
        <v>8.1347450410000004E-4</v>
      </c>
      <c r="L11">
        <v>1.5133025059999999E-3</v>
      </c>
      <c r="P11" s="1"/>
    </row>
    <row r="12" spans="2:16" x14ac:dyDescent="0.3">
      <c r="B12" t="s">
        <v>5</v>
      </c>
      <c r="C12">
        <v>1.6383702769999999E-4</v>
      </c>
      <c r="D12" s="1">
        <v>2.9186838289999999E-5</v>
      </c>
      <c r="E12">
        <v>7.5132675549999999E-4</v>
      </c>
      <c r="F12">
        <v>6.0418705270000002E-4</v>
      </c>
      <c r="G12">
        <v>1.13657715E-3</v>
      </c>
      <c r="H12">
        <v>8.7765120099999997E-4</v>
      </c>
      <c r="I12">
        <v>8.0821130230000001E-4</v>
      </c>
      <c r="J12">
        <v>7.5745927600000002E-4</v>
      </c>
      <c r="K12">
        <v>8.1237175140000005E-4</v>
      </c>
      <c r="L12">
        <v>1.650388278E-3</v>
      </c>
      <c r="P12" s="1"/>
    </row>
    <row r="13" spans="2:16" x14ac:dyDescent="0.3">
      <c r="B13" t="s">
        <v>6</v>
      </c>
      <c r="C13">
        <v>1.682533349E-4</v>
      </c>
      <c r="D13" s="1">
        <v>2.2809426859999998E-5</v>
      </c>
      <c r="E13">
        <v>7.497851998E-4</v>
      </c>
      <c r="F13">
        <v>6.0413114409999999E-4</v>
      </c>
      <c r="G13">
        <v>1.130894741E-3</v>
      </c>
      <c r="H13">
        <v>8.7498781600000002E-4</v>
      </c>
      <c r="I13">
        <v>8.0630871190000004E-4</v>
      </c>
      <c r="J13">
        <v>7.5535421180000003E-4</v>
      </c>
      <c r="K13">
        <v>8.1086155540000004E-4</v>
      </c>
      <c r="L13">
        <v>1.6988924649999999E-3</v>
      </c>
      <c r="P13" s="1"/>
    </row>
    <row r="14" spans="2:16" x14ac:dyDescent="0.3">
      <c r="B14" t="s">
        <v>7</v>
      </c>
      <c r="C14">
        <v>1.6923019600000001E-4</v>
      </c>
      <c r="D14" s="1">
        <v>2.1192649410000001E-5</v>
      </c>
      <c r="E14">
        <v>7.488167272E-4</v>
      </c>
      <c r="F14">
        <v>6.0364806280000004E-4</v>
      </c>
      <c r="G14">
        <v>1.128595868E-3</v>
      </c>
      <c r="H14">
        <v>8.736447444E-4</v>
      </c>
      <c r="I14">
        <v>8.0520787719999998E-4</v>
      </c>
      <c r="J14">
        <v>7.5424861350000005E-4</v>
      </c>
      <c r="K14">
        <v>8.0985376069999998E-4</v>
      </c>
      <c r="L14" s="58">
        <v>1.7121517439999999E-3</v>
      </c>
      <c r="P14" s="1"/>
    </row>
    <row r="15" spans="2:16" x14ac:dyDescent="0.3">
      <c r="B15" t="s">
        <v>14</v>
      </c>
      <c r="C15">
        <v>1.6940886360000001E-4</v>
      </c>
      <c r="D15" s="1">
        <v>2.0779630759999999E-5</v>
      </c>
      <c r="E15">
        <v>7.4828263310000001E-4</v>
      </c>
      <c r="F15">
        <v>6.0329205199999996E-4</v>
      </c>
      <c r="G15">
        <v>1.127581238E-3</v>
      </c>
      <c r="H15">
        <v>8.7296878469999997E-4</v>
      </c>
      <c r="I15">
        <v>8.0461896199999995E-4</v>
      </c>
      <c r="J15">
        <v>7.5368013410000005E-4</v>
      </c>
      <c r="K15">
        <v>8.0928597359999997E-4</v>
      </c>
      <c r="L15" s="58">
        <v>1.7151277469999999E-3</v>
      </c>
      <c r="M15" t="s">
        <v>46</v>
      </c>
      <c r="P15" s="1"/>
    </row>
    <row r="16" spans="2:16" x14ac:dyDescent="0.3">
      <c r="B16" t="s">
        <v>15</v>
      </c>
      <c r="C16">
        <v>1.694205238E-4</v>
      </c>
      <c r="D16" s="1">
        <v>2.0672250430000001E-5</v>
      </c>
      <c r="E16">
        <v>7.4800308259999999E-4</v>
      </c>
      <c r="F16">
        <v>6.0308533859999998E-4</v>
      </c>
      <c r="G16">
        <v>1.1271075300000001E-3</v>
      </c>
      <c r="H16">
        <v>8.726295051E-4</v>
      </c>
      <c r="I16">
        <v>8.0431474589999995E-4</v>
      </c>
      <c r="J16">
        <v>7.5339120169999997E-4</v>
      </c>
      <c r="K16">
        <v>8.089860797E-4</v>
      </c>
      <c r="L16" s="58">
        <v>1.71557951E-3</v>
      </c>
      <c r="P16" s="1"/>
    </row>
    <row r="17" spans="2:16" x14ac:dyDescent="0.3">
      <c r="B17" t="s">
        <v>16</v>
      </c>
      <c r="C17">
        <v>1.6940690919999999E-4</v>
      </c>
      <c r="D17" s="1">
        <v>2.064336868E-5</v>
      </c>
      <c r="E17">
        <v>7.4786017609999996E-4</v>
      </c>
      <c r="F17">
        <v>6.0297480159999996E-4</v>
      </c>
      <c r="G17">
        <v>1.1268790640000001E-3</v>
      </c>
      <c r="H17">
        <v>8.7245950989999995E-4</v>
      </c>
      <c r="I17">
        <v>8.0416018299999997E-4</v>
      </c>
      <c r="J17">
        <v>7.5324543099999995E-4</v>
      </c>
      <c r="K17">
        <v>8.0883213309999999E-4</v>
      </c>
      <c r="L17">
        <v>1.7155303639999999E-3</v>
      </c>
      <c r="P17" s="1"/>
    </row>
    <row r="20" spans="2:16" x14ac:dyDescent="0.3">
      <c r="B20" t="s">
        <v>51</v>
      </c>
    </row>
    <row r="21" spans="2:16" x14ac:dyDescent="0.3">
      <c r="B21" t="s">
        <v>47</v>
      </c>
    </row>
    <row r="22" spans="2:16" x14ac:dyDescent="0.3">
      <c r="B22" t="s">
        <v>48</v>
      </c>
    </row>
    <row r="23" spans="2:16" x14ac:dyDescent="0.3">
      <c r="B23" t="s">
        <v>49</v>
      </c>
    </row>
    <row r="24" spans="2:16" x14ac:dyDescent="0.3">
      <c r="B24" t="s">
        <v>50</v>
      </c>
    </row>
    <row r="27" spans="2:16" x14ac:dyDescent="0.3">
      <c r="B27" t="s">
        <v>53</v>
      </c>
    </row>
    <row r="28" spans="2:16" x14ac:dyDescent="0.3">
      <c r="B28" t="s">
        <v>54</v>
      </c>
    </row>
    <row r="29" spans="2:16" x14ac:dyDescent="0.3">
      <c r="B29" t="s">
        <v>55</v>
      </c>
    </row>
  </sheetData>
  <mergeCells count="1">
    <mergeCell ref="B4:L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9C9F-D053-42D3-BAFB-176411B309C4}">
  <dimension ref="A1:Q23"/>
  <sheetViews>
    <sheetView workbookViewId="0">
      <selection activeCell="N18" sqref="N18"/>
    </sheetView>
  </sheetViews>
  <sheetFormatPr defaultRowHeight="14.4" x14ac:dyDescent="0.3"/>
  <cols>
    <col min="5" max="8" width="10.5546875" bestFit="1" customWidth="1"/>
    <col min="12" max="12" width="9.5546875" bestFit="1" customWidth="1"/>
    <col min="13" max="16" width="15.6640625" bestFit="1" customWidth="1"/>
    <col min="17" max="17" width="12.5546875" bestFit="1" customWidth="1"/>
  </cols>
  <sheetData>
    <row r="1" spans="1:17" x14ac:dyDescent="0.3">
      <c r="A1" t="s">
        <v>20</v>
      </c>
      <c r="L1" s="1"/>
    </row>
    <row r="2" spans="1:17" x14ac:dyDescent="0.3">
      <c r="A2" t="s">
        <v>52</v>
      </c>
      <c r="E2" s="1"/>
    </row>
    <row r="3" spans="1:17" ht="18" x14ac:dyDescent="0.35">
      <c r="D3" s="12" t="s">
        <v>22</v>
      </c>
      <c r="E3" s="13"/>
      <c r="F3" s="13"/>
      <c r="G3" s="13"/>
      <c r="H3" s="11"/>
      <c r="L3" s="55" t="s">
        <v>41</v>
      </c>
      <c r="M3" s="56"/>
      <c r="N3" s="56"/>
      <c r="O3" s="56"/>
      <c r="P3" s="57"/>
      <c r="Q3" s="30"/>
    </row>
    <row r="4" spans="1:17" x14ac:dyDescent="0.3">
      <c r="D4" s="29" t="s">
        <v>44</v>
      </c>
      <c r="E4" s="20"/>
      <c r="F4" s="20"/>
      <c r="G4" s="20"/>
      <c r="H4" s="14"/>
      <c r="L4" s="29" t="s">
        <v>45</v>
      </c>
      <c r="M4" s="20"/>
      <c r="N4" s="20"/>
      <c r="O4" s="20"/>
      <c r="P4" s="14"/>
      <c r="Q4" s="5"/>
    </row>
    <row r="5" spans="1:17" ht="15.6" x14ac:dyDescent="0.3">
      <c r="D5" s="25" t="s">
        <v>24</v>
      </c>
      <c r="E5" s="2"/>
      <c r="F5" s="2"/>
      <c r="G5" s="2"/>
      <c r="H5" s="3"/>
      <c r="L5" s="28" t="s">
        <v>24</v>
      </c>
      <c r="M5" s="20"/>
      <c r="N5" s="20"/>
      <c r="O5" s="20"/>
      <c r="P5" s="14"/>
    </row>
    <row r="6" spans="1:17" x14ac:dyDescent="0.3">
      <c r="D6" s="10"/>
      <c r="E6" s="10" t="s">
        <v>25</v>
      </c>
      <c r="F6" s="10" t="s">
        <v>26</v>
      </c>
      <c r="G6" s="10" t="s">
        <v>43</v>
      </c>
      <c r="H6" s="10" t="s">
        <v>27</v>
      </c>
      <c r="L6" s="27"/>
      <c r="M6" s="27" t="s">
        <v>38</v>
      </c>
      <c r="N6" s="27" t="s">
        <v>40</v>
      </c>
      <c r="O6" t="s">
        <v>42</v>
      </c>
      <c r="P6" s="27" t="s">
        <v>39</v>
      </c>
    </row>
    <row r="7" spans="1:17" x14ac:dyDescent="0.3">
      <c r="D7" s="10" t="s">
        <v>28</v>
      </c>
      <c r="E7" s="39">
        <v>0.25739297020000002</v>
      </c>
      <c r="F7" s="39">
        <v>0.49393349272999998</v>
      </c>
      <c r="G7" s="39">
        <v>0.90430826933999997</v>
      </c>
      <c r="H7" s="39">
        <v>0.25739297020000002</v>
      </c>
      <c r="L7" s="16" t="s">
        <v>35</v>
      </c>
      <c r="M7" s="32">
        <v>9.6666550599999995E-3</v>
      </c>
      <c r="N7" s="32">
        <v>0.987718333</v>
      </c>
      <c r="O7" s="32">
        <v>0.58681185219999998</v>
      </c>
      <c r="P7" s="32">
        <v>9.6666550590000008E-3</v>
      </c>
    </row>
    <row r="8" spans="1:17" x14ac:dyDescent="0.3">
      <c r="D8" s="10" t="s">
        <v>29</v>
      </c>
      <c r="E8" s="39">
        <v>0.23515614188</v>
      </c>
      <c r="F8" s="39">
        <v>0.45126133166999999</v>
      </c>
      <c r="G8" s="39">
        <v>0.82618279558999996</v>
      </c>
      <c r="H8" s="39">
        <v>0.23515614188</v>
      </c>
      <c r="L8" s="16" t="s">
        <v>37</v>
      </c>
      <c r="M8" s="32">
        <v>9.5480467399999998E-3</v>
      </c>
      <c r="N8" s="32">
        <v>0.97559918599999995</v>
      </c>
      <c r="O8" s="32">
        <v>0.57961176390000002</v>
      </c>
      <c r="P8" s="32">
        <v>9.5480467349999994E-3</v>
      </c>
    </row>
    <row r="9" spans="1:17" x14ac:dyDescent="0.3">
      <c r="D9" s="10" t="s">
        <v>30</v>
      </c>
      <c r="E9" s="39">
        <v>0.11413884790999999</v>
      </c>
      <c r="F9" s="39">
        <v>0.21903084515999999</v>
      </c>
      <c r="G9" s="39">
        <v>0.40100824795000001</v>
      </c>
      <c r="H9" s="39">
        <v>0.11413884790999999</v>
      </c>
      <c r="L9" s="16" t="s">
        <v>36</v>
      </c>
      <c r="M9" s="32">
        <v>3.6450464E-3</v>
      </c>
      <c r="N9" s="32">
        <v>0.37244300000000002</v>
      </c>
      <c r="O9" s="32">
        <v>0.2212716206</v>
      </c>
      <c r="P9" s="32">
        <v>3.6450499999999999E-3</v>
      </c>
    </row>
    <row r="10" spans="1:17" x14ac:dyDescent="0.3">
      <c r="D10" s="10" t="s">
        <v>21</v>
      </c>
      <c r="E10" s="39">
        <v>0.10427810476</v>
      </c>
      <c r="F10" s="39">
        <v>0.20010821765</v>
      </c>
      <c r="G10" s="39">
        <v>0.36636413332000001</v>
      </c>
      <c r="H10" s="39">
        <v>0.10427810476</v>
      </c>
      <c r="L10" s="38" t="s">
        <v>21</v>
      </c>
      <c r="M10" s="33">
        <v>3.6003222599999998E-3</v>
      </c>
      <c r="N10" s="33">
        <v>0.36787300000000001</v>
      </c>
      <c r="O10" s="33">
        <v>0.21855665290000001</v>
      </c>
      <c r="P10" s="33">
        <v>3.6003200000000002E-3</v>
      </c>
    </row>
    <row r="11" spans="1:17" x14ac:dyDescent="0.3">
      <c r="D11" s="4"/>
      <c r="E11" s="43"/>
      <c r="F11" s="43"/>
      <c r="G11" s="43"/>
      <c r="H11" s="44"/>
      <c r="L11" s="29"/>
      <c r="M11" s="37"/>
      <c r="N11" s="37"/>
      <c r="O11" s="37"/>
      <c r="P11" s="34"/>
    </row>
    <row r="12" spans="1:17" ht="15.6" x14ac:dyDescent="0.3">
      <c r="D12" s="25" t="s">
        <v>23</v>
      </c>
      <c r="E12" s="45"/>
      <c r="F12" s="45"/>
      <c r="G12" s="45"/>
      <c r="H12" s="46"/>
      <c r="L12" s="40" t="s">
        <v>23</v>
      </c>
      <c r="M12" s="41"/>
      <c r="N12" s="42"/>
      <c r="O12" s="31"/>
      <c r="P12" s="41"/>
    </row>
    <row r="13" spans="1:17" x14ac:dyDescent="0.3">
      <c r="D13" s="10"/>
      <c r="E13" s="39" t="s">
        <v>25</v>
      </c>
      <c r="F13" s="39" t="s">
        <v>26</v>
      </c>
      <c r="G13" s="39" t="s">
        <v>43</v>
      </c>
      <c r="H13" s="39" t="s">
        <v>27</v>
      </c>
      <c r="L13" s="15"/>
      <c r="M13" s="35" t="s">
        <v>38</v>
      </c>
      <c r="N13" s="35" t="s">
        <v>40</v>
      </c>
      <c r="O13" s="32" t="s">
        <v>42</v>
      </c>
      <c r="P13" s="35" t="s">
        <v>39</v>
      </c>
    </row>
    <row r="14" spans="1:17" x14ac:dyDescent="0.3">
      <c r="D14" s="10" t="s">
        <v>28</v>
      </c>
      <c r="E14" s="39">
        <v>0.25725019900000001</v>
      </c>
      <c r="F14" s="39">
        <v>0.49365951800000002</v>
      </c>
      <c r="G14" s="39">
        <v>0.90380666799999998</v>
      </c>
      <c r="H14" s="39">
        <v>0.25725019900000001</v>
      </c>
      <c r="L14" s="16" t="s">
        <v>35</v>
      </c>
      <c r="M14" s="36">
        <v>9.6666556200000007E-3</v>
      </c>
      <c r="N14" s="36">
        <v>0.98771838999999995</v>
      </c>
      <c r="O14" s="32">
        <v>0.58681188640000004</v>
      </c>
      <c r="P14" s="36">
        <v>9.6666556219999998E-3</v>
      </c>
    </row>
    <row r="15" spans="1:17" x14ac:dyDescent="0.3">
      <c r="D15" s="10" t="s">
        <v>29</v>
      </c>
      <c r="E15" s="39">
        <v>0.23489534100000001</v>
      </c>
      <c r="F15" s="39">
        <v>0.45076085900000001</v>
      </c>
      <c r="G15" s="39">
        <v>0.82526651600000001</v>
      </c>
      <c r="H15" s="39">
        <v>0.23489534100000001</v>
      </c>
      <c r="L15" s="16" t="s">
        <v>37</v>
      </c>
      <c r="M15" s="36">
        <v>9.5480478499999997E-3</v>
      </c>
      <c r="N15" s="36">
        <v>0.97559929899999998</v>
      </c>
      <c r="O15" s="32">
        <v>0.57961183140000005</v>
      </c>
      <c r="P15" s="36">
        <v>9.5480478480000006E-3</v>
      </c>
    </row>
    <row r="16" spans="1:17" x14ac:dyDescent="0.3">
      <c r="D16" s="10" t="s">
        <v>30</v>
      </c>
      <c r="E16" s="39">
        <v>0.11350731999999999</v>
      </c>
      <c r="F16" s="39">
        <v>0.21781895300000001</v>
      </c>
      <c r="G16" s="39">
        <v>0.398789479</v>
      </c>
      <c r="H16" s="39">
        <v>0.11350731999999999</v>
      </c>
      <c r="L16" s="16" t="s">
        <v>36</v>
      </c>
      <c r="M16" s="36">
        <v>3.6450633900000002E-3</v>
      </c>
      <c r="N16" s="36">
        <v>0.37244485399999999</v>
      </c>
      <c r="O16" s="32">
        <v>0.22127265199999999</v>
      </c>
      <c r="P16" s="36">
        <v>3.6450633920000002E-3</v>
      </c>
    </row>
    <row r="17" spans="4:16" x14ac:dyDescent="0.3">
      <c r="D17" s="10" t="s">
        <v>21</v>
      </c>
      <c r="E17" s="39">
        <v>0.10364361599999999</v>
      </c>
      <c r="F17" s="39">
        <v>0.19889064200000001</v>
      </c>
      <c r="G17" s="39">
        <v>0.36413495899999998</v>
      </c>
      <c r="H17" s="39">
        <v>0.10364361599999999</v>
      </c>
      <c r="L17" s="16" t="s">
        <v>21</v>
      </c>
      <c r="M17" s="36">
        <v>3.60033925E-3</v>
      </c>
      <c r="N17" s="36">
        <v>0.36787503700000002</v>
      </c>
      <c r="O17" s="32">
        <v>0.21855768440000001</v>
      </c>
      <c r="P17" s="36">
        <v>3.600339252E-3</v>
      </c>
    </row>
    <row r="21" spans="4:16" x14ac:dyDescent="0.3">
      <c r="L21" s="27"/>
    </row>
    <row r="22" spans="4:16" x14ac:dyDescent="0.3">
      <c r="O22" s="26"/>
    </row>
    <row r="23" spans="4:16" x14ac:dyDescent="0.3">
      <c r="N23" s="1"/>
      <c r="O23" s="1"/>
      <c r="P23" s="1"/>
    </row>
  </sheetData>
  <mergeCells count="1">
    <mergeCell ref="L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973A-A73A-4DF9-8F7A-6EF9F87DE297}">
  <dimension ref="A1:Q23"/>
  <sheetViews>
    <sheetView workbookViewId="0">
      <selection activeCell="M14" sqref="M14"/>
    </sheetView>
  </sheetViews>
  <sheetFormatPr defaultRowHeight="14.4" x14ac:dyDescent="0.3"/>
  <cols>
    <col min="5" max="7" width="10.6640625" bestFit="1" customWidth="1"/>
    <col min="8" max="8" width="11.21875" bestFit="1" customWidth="1"/>
    <col min="12" max="16" width="10.6640625" customWidth="1"/>
    <col min="17" max="17" width="12.5546875" bestFit="1" customWidth="1"/>
  </cols>
  <sheetData>
    <row r="1" spans="1:17" x14ac:dyDescent="0.3">
      <c r="A1" t="s">
        <v>20</v>
      </c>
      <c r="L1" s="1"/>
    </row>
    <row r="2" spans="1:17" x14ac:dyDescent="0.3">
      <c r="A2" t="s">
        <v>52</v>
      </c>
      <c r="E2" s="1"/>
    </row>
    <row r="3" spans="1:17" ht="18" x14ac:dyDescent="0.35">
      <c r="D3" s="12" t="s">
        <v>22</v>
      </c>
      <c r="E3" s="13"/>
      <c r="F3" s="13"/>
      <c r="G3" s="13"/>
      <c r="H3" s="11"/>
      <c r="L3" s="55" t="s">
        <v>56</v>
      </c>
      <c r="M3" s="56"/>
      <c r="N3" s="56"/>
      <c r="O3" s="56"/>
      <c r="P3" s="57"/>
      <c r="Q3" s="30"/>
    </row>
    <row r="4" spans="1:17" x14ac:dyDescent="0.3">
      <c r="D4" s="29" t="s">
        <v>57</v>
      </c>
      <c r="E4" s="20"/>
      <c r="F4" s="20"/>
      <c r="G4" s="20"/>
      <c r="H4" s="14"/>
      <c r="L4" s="29" t="s">
        <v>58</v>
      </c>
      <c r="M4" s="20"/>
      <c r="N4" s="20"/>
      <c r="O4" s="20"/>
      <c r="P4" s="14"/>
      <c r="Q4" s="5"/>
    </row>
    <row r="5" spans="1:17" ht="15.6" x14ac:dyDescent="0.3">
      <c r="D5" s="25" t="s">
        <v>24</v>
      </c>
      <c r="E5" s="2"/>
      <c r="F5" s="2"/>
      <c r="G5" s="2"/>
      <c r="H5" s="3"/>
      <c r="L5" s="28" t="s">
        <v>24</v>
      </c>
      <c r="M5" s="20"/>
      <c r="N5" s="20"/>
      <c r="O5" s="20"/>
      <c r="P5" s="14"/>
    </row>
    <row r="6" spans="1:17" x14ac:dyDescent="0.3">
      <c r="D6" s="10"/>
      <c r="E6" s="10" t="s">
        <v>25</v>
      </c>
      <c r="F6" s="10" t="s">
        <v>26</v>
      </c>
      <c r="G6" s="10" t="s">
        <v>43</v>
      </c>
      <c r="H6" s="10" t="s">
        <v>27</v>
      </c>
      <c r="L6" s="27"/>
      <c r="M6" s="27" t="s">
        <v>59</v>
      </c>
      <c r="N6" s="27" t="s">
        <v>60</v>
      </c>
      <c r="O6" t="s">
        <v>61</v>
      </c>
      <c r="P6" s="27" t="s">
        <v>62</v>
      </c>
    </row>
    <row r="7" spans="1:17" x14ac:dyDescent="0.3">
      <c r="D7" s="10" t="s">
        <v>28</v>
      </c>
      <c r="E7" s="69">
        <v>9.5755599999999996E-2</v>
      </c>
      <c r="F7" s="69">
        <v>8.3947099999999997E-2</v>
      </c>
      <c r="G7" s="69">
        <v>1.42007E-2</v>
      </c>
      <c r="H7" s="69">
        <v>-9.5755599999999996E-2</v>
      </c>
      <c r="L7" s="10" t="s">
        <v>28</v>
      </c>
      <c r="M7" s="60">
        <v>9.9517427820000004E-2</v>
      </c>
      <c r="N7" s="60">
        <v>9.8624747959999995E-2</v>
      </c>
      <c r="O7" s="60">
        <v>3.8209437760000002E-3</v>
      </c>
      <c r="P7" s="60">
        <v>-9.9517427820000004E-2</v>
      </c>
    </row>
    <row r="8" spans="1:17" x14ac:dyDescent="0.3">
      <c r="D8" s="10" t="s">
        <v>29</v>
      </c>
      <c r="E8" s="69">
        <v>0.190613</v>
      </c>
      <c r="F8" s="69">
        <v>0.16711200000000001</v>
      </c>
      <c r="G8" s="69">
        <v>2.82688E-2</v>
      </c>
      <c r="H8" s="69">
        <v>-0.190613</v>
      </c>
      <c r="L8" s="10" t="s">
        <v>29</v>
      </c>
      <c r="M8" s="60">
        <v>0.1980629448</v>
      </c>
      <c r="N8" s="60">
        <v>0.19629636070000001</v>
      </c>
      <c r="O8" s="60">
        <v>7.6042421859999999E-3</v>
      </c>
      <c r="P8" s="60">
        <v>-0.1980629448</v>
      </c>
    </row>
    <row r="9" spans="1:17" x14ac:dyDescent="0.3">
      <c r="D9" s="10" t="s">
        <v>30</v>
      </c>
      <c r="E9" s="69">
        <v>0.807948</v>
      </c>
      <c r="F9" s="69">
        <v>0.708673</v>
      </c>
      <c r="G9" s="69">
        <v>0.119938</v>
      </c>
      <c r="H9" s="69">
        <v>-0.807948</v>
      </c>
      <c r="L9" s="10" t="s">
        <v>30</v>
      </c>
      <c r="M9" s="60">
        <v>0.838990185</v>
      </c>
      <c r="N9" s="60">
        <v>0.83158595179999995</v>
      </c>
      <c r="O9" s="60">
        <v>3.2225848879999998E-2</v>
      </c>
      <c r="P9" s="60">
        <v>-0.838990185</v>
      </c>
    </row>
    <row r="10" spans="1:17" x14ac:dyDescent="0.3">
      <c r="D10" s="10" t="s">
        <v>21</v>
      </c>
      <c r="E10" s="69">
        <v>0.85573999999999995</v>
      </c>
      <c r="F10" s="69">
        <v>0.75061800000000001</v>
      </c>
      <c r="G10" s="69">
        <v>0.12704299999999999</v>
      </c>
      <c r="H10" s="69">
        <v>-0.85573999999999995</v>
      </c>
      <c r="L10" s="10" t="s">
        <v>21</v>
      </c>
      <c r="M10" s="61">
        <v>0.88858431189999998</v>
      </c>
      <c r="N10" s="61">
        <v>0.8807473401</v>
      </c>
      <c r="O10" s="61">
        <v>3.4132079000000003E-2</v>
      </c>
      <c r="P10" s="61">
        <v>-0.88858431189999998</v>
      </c>
    </row>
    <row r="11" spans="1:17" x14ac:dyDescent="0.3">
      <c r="D11" s="4"/>
      <c r="E11" s="43"/>
      <c r="F11" s="43"/>
      <c r="G11" s="43"/>
      <c r="H11" s="44"/>
      <c r="L11" s="29"/>
      <c r="M11" s="62"/>
      <c r="N11" s="62"/>
      <c r="O11" s="62"/>
      <c r="P11" s="63"/>
    </row>
    <row r="12" spans="1:17" ht="15.6" x14ac:dyDescent="0.3">
      <c r="D12" s="25" t="s">
        <v>23</v>
      </c>
      <c r="E12" s="45"/>
      <c r="F12" s="45"/>
      <c r="G12" s="45"/>
      <c r="H12" s="46"/>
      <c r="L12" s="40" t="s">
        <v>23</v>
      </c>
      <c r="M12" s="64"/>
      <c r="N12" s="65"/>
      <c r="O12" s="66"/>
      <c r="P12" s="64"/>
    </row>
    <row r="13" spans="1:17" x14ac:dyDescent="0.3">
      <c r="D13" s="10"/>
      <c r="E13" s="39" t="s">
        <v>25</v>
      </c>
      <c r="F13" s="39" t="s">
        <v>26</v>
      </c>
      <c r="G13" s="39" t="s">
        <v>43</v>
      </c>
      <c r="H13" s="39" t="s">
        <v>27</v>
      </c>
      <c r="L13" s="15"/>
      <c r="M13" s="67" t="s">
        <v>59</v>
      </c>
      <c r="N13" s="67" t="s">
        <v>60</v>
      </c>
      <c r="O13" s="60" t="s">
        <v>61</v>
      </c>
      <c r="P13" s="67" t="s">
        <v>62</v>
      </c>
    </row>
    <row r="14" spans="1:17" x14ac:dyDescent="0.3">
      <c r="D14" s="10" t="s">
        <v>28</v>
      </c>
      <c r="E14" s="69">
        <v>9.57895E-2</v>
      </c>
      <c r="F14" s="69">
        <v>8.3985199999999996E-2</v>
      </c>
      <c r="G14" s="69">
        <v>1.42078E-2</v>
      </c>
      <c r="H14" s="69">
        <v>-9.57895E-2</v>
      </c>
      <c r="L14" s="10" t="s">
        <v>28</v>
      </c>
      <c r="M14" s="68">
        <v>9.9540485550000002E-2</v>
      </c>
      <c r="N14" s="68">
        <v>9.8663411310000004E-2</v>
      </c>
      <c r="O14" s="60">
        <v>3.8238927710000001E-3</v>
      </c>
      <c r="P14" s="68">
        <v>-9.9540485550000002E-2</v>
      </c>
    </row>
    <row r="15" spans="1:17" x14ac:dyDescent="0.3">
      <c r="D15" s="10" t="s">
        <v>29</v>
      </c>
      <c r="E15" s="69">
        <v>0.19062200000000001</v>
      </c>
      <c r="F15" s="69">
        <v>0.167131</v>
      </c>
      <c r="G15" s="69">
        <v>2.8273599999999999E-2</v>
      </c>
      <c r="H15" s="69">
        <v>-0.19062200000000001</v>
      </c>
      <c r="L15" s="10" t="s">
        <v>29</v>
      </c>
      <c r="M15" s="68">
        <v>0.19808639550000001</v>
      </c>
      <c r="N15" s="68">
        <v>0.19634101039999999</v>
      </c>
      <c r="O15" s="60">
        <v>7.6095784700000004E-3</v>
      </c>
      <c r="P15" s="68">
        <v>-0.19808639550000001</v>
      </c>
    </row>
    <row r="16" spans="1:17" x14ac:dyDescent="0.3">
      <c r="D16" s="10" t="s">
        <v>30</v>
      </c>
      <c r="E16" s="69">
        <v>0.80738500000000002</v>
      </c>
      <c r="F16" s="69">
        <v>0.70789000000000002</v>
      </c>
      <c r="G16" s="69">
        <v>0.119754</v>
      </c>
      <c r="H16" s="69">
        <v>-0.80738500000000002</v>
      </c>
      <c r="L16" s="10" t="s">
        <v>30</v>
      </c>
      <c r="M16" s="68">
        <v>0.83900194159999997</v>
      </c>
      <c r="N16" s="68">
        <v>0.83160930150000001</v>
      </c>
      <c r="O16" s="60">
        <v>3.2230639040000002E-2</v>
      </c>
      <c r="P16" s="68">
        <v>-0.83900194159999997</v>
      </c>
    </row>
    <row r="17" spans="4:16" x14ac:dyDescent="0.3">
      <c r="D17" s="10" t="s">
        <v>21</v>
      </c>
      <c r="E17" s="69">
        <v>0.85510699999999995</v>
      </c>
      <c r="F17" s="69">
        <v>0.74973100000000004</v>
      </c>
      <c r="G17" s="69">
        <v>0.126832</v>
      </c>
      <c r="H17" s="69">
        <v>-0.85510699999999995</v>
      </c>
      <c r="L17" s="10" t="s">
        <v>21</v>
      </c>
      <c r="M17" s="68">
        <v>0.8885923805</v>
      </c>
      <c r="N17" s="68">
        <v>0.88076278750000003</v>
      </c>
      <c r="O17" s="60">
        <v>3.4135678179999997E-2</v>
      </c>
      <c r="P17" s="68">
        <v>-0.8885923805</v>
      </c>
    </row>
    <row r="18" spans="4:16" x14ac:dyDescent="0.3">
      <c r="M18" s="59"/>
    </row>
    <row r="21" spans="4:16" x14ac:dyDescent="0.3">
      <c r="E21" s="1"/>
      <c r="L21" s="27"/>
    </row>
    <row r="22" spans="4:16" x14ac:dyDescent="0.3">
      <c r="O22" s="26"/>
    </row>
    <row r="23" spans="4:16" x14ac:dyDescent="0.3">
      <c r="N23" s="1"/>
      <c r="O23" s="1"/>
      <c r="P23" s="1"/>
    </row>
  </sheetData>
  <mergeCells count="1">
    <mergeCell ref="L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E6E7-2A13-4719-A54E-1A8240BE0BD7}">
  <dimension ref="D2:E12"/>
  <sheetViews>
    <sheetView tabSelected="1" workbookViewId="0">
      <selection activeCell="G16" sqref="G16"/>
    </sheetView>
  </sheetViews>
  <sheetFormatPr defaultRowHeight="14.4" x14ac:dyDescent="0.3"/>
  <cols>
    <col min="4" max="4" width="20.77734375" bestFit="1" customWidth="1"/>
    <col min="5" max="5" width="18.21875" customWidth="1"/>
  </cols>
  <sheetData>
    <row r="2" spans="4:5" ht="18" x14ac:dyDescent="0.35">
      <c r="D2" s="55" t="s">
        <v>65</v>
      </c>
      <c r="E2" s="57"/>
    </row>
    <row r="3" spans="4:5" ht="18" x14ac:dyDescent="0.35">
      <c r="D3" s="55" t="s">
        <v>64</v>
      </c>
      <c r="E3" s="57"/>
    </row>
    <row r="4" spans="4:5" x14ac:dyDescent="0.3">
      <c r="D4" s="71" t="s">
        <v>63</v>
      </c>
      <c r="E4" s="72"/>
    </row>
    <row r="5" spans="4:5" x14ac:dyDescent="0.3">
      <c r="D5" s="10" t="s">
        <v>67</v>
      </c>
      <c r="E5" s="10" t="s">
        <v>66</v>
      </c>
    </row>
    <row r="6" spans="4:5" x14ac:dyDescent="0.3">
      <c r="D6" s="10">
        <v>0.11</v>
      </c>
      <c r="E6" s="10">
        <v>1.2519691637943901E-3</v>
      </c>
    </row>
    <row r="7" spans="4:5" x14ac:dyDescent="0.3">
      <c r="D7" s="10">
        <v>1.1000000000000001</v>
      </c>
      <c r="E7" s="10">
        <v>7.6130901736052595E-2</v>
      </c>
    </row>
    <row r="8" spans="4:5" x14ac:dyDescent="0.3">
      <c r="D8" s="10">
        <v>11</v>
      </c>
      <c r="E8" s="10">
        <v>1.8974050183681901</v>
      </c>
    </row>
    <row r="9" spans="4:5" x14ac:dyDescent="0.3">
      <c r="D9" s="10">
        <v>110</v>
      </c>
      <c r="E9" s="10">
        <v>28.166459058418599</v>
      </c>
    </row>
    <row r="10" spans="4:5" x14ac:dyDescent="0.3">
      <c r="D10" s="10">
        <v>1100</v>
      </c>
      <c r="E10" s="10">
        <v>909.541621738701</v>
      </c>
    </row>
    <row r="11" spans="4:5" x14ac:dyDescent="0.3">
      <c r="D11" s="70">
        <v>1.1000000000000001E+55</v>
      </c>
      <c r="E11" s="70">
        <v>5.2622931419773802E+55</v>
      </c>
    </row>
    <row r="12" spans="4:5" x14ac:dyDescent="0.3">
      <c r="D12" s="10"/>
      <c r="E12" s="10"/>
    </row>
  </sheetData>
  <mergeCells count="3">
    <mergeCell ref="D2:E2"/>
    <mergeCell ref="D4:E4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parta</vt:lpstr>
      <vt:lpstr>Sheet4</vt:lpstr>
      <vt:lpstr>part b</vt:lpstr>
      <vt:lpstr>part a values</vt:lpstr>
      <vt:lpstr>part b values</vt:lpstr>
      <vt:lpstr>changing 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2020-11-18T19:50:38Z</dcterms:created>
  <dcterms:modified xsi:type="dcterms:W3CDTF">2020-11-19T20:00:11Z</dcterms:modified>
</cp:coreProperties>
</file>