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no.oliveira\Documents\"/>
    </mc:Choice>
  </mc:AlternateContent>
  <bookViews>
    <workbookView xWindow="0" yWindow="0" windowWidth="20490" windowHeight="7680"/>
  </bookViews>
  <sheets>
    <sheet name="DATA_População (Ex04)" sheetId="1" r:id="rId1"/>
  </sheets>
  <externalReferences>
    <externalReference r:id="rId2"/>
  </externalReferences>
  <definedNames>
    <definedName name="_xlnm._FilterDatabase" localSheetId="0" hidden="1">'DATA_População (Ex04)'!$A$1:$G$646</definedName>
    <definedName name="_xlchart.v3.0" hidden="1">'DATA_População (Ex04)'!$C$2:$C$646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6" i="1" l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K68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K45" i="1"/>
  <c r="E45" i="1"/>
  <c r="F44" i="1"/>
  <c r="E44" i="1"/>
  <c r="E43" i="1"/>
  <c r="E42" i="1"/>
  <c r="D42" i="1"/>
  <c r="E41" i="1"/>
  <c r="F40" i="1"/>
  <c r="E40" i="1"/>
  <c r="E39" i="1"/>
  <c r="E38" i="1"/>
  <c r="E37" i="1"/>
  <c r="J36" i="1"/>
  <c r="D44" i="1" s="1"/>
  <c r="E36" i="1"/>
  <c r="D36" i="1"/>
  <c r="K35" i="1"/>
  <c r="J35" i="1"/>
  <c r="F35" i="1"/>
  <c r="E35" i="1"/>
  <c r="E34" i="1"/>
  <c r="E33" i="1"/>
  <c r="F32" i="1"/>
  <c r="E32" i="1"/>
  <c r="F31" i="1"/>
  <c r="E31" i="1"/>
  <c r="E30" i="1"/>
  <c r="E29" i="1"/>
  <c r="F28" i="1"/>
  <c r="E28" i="1"/>
  <c r="F27" i="1"/>
  <c r="E27" i="1"/>
  <c r="F26" i="1"/>
  <c r="E26" i="1"/>
  <c r="E25" i="1"/>
  <c r="F24" i="1"/>
  <c r="E24" i="1"/>
  <c r="F23" i="1"/>
  <c r="E23" i="1"/>
  <c r="F22" i="1"/>
  <c r="E22" i="1"/>
  <c r="E21" i="1"/>
  <c r="F20" i="1"/>
  <c r="E20" i="1"/>
  <c r="F19" i="1"/>
  <c r="E19" i="1"/>
  <c r="F18" i="1"/>
  <c r="E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K38" i="1" l="1"/>
  <c r="K36" i="1" s="1"/>
  <c r="F30" i="1"/>
  <c r="F43" i="1"/>
  <c r="D45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F34" i="1"/>
  <c r="F38" i="1"/>
  <c r="F39" i="1"/>
  <c r="D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1" i="1"/>
  <c r="F25" i="1"/>
  <c r="F29" i="1"/>
  <c r="F33" i="1"/>
  <c r="F37" i="1"/>
  <c r="D40" i="1"/>
  <c r="F4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39" i="1"/>
  <c r="F41" i="1"/>
  <c r="D43" i="1"/>
  <c r="F45" i="1"/>
  <c r="F70" i="1"/>
  <c r="F72" i="1"/>
  <c r="F74" i="1"/>
  <c r="K76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D476" i="1"/>
  <c r="F474" i="1"/>
  <c r="D472" i="1"/>
  <c r="F470" i="1"/>
  <c r="D468" i="1"/>
  <c r="F466" i="1"/>
  <c r="D464" i="1"/>
  <c r="F462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477" i="1"/>
  <c r="F475" i="1"/>
  <c r="D473" i="1"/>
  <c r="F471" i="1"/>
  <c r="D469" i="1"/>
  <c r="F467" i="1"/>
  <c r="D465" i="1"/>
  <c r="F463" i="1"/>
  <c r="D461" i="1"/>
  <c r="D478" i="1"/>
  <c r="F476" i="1"/>
  <c r="D474" i="1"/>
  <c r="F472" i="1"/>
  <c r="D470" i="1"/>
  <c r="F468" i="1"/>
  <c r="D466" i="1"/>
  <c r="F464" i="1"/>
  <c r="D462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18" i="1"/>
  <c r="D316" i="1"/>
  <c r="F314" i="1"/>
  <c r="D312" i="1"/>
  <c r="F310" i="1"/>
  <c r="D308" i="1"/>
  <c r="F306" i="1"/>
  <c r="D304" i="1"/>
  <c r="F302" i="1"/>
  <c r="D300" i="1"/>
  <c r="F477" i="1"/>
  <c r="D475" i="1"/>
  <c r="F469" i="1"/>
  <c r="D467" i="1"/>
  <c r="F461" i="1"/>
  <c r="F335" i="1"/>
  <c r="F333" i="1"/>
  <c r="F331" i="1"/>
  <c r="F329" i="1"/>
  <c r="F327" i="1"/>
  <c r="F325" i="1"/>
  <c r="F323" i="1"/>
  <c r="F321" i="1"/>
  <c r="F319" i="1"/>
  <c r="D317" i="1"/>
  <c r="F315" i="1"/>
  <c r="D313" i="1"/>
  <c r="F311" i="1"/>
  <c r="D309" i="1"/>
  <c r="F307" i="1"/>
  <c r="D305" i="1"/>
  <c r="F303" i="1"/>
  <c r="D301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K75" i="1"/>
  <c r="D75" i="1"/>
  <c r="D74" i="1"/>
  <c r="D73" i="1"/>
  <c r="D72" i="1"/>
  <c r="D71" i="1"/>
  <c r="D70" i="1"/>
  <c r="D69" i="1"/>
  <c r="D318" i="1"/>
  <c r="F316" i="1"/>
  <c r="D314" i="1"/>
  <c r="F312" i="1"/>
  <c r="D310" i="1"/>
  <c r="F308" i="1"/>
  <c r="D306" i="1"/>
  <c r="F304" i="1"/>
  <c r="D302" i="1"/>
  <c r="F300" i="1"/>
  <c r="F473" i="1"/>
  <c r="D471" i="1"/>
  <c r="F465" i="1"/>
  <c r="D463" i="1"/>
  <c r="F336" i="1"/>
  <c r="F334" i="1"/>
  <c r="F332" i="1"/>
  <c r="F330" i="1"/>
  <c r="F328" i="1"/>
  <c r="F326" i="1"/>
  <c r="F324" i="1"/>
  <c r="F322" i="1"/>
  <c r="F320" i="1"/>
  <c r="D319" i="1"/>
  <c r="F317" i="1"/>
  <c r="D315" i="1"/>
  <c r="F313" i="1"/>
  <c r="D311" i="1"/>
  <c r="F309" i="1"/>
  <c r="F36" i="1"/>
  <c r="D37" i="1"/>
  <c r="D38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3" i="1"/>
  <c r="D76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0" i="1"/>
  <c r="D142" i="1"/>
  <c r="D144" i="1"/>
  <c r="D146" i="1"/>
  <c r="D148" i="1"/>
  <c r="D150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  <c r="D202" i="1"/>
  <c r="D204" i="1"/>
  <c r="D206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2" i="1"/>
  <c r="D234" i="1"/>
  <c r="D236" i="1"/>
  <c r="D238" i="1"/>
  <c r="D240" i="1"/>
  <c r="D242" i="1"/>
  <c r="D244" i="1"/>
  <c r="D246" i="1"/>
  <c r="D248" i="1"/>
  <c r="D250" i="1"/>
  <c r="D252" i="1"/>
  <c r="D254" i="1"/>
  <c r="D256" i="1"/>
  <c r="D258" i="1"/>
  <c r="D260" i="1"/>
  <c r="D262" i="1"/>
  <c r="D264" i="1"/>
  <c r="D266" i="1"/>
  <c r="D268" i="1"/>
  <c r="D270" i="1"/>
  <c r="D272" i="1"/>
  <c r="D274" i="1"/>
  <c r="D276" i="1"/>
  <c r="D278" i="1"/>
  <c r="D280" i="1"/>
  <c r="D282" i="1"/>
  <c r="D284" i="1"/>
  <c r="D286" i="1"/>
  <c r="D288" i="1"/>
  <c r="D290" i="1"/>
  <c r="D292" i="1"/>
  <c r="D294" i="1"/>
  <c r="D296" i="1"/>
  <c r="D298" i="1"/>
  <c r="D303" i="1"/>
  <c r="F30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F71" i="1"/>
  <c r="F75" i="1"/>
  <c r="F76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203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F301" i="1"/>
  <c r="D307" i="1"/>
  <c r="G646" i="1" l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3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564" i="1"/>
  <c r="G562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76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2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4" i="1"/>
  <c r="G70" i="1"/>
  <c r="G45" i="1"/>
  <c r="G44" i="1"/>
  <c r="G43" i="1"/>
  <c r="G42" i="1"/>
  <c r="G41" i="1"/>
  <c r="G40" i="1"/>
  <c r="G39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37" i="1"/>
  <c r="G33" i="1"/>
  <c r="G29" i="1"/>
  <c r="G25" i="1"/>
  <c r="G21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0" i="1"/>
  <c r="G68" i="1"/>
  <c r="G66" i="1"/>
  <c r="G64" i="1"/>
  <c r="G62" i="1"/>
  <c r="G60" i="1"/>
  <c r="G58" i="1"/>
  <c r="G56" i="1"/>
  <c r="G54" i="1"/>
  <c r="G52" i="1"/>
  <c r="G50" i="1"/>
  <c r="G48" i="1"/>
  <c r="G46" i="1"/>
  <c r="G38" i="1"/>
  <c r="G36" i="1"/>
  <c r="G34" i="1"/>
  <c r="G30" i="1"/>
  <c r="G26" i="1"/>
  <c r="G22" i="1"/>
  <c r="G18" i="1"/>
  <c r="G35" i="1"/>
  <c r="G27" i="1"/>
  <c r="G19" i="1"/>
  <c r="G32" i="1"/>
  <c r="G28" i="1"/>
  <c r="G75" i="1"/>
  <c r="G73" i="1"/>
  <c r="G71" i="1"/>
  <c r="G69" i="1"/>
  <c r="G31" i="1"/>
  <c r="G23" i="1"/>
  <c r="G67" i="1"/>
  <c r="G65" i="1"/>
  <c r="G63" i="1"/>
  <c r="G61" i="1"/>
  <c r="G59" i="1"/>
  <c r="G57" i="1"/>
  <c r="G55" i="1"/>
  <c r="G53" i="1"/>
  <c r="G51" i="1"/>
  <c r="G47" i="1"/>
  <c r="G49" i="1"/>
  <c r="G24" i="1"/>
</calcChain>
</file>

<file path=xl/sharedStrings.xml><?xml version="1.0" encoding="utf-8"?>
<sst xmlns="http://schemas.openxmlformats.org/spreadsheetml/2006/main" count="1323" uniqueCount="679">
  <si>
    <t>Localidade</t>
  </si>
  <si>
    <t>Variável</t>
  </si>
  <si>
    <t>Dist.Normal</t>
  </si>
  <si>
    <t>variância</t>
  </si>
  <si>
    <t>outlier p/ 3DP</t>
  </si>
  <si>
    <t>outlier p/ Limites</t>
  </si>
  <si>
    <t>3503901 - Arujá</t>
  </si>
  <si>
    <t>Educação - População de 18 a 24 Anos com Ensino Médio Completo (Em %)</t>
  </si>
  <si>
    <t>3505708 - Barueri</t>
  </si>
  <si>
    <t>3506607 - Biritiba Mirim</t>
  </si>
  <si>
    <t>3509007 - Caieiras</t>
  </si>
  <si>
    <t>3509205 - Cajamar</t>
  </si>
  <si>
    <t>3510609 - Carapicuíba</t>
  </si>
  <si>
    <t>3513009 - Cotia</t>
  </si>
  <si>
    <t>3513801 - Diadema</t>
  </si>
  <si>
    <t>3515004 - Embu das Artes</t>
  </si>
  <si>
    <t>3515103 - Embu-Guaçu</t>
  </si>
  <si>
    <t>3515707 - Ferraz de Vasconcelos</t>
  </si>
  <si>
    <t>3516309 - Francisco Morato</t>
  </si>
  <si>
    <t>3516408 - Franco da Rocha</t>
  </si>
  <si>
    <t>3518305 - Guararema</t>
  </si>
  <si>
    <t>3518800 - Guarulhos</t>
  </si>
  <si>
    <t>3522208 - Itapecerica da Serra</t>
  </si>
  <si>
    <t>3522505 - Itapevi</t>
  </si>
  <si>
    <t>3523107 - Itaquaquecetuba</t>
  </si>
  <si>
    <t>3525003 - Jandira</t>
  </si>
  <si>
    <t>3526209 - Juquitiba</t>
  </si>
  <si>
    <t>3528502 - Mairiporã</t>
  </si>
  <si>
    <t>3529401 - Mauá</t>
  </si>
  <si>
    <t>3530607 - Mogi das Cruzes</t>
  </si>
  <si>
    <t>3534401 - Osasco</t>
  </si>
  <si>
    <t>3539103 - Pirapora do Bom Jesus</t>
  </si>
  <si>
    <t>3539806 - Poá</t>
  </si>
  <si>
    <t>3543303 - Ribeirão Pires</t>
  </si>
  <si>
    <t>3544103 - Rio Grande da Serra</t>
  </si>
  <si>
    <t>3545001 - Salesópolis</t>
  </si>
  <si>
    <t>3546801 - Santa Isabel</t>
  </si>
  <si>
    <t>3547304 - Santana de Parnaíba</t>
  </si>
  <si>
    <t>3547809 - Santo André</t>
  </si>
  <si>
    <t>3548708 - São Bernardo do Campo</t>
  </si>
  <si>
    <t>Formula</t>
  </si>
  <si>
    <t>Cálculo</t>
  </si>
  <si>
    <t>3548807 - São Caetano do Sul</t>
  </si>
  <si>
    <t>Média</t>
  </si>
  <si>
    <t>soma dos valores / n.de valores</t>
  </si>
  <si>
    <t>3549953 - São Lourenço da Serra</t>
  </si>
  <si>
    <t>Desvio Padrão</t>
  </si>
  <si>
    <t>raiz quadrada da variância</t>
  </si>
  <si>
    <t>3550308 - São Paulo</t>
  </si>
  <si>
    <t>3552502 - Suzano</t>
  </si>
  <si>
    <t>Variância</t>
  </si>
  <si>
    <t>Para encontrar a variância:</t>
  </si>
  <si>
    <t>3552809 - Taboão da Serra</t>
  </si>
  <si>
    <t>1) Subtraia a média de cada valor da amostra;</t>
  </si>
  <si>
    <t>3556453 - Vargem Grande Paulista</t>
  </si>
  <si>
    <t>2) Eleve o resultado ao quadrado;</t>
  </si>
  <si>
    <t>3505401 - Barra do Turvo</t>
  </si>
  <si>
    <t>3) Some os quadrados;</t>
  </si>
  <si>
    <t>3509254 - Cajati</t>
  </si>
  <si>
    <t>4) Divida o resultado por (N-1), onde N é o número de valores da amostra;</t>
  </si>
  <si>
    <t>3509908 - Cananéia</t>
  </si>
  <si>
    <t>3514809 - Eldorado</t>
  </si>
  <si>
    <t>3520301 - Iguape</t>
  </si>
  <si>
    <t>Mediana</t>
  </si>
  <si>
    <t>3520426 - Ilha Comprida</t>
  </si>
  <si>
    <t xml:space="preserve">A mediana é o dado observacional localizado acima da metade de baixo dos dados e abaixo da metade de cima. </t>
  </si>
  <si>
    <t>3523305 - Itariri</t>
  </si>
  <si>
    <t>Se o conjunto de dados contiver um número par de observações, então os dois termos do meio devem ser fatorados.</t>
  </si>
  <si>
    <t>3524600 - Jacupiranga</t>
  </si>
  <si>
    <t>3526100 - Juquiá</t>
  </si>
  <si>
    <t>3529906 - Miracatu</t>
  </si>
  <si>
    <t>3536208 - Pariquera-Açu</t>
  </si>
  <si>
    <t>3537206 - Pedro de Toledo</t>
  </si>
  <si>
    <t>3542602 - Registro</t>
  </si>
  <si>
    <t>3551801 - Sete Barras</t>
  </si>
  <si>
    <t>3506359 - Bertioga</t>
  </si>
  <si>
    <t>3513504 - Cubatão</t>
  </si>
  <si>
    <t>3518701 - Guarujá</t>
  </si>
  <si>
    <t>3522109 - Itanhaém</t>
  </si>
  <si>
    <t>3531100 - Mongaguá</t>
  </si>
  <si>
    <t>3537602 - Peruíbe</t>
  </si>
  <si>
    <t>3541000 - Praia Grande</t>
  </si>
  <si>
    <t>3548500 - Santos</t>
  </si>
  <si>
    <t>3551009 - São Vicente</t>
  </si>
  <si>
    <t>3510500 - Caraguatatuba</t>
  </si>
  <si>
    <t>3520400 - Ilhabela</t>
  </si>
  <si>
    <t>3550704 - São Sebastião</t>
  </si>
  <si>
    <t>3555406 - Ubatuba</t>
  </si>
  <si>
    <t>Confiança</t>
  </si>
  <si>
    <t>3503158 - Arapeí</t>
  </si>
  <si>
    <t>t de Student</t>
  </si>
  <si>
    <t>t de Student p/ 10% de Confiança = 1,645 e 5% de Confinça = 1,960</t>
  </si>
  <si>
    <t>3503505 - Areias</t>
  </si>
  <si>
    <t xml:space="preserve">A distribuição t é uma distribuição de probabilidade teórica. </t>
  </si>
  <si>
    <t>3504909 - Bananal</t>
  </si>
  <si>
    <t>É simétrica, campaniforme, e semelhante à curva normal padrão, porém com caudas mais largas.</t>
  </si>
  <si>
    <t>3513405 - Cruzeiro</t>
  </si>
  <si>
    <t>Uma simulação da t de Student pode gerar valores mais extremos que uma simulação da normal.</t>
  </si>
  <si>
    <t>3526605 - Lavrinhas</t>
  </si>
  <si>
    <t xml:space="preserve">O único parâmetro v que a define e caracteriza a sua forma é o número de graus de liberdade. </t>
  </si>
  <si>
    <t>3541901 - Queluz</t>
  </si>
  <si>
    <t>Quanto maior for esse parâmetro, mais próxima da normal ela será</t>
  </si>
  <si>
    <t>3549607 - São José do Barreiro</t>
  </si>
  <si>
    <t>3552007 - Silveiras</t>
  </si>
  <si>
    <t>Limite inferior</t>
  </si>
  <si>
    <t>para obter limite inferior: Média (-) t de student (*) desvio padrão.</t>
  </si>
  <si>
    <t>3502507 - Aparecida</t>
  </si>
  <si>
    <t>Limite Superior</t>
  </si>
  <si>
    <t>para obter limite superior: Média (+) t de student (*) desvio padrão.</t>
  </si>
  <si>
    <t>3508603 - Cachoeira Paulista</t>
  </si>
  <si>
    <t>3509957 - Canas</t>
  </si>
  <si>
    <t>3513603 - Cunha</t>
  </si>
  <si>
    <t>3518404 - Guaratinguetá</t>
  </si>
  <si>
    <t>3527207 - Lorena</t>
  </si>
  <si>
    <t>3538501 - Piquete</t>
  </si>
  <si>
    <t>3540754 - Potim</t>
  </si>
  <si>
    <t>3544301 - Roseira</t>
  </si>
  <si>
    <t>3508504 - Caçapava</t>
  </si>
  <si>
    <t>3520202 - Igaratá</t>
  </si>
  <si>
    <t>3524402 - Jacareí</t>
  </si>
  <si>
    <t>3524907 - Jambeiro</t>
  </si>
  <si>
    <t>3531704 - Monteiro Lobato</t>
  </si>
  <si>
    <t>3535606 - Paraibuna</t>
  </si>
  <si>
    <t>3546009 - Santa Branca</t>
  </si>
  <si>
    <t>3549904 - São José dos Campos</t>
  </si>
  <si>
    <t>3509700 - Campos do Jordão</t>
  </si>
  <si>
    <t>3526308 - Lagoinha</t>
  </si>
  <si>
    <t>3532306 - Natividade da Serra</t>
  </si>
  <si>
    <t>3538006 - Pindamonhangaba</t>
  </si>
  <si>
    <t>3542305 - Redenção da Serra</t>
  </si>
  <si>
    <t>3548203 - Santo Antonio do Pinhal</t>
  </si>
  <si>
    <t>3548609 - São Bento do Sapucaí</t>
  </si>
  <si>
    <t>3550001 - São Luís do Paraitinga</t>
  </si>
  <si>
    <t>3554102 - Taubaté</t>
  </si>
  <si>
    <t>3554805 - Tremembé</t>
  </si>
  <si>
    <t>3500550 - Águas de Santa Bárbara</t>
  </si>
  <si>
    <t>3503109 - Arandu</t>
  </si>
  <si>
    <t>3504503 - Avaré</t>
  </si>
  <si>
    <t>3505005 - Barão de Antonina</t>
  </si>
  <si>
    <t>3511409 - Cerqueira César</t>
  </si>
  <si>
    <t>3512605 - Coronel Macedo</t>
  </si>
  <si>
    <t>3515400 - Fartura</t>
  </si>
  <si>
    <t>3519253 - Iaras</t>
  </si>
  <si>
    <t>3521804 - Itaí</t>
  </si>
  <si>
    <t>3522802 - Itaporanga</t>
  </si>
  <si>
    <t>3528601 - Manduri</t>
  </si>
  <si>
    <t>3535804 - Paranapanema</t>
  </si>
  <si>
    <t>3538808 - Piraju</t>
  </si>
  <si>
    <t>3551207 - Sarutaiá</t>
  </si>
  <si>
    <t>3553005 - Taguaí</t>
  </si>
  <si>
    <t>3553807 - Taquarituba</t>
  </si>
  <si>
    <t>3554201 - Tejupá</t>
  </si>
  <si>
    <t>3502309 - Anhembi</t>
  </si>
  <si>
    <t>3503604 - Areiópolis</t>
  </si>
  <si>
    <t>3506904 - Bofete</t>
  </si>
  <si>
    <t>3507506 - Botucatu</t>
  </si>
  <si>
    <t>3512308 - Conchas</t>
  </si>
  <si>
    <t>3523503 - Itatinga</t>
  </si>
  <si>
    <t>3526407 - Laranjal Paulista</t>
  </si>
  <si>
    <t>3536109 - Pardinho</t>
  </si>
  <si>
    <t>3537503 - Pereiras</t>
  </si>
  <si>
    <t>3540507 - Porangaba</t>
  </si>
  <si>
    <t>3541059 - Pratânia</t>
  </si>
  <si>
    <t>3550100 - São Manuel</t>
  </si>
  <si>
    <t>3554656 - Torre de Pedra</t>
  </si>
  <si>
    <t>3500758 - Alambari</t>
  </si>
  <si>
    <t>3502200 - Angatuba</t>
  </si>
  <si>
    <t>3507001 - Boituva</t>
  </si>
  <si>
    <t>3509452 - Campina do Monte Alegre</t>
  </si>
  <si>
    <t>3510302 - Capela do Alto</t>
  </si>
  <si>
    <t>3511508 - Cerquilho</t>
  </si>
  <si>
    <t>3511607 - Cesário Lange</t>
  </si>
  <si>
    <t>3518503 - Guareí</t>
  </si>
  <si>
    <t>3522307 - Itapetininga</t>
  </si>
  <si>
    <t>3541653 - Quadra</t>
  </si>
  <si>
    <t>3550209 - São Miguel Arcanjo</t>
  </si>
  <si>
    <t>3551108 - Sarapuí</t>
  </si>
  <si>
    <t>3554003 - Tatuí</t>
  </si>
  <si>
    <t>3502705 - Apiaí</t>
  </si>
  <si>
    <t>3505351 - Barra do Chapéu</t>
  </si>
  <si>
    <t>3507159 - Bom Sucesso de Itararé</t>
  </si>
  <si>
    <t>3508009 - Buri</t>
  </si>
  <si>
    <t>3510203 - Capão Bonito</t>
  </si>
  <si>
    <t>3517604 - Guapiara</t>
  </si>
  <si>
    <t>3521200 - Iporanga</t>
  </si>
  <si>
    <t>3521705 - Itaberá</t>
  </si>
  <si>
    <t>3522158 - Itaóca</t>
  </si>
  <si>
    <t>3522406 - Itapeva</t>
  </si>
  <si>
    <t>3522653 - Itapirapuã Paulista</t>
  </si>
  <si>
    <t>3523206 - Itararé</t>
  </si>
  <si>
    <t>3532827 - Nova Campina</t>
  </si>
  <si>
    <t>3542800 - Ribeira</t>
  </si>
  <si>
    <t>3543006 - Ribeirão Branco</t>
  </si>
  <si>
    <t>3543253 - Ribeirão Grande</t>
  </si>
  <si>
    <t>3543501 - Riversul</t>
  </si>
  <si>
    <t>3553856 - Taquarivaí</t>
  </si>
  <si>
    <t>3501152 - Alumínio</t>
  </si>
  <si>
    <t>3502754 - Araçariguama</t>
  </si>
  <si>
    <t>3502903 - Araçoiaba da Serra</t>
  </si>
  <si>
    <t>3519709 - Ibiúna</t>
  </si>
  <si>
    <t>3521002 - Iperó</t>
  </si>
  <si>
    <t>3523909 - Itu</t>
  </si>
  <si>
    <t>3525854 - Jumirim</t>
  </si>
  <si>
    <t>3528403 - Mairinque</t>
  </si>
  <si>
    <t>3537800 - Piedade</t>
  </si>
  <si>
    <t>3537909 - Pilar do Sul</t>
  </si>
  <si>
    <t>3540606 - Porto Feliz</t>
  </si>
  <si>
    <t>3545308 - Salto de Pirapora</t>
  </si>
  <si>
    <t>3545209 - Salto</t>
  </si>
  <si>
    <t>3550605 - São Roque</t>
  </si>
  <si>
    <t>3552205 - Sorocaba</t>
  </si>
  <si>
    <t>3553500 - Tapiraí</t>
  </si>
  <si>
    <t>3554508 - Tietê</t>
  </si>
  <si>
    <t>3557006 - Votorantim</t>
  </si>
  <si>
    <t>3500501 - Águas de Lindóia</t>
  </si>
  <si>
    <t>3501905 - Amparo</t>
  </si>
  <si>
    <t>3504107 - Atibaia</t>
  </si>
  <si>
    <t>3507100 - Bom Jesus dos Perdões</t>
  </si>
  <si>
    <t>3507605 - Bragança Paulista</t>
  </si>
  <si>
    <t>3525508 - Joanópolis</t>
  </si>
  <si>
    <t>3527009 - Lindóia</t>
  </si>
  <si>
    <t>3531209 - Monte Alegre do Sul</t>
  </si>
  <si>
    <t>3532405 - Nazaré Paulista</t>
  </si>
  <si>
    <t>3536802 - Pedra Bela</t>
  </si>
  <si>
    <t>3538204 - Pinhalzinho</t>
  </si>
  <si>
    <t>3538600 - Piracaia</t>
  </si>
  <si>
    <t>3551603 - Serra Negra</t>
  </si>
  <si>
    <t>3552106 - Socorro</t>
  </si>
  <si>
    <t>3554953 - Tuiuti</t>
  </si>
  <si>
    <t>3556354 - Vargem</t>
  </si>
  <si>
    <t>3501608 - Americana</t>
  </si>
  <si>
    <t>3503802 - Artur Nogueira</t>
  </si>
  <si>
    <t>3509502 - Campinas</t>
  </si>
  <si>
    <t>3512803 - Cosmópolis</t>
  </si>
  <si>
    <t>3515152 - Engenheiro Coelho</t>
  </si>
  <si>
    <t>3557303 - Estiva Gerbi</t>
  </si>
  <si>
    <t>3519055 - Holambra</t>
  </si>
  <si>
    <t>3519071 - Hortolândia</t>
  </si>
  <si>
    <t>3520509 - Indaiatuba</t>
  </si>
  <si>
    <t>3522604 - Itapira</t>
  </si>
  <si>
    <t>3524709 - Jaguariúna</t>
  </si>
  <si>
    <t>3530706 - Mogi Guaçu</t>
  </si>
  <si>
    <t>3530805 - Moji Mirim</t>
  </si>
  <si>
    <t>3531803 - Monte Mor</t>
  </si>
  <si>
    <t>3533403 - Nova Odessa</t>
  </si>
  <si>
    <t>3536505 - Paulínia</t>
  </si>
  <si>
    <t>3537107 - Pedreira</t>
  </si>
  <si>
    <t>3545803 - Santa Bárbara d'Oeste</t>
  </si>
  <si>
    <t>3548005 - Santo Antonio de Posse</t>
  </si>
  <si>
    <t>3552403 - Sumaré</t>
  </si>
  <si>
    <t>3556206 - Valinhos</t>
  </si>
  <si>
    <t>3556701 - Vinhedo</t>
  </si>
  <si>
    <t>3508405 - Cabreúva</t>
  </si>
  <si>
    <t>3509601 - Campo Limpo Paulista</t>
  </si>
  <si>
    <t>3523404 - Itatiba</t>
  </si>
  <si>
    <t>3524006 - Itupeva</t>
  </si>
  <si>
    <t>3525201 - Jarinu</t>
  </si>
  <si>
    <t>3525904 - Jundiaí</t>
  </si>
  <si>
    <t>3527306 - Louveira</t>
  </si>
  <si>
    <t>3532009 - Morungaba</t>
  </si>
  <si>
    <t>3556503 - Várzea Paulista</t>
  </si>
  <si>
    <t>3503307 - Araras</t>
  </si>
  <si>
    <t>3512209 - Conchal</t>
  </si>
  <si>
    <t>3512407 - Cordeirópolis</t>
  </si>
  <si>
    <t>3521408 - Iracemápolis</t>
  </si>
  <si>
    <t>3526704 - Leme</t>
  </si>
  <si>
    <t>3526902 - Limeira</t>
  </si>
  <si>
    <t>3539301 - Pirassununga</t>
  </si>
  <si>
    <t>3546207 - Santa Cruz da Conceição</t>
  </si>
  <si>
    <t>3500600 - Águas de São Pedro</t>
  </si>
  <si>
    <t>3510401 - Capivari</t>
  </si>
  <si>
    <t>3511706 - Charqueada</t>
  </si>
  <si>
    <t>3514908 - Elias Fausto</t>
  </si>
  <si>
    <t>3530904 - Mombuca</t>
  </si>
  <si>
    <t>3538709 - Piracicaba</t>
  </si>
  <si>
    <t>3542107 - Rafard</t>
  </si>
  <si>
    <t>3544004 - Rio das Pedras</t>
  </si>
  <si>
    <t>3545159 - Saltinho</t>
  </si>
  <si>
    <t>3547007 - Santa Maria da Serra</t>
  </si>
  <si>
    <t>3550407 - São Pedro</t>
  </si>
  <si>
    <t>3502002 - Analândia</t>
  </si>
  <si>
    <t>3507902 - Brotas</t>
  </si>
  <si>
    <t>3512704 - Corumbataí</t>
  </si>
  <si>
    <t>3521101 - Ipeúna</t>
  </si>
  <si>
    <t>3523602 - Itirapina</t>
  </si>
  <si>
    <t>3543907 - Rio Claro</t>
  </si>
  <si>
    <t>3546702 - Santa Gertrudes</t>
  </si>
  <si>
    <t>3554706 - Torrinha</t>
  </si>
  <si>
    <t>3500303 - Aguaí</t>
  </si>
  <si>
    <t>3500402 - Águas da Prata</t>
  </si>
  <si>
    <t>3508702 - Caconde</t>
  </si>
  <si>
    <t>3510807 - Casa Branca</t>
  </si>
  <si>
    <t>3513900 - Divinolândia</t>
  </si>
  <si>
    <t>3515186 - Espírito Santo do Pinhal</t>
  </si>
  <si>
    <t>3523800 - Itobi</t>
  </si>
  <si>
    <t>3530508 - Mococa</t>
  </si>
  <si>
    <t>3546306 - Santa Cruz das Palmeiras</t>
  </si>
  <si>
    <t>3548104 - Santo Antonio do Jardim</t>
  </si>
  <si>
    <t>3549102 - São João da Boa Vista</t>
  </si>
  <si>
    <t>3549706 - São José do Rio Pardo</t>
  </si>
  <si>
    <t>3550803 - São Sebastião da Grama</t>
  </si>
  <si>
    <t>3553302 - Tambaú</t>
  </si>
  <si>
    <t>3553609 - Tapiratiba</t>
  </si>
  <si>
    <t>3556404 - Vargem Grande do Sul</t>
  </si>
  <si>
    <t>3501004 - Altinópolis</t>
  </si>
  <si>
    <t>3505609 - Barrinha</t>
  </si>
  <si>
    <t>3507803 - Brodowski</t>
  </si>
  <si>
    <t>3509403 - Cajuru</t>
  </si>
  <si>
    <t>3510906 - Cássia dos Coqueiros</t>
  </si>
  <si>
    <t>3513108 - Cravinhos</t>
  </si>
  <si>
    <t>3514601 - Dumont</t>
  </si>
  <si>
    <t>3518602 - Guariba</t>
  </si>
  <si>
    <t>3518859 - Guatapará</t>
  </si>
  <si>
    <t>3524303 - Jaboticabal</t>
  </si>
  <si>
    <t>3525102 - Jardinópolis</t>
  </si>
  <si>
    <t>3527603 - Luís Antônio</t>
  </si>
  <si>
    <t>3531308 - Monte Alto</t>
  </si>
  <si>
    <t>3539509 - Pitangueiras</t>
  </si>
  <si>
    <t>3540200 - Pontal</t>
  </si>
  <si>
    <t>3540903 - Pradópolis</t>
  </si>
  <si>
    <t>3543402 - Ribeirão Preto</t>
  </si>
  <si>
    <t>3546256 - Santa Cruz da Esperança</t>
  </si>
  <si>
    <t>3547601 - Santa Rosa do Viterbo</t>
  </si>
  <si>
    <t>3547908 - Santo Antonio da Alegria</t>
  </si>
  <si>
    <t>3550902 - São Simão</t>
  </si>
  <si>
    <t>3551405 - Serra Azul</t>
  </si>
  <si>
    <t>3551504 - Serrana</t>
  </si>
  <si>
    <t>3551702 - Sertãozinho</t>
  </si>
  <si>
    <t>3553658 - Taquaral</t>
  </si>
  <si>
    <t>3500709 - Agudos</t>
  </si>
  <si>
    <t>3503406 - Arealva</t>
  </si>
  <si>
    <t>3504305 - Avaí</t>
  </si>
  <si>
    <t>3504701 - Balbinos</t>
  </si>
  <si>
    <t>3506003 - Bauru</t>
  </si>
  <si>
    <t>3507456 - Borebi</t>
  </si>
  <si>
    <t>3508306 - Cabrália Paulista</t>
  </si>
  <si>
    <t>3514502 - Duartina</t>
  </si>
  <si>
    <t>3519105 - Iacanga</t>
  </si>
  <si>
    <t>3526803 - Lençóis Paulista</t>
  </si>
  <si>
    <t>3527504 - Lucianópolis</t>
  </si>
  <si>
    <t>3528007 - Macatuba</t>
  </si>
  <si>
    <t>3536570 - Paulistânia</t>
  </si>
  <si>
    <t>3536703 - Pederneiras</t>
  </si>
  <si>
    <t>3538907 - Pirajuí</t>
  </si>
  <si>
    <t>3539400 - Piratininga</t>
  </si>
  <si>
    <t>3541109 - Presidente Alves</t>
  </si>
  <si>
    <t>3542503 - Reginópolis</t>
  </si>
  <si>
    <t>3555505 - Ubirajara</t>
  </si>
  <si>
    <t>3505203 - Bariri</t>
  </si>
  <si>
    <t>3505302 - Barra Bonita</t>
  </si>
  <si>
    <t>3506805 - Bocaina</t>
  </si>
  <si>
    <t>3507308 - Boracéia</t>
  </si>
  <si>
    <t>3514106 - Dois Córregos</t>
  </si>
  <si>
    <t>3520004 - Igaraçu do Tietê</t>
  </si>
  <si>
    <t>3522000 - Itaju</t>
  </si>
  <si>
    <t>3522901 - Itapuí</t>
  </si>
  <si>
    <t>3525300 - Jaú</t>
  </si>
  <si>
    <t>3529807 - Mineiros do Tietê</t>
  </si>
  <si>
    <t>3508801 - Cafelândia</t>
  </si>
  <si>
    <t>3517000 - Getulina</t>
  </si>
  <si>
    <t>3517208 - Guaiçara</t>
  </si>
  <si>
    <t>3517307 - Guaimbê</t>
  </si>
  <si>
    <t>3518107 - Guarantã</t>
  </si>
  <si>
    <t>3527108 - Lins</t>
  </si>
  <si>
    <t>3540101 - Pongaí</t>
  </si>
  <si>
    <t>3541604 - Promissão</t>
  </si>
  <si>
    <t>3544608 - Sabino</t>
  </si>
  <si>
    <t>3555901 - Uru</t>
  </si>
  <si>
    <t>3503703 - Ariranha</t>
  </si>
  <si>
    <t>3511102 - Catanduva</t>
  </si>
  <si>
    <t>3511201 - Catiguá</t>
  </si>
  <si>
    <t>3514924 - Elisiário</t>
  </si>
  <si>
    <t>3521507 - Irapuã</t>
  </si>
  <si>
    <t>3521903 - Itajobi</t>
  </si>
  <si>
    <t>3528858 - Marapoama</t>
  </si>
  <si>
    <t>3533254 - Novais</t>
  </si>
  <si>
    <t>3533502 - Novo Horizonte</t>
  </si>
  <si>
    <t>3535101 - Palmares Paulista</t>
  </si>
  <si>
    <t>3535705 - Paraíso</t>
  </si>
  <si>
    <t>3538105 - Pindorama</t>
  </si>
  <si>
    <t>3544806 - Sales</t>
  </si>
  <si>
    <t>3545605 - Santa Adélia</t>
  </si>
  <si>
    <t>3552601 - Tabapuã</t>
  </si>
  <si>
    <t>3556008 - Urupês</t>
  </si>
  <si>
    <t>3515202 - Estrela d'Oeste</t>
  </si>
  <si>
    <t>3515509 - Fernandópolis</t>
  </si>
  <si>
    <t>3518008 - Guarani d'Oeste</t>
  </si>
  <si>
    <t>3520707 - Indiaporã</t>
  </si>
  <si>
    <t>3528205 - Macedônia</t>
  </si>
  <si>
    <t>3529609 - Meridiano</t>
  </si>
  <si>
    <t>3530003 - Mira Estrela</t>
  </si>
  <si>
    <t>3534757 - Ouroeste</t>
  </si>
  <si>
    <t>3536901 - Pedranópolis</t>
  </si>
  <si>
    <t>3540408 - Populina</t>
  </si>
  <si>
    <t>3549201 - São João das Duas Pontes</t>
  </si>
  <si>
    <t>3555307 - Turmalina</t>
  </si>
  <si>
    <t>3502606 - Aparecida d'Oeste</t>
  </si>
  <si>
    <t>3503950 - Aspásia</t>
  </si>
  <si>
    <t>3513850 - Dirce Reis</t>
  </si>
  <si>
    <t>3514205 - Dolcinópolis</t>
  </si>
  <si>
    <t>3524808 - Jales</t>
  </si>
  <si>
    <t>3529104 - Marinópolis</t>
  </si>
  <si>
    <t>3529658 - Mesópolis</t>
  </si>
  <si>
    <t>3532843 - Nova Canaã Paulista</t>
  </si>
  <si>
    <t>3535200 - Palmeira d'Oeste</t>
  </si>
  <si>
    <t>3535903 - Paranapuã</t>
  </si>
  <si>
    <t>3540259 - Pontalinda</t>
  </si>
  <si>
    <t>3544509 - Rubinéia</t>
  </si>
  <si>
    <t>3545704 - Santa Albertina</t>
  </si>
  <si>
    <t>3546108 - Santa Clara d'Oeste</t>
  </si>
  <si>
    <t>3546603 - Santa Fé do Sul</t>
  </si>
  <si>
    <t>3547403 - Santa Rita d'Oeste</t>
  </si>
  <si>
    <t>3547650 - Santa Salete</t>
  </si>
  <si>
    <t>3547205 - Santana da Ponte Pensa</t>
  </si>
  <si>
    <t>3549003 - São Francisco</t>
  </si>
  <si>
    <t>3554904 - Três Fronteiras</t>
  </si>
  <si>
    <t>3555802 - Urânia</t>
  </si>
  <si>
    <t>3556958 - Vitória Brasil</t>
  </si>
  <si>
    <t>3500204 - Adolfo</t>
  </si>
  <si>
    <t>3504602 - Bady Bassitt</t>
  </si>
  <si>
    <t>3504800 - Bálsamo</t>
  </si>
  <si>
    <t>3511300 - Cedral</t>
  </si>
  <si>
    <t>3517505 - Guapiaçu</t>
  </si>
  <si>
    <t>3519402 - Ibirá</t>
  </si>
  <si>
    <t>3519808 - Icém</t>
  </si>
  <si>
    <t>3521150 - Ipiguá</t>
  </si>
  <si>
    <t>3524501 - Jaci</t>
  </si>
  <si>
    <t>3525706 - José Bonifácio</t>
  </si>
  <si>
    <t>3529500 - Mendonça</t>
  </si>
  <si>
    <t>3530300 - Mirassol</t>
  </si>
  <si>
    <t>3530409 - Mirassolândia</t>
  </si>
  <si>
    <t>3531407 - Monte Aprazível</t>
  </si>
  <si>
    <t>3532504 - Neves Paulista</t>
  </si>
  <si>
    <t>3532702 - Nipoã</t>
  </si>
  <si>
    <t>3532801 - Nova Aliança</t>
  </si>
  <si>
    <t>3533007 - Nova Granada</t>
  </si>
  <si>
    <t>3534005 - Onda Verde</t>
  </si>
  <si>
    <t>3534203 - Orindiúva</t>
  </si>
  <si>
    <t>3535002 - Palestina</t>
  </si>
  <si>
    <t>3536604 - Paulo de Faria</t>
  </si>
  <si>
    <t>3539608 - Planalto</t>
  </si>
  <si>
    <t>3539905 - Poloni</t>
  </si>
  <si>
    <t>3540804 - Potirendaba</t>
  </si>
  <si>
    <t>3549805 - São José do Rio Preto</t>
  </si>
  <si>
    <t>3553401 - Tanabi</t>
  </si>
  <si>
    <t>3555356 - Ubarana</t>
  </si>
  <si>
    <t>3555604 - Uchôa</t>
  </si>
  <si>
    <t>3555703 - União Paulista</t>
  </si>
  <si>
    <t>3557154 - Zacarias</t>
  </si>
  <si>
    <t>3501202 - Álvares Florence</t>
  </si>
  <si>
    <t>3501806 - Américo de Campos</t>
  </si>
  <si>
    <t>3510708 - Cardoso</t>
  </si>
  <si>
    <t>3512902 - Cosmorama</t>
  </si>
  <si>
    <t>3515905 - Floreal</t>
  </si>
  <si>
    <t>3528106 - Macaubal</t>
  </si>
  <si>
    <t>3528304 - Magda</t>
  </si>
  <si>
    <t>3531001 - Monções</t>
  </si>
  <si>
    <t>3532603 - Nhandeara</t>
  </si>
  <si>
    <t>3536257 - Parisi</t>
  </si>
  <si>
    <t>3540309 - Pontes Gestal</t>
  </si>
  <si>
    <t>3544202 - Riolândia</t>
  </si>
  <si>
    <t>3551306 - Sebastianópolis do Sul</t>
  </si>
  <si>
    <t>3556107 - Valentim Gentil</t>
  </si>
  <si>
    <t>3557105 - Votuporanga</t>
  </si>
  <si>
    <t>3502101 - Andradina</t>
  </si>
  <si>
    <t>3511003 - Castilho</t>
  </si>
  <si>
    <t>3517802 - Guaraçaí</t>
  </si>
  <si>
    <t>3520442 - Ilha Solteira</t>
  </si>
  <si>
    <t>3523008 - Itapura</t>
  </si>
  <si>
    <t>3526506 - Lavínia</t>
  </si>
  <si>
    <t>3530102 - Mirandópolis</t>
  </si>
  <si>
    <t>3532108 - Murutinga do Sul</t>
  </si>
  <si>
    <t>3533205 - Nova Independência</t>
  </si>
  <si>
    <t>3537404 - Pereira Barreto</t>
  </si>
  <si>
    <t>3552304 - Sud Mennucci</t>
  </si>
  <si>
    <t>3552551 - Suzanápolis</t>
  </si>
  <si>
    <t>3501103 - Alto Alegre</t>
  </si>
  <si>
    <t>3502804 - Araçatuba</t>
  </si>
  <si>
    <t>3504206 - Auriflama</t>
  </si>
  <si>
    <t>3504404 - Avanhandava</t>
  </si>
  <si>
    <t>3505104 - Barbosa</t>
  </si>
  <si>
    <t>3506201 - Bento de Abreu</t>
  </si>
  <si>
    <t>3506409 - Bilac</t>
  </si>
  <si>
    <t>3506508 - Birigui</t>
  </si>
  <si>
    <t>3507704 - Braúna</t>
  </si>
  <si>
    <t>3507753 - Brejo Alegre</t>
  </si>
  <si>
    <t>3508108 - Buritama</t>
  </si>
  <si>
    <t>3511904 - Clementina</t>
  </si>
  <si>
    <t>3512506 - Coroados</t>
  </si>
  <si>
    <t>3516507 - Gabriel Monteiro</t>
  </si>
  <si>
    <t>3516804 - Gastão Vidigal</t>
  </si>
  <si>
    <t>3516903 - General Salgado</t>
  </si>
  <si>
    <t>3517109 - Glicério</t>
  </si>
  <si>
    <t>3518206 - Guararapes</t>
  </si>
  <si>
    <t>3518909 - Guzolândia</t>
  </si>
  <si>
    <t>3527256 - Lourdes</t>
  </si>
  <si>
    <t>3527702 - Luiziânia</t>
  </si>
  <si>
    <t>3532868 - Nova Castilho</t>
  </si>
  <si>
    <t>3533304 - Nova Luzitânia</t>
  </si>
  <si>
    <t>3537305 - Penápolis</t>
  </si>
  <si>
    <t>3537701 - Piacatu</t>
  </si>
  <si>
    <t>3544400 - Rubiácea</t>
  </si>
  <si>
    <t>3548054 - Santo Antonio do Aracanguá</t>
  </si>
  <si>
    <t>3548401 - Santópolis do Aguapeí</t>
  </si>
  <si>
    <t>3549250 - São João de Iracema</t>
  </si>
  <si>
    <t>3555208 - Turiúba</t>
  </si>
  <si>
    <t>3556305 - Valparaíso</t>
  </si>
  <si>
    <t>3500105 - Adamantina</t>
  </si>
  <si>
    <t>3515806 - Flora Rica</t>
  </si>
  <si>
    <t>3516002 - Flórida Paulista</t>
  </si>
  <si>
    <t>3520806 - Inúbia Paulista</t>
  </si>
  <si>
    <t>3521606 - Irapuru</t>
  </si>
  <si>
    <t>3527405 - Lucélia</t>
  </si>
  <si>
    <t>3528908 - Mariápolis</t>
  </si>
  <si>
    <t>3534609 - Osvaldo Cruz</t>
  </si>
  <si>
    <t>3534906 - Pacaembu</t>
  </si>
  <si>
    <t>3540853 - Pracinha</t>
  </si>
  <si>
    <t>3544707 - Sagres</t>
  </si>
  <si>
    <t>3545100 - Salmourão</t>
  </si>
  <si>
    <t>3514403 - Dracena</t>
  </si>
  <si>
    <t>3526001 - Junqueirópolis</t>
  </si>
  <si>
    <t>3531605 - Monte Castelo</t>
  </si>
  <si>
    <t>3533106 - Nova Guataporanga</t>
  </si>
  <si>
    <t>3534807 - Ouro Verde</t>
  </si>
  <si>
    <t>3535408 - Panorama</t>
  </si>
  <si>
    <t>3536406 - Paulicéia</t>
  </si>
  <si>
    <t>3547106 - Santa Mercedes</t>
  </si>
  <si>
    <t>3549300 - São João do Pau d'Alho</t>
  </si>
  <si>
    <t>3555109 - Tupi Paulista</t>
  </si>
  <si>
    <t>3500808 - Alfredo Marcondes</t>
  </si>
  <si>
    <t>3501301 - Álvares Machado</t>
  </si>
  <si>
    <t>3502408 - Anhumas</t>
  </si>
  <si>
    <t>3508900 - Caiabu</t>
  </si>
  <si>
    <t>3509106 - Caiuá</t>
  </si>
  <si>
    <t>3515129 - Emilianópolis</t>
  </si>
  <si>
    <t>3515301 - Estrela do Norte</t>
  </si>
  <si>
    <t>3515350 - Euclides da Cunha Paulista</t>
  </si>
  <si>
    <t>3519907 - Iepê</t>
  </si>
  <si>
    <t>3520608 - Indiana</t>
  </si>
  <si>
    <t>3528700 - Marabá Paulista</t>
  </si>
  <si>
    <t>3529203 - Martinópolis</t>
  </si>
  <si>
    <t>3530201 - Mirante do Paranapanema</t>
  </si>
  <si>
    <t>3532157 - Nantes</t>
  </si>
  <si>
    <t>3532207 - Narandiba</t>
  </si>
  <si>
    <t>3538303 - Piquerobi</t>
  </si>
  <si>
    <t>3539202 - Pirapozinho</t>
  </si>
  <si>
    <t>3541208 - Presidente Bernardes</t>
  </si>
  <si>
    <t>3541307 - Presidente Epitácio</t>
  </si>
  <si>
    <t>3541406 - Presidente Prudente</t>
  </si>
  <si>
    <t>3541505 - Presidente Venceslau</t>
  </si>
  <si>
    <t>3542206 - Rancharia</t>
  </si>
  <si>
    <t>3542404 - Regente Feijó</t>
  </si>
  <si>
    <t>3543238 - Ribeirão dos Índios</t>
  </si>
  <si>
    <t>3544251 - Rosana</t>
  </si>
  <si>
    <t>3545506 - Sandovalina</t>
  </si>
  <si>
    <t>3547700 - Santo Anastácio</t>
  </si>
  <si>
    <t>3548302 - Santo Expedito</t>
  </si>
  <si>
    <t>3552908 - Taciba</t>
  </si>
  <si>
    <t>3553906 - Tarabaí</t>
  </si>
  <si>
    <t>3554300 - Teodoro Sampaio</t>
  </si>
  <si>
    <t>3504008 - Assis</t>
  </si>
  <si>
    <t>3509809 - Campos Novos Paulista</t>
  </si>
  <si>
    <t>3510005 - Cândido Mota</t>
  </si>
  <si>
    <t>3513306 - Cruzália</t>
  </si>
  <si>
    <t>3516101 - Florínia</t>
  </si>
  <si>
    <t>3519501 - Ibirarema</t>
  </si>
  <si>
    <t>3527900 - Lutécia</t>
  </si>
  <si>
    <t>3528809 - Maracaí</t>
  </si>
  <si>
    <t>3535309 - Palmital</t>
  </si>
  <si>
    <t>3535507 - Paraguaçu Paulista</t>
  </si>
  <si>
    <t>3537156 - Pedrinhas Paulista</t>
  </si>
  <si>
    <t>3539707 - Platina</t>
  </si>
  <si>
    <t>3553955 - Tarumã</t>
  </si>
  <si>
    <t>3501400 - Álvaro de Carvalho</t>
  </si>
  <si>
    <t>3501509 - Alvinlândia</t>
  </si>
  <si>
    <t>3514700 - Echaporã</t>
  </si>
  <si>
    <t>3515657 - Fernão</t>
  </si>
  <si>
    <t>3516606 - Gália</t>
  </si>
  <si>
    <t>3516705 - Garça</t>
  </si>
  <si>
    <t>3525805 - Júlio Mesquita</t>
  </si>
  <si>
    <t>3527801 - Lupércio</t>
  </si>
  <si>
    <t>3529005 - Marília</t>
  </si>
  <si>
    <t>3533700 - Ocauçu</t>
  </si>
  <si>
    <t>3534104 - Oriente</t>
  </si>
  <si>
    <t>3534500 - Oscar Bressane</t>
  </si>
  <si>
    <t>3540002 - Pompéia</t>
  </si>
  <si>
    <t>3556602 - Vera Cruz</t>
  </si>
  <si>
    <t>3506300 - Bernardino de Campos</t>
  </si>
  <si>
    <t>3510153 - Canitar</t>
  </si>
  <si>
    <t>3557204 - Chavantes</t>
  </si>
  <si>
    <t>3515194 - Espírito Santo do Turvo</t>
  </si>
  <si>
    <t>3520905 - Ipaussu</t>
  </si>
  <si>
    <t>3533809 - Óleo</t>
  </si>
  <si>
    <t>3534708 - Ourinhos</t>
  </si>
  <si>
    <t>3543204 - Ribeirão do Sul</t>
  </si>
  <si>
    <t>3545407 - Salto Grande</t>
  </si>
  <si>
    <t>3546405 - Santa Cruz do Rio Pardo</t>
  </si>
  <si>
    <t>3550506 - São Pedro do Turvo</t>
  </si>
  <si>
    <t>3554607 - Timburi</t>
  </si>
  <si>
    <t>3503356 - Arco Íris</t>
  </si>
  <si>
    <t>3505807 - Bastos</t>
  </si>
  <si>
    <t>3507209 - Borá</t>
  </si>
  <si>
    <t>3519006 - Herculândia</t>
  </si>
  <si>
    <t>3519204 - Iacri</t>
  </si>
  <si>
    <t>3525607 - João Ramalho</t>
  </si>
  <si>
    <t>3536000 - Parapuã</t>
  </si>
  <si>
    <t>3541703 - Quatá</t>
  </si>
  <si>
    <t>3541802 - Queiroz</t>
  </si>
  <si>
    <t>3542008 - Quintana</t>
  </si>
  <si>
    <t>3543808 - Rinópolis</t>
  </si>
  <si>
    <t>3555000 - Tupã</t>
  </si>
  <si>
    <t>3501707 - Américo Brasiliense</t>
  </si>
  <si>
    <t>3503208 - Araraquara</t>
  </si>
  <si>
    <t>3506706 - Boa Esperança do Sul</t>
  </si>
  <si>
    <t>3507407 - Borborema</t>
  </si>
  <si>
    <t>3510104 - Cândido Rodrigues</t>
  </si>
  <si>
    <t>3514007 - Dobrada</t>
  </si>
  <si>
    <t>3515608 - Fernando Prestes</t>
  </si>
  <si>
    <t>3516853 - Gavião Peixoto</t>
  </si>
  <si>
    <t>3519600 - Ibitinga</t>
  </si>
  <si>
    <t>3522703 - Itápolis</t>
  </si>
  <si>
    <t>3529302 - Matão</t>
  </si>
  <si>
    <t>3532058 - Motuca</t>
  </si>
  <si>
    <t>3532900 - Nova Europa</t>
  </si>
  <si>
    <t>3543709 - Rincão</t>
  </si>
  <si>
    <t>3546504 - Santa Ernestina</t>
  </si>
  <si>
    <t>3546900 - Santa Lucia</t>
  </si>
  <si>
    <t>3552700 - Tabatinga</t>
  </si>
  <si>
    <t>3553708 - Taquaritinga</t>
  </si>
  <si>
    <t>3554755 - Trabiju</t>
  </si>
  <si>
    <t>3513702 - Descalvado</t>
  </si>
  <si>
    <t>3514304 - Dourado</t>
  </si>
  <si>
    <t>3519303 - Ibaté</t>
  </si>
  <si>
    <t>3540705 - Porto Ferreira</t>
  </si>
  <si>
    <t>3542909 - Ribeirão Bonito</t>
  </si>
  <si>
    <t>3547502 - Santa Rita do Passa Quatro</t>
  </si>
  <si>
    <t>3548906 - São Carlos</t>
  </si>
  <si>
    <t>3500907 - Altair</t>
  </si>
  <si>
    <t>3505500 - Barretos</t>
  </si>
  <si>
    <t>3506102 - Bebedouro</t>
  </si>
  <si>
    <t>3509304 - Cajobi</t>
  </si>
  <si>
    <t>3512001 - Colina</t>
  </si>
  <si>
    <t>3512100 - Colômbia</t>
  </si>
  <si>
    <t>3514957 - Embaúba</t>
  </si>
  <si>
    <t>3517406 - Guaíra</t>
  </si>
  <si>
    <t>3517901 - Guaraci</t>
  </si>
  <si>
    <t>3524204 - Jaborandi</t>
  </si>
  <si>
    <t>3531506 - Monte Azul Paulista</t>
  </si>
  <si>
    <t>3533908 - Olímpia</t>
  </si>
  <si>
    <t>3539004 - Pirangi</t>
  </si>
  <si>
    <t>3551900 - Severínia</t>
  </si>
  <si>
    <t>3553104 - Taiaçu</t>
  </si>
  <si>
    <t>3553203 - Taiúva</t>
  </si>
  <si>
    <t>3554409 - Terra Roxa</t>
  </si>
  <si>
    <t>3556800 - Viradouro</t>
  </si>
  <si>
    <t>3556909 - Vista Alegre do Alto</t>
  </si>
  <si>
    <t>3503000 - Aramina</t>
  </si>
  <si>
    <t>3505906 - Batatais</t>
  </si>
  <si>
    <t>3508207 - Buritizal</t>
  </si>
  <si>
    <t>3513207 - Cristais Paulista</t>
  </si>
  <si>
    <t>3516200 - Franca</t>
  </si>
  <si>
    <t>3517703 - Guará</t>
  </si>
  <si>
    <t>3520103 - Igarapava</t>
  </si>
  <si>
    <t>3523701 - Itirapuã</t>
  </si>
  <si>
    <t>3524105 - Ituverava</t>
  </si>
  <si>
    <t>3525409 - Jeriquara</t>
  </si>
  <si>
    <t>3529708 - Miguelópolis</t>
  </si>
  <si>
    <t>3536307 - Patrocínio Paulista</t>
  </si>
  <si>
    <t>3537008 - Pedregulho</t>
  </si>
  <si>
    <t>3542701 - Restinga</t>
  </si>
  <si>
    <t>3543105 - Ribeirão Corrente</t>
  </si>
  <si>
    <t>3543600 - Rifaina</t>
  </si>
  <si>
    <t>3549508 - São José da Bela Vista</t>
  </si>
  <si>
    <t>3521309 - Ipuã</t>
  </si>
  <si>
    <t>3531902 - Morro Agudo</t>
  </si>
  <si>
    <t>3533601 - Nuporanga</t>
  </si>
  <si>
    <t>3534302 - Orlândia</t>
  </si>
  <si>
    <t>3544905 - Sales Oliveira</t>
  </si>
  <si>
    <t>3549409 - São Joaquim da 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</si>
</sst>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"/>
    <numFmt numFmtId="165" formatCode="0.0"/>
    <numFmt numFmtId="166" formatCode="_-* #,##0.000_-;\-* #,##0.0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9" tint="-0.249977111117893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i/>
      <sz val="8"/>
      <color theme="7"/>
      <name val="Calibri"/>
      <family val="2"/>
      <scheme val="minor"/>
    </font>
    <font>
      <b/>
      <i/>
      <sz val="8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164" fontId="4" fillId="5" borderId="0" xfId="0" applyNumberFormat="1" applyFont="1" applyFill="1" applyAlignment="1"/>
    <xf numFmtId="164" fontId="4" fillId="6" borderId="0" xfId="0" applyNumberFormat="1" applyFont="1" applyFill="1" applyAlignment="1">
      <alignment horizontal="center"/>
    </xf>
    <xf numFmtId="0" fontId="4" fillId="0" borderId="2" xfId="0" applyFont="1" applyBorder="1"/>
    <xf numFmtId="0" fontId="5" fillId="7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5" xfId="0" applyFont="1" applyBorder="1"/>
    <xf numFmtId="165" fontId="4" fillId="0" borderId="0" xfId="0" applyNumberFormat="1" applyFont="1" applyBorder="1"/>
    <xf numFmtId="165" fontId="4" fillId="0" borderId="6" xfId="0" applyNumberFormat="1" applyFont="1" applyBorder="1"/>
    <xf numFmtId="0" fontId="7" fillId="0" borderId="0" xfId="0" applyFont="1"/>
    <xf numFmtId="0" fontId="6" fillId="0" borderId="7" xfId="0" applyFont="1" applyBorder="1"/>
    <xf numFmtId="165" fontId="4" fillId="0" borderId="8" xfId="0" applyNumberFormat="1" applyFont="1" applyBorder="1"/>
    <xf numFmtId="165" fontId="4" fillId="0" borderId="9" xfId="0" applyNumberFormat="1" applyFont="1" applyBorder="1"/>
    <xf numFmtId="0" fontId="8" fillId="0" borderId="0" xfId="0" applyFont="1" applyAlignment="1">
      <alignment vertical="center"/>
    </xf>
    <xf numFmtId="0" fontId="5" fillId="3" borderId="0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0" fontId="9" fillId="8" borderId="0" xfId="0" applyFont="1" applyFill="1" applyBorder="1" applyAlignment="1">
      <alignment horizontal="center"/>
    </xf>
    <xf numFmtId="165" fontId="10" fillId="8" borderId="0" xfId="0" applyNumberFormat="1" applyFont="1" applyFill="1" applyBorder="1" applyAlignment="1">
      <alignment horizontal="right"/>
    </xf>
    <xf numFmtId="0" fontId="11" fillId="0" borderId="0" xfId="0" applyFont="1"/>
    <xf numFmtId="0" fontId="9" fillId="4" borderId="0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center"/>
    </xf>
    <xf numFmtId="9" fontId="10" fillId="4" borderId="0" xfId="2" applyFont="1" applyFill="1" applyBorder="1" applyAlignment="1">
      <alignment horizontal="right"/>
    </xf>
    <xf numFmtId="166" fontId="10" fillId="4" borderId="0" xfId="1" applyNumberFormat="1" applyFont="1" applyFill="1" applyBorder="1" applyAlignment="1">
      <alignment horizontal="right"/>
    </xf>
    <xf numFmtId="0" fontId="12" fillId="0" borderId="0" xfId="0" applyFont="1"/>
    <xf numFmtId="0" fontId="9" fillId="8" borderId="0" xfId="0" applyFont="1" applyFill="1" applyBorder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'DATA_População (Ex04)'!$D$1</c:f>
              <c:strCache>
                <c:ptCount val="1"/>
                <c:pt idx="0">
                  <c:v>Dist.Normal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'DATA_População (Ex04)'!$C$2:$C$646</c:f>
              <c:numCache>
                <c:formatCode>General</c:formatCode>
                <c:ptCount val="645"/>
                <c:pt idx="0">
                  <c:v>61.18</c:v>
                </c:pt>
                <c:pt idx="1">
                  <c:v>56.12</c:v>
                </c:pt>
                <c:pt idx="2">
                  <c:v>53.82</c:v>
                </c:pt>
                <c:pt idx="3">
                  <c:v>67.78</c:v>
                </c:pt>
                <c:pt idx="4">
                  <c:v>52.71</c:v>
                </c:pt>
                <c:pt idx="5">
                  <c:v>57.61</c:v>
                </c:pt>
                <c:pt idx="6">
                  <c:v>54.58</c:v>
                </c:pt>
                <c:pt idx="7">
                  <c:v>58.55</c:v>
                </c:pt>
                <c:pt idx="8">
                  <c:v>50.36</c:v>
                </c:pt>
                <c:pt idx="9">
                  <c:v>54.95</c:v>
                </c:pt>
                <c:pt idx="10">
                  <c:v>57.43</c:v>
                </c:pt>
                <c:pt idx="11">
                  <c:v>48.45</c:v>
                </c:pt>
                <c:pt idx="12">
                  <c:v>47.74</c:v>
                </c:pt>
                <c:pt idx="13">
                  <c:v>54.69</c:v>
                </c:pt>
                <c:pt idx="14">
                  <c:v>56.4</c:v>
                </c:pt>
                <c:pt idx="15">
                  <c:v>50.63</c:v>
                </c:pt>
                <c:pt idx="16">
                  <c:v>53.92</c:v>
                </c:pt>
                <c:pt idx="17">
                  <c:v>48.7</c:v>
                </c:pt>
                <c:pt idx="18">
                  <c:v>58.21</c:v>
                </c:pt>
                <c:pt idx="19">
                  <c:v>55.67</c:v>
                </c:pt>
                <c:pt idx="20">
                  <c:v>57.41</c:v>
                </c:pt>
                <c:pt idx="21">
                  <c:v>62.41</c:v>
                </c:pt>
                <c:pt idx="22">
                  <c:v>60.76</c:v>
                </c:pt>
                <c:pt idx="23">
                  <c:v>58.36</c:v>
                </c:pt>
                <c:pt idx="24">
                  <c:v>51.09</c:v>
                </c:pt>
                <c:pt idx="25">
                  <c:v>67.23</c:v>
                </c:pt>
                <c:pt idx="26">
                  <c:v>67.5</c:v>
                </c:pt>
                <c:pt idx="27">
                  <c:v>61.23</c:v>
                </c:pt>
                <c:pt idx="28">
                  <c:v>58.42</c:v>
                </c:pt>
                <c:pt idx="29">
                  <c:v>58.2</c:v>
                </c:pt>
                <c:pt idx="30">
                  <c:v>57.59</c:v>
                </c:pt>
                <c:pt idx="31">
                  <c:v>70.05</c:v>
                </c:pt>
                <c:pt idx="32">
                  <c:v>63</c:v>
                </c:pt>
                <c:pt idx="33">
                  <c:v>76.400000000000006</c:v>
                </c:pt>
                <c:pt idx="34">
                  <c:v>53.71</c:v>
                </c:pt>
                <c:pt idx="35">
                  <c:v>58.4</c:v>
                </c:pt>
                <c:pt idx="36">
                  <c:v>62.47</c:v>
                </c:pt>
                <c:pt idx="37">
                  <c:v>58.6</c:v>
                </c:pt>
                <c:pt idx="38">
                  <c:v>49.21</c:v>
                </c:pt>
                <c:pt idx="39">
                  <c:v>27.69</c:v>
                </c:pt>
                <c:pt idx="40">
                  <c:v>42.51</c:v>
                </c:pt>
                <c:pt idx="41">
                  <c:v>53.57</c:v>
                </c:pt>
                <c:pt idx="42">
                  <c:v>43.68</c:v>
                </c:pt>
                <c:pt idx="43">
                  <c:v>48.66</c:v>
                </c:pt>
                <c:pt idx="44">
                  <c:v>43.59</c:v>
                </c:pt>
                <c:pt idx="45">
                  <c:v>36.630000000000003</c:v>
                </c:pt>
                <c:pt idx="46">
                  <c:v>48.7</c:v>
                </c:pt>
                <c:pt idx="47">
                  <c:v>48.52</c:v>
                </c:pt>
                <c:pt idx="48">
                  <c:v>50.61</c:v>
                </c:pt>
                <c:pt idx="49">
                  <c:v>54.18</c:v>
                </c:pt>
                <c:pt idx="50">
                  <c:v>52.18</c:v>
                </c:pt>
                <c:pt idx="51">
                  <c:v>58.32</c:v>
                </c:pt>
                <c:pt idx="52">
                  <c:v>33.479999999999997</c:v>
                </c:pt>
                <c:pt idx="53">
                  <c:v>40.56</c:v>
                </c:pt>
                <c:pt idx="54">
                  <c:v>54.11</c:v>
                </c:pt>
                <c:pt idx="55">
                  <c:v>52.73</c:v>
                </c:pt>
                <c:pt idx="56">
                  <c:v>53.68</c:v>
                </c:pt>
                <c:pt idx="57">
                  <c:v>51.92</c:v>
                </c:pt>
                <c:pt idx="58">
                  <c:v>44.22</c:v>
                </c:pt>
                <c:pt idx="59">
                  <c:v>51.95</c:v>
                </c:pt>
                <c:pt idx="60">
                  <c:v>71.790000000000006</c:v>
                </c:pt>
                <c:pt idx="61">
                  <c:v>57.16</c:v>
                </c:pt>
                <c:pt idx="62">
                  <c:v>53.67</c:v>
                </c:pt>
                <c:pt idx="63">
                  <c:v>51.82</c:v>
                </c:pt>
                <c:pt idx="64">
                  <c:v>50.35</c:v>
                </c:pt>
                <c:pt idx="65">
                  <c:v>48.45</c:v>
                </c:pt>
                <c:pt idx="66">
                  <c:v>52.06</c:v>
                </c:pt>
                <c:pt idx="67">
                  <c:v>49.49</c:v>
                </c:pt>
                <c:pt idx="68">
                  <c:v>56.58</c:v>
                </c:pt>
                <c:pt idx="69">
                  <c:v>68.06</c:v>
                </c:pt>
                <c:pt idx="70">
                  <c:v>59.33</c:v>
                </c:pt>
                <c:pt idx="71">
                  <c:v>58.11</c:v>
                </c:pt>
                <c:pt idx="72">
                  <c:v>35.159999999999997</c:v>
                </c:pt>
                <c:pt idx="73">
                  <c:v>47.95</c:v>
                </c:pt>
                <c:pt idx="74">
                  <c:v>55.93</c:v>
                </c:pt>
                <c:pt idx="75">
                  <c:v>62.11</c:v>
                </c:pt>
                <c:pt idx="76">
                  <c:v>52.46</c:v>
                </c:pt>
                <c:pt idx="77">
                  <c:v>43.39</c:v>
                </c:pt>
                <c:pt idx="78">
                  <c:v>62.14</c:v>
                </c:pt>
                <c:pt idx="79">
                  <c:v>59.67</c:v>
                </c:pt>
                <c:pt idx="80">
                  <c:v>65.010000000000005</c:v>
                </c:pt>
                <c:pt idx="81">
                  <c:v>40.799999999999997</c:v>
                </c:pt>
                <c:pt idx="82">
                  <c:v>56.95</c:v>
                </c:pt>
                <c:pt idx="83">
                  <c:v>64.150000000000006</c:v>
                </c:pt>
                <c:pt idx="84">
                  <c:v>43.01</c:v>
                </c:pt>
                <c:pt idx="85">
                  <c:v>64.930000000000007</c:v>
                </c:pt>
                <c:pt idx="86">
                  <c:v>64.12</c:v>
                </c:pt>
                <c:pt idx="87">
                  <c:v>50.05</c:v>
                </c:pt>
                <c:pt idx="88">
                  <c:v>45.46</c:v>
                </c:pt>
                <c:pt idx="89">
                  <c:v>58.84</c:v>
                </c:pt>
                <c:pt idx="90">
                  <c:v>63.99</c:v>
                </c:pt>
                <c:pt idx="91">
                  <c:v>46.25</c:v>
                </c:pt>
                <c:pt idx="92">
                  <c:v>49.05</c:v>
                </c:pt>
                <c:pt idx="93">
                  <c:v>36.28</c:v>
                </c:pt>
                <c:pt idx="94">
                  <c:v>61.88</c:v>
                </c:pt>
                <c:pt idx="95">
                  <c:v>35.369999999999997</c:v>
                </c:pt>
                <c:pt idx="96">
                  <c:v>42.89</c:v>
                </c:pt>
                <c:pt idx="97">
                  <c:v>48.74</c:v>
                </c:pt>
                <c:pt idx="98">
                  <c:v>51.62</c:v>
                </c:pt>
                <c:pt idx="99">
                  <c:v>64.61</c:v>
                </c:pt>
                <c:pt idx="100">
                  <c:v>46.95</c:v>
                </c:pt>
                <c:pt idx="101">
                  <c:v>55.3</c:v>
                </c:pt>
                <c:pt idx="102">
                  <c:v>43.79</c:v>
                </c:pt>
                <c:pt idx="103">
                  <c:v>50.6</c:v>
                </c:pt>
                <c:pt idx="104">
                  <c:v>50.61</c:v>
                </c:pt>
                <c:pt idx="105">
                  <c:v>51.91</c:v>
                </c:pt>
                <c:pt idx="106">
                  <c:v>46.22</c:v>
                </c:pt>
                <c:pt idx="107">
                  <c:v>57</c:v>
                </c:pt>
                <c:pt idx="108">
                  <c:v>33.450000000000003</c:v>
                </c:pt>
                <c:pt idx="109">
                  <c:v>42.03</c:v>
                </c:pt>
                <c:pt idx="110">
                  <c:v>56.11</c:v>
                </c:pt>
                <c:pt idx="111">
                  <c:v>55.81</c:v>
                </c:pt>
                <c:pt idx="112">
                  <c:v>49.29</c:v>
                </c:pt>
                <c:pt idx="113">
                  <c:v>60.19</c:v>
                </c:pt>
                <c:pt idx="114">
                  <c:v>53.16</c:v>
                </c:pt>
                <c:pt idx="115">
                  <c:v>48.07</c:v>
                </c:pt>
                <c:pt idx="116">
                  <c:v>45.68</c:v>
                </c:pt>
                <c:pt idx="117">
                  <c:v>39.01</c:v>
                </c:pt>
                <c:pt idx="118">
                  <c:v>48.51</c:v>
                </c:pt>
                <c:pt idx="119">
                  <c:v>43.11</c:v>
                </c:pt>
                <c:pt idx="120">
                  <c:v>45.86</c:v>
                </c:pt>
                <c:pt idx="121">
                  <c:v>66.06</c:v>
                </c:pt>
                <c:pt idx="122">
                  <c:v>52.51</c:v>
                </c:pt>
                <c:pt idx="123">
                  <c:v>46.54</c:v>
                </c:pt>
                <c:pt idx="124">
                  <c:v>47.92</c:v>
                </c:pt>
                <c:pt idx="125">
                  <c:v>53.05</c:v>
                </c:pt>
                <c:pt idx="126">
                  <c:v>47.83</c:v>
                </c:pt>
                <c:pt idx="127">
                  <c:v>44.42</c:v>
                </c:pt>
                <c:pt idx="128">
                  <c:v>49.31</c:v>
                </c:pt>
                <c:pt idx="129">
                  <c:v>58.67</c:v>
                </c:pt>
                <c:pt idx="130">
                  <c:v>51.78</c:v>
                </c:pt>
                <c:pt idx="131">
                  <c:v>51.14</c:v>
                </c:pt>
                <c:pt idx="132">
                  <c:v>53.57</c:v>
                </c:pt>
                <c:pt idx="133">
                  <c:v>58.97</c:v>
                </c:pt>
                <c:pt idx="134">
                  <c:v>50.75</c:v>
                </c:pt>
                <c:pt idx="135">
                  <c:v>47.64</c:v>
                </c:pt>
                <c:pt idx="136">
                  <c:v>59.09</c:v>
                </c:pt>
                <c:pt idx="137">
                  <c:v>49.3</c:v>
                </c:pt>
                <c:pt idx="138">
                  <c:v>31.38</c:v>
                </c:pt>
                <c:pt idx="139">
                  <c:v>52.03</c:v>
                </c:pt>
                <c:pt idx="140">
                  <c:v>39.04</c:v>
                </c:pt>
                <c:pt idx="141">
                  <c:v>43.6</c:v>
                </c:pt>
                <c:pt idx="142">
                  <c:v>42.37</c:v>
                </c:pt>
                <c:pt idx="143">
                  <c:v>53.61</c:v>
                </c:pt>
                <c:pt idx="144">
                  <c:v>49.35</c:v>
                </c:pt>
                <c:pt idx="145">
                  <c:v>50.7</c:v>
                </c:pt>
                <c:pt idx="146">
                  <c:v>45.87</c:v>
                </c:pt>
                <c:pt idx="147">
                  <c:v>38.97</c:v>
                </c:pt>
                <c:pt idx="148">
                  <c:v>52.23</c:v>
                </c:pt>
                <c:pt idx="149">
                  <c:v>47.87</c:v>
                </c:pt>
                <c:pt idx="150">
                  <c:v>56.74</c:v>
                </c:pt>
                <c:pt idx="151">
                  <c:v>48.53</c:v>
                </c:pt>
                <c:pt idx="152">
                  <c:v>61.01</c:v>
                </c:pt>
                <c:pt idx="153">
                  <c:v>57.37</c:v>
                </c:pt>
                <c:pt idx="154">
                  <c:v>46.42</c:v>
                </c:pt>
                <c:pt idx="155">
                  <c:v>46.68</c:v>
                </c:pt>
                <c:pt idx="156">
                  <c:v>46.81</c:v>
                </c:pt>
                <c:pt idx="157">
                  <c:v>57.61</c:v>
                </c:pt>
                <c:pt idx="158">
                  <c:v>38.81</c:v>
                </c:pt>
                <c:pt idx="159">
                  <c:v>58.97</c:v>
                </c:pt>
                <c:pt idx="160">
                  <c:v>53.07</c:v>
                </c:pt>
                <c:pt idx="161">
                  <c:v>45.66</c:v>
                </c:pt>
                <c:pt idx="162">
                  <c:v>64.989999999999995</c:v>
                </c:pt>
                <c:pt idx="163">
                  <c:v>36.43</c:v>
                </c:pt>
                <c:pt idx="164">
                  <c:v>59.21</c:v>
                </c:pt>
                <c:pt idx="165">
                  <c:v>47.23</c:v>
                </c:pt>
                <c:pt idx="166">
                  <c:v>47.18</c:v>
                </c:pt>
                <c:pt idx="167">
                  <c:v>56.36</c:v>
                </c:pt>
                <c:pt idx="168">
                  <c:v>55.44</c:v>
                </c:pt>
                <c:pt idx="169">
                  <c:v>52.07</c:v>
                </c:pt>
                <c:pt idx="170">
                  <c:v>48.13</c:v>
                </c:pt>
                <c:pt idx="171">
                  <c:v>41.83</c:v>
                </c:pt>
                <c:pt idx="172">
                  <c:v>61.29</c:v>
                </c:pt>
                <c:pt idx="173">
                  <c:v>51.25</c:v>
                </c:pt>
                <c:pt idx="174">
                  <c:v>69.52</c:v>
                </c:pt>
                <c:pt idx="175">
                  <c:v>53.62</c:v>
                </c:pt>
                <c:pt idx="176">
                  <c:v>66.87</c:v>
                </c:pt>
                <c:pt idx="177">
                  <c:v>42.38</c:v>
                </c:pt>
                <c:pt idx="178">
                  <c:v>49.25</c:v>
                </c:pt>
                <c:pt idx="179">
                  <c:v>62.29</c:v>
                </c:pt>
                <c:pt idx="180">
                  <c:v>55.64</c:v>
                </c:pt>
                <c:pt idx="181">
                  <c:v>57.23</c:v>
                </c:pt>
                <c:pt idx="182">
                  <c:v>49.66</c:v>
                </c:pt>
                <c:pt idx="183">
                  <c:v>50.81</c:v>
                </c:pt>
                <c:pt idx="184">
                  <c:v>59.75</c:v>
                </c:pt>
                <c:pt idx="185">
                  <c:v>41.15</c:v>
                </c:pt>
                <c:pt idx="186">
                  <c:v>61.92</c:v>
                </c:pt>
                <c:pt idx="187">
                  <c:v>59.82</c:v>
                </c:pt>
                <c:pt idx="188">
                  <c:v>47.01</c:v>
                </c:pt>
                <c:pt idx="189">
                  <c:v>54.63</c:v>
                </c:pt>
                <c:pt idx="190">
                  <c:v>57.5</c:v>
                </c:pt>
                <c:pt idx="191">
                  <c:v>52.36</c:v>
                </c:pt>
                <c:pt idx="192">
                  <c:v>54.25</c:v>
                </c:pt>
                <c:pt idx="193">
                  <c:v>52.22</c:v>
                </c:pt>
                <c:pt idx="194">
                  <c:v>55.84</c:v>
                </c:pt>
                <c:pt idx="195">
                  <c:v>43.83</c:v>
                </c:pt>
                <c:pt idx="196">
                  <c:v>67.53</c:v>
                </c:pt>
                <c:pt idx="197">
                  <c:v>54.05</c:v>
                </c:pt>
                <c:pt idx="198">
                  <c:v>60.82</c:v>
                </c:pt>
                <c:pt idx="199">
                  <c:v>60.23</c:v>
                </c:pt>
                <c:pt idx="200">
                  <c:v>50.73</c:v>
                </c:pt>
                <c:pt idx="201">
                  <c:v>64.010000000000005</c:v>
                </c:pt>
                <c:pt idx="202">
                  <c:v>55.65</c:v>
                </c:pt>
                <c:pt idx="203">
                  <c:v>54.9</c:v>
                </c:pt>
                <c:pt idx="204">
                  <c:v>61.73</c:v>
                </c:pt>
                <c:pt idx="205">
                  <c:v>55.1</c:v>
                </c:pt>
                <c:pt idx="206">
                  <c:v>58.46</c:v>
                </c:pt>
                <c:pt idx="207">
                  <c:v>64.36</c:v>
                </c:pt>
                <c:pt idx="208">
                  <c:v>61.28</c:v>
                </c:pt>
                <c:pt idx="209">
                  <c:v>50.6</c:v>
                </c:pt>
                <c:pt idx="210">
                  <c:v>67.39</c:v>
                </c:pt>
                <c:pt idx="211">
                  <c:v>61.46</c:v>
                </c:pt>
                <c:pt idx="212">
                  <c:v>57.02</c:v>
                </c:pt>
                <c:pt idx="213">
                  <c:v>61.74</c:v>
                </c:pt>
                <c:pt idx="214">
                  <c:v>39.479999999999997</c:v>
                </c:pt>
                <c:pt idx="215">
                  <c:v>56.91</c:v>
                </c:pt>
                <c:pt idx="216">
                  <c:v>67.3</c:v>
                </c:pt>
                <c:pt idx="217">
                  <c:v>64.08</c:v>
                </c:pt>
                <c:pt idx="218">
                  <c:v>52.08</c:v>
                </c:pt>
                <c:pt idx="219">
                  <c:v>65.88</c:v>
                </c:pt>
                <c:pt idx="220">
                  <c:v>56.41</c:v>
                </c:pt>
                <c:pt idx="221">
                  <c:v>52.49</c:v>
                </c:pt>
                <c:pt idx="222">
                  <c:v>52.05</c:v>
                </c:pt>
                <c:pt idx="223">
                  <c:v>66.510000000000005</c:v>
                </c:pt>
                <c:pt idx="224">
                  <c:v>53.13</c:v>
                </c:pt>
                <c:pt idx="225">
                  <c:v>48.17</c:v>
                </c:pt>
                <c:pt idx="226">
                  <c:v>58.05</c:v>
                </c:pt>
                <c:pt idx="227">
                  <c:v>61.72</c:v>
                </c:pt>
                <c:pt idx="228">
                  <c:v>50.27</c:v>
                </c:pt>
                <c:pt idx="229">
                  <c:v>53.28</c:v>
                </c:pt>
                <c:pt idx="230">
                  <c:v>66.91</c:v>
                </c:pt>
                <c:pt idx="231">
                  <c:v>47.56</c:v>
                </c:pt>
                <c:pt idx="232">
                  <c:v>59.8</c:v>
                </c:pt>
                <c:pt idx="233">
                  <c:v>62.18</c:v>
                </c:pt>
                <c:pt idx="234">
                  <c:v>53.94</c:v>
                </c:pt>
                <c:pt idx="235">
                  <c:v>78.73</c:v>
                </c:pt>
                <c:pt idx="236">
                  <c:v>52.52</c:v>
                </c:pt>
                <c:pt idx="237">
                  <c:v>51.02</c:v>
                </c:pt>
                <c:pt idx="238">
                  <c:v>38.69</c:v>
                </c:pt>
                <c:pt idx="239">
                  <c:v>41.51</c:v>
                </c:pt>
                <c:pt idx="240">
                  <c:v>58.32</c:v>
                </c:pt>
                <c:pt idx="241">
                  <c:v>49.55</c:v>
                </c:pt>
                <c:pt idx="242">
                  <c:v>60.72</c:v>
                </c:pt>
                <c:pt idx="243">
                  <c:v>71.489999999999995</c:v>
                </c:pt>
                <c:pt idx="244">
                  <c:v>40.58</c:v>
                </c:pt>
                <c:pt idx="245">
                  <c:v>52.83</c:v>
                </c:pt>
                <c:pt idx="246">
                  <c:v>49.19</c:v>
                </c:pt>
                <c:pt idx="247">
                  <c:v>51.15</c:v>
                </c:pt>
                <c:pt idx="248">
                  <c:v>58.32</c:v>
                </c:pt>
                <c:pt idx="249">
                  <c:v>55.48</c:v>
                </c:pt>
                <c:pt idx="250">
                  <c:v>35.72</c:v>
                </c:pt>
                <c:pt idx="251">
                  <c:v>67.95</c:v>
                </c:pt>
                <c:pt idx="252">
                  <c:v>48.67</c:v>
                </c:pt>
                <c:pt idx="253">
                  <c:v>50.9</c:v>
                </c:pt>
                <c:pt idx="254">
                  <c:v>39.53</c:v>
                </c:pt>
                <c:pt idx="255">
                  <c:v>66.069999999999993</c:v>
                </c:pt>
                <c:pt idx="256">
                  <c:v>58.21</c:v>
                </c:pt>
                <c:pt idx="257">
                  <c:v>38.71</c:v>
                </c:pt>
                <c:pt idx="258">
                  <c:v>49.96</c:v>
                </c:pt>
                <c:pt idx="259">
                  <c:v>58.3</c:v>
                </c:pt>
                <c:pt idx="260">
                  <c:v>49.57</c:v>
                </c:pt>
                <c:pt idx="261">
                  <c:v>59.89</c:v>
                </c:pt>
                <c:pt idx="262">
                  <c:v>44.8</c:v>
                </c:pt>
                <c:pt idx="263">
                  <c:v>49.51</c:v>
                </c:pt>
                <c:pt idx="264">
                  <c:v>63.55</c:v>
                </c:pt>
                <c:pt idx="265">
                  <c:v>62.85</c:v>
                </c:pt>
                <c:pt idx="266">
                  <c:v>51.7</c:v>
                </c:pt>
                <c:pt idx="267">
                  <c:v>42.65</c:v>
                </c:pt>
                <c:pt idx="268">
                  <c:v>64.290000000000006</c:v>
                </c:pt>
                <c:pt idx="269">
                  <c:v>49.75</c:v>
                </c:pt>
                <c:pt idx="270">
                  <c:v>51.2</c:v>
                </c:pt>
                <c:pt idx="271">
                  <c:v>44.23</c:v>
                </c:pt>
                <c:pt idx="272">
                  <c:v>58.03</c:v>
                </c:pt>
                <c:pt idx="273">
                  <c:v>47.02</c:v>
                </c:pt>
                <c:pt idx="274">
                  <c:v>66.72</c:v>
                </c:pt>
                <c:pt idx="275">
                  <c:v>52.94</c:v>
                </c:pt>
                <c:pt idx="276">
                  <c:v>54.31</c:v>
                </c:pt>
                <c:pt idx="277">
                  <c:v>47.28</c:v>
                </c:pt>
                <c:pt idx="278">
                  <c:v>55.3</c:v>
                </c:pt>
                <c:pt idx="279">
                  <c:v>60.86</c:v>
                </c:pt>
                <c:pt idx="280">
                  <c:v>52.62</c:v>
                </c:pt>
                <c:pt idx="281">
                  <c:v>53.09</c:v>
                </c:pt>
                <c:pt idx="282">
                  <c:v>61.96</c:v>
                </c:pt>
                <c:pt idx="283">
                  <c:v>50.88</c:v>
                </c:pt>
                <c:pt idx="284">
                  <c:v>44.85</c:v>
                </c:pt>
                <c:pt idx="285">
                  <c:v>45.01</c:v>
                </c:pt>
                <c:pt idx="286">
                  <c:v>61.15</c:v>
                </c:pt>
                <c:pt idx="287">
                  <c:v>48.01</c:v>
                </c:pt>
                <c:pt idx="288">
                  <c:v>56.14</c:v>
                </c:pt>
                <c:pt idx="289">
                  <c:v>46.71</c:v>
                </c:pt>
                <c:pt idx="290">
                  <c:v>54.77</c:v>
                </c:pt>
                <c:pt idx="291">
                  <c:v>29.54</c:v>
                </c:pt>
                <c:pt idx="292">
                  <c:v>44.8</c:v>
                </c:pt>
                <c:pt idx="293">
                  <c:v>52.18</c:v>
                </c:pt>
                <c:pt idx="294">
                  <c:v>62.6</c:v>
                </c:pt>
                <c:pt idx="295">
                  <c:v>52.67</c:v>
                </c:pt>
                <c:pt idx="296">
                  <c:v>66.489999999999995</c:v>
                </c:pt>
                <c:pt idx="297">
                  <c:v>45.82</c:v>
                </c:pt>
                <c:pt idx="298">
                  <c:v>18.95</c:v>
                </c:pt>
                <c:pt idx="299">
                  <c:v>62.67</c:v>
                </c:pt>
                <c:pt idx="300">
                  <c:v>53.73</c:v>
                </c:pt>
                <c:pt idx="301">
                  <c:v>42.49</c:v>
                </c:pt>
                <c:pt idx="302">
                  <c:v>61.2</c:v>
                </c:pt>
                <c:pt idx="303">
                  <c:v>58.83</c:v>
                </c:pt>
                <c:pt idx="304">
                  <c:v>62.73</c:v>
                </c:pt>
                <c:pt idx="305">
                  <c:v>60.31</c:v>
                </c:pt>
                <c:pt idx="306">
                  <c:v>58.29</c:v>
                </c:pt>
                <c:pt idx="307">
                  <c:v>67.06</c:v>
                </c:pt>
                <c:pt idx="308">
                  <c:v>52.74</c:v>
                </c:pt>
                <c:pt idx="309">
                  <c:v>43.72</c:v>
                </c:pt>
                <c:pt idx="310">
                  <c:v>61.7</c:v>
                </c:pt>
                <c:pt idx="311">
                  <c:v>65.239999999999995</c:v>
                </c:pt>
                <c:pt idx="312">
                  <c:v>30.6</c:v>
                </c:pt>
                <c:pt idx="313">
                  <c:v>63.63</c:v>
                </c:pt>
                <c:pt idx="314">
                  <c:v>48.81</c:v>
                </c:pt>
                <c:pt idx="315">
                  <c:v>66.39</c:v>
                </c:pt>
                <c:pt idx="316">
                  <c:v>53.82</c:v>
                </c:pt>
                <c:pt idx="317">
                  <c:v>56.2</c:v>
                </c:pt>
                <c:pt idx="318">
                  <c:v>41.02</c:v>
                </c:pt>
                <c:pt idx="319">
                  <c:v>50.98</c:v>
                </c:pt>
                <c:pt idx="320">
                  <c:v>49.46</c:v>
                </c:pt>
                <c:pt idx="321">
                  <c:v>43.86</c:v>
                </c:pt>
                <c:pt idx="322">
                  <c:v>53.26</c:v>
                </c:pt>
                <c:pt idx="323">
                  <c:v>54.59</c:v>
                </c:pt>
                <c:pt idx="324">
                  <c:v>50.73</c:v>
                </c:pt>
                <c:pt idx="325">
                  <c:v>47.49</c:v>
                </c:pt>
                <c:pt idx="326">
                  <c:v>49</c:v>
                </c:pt>
                <c:pt idx="327">
                  <c:v>63.28</c:v>
                </c:pt>
                <c:pt idx="328">
                  <c:v>46.04</c:v>
                </c:pt>
                <c:pt idx="329">
                  <c:v>61.48</c:v>
                </c:pt>
                <c:pt idx="330">
                  <c:v>68.61</c:v>
                </c:pt>
                <c:pt idx="331">
                  <c:v>50.87</c:v>
                </c:pt>
                <c:pt idx="332">
                  <c:v>56.43</c:v>
                </c:pt>
                <c:pt idx="333">
                  <c:v>61.41</c:v>
                </c:pt>
                <c:pt idx="334">
                  <c:v>57.22</c:v>
                </c:pt>
                <c:pt idx="335">
                  <c:v>64.7</c:v>
                </c:pt>
                <c:pt idx="336">
                  <c:v>62.42</c:v>
                </c:pt>
                <c:pt idx="337">
                  <c:v>57.85</c:v>
                </c:pt>
                <c:pt idx="338">
                  <c:v>35.450000000000003</c:v>
                </c:pt>
                <c:pt idx="339">
                  <c:v>52.1</c:v>
                </c:pt>
                <c:pt idx="340">
                  <c:v>68.03</c:v>
                </c:pt>
                <c:pt idx="341">
                  <c:v>42.87</c:v>
                </c:pt>
                <c:pt idx="342">
                  <c:v>50.76</c:v>
                </c:pt>
                <c:pt idx="343">
                  <c:v>42.84</c:v>
                </c:pt>
                <c:pt idx="344">
                  <c:v>62</c:v>
                </c:pt>
                <c:pt idx="345">
                  <c:v>54.21</c:v>
                </c:pt>
                <c:pt idx="346">
                  <c:v>60.75</c:v>
                </c:pt>
                <c:pt idx="347">
                  <c:v>65.23</c:v>
                </c:pt>
                <c:pt idx="348">
                  <c:v>59.49</c:v>
                </c:pt>
                <c:pt idx="349">
                  <c:v>57.69</c:v>
                </c:pt>
                <c:pt idx="350">
                  <c:v>67.39</c:v>
                </c:pt>
                <c:pt idx="351">
                  <c:v>71.95</c:v>
                </c:pt>
                <c:pt idx="352">
                  <c:v>69.63</c:v>
                </c:pt>
                <c:pt idx="353">
                  <c:v>63.92</c:v>
                </c:pt>
                <c:pt idx="354">
                  <c:v>69.819999999999993</c:v>
                </c:pt>
                <c:pt idx="355">
                  <c:v>52.85</c:v>
                </c:pt>
                <c:pt idx="356">
                  <c:v>75.349999999999994</c:v>
                </c:pt>
                <c:pt idx="357">
                  <c:v>65.13</c:v>
                </c:pt>
                <c:pt idx="358">
                  <c:v>76.569999999999993</c:v>
                </c:pt>
                <c:pt idx="359">
                  <c:v>55.69</c:v>
                </c:pt>
                <c:pt idx="360">
                  <c:v>68.180000000000007</c:v>
                </c:pt>
                <c:pt idx="361">
                  <c:v>65.61</c:v>
                </c:pt>
                <c:pt idx="362">
                  <c:v>68.150000000000006</c:v>
                </c:pt>
                <c:pt idx="363">
                  <c:v>76.97</c:v>
                </c:pt>
                <c:pt idx="364">
                  <c:v>71.64</c:v>
                </c:pt>
                <c:pt idx="365">
                  <c:v>85.14</c:v>
                </c:pt>
                <c:pt idx="366">
                  <c:v>68.66</c:v>
                </c:pt>
                <c:pt idx="367">
                  <c:v>69.540000000000006</c:v>
                </c:pt>
                <c:pt idx="368">
                  <c:v>62.15</c:v>
                </c:pt>
                <c:pt idx="369">
                  <c:v>76.55</c:v>
                </c:pt>
                <c:pt idx="370">
                  <c:v>68.239999999999995</c:v>
                </c:pt>
                <c:pt idx="371">
                  <c:v>62.3</c:v>
                </c:pt>
                <c:pt idx="372">
                  <c:v>48.72</c:v>
                </c:pt>
                <c:pt idx="373">
                  <c:v>63.26</c:v>
                </c:pt>
                <c:pt idx="374">
                  <c:v>63.91</c:v>
                </c:pt>
                <c:pt idx="375">
                  <c:v>67.23</c:v>
                </c:pt>
                <c:pt idx="376">
                  <c:v>70.98</c:v>
                </c:pt>
                <c:pt idx="377">
                  <c:v>83.86</c:v>
                </c:pt>
                <c:pt idx="378">
                  <c:v>75.17</c:v>
                </c:pt>
                <c:pt idx="379">
                  <c:v>90.62</c:v>
                </c:pt>
                <c:pt idx="380">
                  <c:v>66.05</c:v>
                </c:pt>
                <c:pt idx="381">
                  <c:v>80.33</c:v>
                </c:pt>
                <c:pt idx="382">
                  <c:v>67.53</c:v>
                </c:pt>
                <c:pt idx="383">
                  <c:v>67.53</c:v>
                </c:pt>
                <c:pt idx="384">
                  <c:v>47.69</c:v>
                </c:pt>
                <c:pt idx="385">
                  <c:v>55.66</c:v>
                </c:pt>
                <c:pt idx="386">
                  <c:v>65.11</c:v>
                </c:pt>
                <c:pt idx="387">
                  <c:v>64.66</c:v>
                </c:pt>
                <c:pt idx="388">
                  <c:v>44.75</c:v>
                </c:pt>
                <c:pt idx="389">
                  <c:v>48.69</c:v>
                </c:pt>
                <c:pt idx="390">
                  <c:v>51.5</c:v>
                </c:pt>
                <c:pt idx="391">
                  <c:v>57.31</c:v>
                </c:pt>
                <c:pt idx="392">
                  <c:v>55.46</c:v>
                </c:pt>
                <c:pt idx="393">
                  <c:v>63.38</c:v>
                </c:pt>
                <c:pt idx="394">
                  <c:v>60.09</c:v>
                </c:pt>
                <c:pt idx="395">
                  <c:v>61.74</c:v>
                </c:pt>
                <c:pt idx="396">
                  <c:v>68.05</c:v>
                </c:pt>
                <c:pt idx="397">
                  <c:v>68.069999999999993</c:v>
                </c:pt>
                <c:pt idx="398">
                  <c:v>70.14</c:v>
                </c:pt>
                <c:pt idx="399">
                  <c:v>56.68</c:v>
                </c:pt>
                <c:pt idx="400">
                  <c:v>62.54</c:v>
                </c:pt>
                <c:pt idx="401">
                  <c:v>56.32</c:v>
                </c:pt>
                <c:pt idx="402">
                  <c:v>66.319999999999993</c:v>
                </c:pt>
                <c:pt idx="403">
                  <c:v>71.150000000000006</c:v>
                </c:pt>
                <c:pt idx="404">
                  <c:v>49.78</c:v>
                </c:pt>
                <c:pt idx="405">
                  <c:v>44.49</c:v>
                </c:pt>
                <c:pt idx="406">
                  <c:v>53.85</c:v>
                </c:pt>
                <c:pt idx="407">
                  <c:v>59.54</c:v>
                </c:pt>
                <c:pt idx="408">
                  <c:v>54.05</c:v>
                </c:pt>
                <c:pt idx="409">
                  <c:v>63.98</c:v>
                </c:pt>
                <c:pt idx="410">
                  <c:v>62.37</c:v>
                </c:pt>
                <c:pt idx="411">
                  <c:v>52.29</c:v>
                </c:pt>
                <c:pt idx="412">
                  <c:v>53.44</c:v>
                </c:pt>
                <c:pt idx="413">
                  <c:v>61.85</c:v>
                </c:pt>
                <c:pt idx="414">
                  <c:v>59.29</c:v>
                </c:pt>
                <c:pt idx="415">
                  <c:v>73.81</c:v>
                </c:pt>
                <c:pt idx="416">
                  <c:v>70.84</c:v>
                </c:pt>
                <c:pt idx="417">
                  <c:v>58.68</c:v>
                </c:pt>
                <c:pt idx="418">
                  <c:v>63.9</c:v>
                </c:pt>
                <c:pt idx="419">
                  <c:v>62.56</c:v>
                </c:pt>
                <c:pt idx="420">
                  <c:v>64.94</c:v>
                </c:pt>
                <c:pt idx="421">
                  <c:v>75.84</c:v>
                </c:pt>
                <c:pt idx="422">
                  <c:v>78.900000000000006</c:v>
                </c:pt>
                <c:pt idx="423">
                  <c:v>54.53</c:v>
                </c:pt>
                <c:pt idx="424">
                  <c:v>33.74</c:v>
                </c:pt>
                <c:pt idx="425">
                  <c:v>68.37</c:v>
                </c:pt>
                <c:pt idx="426">
                  <c:v>43.23</c:v>
                </c:pt>
                <c:pt idx="427">
                  <c:v>79.28</c:v>
                </c:pt>
                <c:pt idx="428">
                  <c:v>61.48</c:v>
                </c:pt>
                <c:pt idx="429">
                  <c:v>67.88</c:v>
                </c:pt>
                <c:pt idx="430">
                  <c:v>59.43</c:v>
                </c:pt>
                <c:pt idx="431">
                  <c:v>60.55</c:v>
                </c:pt>
                <c:pt idx="432">
                  <c:v>55.41</c:v>
                </c:pt>
                <c:pt idx="433">
                  <c:v>68.08</c:v>
                </c:pt>
                <c:pt idx="434">
                  <c:v>48.17</c:v>
                </c:pt>
                <c:pt idx="435">
                  <c:v>38.049999999999997</c:v>
                </c:pt>
                <c:pt idx="436">
                  <c:v>48.66</c:v>
                </c:pt>
                <c:pt idx="437">
                  <c:v>63.83</c:v>
                </c:pt>
                <c:pt idx="438">
                  <c:v>65.78</c:v>
                </c:pt>
                <c:pt idx="439">
                  <c:v>65.91</c:v>
                </c:pt>
                <c:pt idx="440">
                  <c:v>55.21</c:v>
                </c:pt>
                <c:pt idx="441">
                  <c:v>48.77</c:v>
                </c:pt>
                <c:pt idx="442">
                  <c:v>46.69</c:v>
                </c:pt>
                <c:pt idx="443">
                  <c:v>61.74</c:v>
                </c:pt>
                <c:pt idx="444">
                  <c:v>66.61</c:v>
                </c:pt>
                <c:pt idx="445">
                  <c:v>30.52</c:v>
                </c:pt>
                <c:pt idx="446">
                  <c:v>44.32</c:v>
                </c:pt>
                <c:pt idx="447">
                  <c:v>60.92</c:v>
                </c:pt>
                <c:pt idx="448">
                  <c:v>70.64</c:v>
                </c:pt>
                <c:pt idx="449">
                  <c:v>63.19</c:v>
                </c:pt>
                <c:pt idx="450">
                  <c:v>54.84</c:v>
                </c:pt>
                <c:pt idx="451">
                  <c:v>52.4</c:v>
                </c:pt>
                <c:pt idx="452">
                  <c:v>64.11</c:v>
                </c:pt>
                <c:pt idx="453">
                  <c:v>44.85</c:v>
                </c:pt>
                <c:pt idx="454">
                  <c:v>46.59</c:v>
                </c:pt>
                <c:pt idx="455">
                  <c:v>80.849999999999994</c:v>
                </c:pt>
                <c:pt idx="456">
                  <c:v>37.19</c:v>
                </c:pt>
                <c:pt idx="457">
                  <c:v>60.87</c:v>
                </c:pt>
                <c:pt idx="458">
                  <c:v>52.64</c:v>
                </c:pt>
                <c:pt idx="459">
                  <c:v>62.71</c:v>
                </c:pt>
                <c:pt idx="460">
                  <c:v>52.11</c:v>
                </c:pt>
                <c:pt idx="461">
                  <c:v>72.22</c:v>
                </c:pt>
                <c:pt idx="462">
                  <c:v>37.29</c:v>
                </c:pt>
                <c:pt idx="463">
                  <c:v>74.489999999999995</c:v>
                </c:pt>
                <c:pt idx="464">
                  <c:v>58.1</c:v>
                </c:pt>
                <c:pt idx="465">
                  <c:v>53.92</c:v>
                </c:pt>
                <c:pt idx="466">
                  <c:v>65.930000000000007</c:v>
                </c:pt>
                <c:pt idx="467">
                  <c:v>63.61</c:v>
                </c:pt>
                <c:pt idx="468">
                  <c:v>60.58</c:v>
                </c:pt>
                <c:pt idx="469">
                  <c:v>60.32</c:v>
                </c:pt>
                <c:pt idx="470">
                  <c:v>69.38</c:v>
                </c:pt>
                <c:pt idx="471">
                  <c:v>66.92</c:v>
                </c:pt>
                <c:pt idx="472">
                  <c:v>50.43</c:v>
                </c:pt>
                <c:pt idx="473">
                  <c:v>70.72</c:v>
                </c:pt>
                <c:pt idx="474">
                  <c:v>74.11</c:v>
                </c:pt>
                <c:pt idx="475">
                  <c:v>39.81</c:v>
                </c:pt>
                <c:pt idx="476">
                  <c:v>68.959999999999994</c:v>
                </c:pt>
                <c:pt idx="477">
                  <c:v>44.72</c:v>
                </c:pt>
                <c:pt idx="478">
                  <c:v>54.17</c:v>
                </c:pt>
                <c:pt idx="479">
                  <c:v>49.94</c:v>
                </c:pt>
                <c:pt idx="480">
                  <c:v>56.56</c:v>
                </c:pt>
                <c:pt idx="481">
                  <c:v>39.56</c:v>
                </c:pt>
                <c:pt idx="482">
                  <c:v>21.94</c:v>
                </c:pt>
                <c:pt idx="483">
                  <c:v>65.959999999999994</c:v>
                </c:pt>
                <c:pt idx="484">
                  <c:v>57.57</c:v>
                </c:pt>
                <c:pt idx="485">
                  <c:v>60.07</c:v>
                </c:pt>
                <c:pt idx="486">
                  <c:v>50.85</c:v>
                </c:pt>
                <c:pt idx="487">
                  <c:v>76.989999999999995</c:v>
                </c:pt>
                <c:pt idx="488">
                  <c:v>63.48</c:v>
                </c:pt>
                <c:pt idx="489">
                  <c:v>47.54</c:v>
                </c:pt>
                <c:pt idx="490">
                  <c:v>39.479999999999997</c:v>
                </c:pt>
                <c:pt idx="491">
                  <c:v>50.09</c:v>
                </c:pt>
                <c:pt idx="492">
                  <c:v>64.34</c:v>
                </c:pt>
                <c:pt idx="493">
                  <c:v>65.69</c:v>
                </c:pt>
                <c:pt idx="494">
                  <c:v>69.36</c:v>
                </c:pt>
                <c:pt idx="495">
                  <c:v>73.55</c:v>
                </c:pt>
                <c:pt idx="496">
                  <c:v>66.150000000000006</c:v>
                </c:pt>
                <c:pt idx="497">
                  <c:v>66.63</c:v>
                </c:pt>
                <c:pt idx="498">
                  <c:v>74.61</c:v>
                </c:pt>
                <c:pt idx="499">
                  <c:v>51.7</c:v>
                </c:pt>
                <c:pt idx="500">
                  <c:v>63.54</c:v>
                </c:pt>
                <c:pt idx="501">
                  <c:v>66.06</c:v>
                </c:pt>
                <c:pt idx="502">
                  <c:v>60.15</c:v>
                </c:pt>
                <c:pt idx="503">
                  <c:v>69.540000000000006</c:v>
                </c:pt>
                <c:pt idx="504">
                  <c:v>72.78</c:v>
                </c:pt>
                <c:pt idx="505">
                  <c:v>27</c:v>
                </c:pt>
                <c:pt idx="506">
                  <c:v>51.44</c:v>
                </c:pt>
                <c:pt idx="507">
                  <c:v>56.67</c:v>
                </c:pt>
                <c:pt idx="508">
                  <c:v>63.99</c:v>
                </c:pt>
                <c:pt idx="509">
                  <c:v>54.4</c:v>
                </c:pt>
                <c:pt idx="510">
                  <c:v>58.54</c:v>
                </c:pt>
                <c:pt idx="511">
                  <c:v>64.239999999999995</c:v>
                </c:pt>
                <c:pt idx="512">
                  <c:v>64.23</c:v>
                </c:pt>
                <c:pt idx="513">
                  <c:v>56.82</c:v>
                </c:pt>
                <c:pt idx="514">
                  <c:v>68.540000000000006</c:v>
                </c:pt>
                <c:pt idx="515">
                  <c:v>57.85</c:v>
                </c:pt>
                <c:pt idx="516">
                  <c:v>48.85</c:v>
                </c:pt>
                <c:pt idx="517">
                  <c:v>67.88</c:v>
                </c:pt>
                <c:pt idx="518">
                  <c:v>74.73</c:v>
                </c:pt>
                <c:pt idx="519">
                  <c:v>65.23</c:v>
                </c:pt>
                <c:pt idx="520">
                  <c:v>59.32</c:v>
                </c:pt>
                <c:pt idx="521">
                  <c:v>60.36</c:v>
                </c:pt>
                <c:pt idx="522">
                  <c:v>71.25</c:v>
                </c:pt>
                <c:pt idx="523">
                  <c:v>54.58</c:v>
                </c:pt>
                <c:pt idx="524">
                  <c:v>54.97</c:v>
                </c:pt>
                <c:pt idx="525">
                  <c:v>54.87</c:v>
                </c:pt>
                <c:pt idx="526">
                  <c:v>69.02</c:v>
                </c:pt>
                <c:pt idx="527">
                  <c:v>47.49</c:v>
                </c:pt>
                <c:pt idx="528">
                  <c:v>53.8</c:v>
                </c:pt>
                <c:pt idx="529">
                  <c:v>83.05</c:v>
                </c:pt>
                <c:pt idx="530">
                  <c:v>39.770000000000003</c:v>
                </c:pt>
                <c:pt idx="531">
                  <c:v>47.88</c:v>
                </c:pt>
                <c:pt idx="532">
                  <c:v>65.06</c:v>
                </c:pt>
                <c:pt idx="533">
                  <c:v>69.760000000000005</c:v>
                </c:pt>
                <c:pt idx="534">
                  <c:v>60.25</c:v>
                </c:pt>
                <c:pt idx="535">
                  <c:v>60.96</c:v>
                </c:pt>
                <c:pt idx="536">
                  <c:v>57.36</c:v>
                </c:pt>
                <c:pt idx="537">
                  <c:v>64.260000000000005</c:v>
                </c:pt>
                <c:pt idx="538">
                  <c:v>51</c:v>
                </c:pt>
                <c:pt idx="539">
                  <c:v>32.96</c:v>
                </c:pt>
                <c:pt idx="540">
                  <c:v>41.82</c:v>
                </c:pt>
                <c:pt idx="541">
                  <c:v>62.24</c:v>
                </c:pt>
                <c:pt idx="542">
                  <c:v>44.69</c:v>
                </c:pt>
                <c:pt idx="543">
                  <c:v>51.38</c:v>
                </c:pt>
                <c:pt idx="544">
                  <c:v>64.900000000000006</c:v>
                </c:pt>
                <c:pt idx="545">
                  <c:v>64.47</c:v>
                </c:pt>
                <c:pt idx="546">
                  <c:v>60.53</c:v>
                </c:pt>
                <c:pt idx="547">
                  <c:v>70.290000000000006</c:v>
                </c:pt>
                <c:pt idx="548">
                  <c:v>53.64</c:v>
                </c:pt>
                <c:pt idx="549">
                  <c:v>75.400000000000006</c:v>
                </c:pt>
                <c:pt idx="550">
                  <c:v>75.58</c:v>
                </c:pt>
                <c:pt idx="551">
                  <c:v>71.38</c:v>
                </c:pt>
                <c:pt idx="552">
                  <c:v>66.09</c:v>
                </c:pt>
                <c:pt idx="553">
                  <c:v>59.98</c:v>
                </c:pt>
                <c:pt idx="554">
                  <c:v>49.52</c:v>
                </c:pt>
                <c:pt idx="555">
                  <c:v>51.07</c:v>
                </c:pt>
                <c:pt idx="556">
                  <c:v>51.63</c:v>
                </c:pt>
                <c:pt idx="557">
                  <c:v>55.82</c:v>
                </c:pt>
                <c:pt idx="558">
                  <c:v>61.65</c:v>
                </c:pt>
                <c:pt idx="559">
                  <c:v>59.14</c:v>
                </c:pt>
                <c:pt idx="560">
                  <c:v>69.98</c:v>
                </c:pt>
                <c:pt idx="561">
                  <c:v>45.98</c:v>
                </c:pt>
                <c:pt idx="562">
                  <c:v>58.68</c:v>
                </c:pt>
                <c:pt idx="563">
                  <c:v>51.06</c:v>
                </c:pt>
                <c:pt idx="564">
                  <c:v>53.07</c:v>
                </c:pt>
                <c:pt idx="565">
                  <c:v>73.37</c:v>
                </c:pt>
                <c:pt idx="566">
                  <c:v>64.63</c:v>
                </c:pt>
                <c:pt idx="567">
                  <c:v>72.84</c:v>
                </c:pt>
                <c:pt idx="568">
                  <c:v>62.27</c:v>
                </c:pt>
                <c:pt idx="569">
                  <c:v>55.57</c:v>
                </c:pt>
                <c:pt idx="570">
                  <c:v>63.88</c:v>
                </c:pt>
                <c:pt idx="571">
                  <c:v>64.760000000000005</c:v>
                </c:pt>
                <c:pt idx="572">
                  <c:v>63.11</c:v>
                </c:pt>
                <c:pt idx="573">
                  <c:v>44.59</c:v>
                </c:pt>
                <c:pt idx="574">
                  <c:v>60.58</c:v>
                </c:pt>
                <c:pt idx="575">
                  <c:v>46.18</c:v>
                </c:pt>
                <c:pt idx="576">
                  <c:v>57.88</c:v>
                </c:pt>
                <c:pt idx="577">
                  <c:v>55.09</c:v>
                </c:pt>
                <c:pt idx="578">
                  <c:v>70.73</c:v>
                </c:pt>
                <c:pt idx="579">
                  <c:v>41.17</c:v>
                </c:pt>
                <c:pt idx="580">
                  <c:v>59.63</c:v>
                </c:pt>
                <c:pt idx="581">
                  <c:v>76.03</c:v>
                </c:pt>
                <c:pt idx="582">
                  <c:v>49.31</c:v>
                </c:pt>
                <c:pt idx="583">
                  <c:v>66.58</c:v>
                </c:pt>
                <c:pt idx="584">
                  <c:v>52.96</c:v>
                </c:pt>
                <c:pt idx="585">
                  <c:v>49.44</c:v>
                </c:pt>
                <c:pt idx="586">
                  <c:v>52.92</c:v>
                </c:pt>
                <c:pt idx="587">
                  <c:v>58.93</c:v>
                </c:pt>
                <c:pt idx="588">
                  <c:v>58.69</c:v>
                </c:pt>
                <c:pt idx="589">
                  <c:v>61.94</c:v>
                </c:pt>
                <c:pt idx="590">
                  <c:v>49.69</c:v>
                </c:pt>
                <c:pt idx="591">
                  <c:v>56.24</c:v>
                </c:pt>
                <c:pt idx="592">
                  <c:v>63.86</c:v>
                </c:pt>
                <c:pt idx="593">
                  <c:v>44.65</c:v>
                </c:pt>
                <c:pt idx="594">
                  <c:v>56.02</c:v>
                </c:pt>
                <c:pt idx="595">
                  <c:v>54.36</c:v>
                </c:pt>
                <c:pt idx="596">
                  <c:v>51.78</c:v>
                </c:pt>
                <c:pt idx="597">
                  <c:v>61.57</c:v>
                </c:pt>
                <c:pt idx="598">
                  <c:v>45.09</c:v>
                </c:pt>
                <c:pt idx="599">
                  <c:v>53.83</c:v>
                </c:pt>
                <c:pt idx="600">
                  <c:v>45.3</c:v>
                </c:pt>
                <c:pt idx="601">
                  <c:v>57.18</c:v>
                </c:pt>
                <c:pt idx="602">
                  <c:v>68</c:v>
                </c:pt>
                <c:pt idx="603">
                  <c:v>42.7</c:v>
                </c:pt>
                <c:pt idx="604">
                  <c:v>62.23</c:v>
                </c:pt>
                <c:pt idx="605">
                  <c:v>61.43</c:v>
                </c:pt>
                <c:pt idx="606">
                  <c:v>57.83</c:v>
                </c:pt>
                <c:pt idx="607">
                  <c:v>59.56</c:v>
                </c:pt>
                <c:pt idx="608">
                  <c:v>61.78</c:v>
                </c:pt>
                <c:pt idx="609">
                  <c:v>60.41</c:v>
                </c:pt>
                <c:pt idx="610">
                  <c:v>60.52</c:v>
                </c:pt>
                <c:pt idx="611">
                  <c:v>60.8</c:v>
                </c:pt>
                <c:pt idx="612">
                  <c:v>54.96</c:v>
                </c:pt>
                <c:pt idx="613">
                  <c:v>53.1</c:v>
                </c:pt>
                <c:pt idx="614">
                  <c:v>62.64</c:v>
                </c:pt>
                <c:pt idx="615">
                  <c:v>66.48</c:v>
                </c:pt>
                <c:pt idx="616">
                  <c:v>48.42</c:v>
                </c:pt>
                <c:pt idx="617">
                  <c:v>51.94</c:v>
                </c:pt>
                <c:pt idx="618">
                  <c:v>68.69</c:v>
                </c:pt>
                <c:pt idx="619">
                  <c:v>56.85</c:v>
                </c:pt>
                <c:pt idx="620">
                  <c:v>58.94</c:v>
                </c:pt>
                <c:pt idx="621">
                  <c:v>55.09</c:v>
                </c:pt>
                <c:pt idx="622">
                  <c:v>54.43</c:v>
                </c:pt>
                <c:pt idx="623">
                  <c:v>54.22</c:v>
                </c:pt>
                <c:pt idx="624">
                  <c:v>47.6</c:v>
                </c:pt>
                <c:pt idx="625">
                  <c:v>56.04</c:v>
                </c:pt>
                <c:pt idx="626">
                  <c:v>63.57</c:v>
                </c:pt>
                <c:pt idx="627">
                  <c:v>44.24</c:v>
                </c:pt>
                <c:pt idx="628">
                  <c:v>50.31</c:v>
                </c:pt>
                <c:pt idx="629">
                  <c:v>48.58</c:v>
                </c:pt>
                <c:pt idx="630">
                  <c:v>56.6</c:v>
                </c:pt>
                <c:pt idx="631">
                  <c:v>49.56</c:v>
                </c:pt>
                <c:pt idx="632">
                  <c:v>50.26</c:v>
                </c:pt>
                <c:pt idx="633">
                  <c:v>57.94</c:v>
                </c:pt>
                <c:pt idx="634">
                  <c:v>42.11</c:v>
                </c:pt>
                <c:pt idx="635">
                  <c:v>44.91</c:v>
                </c:pt>
                <c:pt idx="636">
                  <c:v>47.45</c:v>
                </c:pt>
                <c:pt idx="637">
                  <c:v>48.2</c:v>
                </c:pt>
                <c:pt idx="638">
                  <c:v>32.25</c:v>
                </c:pt>
                <c:pt idx="639">
                  <c:v>53.64</c:v>
                </c:pt>
                <c:pt idx="640">
                  <c:v>38.950000000000003</c:v>
                </c:pt>
                <c:pt idx="641">
                  <c:v>63.22</c:v>
                </c:pt>
                <c:pt idx="642">
                  <c:v>60.92</c:v>
                </c:pt>
                <c:pt idx="643">
                  <c:v>67.62</c:v>
                </c:pt>
                <c:pt idx="644">
                  <c:v>55.24</c:v>
                </c:pt>
              </c:numCache>
            </c:numRef>
          </c:xVal>
          <c:yVal>
            <c:numRef>
              <c:f>'DATA_População (Ex04)'!$D$2:$D$646</c:f>
              <c:numCache>
                <c:formatCode>0.000</c:formatCode>
                <c:ptCount val="645"/>
                <c:pt idx="0">
                  <c:v>3.5047896891860705E-2</c:v>
                </c:pt>
                <c:pt idx="1">
                  <c:v>3.9880912239576904E-2</c:v>
                </c:pt>
                <c:pt idx="2">
                  <c:v>3.8862624657813698E-2</c:v>
                </c:pt>
                <c:pt idx="3">
                  <c:v>2.015982066929177E-2</c:v>
                </c:pt>
                <c:pt idx="4">
                  <c:v>3.7661464297287124E-2</c:v>
                </c:pt>
                <c:pt idx="5">
                  <c:v>3.9426449918947733E-2</c:v>
                </c:pt>
                <c:pt idx="6">
                  <c:v>3.9426088994837634E-2</c:v>
                </c:pt>
                <c:pt idx="7">
                  <c:v>3.8698200063299146E-2</c:v>
                </c:pt>
                <c:pt idx="8">
                  <c:v>3.3836536325433701E-2</c:v>
                </c:pt>
                <c:pt idx="9">
                  <c:v>3.9620498283442378E-2</c:v>
                </c:pt>
                <c:pt idx="10">
                  <c:v>3.9527620022040376E-2</c:v>
                </c:pt>
                <c:pt idx="11">
                  <c:v>2.9780115669121435E-2</c:v>
                </c:pt>
                <c:pt idx="12">
                  <c:v>2.8136743810560572E-2</c:v>
                </c:pt>
                <c:pt idx="13">
                  <c:v>3.9489429346452387E-2</c:v>
                </c:pt>
                <c:pt idx="14">
                  <c:v>3.9862537415182975E-2</c:v>
                </c:pt>
                <c:pt idx="15">
                  <c:v>3.4351716597446819E-2</c:v>
                </c:pt>
                <c:pt idx="16">
                  <c:v>3.8949144719711892E-2</c:v>
                </c:pt>
                <c:pt idx="17">
                  <c:v>3.0344923347860507E-2</c:v>
                </c:pt>
                <c:pt idx="18">
                  <c:v>3.8999776825479504E-2</c:v>
                </c:pt>
                <c:pt idx="19">
                  <c:v>3.9845005110008075E-2</c:v>
                </c:pt>
                <c:pt idx="20">
                  <c:v>3.953808691090846E-2</c:v>
                </c:pt>
                <c:pt idx="21">
                  <c:v>3.2676484544931432E-2</c:v>
                </c:pt>
                <c:pt idx="22">
                  <c:v>3.5772369669678498E-2</c:v>
                </c:pt>
                <c:pt idx="23">
                  <c:v>3.8871974823251325E-2</c:v>
                </c:pt>
                <c:pt idx="24">
                  <c:v>3.5188469393823647E-2</c:v>
                </c:pt>
                <c:pt idx="25">
                  <c:v>2.1464563862853961E-2</c:v>
                </c:pt>
                <c:pt idx="26">
                  <c:v>2.0821691897408949E-2</c:v>
                </c:pt>
                <c:pt idx="27">
                  <c:v>3.4958528166924928E-2</c:v>
                </c:pt>
                <c:pt idx="28">
                  <c:v>3.881852733830124E-2</c:v>
                </c:pt>
                <c:pt idx="29">
                  <c:v>3.9008000024689654E-2</c:v>
                </c:pt>
                <c:pt idx="30">
                  <c:v>3.9438308832658329E-2</c:v>
                </c:pt>
                <c:pt idx="31">
                  <c:v>1.5072575022077289E-2</c:v>
                </c:pt>
                <c:pt idx="32">
                  <c:v>3.1427530200228385E-2</c:v>
                </c:pt>
                <c:pt idx="33">
                  <c:v>5.0827906072080141E-3</c:v>
                </c:pt>
                <c:pt idx="34">
                  <c:v>3.8763200108387595E-2</c:v>
                </c:pt>
                <c:pt idx="35">
                  <c:v>3.8836490239174605E-2</c:v>
                </c:pt>
                <c:pt idx="36">
                  <c:v>3.2552409522513724E-2</c:v>
                </c:pt>
                <c:pt idx="37">
                  <c:v>3.8650281568900748E-2</c:v>
                </c:pt>
                <c:pt idx="38">
                  <c:v>3.1469558810973054E-2</c:v>
                </c:pt>
                <c:pt idx="39">
                  <c:v>7.0769856138279321E-4</c:v>
                </c:pt>
                <c:pt idx="40">
                  <c:v>1.5858552871862219E-2</c:v>
                </c:pt>
                <c:pt idx="41">
                  <c:v>3.8630271151246363E-2</c:v>
                </c:pt>
                <c:pt idx="42">
                  <c:v>1.8461950998004927E-2</c:v>
                </c:pt>
                <c:pt idx="43">
                  <c:v>3.0255109339001027E-2</c:v>
                </c:pt>
                <c:pt idx="44">
                  <c:v>1.8256205613492737E-2</c:v>
                </c:pt>
                <c:pt idx="45">
                  <c:v>6.0054285542737772E-3</c:v>
                </c:pt>
                <c:pt idx="46">
                  <c:v>3.0344923347860507E-2</c:v>
                </c:pt>
                <c:pt idx="47">
                  <c:v>2.9939078486212592E-2</c:v>
                </c:pt>
                <c:pt idx="48">
                  <c:v>3.4314144830735978E-2</c:v>
                </c:pt>
                <c:pt idx="49">
                  <c:v>3.9156681922480681E-2</c:v>
                </c:pt>
                <c:pt idx="50">
                  <c:v>3.6940318510053208E-2</c:v>
                </c:pt>
                <c:pt idx="51">
                  <c:v>3.8906869726111973E-2</c:v>
                </c:pt>
                <c:pt idx="52">
                  <c:v>3.0966863487537442E-3</c:v>
                </c:pt>
                <c:pt idx="53">
                  <c:v>1.1940916308902505E-2</c:v>
                </c:pt>
                <c:pt idx="54">
                  <c:v>3.9103296544366638E-2</c:v>
                </c:pt>
                <c:pt idx="55">
                  <c:v>3.7686879820700285E-2</c:v>
                </c:pt>
                <c:pt idx="56">
                  <c:v>3.8735315583170817E-2</c:v>
                </c:pt>
                <c:pt idx="57">
                  <c:v>3.6554078506298715E-2</c:v>
                </c:pt>
                <c:pt idx="58">
                  <c:v>1.9712504279308731E-2</c:v>
                </c:pt>
                <c:pt idx="59">
                  <c:v>3.6599699583781689E-2</c:v>
                </c:pt>
                <c:pt idx="60">
                  <c:v>1.1647571750678449E-2</c:v>
                </c:pt>
                <c:pt idx="61">
                  <c:v>3.9655779885134357E-2</c:v>
                </c:pt>
                <c:pt idx="62">
                  <c:v>3.8725947798925693E-2</c:v>
                </c:pt>
                <c:pt idx="63">
                  <c:v>3.6400054034188861E-2</c:v>
                </c:pt>
                <c:pt idx="64">
                  <c:v>3.3817131542504673E-2</c:v>
                </c:pt>
                <c:pt idx="65">
                  <c:v>2.9780115669121435E-2</c:v>
                </c:pt>
                <c:pt idx="66">
                  <c:v>3.6764635423407362E-2</c:v>
                </c:pt>
                <c:pt idx="67">
                  <c:v>3.2069167267564272E-2</c:v>
                </c:pt>
                <c:pt idx="68">
                  <c:v>3.983424561816646E-2</c:v>
                </c:pt>
                <c:pt idx="69">
                  <c:v>1.9503701949451027E-2</c:v>
                </c:pt>
                <c:pt idx="70">
                  <c:v>3.7849551166927793E-2</c:v>
                </c:pt>
                <c:pt idx="71">
                  <c:v>3.9080329394875601E-2</c:v>
                </c:pt>
                <c:pt idx="72">
                  <c:v>4.4634221048155927E-3</c:v>
                </c:pt>
                <c:pt idx="73">
                  <c:v>2.8628150232740689E-2</c:v>
                </c:pt>
                <c:pt idx="74">
                  <c:v>3.987558904827404E-2</c:v>
                </c:pt>
                <c:pt idx="75">
                  <c:v>3.3286022164860901E-2</c:v>
                </c:pt>
                <c:pt idx="76">
                  <c:v>3.7332619150821728E-2</c:v>
                </c:pt>
                <c:pt idx="77">
                  <c:v>1.7802005585314036E-2</c:v>
                </c:pt>
                <c:pt idx="78">
                  <c:v>3.3225904944377091E-2</c:v>
                </c:pt>
                <c:pt idx="79">
                  <c:v>3.7414218475288225E-2</c:v>
                </c:pt>
                <c:pt idx="80">
                  <c:v>2.6810791879246256E-2</c:v>
                </c:pt>
                <c:pt idx="81">
                  <c:v>1.2390661766143153E-2</c:v>
                </c:pt>
                <c:pt idx="82">
                  <c:v>3.973572838713528E-2</c:v>
                </c:pt>
                <c:pt idx="83">
                  <c:v>2.8838884441267105E-2</c:v>
                </c:pt>
                <c:pt idx="84">
                  <c:v>1.6951246706428946E-2</c:v>
                </c:pt>
                <c:pt idx="85">
                  <c:v>2.7001692553943527E-2</c:v>
                </c:pt>
                <c:pt idx="86">
                  <c:v>2.8908479052142149E-2</c:v>
                </c:pt>
                <c:pt idx="87">
                  <c:v>3.322469132425785E-2</c:v>
                </c:pt>
                <c:pt idx="88">
                  <c:v>2.2662840847031473E-2</c:v>
                </c:pt>
                <c:pt idx="89">
                  <c:v>3.8407738077264761E-2</c:v>
                </c:pt>
                <c:pt idx="90">
                  <c:v>2.9208965752371113E-2</c:v>
                </c:pt>
                <c:pt idx="91">
                  <c:v>2.4571113429912663E-2</c:v>
                </c:pt>
                <c:pt idx="92">
                  <c:v>3.112102321201015E-2</c:v>
                </c:pt>
                <c:pt idx="93">
                  <c:v>5.6067331467518694E-3</c:v>
                </c:pt>
                <c:pt idx="94">
                  <c:v>3.3740465868265519E-2</c:v>
                </c:pt>
                <c:pt idx="95">
                  <c:v>4.6628668592707647E-3</c:v>
                </c:pt>
                <c:pt idx="96">
                  <c:v>1.6686123614714655E-2</c:v>
                </c:pt>
                <c:pt idx="97">
                  <c:v>3.0434517340580652E-2</c:v>
                </c:pt>
                <c:pt idx="98">
                  <c:v>3.6083129948864825E-2</c:v>
                </c:pt>
                <c:pt idx="99">
                  <c:v>2.7761223955549065E-2</c:v>
                </c:pt>
                <c:pt idx="100">
                  <c:v>2.6258629037478647E-2</c:v>
                </c:pt>
                <c:pt idx="101">
                  <c:v>3.9755191243891257E-2</c:v>
                </c:pt>
                <c:pt idx="102">
                  <c:v>1.8714511743131681E-2</c:v>
                </c:pt>
                <c:pt idx="103">
                  <c:v>3.4295322951311109E-2</c:v>
                </c:pt>
                <c:pt idx="104">
                  <c:v>3.4314144830735978E-2</c:v>
                </c:pt>
                <c:pt idx="105">
                  <c:v>3.6538811091522495E-2</c:v>
                </c:pt>
                <c:pt idx="106">
                  <c:v>2.449858517174382E-2</c:v>
                </c:pt>
                <c:pt idx="107">
                  <c:v>3.9718266070263748E-2</c:v>
                </c:pt>
                <c:pt idx="108">
                  <c:v>3.075747678904988E-3</c:v>
                </c:pt>
                <c:pt idx="109">
                  <c:v>1.4840967117786522E-2</c:v>
                </c:pt>
                <c:pt idx="110">
                  <c:v>3.9880990743823397E-2</c:v>
                </c:pt>
                <c:pt idx="111">
                  <c:v>3.9864816758009347E-2</c:v>
                </c:pt>
                <c:pt idx="112">
                  <c:v>3.1642251862924034E-2</c:v>
                </c:pt>
                <c:pt idx="113">
                  <c:v>3.6676035753970368E-2</c:v>
                </c:pt>
                <c:pt idx="114">
                  <c:v>3.8200528845572401E-2</c:v>
                </c:pt>
                <c:pt idx="115">
                  <c:v>2.8907077280305872E-2</c:v>
                </c:pt>
                <c:pt idx="116">
                  <c:v>2.3193381717294955E-2</c:v>
                </c:pt>
                <c:pt idx="117">
                  <c:v>9.2750533267965622E-3</c:v>
                </c:pt>
                <c:pt idx="118">
                  <c:v>2.9916407356893857E-2</c:v>
                </c:pt>
                <c:pt idx="119">
                  <c:v>1.7173509728337505E-2</c:v>
                </c:pt>
                <c:pt idx="120">
                  <c:v>2.3628183597825952E-2</c:v>
                </c:pt>
                <c:pt idx="121">
                  <c:v>2.4282434140496613E-2</c:v>
                </c:pt>
                <c:pt idx="122">
                  <c:v>3.7400026384099956E-2</c:v>
                </c:pt>
                <c:pt idx="123">
                  <c:v>2.5271664162045356E-2</c:v>
                </c:pt>
                <c:pt idx="124">
                  <c:v>2.8558197877989928E-2</c:v>
                </c:pt>
                <c:pt idx="125">
                  <c:v>3.807516386409146E-2</c:v>
                </c:pt>
                <c:pt idx="126">
                  <c:v>2.8347834895850393E-2</c:v>
                </c:pt>
                <c:pt idx="127">
                  <c:v>2.0181941083591427E-2</c:v>
                </c:pt>
                <c:pt idx="128">
                  <c:v>3.1685256352759587E-2</c:v>
                </c:pt>
                <c:pt idx="129">
                  <c:v>3.8581675951442136E-2</c:v>
                </c:pt>
                <c:pt idx="130">
                  <c:v>3.6337609323899088E-2</c:v>
                </c:pt>
                <c:pt idx="131">
                  <c:v>3.527614509651289E-2</c:v>
                </c:pt>
                <c:pt idx="132">
                  <c:v>3.8630271151246363E-2</c:v>
                </c:pt>
                <c:pt idx="133">
                  <c:v>3.8267798044546997E-2</c:v>
                </c:pt>
                <c:pt idx="134">
                  <c:v>3.4575110177364435E-2</c:v>
                </c:pt>
                <c:pt idx="135">
                  <c:v>2.7901392211044446E-2</c:v>
                </c:pt>
                <c:pt idx="136">
                  <c:v>3.8133358576078059E-2</c:v>
                </c:pt>
                <c:pt idx="137">
                  <c:v>3.1663762628367897E-2</c:v>
                </c:pt>
                <c:pt idx="138">
                  <c:v>1.8845516558884268E-3</c:v>
                </c:pt>
                <c:pt idx="139">
                  <c:v>3.6720019694701414E-2</c:v>
                </c:pt>
                <c:pt idx="140">
                  <c:v>9.3226419713751969E-3</c:v>
                </c:pt>
                <c:pt idx="141">
                  <c:v>1.8279025580273767E-2</c:v>
                </c:pt>
                <c:pt idx="142">
                  <c:v>1.5558454494091071E-2</c:v>
                </c:pt>
                <c:pt idx="143">
                  <c:v>3.8668977130082542E-2</c:v>
                </c:pt>
                <c:pt idx="144">
                  <c:v>3.1771059749195064E-2</c:v>
                </c:pt>
                <c:pt idx="145">
                  <c:v>3.4482456547433427E-2</c:v>
                </c:pt>
                <c:pt idx="146">
                  <c:v>2.3652352309933782E-2</c:v>
                </c:pt>
                <c:pt idx="147">
                  <c:v>9.2118505840425823E-3</c:v>
                </c:pt>
                <c:pt idx="148">
                  <c:v>3.7012195329199173E-2</c:v>
                </c:pt>
                <c:pt idx="149">
                  <c:v>2.8441421794265065E-2</c:v>
                </c:pt>
                <c:pt idx="150">
                  <c:v>3.9798294764231003E-2</c:v>
                </c:pt>
                <c:pt idx="151">
                  <c:v>2.9961736854137142E-2</c:v>
                </c:pt>
                <c:pt idx="152">
                  <c:v>3.5346856858236027E-2</c:v>
                </c:pt>
                <c:pt idx="153">
                  <c:v>3.9558554612701087E-2</c:v>
                </c:pt>
                <c:pt idx="154">
                  <c:v>2.4981936972086238E-2</c:v>
                </c:pt>
                <c:pt idx="155">
                  <c:v>2.560927051327647E-2</c:v>
                </c:pt>
                <c:pt idx="156">
                  <c:v>2.5922252491460403E-2</c:v>
                </c:pt>
                <c:pt idx="157">
                  <c:v>3.9426449918947733E-2</c:v>
                </c:pt>
                <c:pt idx="158">
                  <c:v>8.9618841046641071E-3</c:v>
                </c:pt>
                <c:pt idx="159">
                  <c:v>3.8267798044546997E-2</c:v>
                </c:pt>
                <c:pt idx="160">
                  <c:v>3.8098269512246506E-2</c:v>
                </c:pt>
                <c:pt idx="161">
                  <c:v>2.3145104411484277E-2</c:v>
                </c:pt>
                <c:pt idx="162">
                  <c:v>2.6858551187445425E-2</c:v>
                </c:pt>
                <c:pt idx="163">
                  <c:v>5.7751203365294518E-3</c:v>
                </c:pt>
                <c:pt idx="164">
                  <c:v>3.79939235098882E-2</c:v>
                </c:pt>
                <c:pt idx="165">
                  <c:v>2.6928705345822396E-2</c:v>
                </c:pt>
                <c:pt idx="166">
                  <c:v>2.6809347647566269E-2</c:v>
                </c:pt>
                <c:pt idx="167">
                  <c:v>3.9867074179793995E-2</c:v>
                </c:pt>
                <c:pt idx="168">
                  <c:v>3.9795553367229834E-2</c:v>
                </c:pt>
                <c:pt idx="169">
                  <c:v>3.6779445865899214E-2</c:v>
                </c:pt>
                <c:pt idx="170">
                  <c:v>2.9045990772475976E-2</c:v>
                </c:pt>
                <c:pt idx="171">
                  <c:v>1.4426683852638521E-2</c:v>
                </c:pt>
                <c:pt idx="172">
                  <c:v>3.4850437126705776E-2</c:v>
                </c:pt>
                <c:pt idx="173">
                  <c:v>3.5466682222610652E-2</c:v>
                </c:pt>
                <c:pt idx="174">
                  <c:v>1.6206044368030584E-2</c:v>
                </c:pt>
                <c:pt idx="175">
                  <c:v>3.8678563050358106E-2</c:v>
                </c:pt>
                <c:pt idx="176">
                  <c:v>2.2327390825707272E-2</c:v>
                </c:pt>
                <c:pt idx="177">
                  <c:v>1.5579801677823595E-2</c:v>
                </c:pt>
                <c:pt idx="178">
                  <c:v>3.1556039481938226E-2</c:v>
                </c:pt>
                <c:pt idx="179">
                  <c:v>3.2922501675050897E-2</c:v>
                </c:pt>
                <c:pt idx="180">
                  <c:v>3.9839745783414884E-2</c:v>
                </c:pt>
                <c:pt idx="181">
                  <c:v>3.9625285246648517E-2</c:v>
                </c:pt>
                <c:pt idx="182">
                  <c:v>3.2426378100337369E-2</c:v>
                </c:pt>
                <c:pt idx="183">
                  <c:v>3.468547933444395E-2</c:v>
                </c:pt>
                <c:pt idx="184">
                  <c:v>3.7306253234646002E-2</c:v>
                </c:pt>
                <c:pt idx="185">
                  <c:v>1.3063592521127718E-2</c:v>
                </c:pt>
                <c:pt idx="186">
                  <c:v>3.3662267156958726E-2</c:v>
                </c:pt>
                <c:pt idx="187">
                  <c:v>3.7210086961437835E-2</c:v>
                </c:pt>
                <c:pt idx="188">
                  <c:v>2.6402540183539533E-2</c:v>
                </c:pt>
                <c:pt idx="189">
                  <c:v>3.9455458895344193E-2</c:v>
                </c:pt>
                <c:pt idx="190">
                  <c:v>3.9489764602485079E-2</c:v>
                </c:pt>
                <c:pt idx="191">
                  <c:v>3.7195381022662892E-2</c:v>
                </c:pt>
                <c:pt idx="192">
                  <c:v>3.9208220205233103E-2</c:v>
                </c:pt>
                <c:pt idx="193">
                  <c:v>3.6997882732446988E-2</c:v>
                </c:pt>
                <c:pt idx="194">
                  <c:v>3.9868047416782161E-2</c:v>
                </c:pt>
                <c:pt idx="195">
                  <c:v>1.8806642331046081E-2</c:v>
                </c:pt>
                <c:pt idx="196">
                  <c:v>2.0750527735706386E-2</c:v>
                </c:pt>
                <c:pt idx="197">
                  <c:v>3.9056073373942617E-2</c:v>
                </c:pt>
                <c:pt idx="198">
                  <c:v>3.5671813630730853E-2</c:v>
                </c:pt>
                <c:pt idx="199">
                  <c:v>3.6615760939746063E-2</c:v>
                </c:pt>
                <c:pt idx="200">
                  <c:v>3.453812243347841E-2</c:v>
                </c:pt>
                <c:pt idx="201">
                  <c:v>2.9162855117849971E-2</c:v>
                </c:pt>
                <c:pt idx="202">
                  <c:v>3.9841538630310556E-2</c:v>
                </c:pt>
                <c:pt idx="203">
                  <c:v>3.9597336408354736E-2</c:v>
                </c:pt>
                <c:pt idx="204">
                  <c:v>3.4030485898618797E-2</c:v>
                </c:pt>
                <c:pt idx="205">
                  <c:v>3.9684116103065332E-2</c:v>
                </c:pt>
                <c:pt idx="206">
                  <c:v>3.8782161376716577E-2</c:v>
                </c:pt>
                <c:pt idx="207">
                  <c:v>2.834925066085479E-2</c:v>
                </c:pt>
                <c:pt idx="208">
                  <c:v>3.4868516176259835E-2</c:v>
                </c:pt>
                <c:pt idx="209">
                  <c:v>3.4295322951311109E-2</c:v>
                </c:pt>
                <c:pt idx="210">
                  <c:v>2.1083099198094243E-2</c:v>
                </c:pt>
                <c:pt idx="211">
                  <c:v>3.4539242111275299E-2</c:v>
                </c:pt>
                <c:pt idx="212">
                  <c:v>3.9711005498258359E-2</c:v>
                </c:pt>
                <c:pt idx="213">
                  <c:v>3.401131182990999E-2</c:v>
                </c:pt>
                <c:pt idx="214">
                  <c:v>1.0038948745944789E-2</c:v>
                </c:pt>
                <c:pt idx="215">
                  <c:v>3.9748988753146371E-2</c:v>
                </c:pt>
                <c:pt idx="216">
                  <c:v>2.1297501503826716E-2</c:v>
                </c:pt>
                <c:pt idx="217">
                  <c:v>2.9001127437760132E-2</c:v>
                </c:pt>
                <c:pt idx="218">
                  <c:v>3.6794225504790994E-2</c:v>
                </c:pt>
                <c:pt idx="219">
                  <c:v>2.471760924960632E-2</c:v>
                </c:pt>
                <c:pt idx="220">
                  <c:v>3.986130371722213E-2</c:v>
                </c:pt>
                <c:pt idx="221">
                  <c:v>3.7373160943103945E-2</c:v>
                </c:pt>
                <c:pt idx="222">
                  <c:v>3.6749794219314805E-2</c:v>
                </c:pt>
                <c:pt idx="223">
                  <c:v>2.3194841386989882E-2</c:v>
                </c:pt>
                <c:pt idx="224">
                  <c:v>3.8166755212459998E-2</c:v>
                </c:pt>
                <c:pt idx="225">
                  <c:v>2.91383880432441E-2</c:v>
                </c:pt>
                <c:pt idx="226">
                  <c:v>3.9126863883714898E-2</c:v>
                </c:pt>
                <c:pt idx="227">
                  <c:v>3.4049636749681929E-2</c:v>
                </c:pt>
                <c:pt idx="228">
                  <c:v>3.3661082345557126E-2</c:v>
                </c:pt>
                <c:pt idx="229">
                  <c:v>3.8332474708186758E-2</c:v>
                </c:pt>
                <c:pt idx="230">
                  <c:v>2.2231255174100014E-2</c:v>
                </c:pt>
                <c:pt idx="231">
                  <c:v>2.7712535070916811E-2</c:v>
                </c:pt>
                <c:pt idx="232">
                  <c:v>3.7237723781343879E-2</c:v>
                </c:pt>
                <c:pt idx="233">
                  <c:v>3.3145453780586642E-2</c:v>
                </c:pt>
                <c:pt idx="234">
                  <c:v>3.8966004547176518E-2</c:v>
                </c:pt>
                <c:pt idx="235">
                  <c:v>3.0831361963759548E-3</c:v>
                </c:pt>
                <c:pt idx="236">
                  <c:v>3.7413410262702701E-2</c:v>
                </c:pt>
                <c:pt idx="237">
                  <c:v>3.506461760684601E-2</c:v>
                </c:pt>
                <c:pt idx="238">
                  <c:v>8.7773969368891858E-3</c:v>
                </c:pt>
                <c:pt idx="239">
                  <c:v>1.3776291374605912E-2</c:v>
                </c:pt>
                <c:pt idx="240">
                  <c:v>3.8906869726111973E-2</c:v>
                </c:pt>
                <c:pt idx="241">
                  <c:v>3.2195851843676911E-2</c:v>
                </c:pt>
                <c:pt idx="242">
                  <c:v>3.5838848147158972E-2</c:v>
                </c:pt>
                <c:pt idx="243">
                  <c:v>1.220323372853359E-2</c:v>
                </c:pt>
                <c:pt idx="244">
                  <c:v>1.1978026601890734E-2</c:v>
                </c:pt>
                <c:pt idx="245">
                  <c:v>3.7811947656755406E-2</c:v>
                </c:pt>
                <c:pt idx="246">
                  <c:v>3.1426218959437868E-2</c:v>
                </c:pt>
                <c:pt idx="247">
                  <c:v>3.5293600623084002E-2</c:v>
                </c:pt>
                <c:pt idx="248">
                  <c:v>3.8906869726111973E-2</c:v>
                </c:pt>
                <c:pt idx="249">
                  <c:v>3.9805660845450716E-2</c:v>
                </c:pt>
                <c:pt idx="250">
                  <c:v>5.0103659408394941E-3</c:v>
                </c:pt>
                <c:pt idx="251">
                  <c:v>1.9760723270348977E-2</c:v>
                </c:pt>
                <c:pt idx="252">
                  <c:v>3.0277583275280209E-2</c:v>
                </c:pt>
                <c:pt idx="253">
                  <c:v>3.4849343158900918E-2</c:v>
                </c:pt>
                <c:pt idx="254">
                  <c:v>1.0122514155563499E-2</c:v>
                </c:pt>
                <c:pt idx="255">
                  <c:v>2.4258253346144825E-2</c:v>
                </c:pt>
                <c:pt idx="256">
                  <c:v>3.8999776825479504E-2</c:v>
                </c:pt>
                <c:pt idx="257">
                  <c:v>8.8079669472795885E-3</c:v>
                </c:pt>
                <c:pt idx="258">
                  <c:v>3.3043195730319906E-2</c:v>
                </c:pt>
                <c:pt idx="259">
                  <c:v>3.8924095531742711E-2</c:v>
                </c:pt>
                <c:pt idx="260">
                  <c:v>3.2237933415197963E-2</c:v>
                </c:pt>
                <c:pt idx="261">
                  <c:v>3.7112351234010611E-2</c:v>
                </c:pt>
                <c:pt idx="262">
                  <c:v>2.1081660321848505E-2</c:v>
                </c:pt>
                <c:pt idx="263">
                  <c:v>3.2111468336542742E-2</c:v>
                </c:pt>
                <c:pt idx="264">
                  <c:v>3.0211481832161945E-2</c:v>
                </c:pt>
                <c:pt idx="265">
                  <c:v>3.1750930691083541E-2</c:v>
                </c:pt>
                <c:pt idx="266">
                  <c:v>3.6211304058665336E-2</c:v>
                </c:pt>
                <c:pt idx="267">
                  <c:v>1.6161273855572852E-2</c:v>
                </c:pt>
                <c:pt idx="268">
                  <c:v>2.8512927375932248E-2</c:v>
                </c:pt>
                <c:pt idx="269">
                  <c:v>3.2613284290490326E-2</c:v>
                </c:pt>
                <c:pt idx="270">
                  <c:v>3.5380477542821788E-2</c:v>
                </c:pt>
                <c:pt idx="271">
                  <c:v>1.9735902017627906E-2</c:v>
                </c:pt>
                <c:pt idx="272">
                  <c:v>3.9142074759416043E-2</c:v>
                </c:pt>
                <c:pt idx="273">
                  <c:v>2.6426509506377132E-2</c:v>
                </c:pt>
                <c:pt idx="274">
                  <c:v>2.2688385577785249E-2</c:v>
                </c:pt>
                <c:pt idx="275">
                  <c:v>3.7945621639340434E-2</c:v>
                </c:pt>
                <c:pt idx="276">
                  <c:v>3.9250920060620226E-2</c:v>
                </c:pt>
                <c:pt idx="277">
                  <c:v>2.7047918676400332E-2</c:v>
                </c:pt>
                <c:pt idx="278">
                  <c:v>3.9755191243891257E-2</c:v>
                </c:pt>
                <c:pt idx="279">
                  <c:v>3.5604221734788222E-2</c:v>
                </c:pt>
                <c:pt idx="280">
                  <c:v>3.7545449064664151E-2</c:v>
                </c:pt>
                <c:pt idx="281">
                  <c:v>3.8121236797497793E-2</c:v>
                </c:pt>
                <c:pt idx="282">
                  <c:v>3.358371269484909E-2</c:v>
                </c:pt>
                <c:pt idx="283">
                  <c:v>3.481310573300983E-2</c:v>
                </c:pt>
                <c:pt idx="284">
                  <c:v>2.1200715006075562E-2</c:v>
                </c:pt>
                <c:pt idx="285">
                  <c:v>2.1582603071559101E-2</c:v>
                </c:pt>
                <c:pt idx="286">
                  <c:v>3.5101206813814151E-2</c:v>
                </c:pt>
                <c:pt idx="287">
                  <c:v>2.8767793172643934E-2</c:v>
                </c:pt>
                <c:pt idx="288">
                  <c:v>3.9880635668586739E-2</c:v>
                </c:pt>
                <c:pt idx="289">
                  <c:v>2.5681545010747969E-2</c:v>
                </c:pt>
                <c:pt idx="290">
                  <c:v>3.953255636149073E-2</c:v>
                </c:pt>
                <c:pt idx="291">
                  <c:v>1.1762275602834667E-3</c:v>
                </c:pt>
                <c:pt idx="292">
                  <c:v>2.1081660321848505E-2</c:v>
                </c:pt>
                <c:pt idx="293">
                  <c:v>3.6940318510053208E-2</c:v>
                </c:pt>
                <c:pt idx="294">
                  <c:v>3.2281209792690661E-2</c:v>
                </c:pt>
                <c:pt idx="295">
                  <c:v>3.7610233631535761E-2</c:v>
                </c:pt>
                <c:pt idx="296">
                  <c:v>2.3243126716709663E-2</c:v>
                </c:pt>
                <c:pt idx="297">
                  <c:v>2.3531520299863447E-2</c:v>
                </c:pt>
                <c:pt idx="298">
                  <c:v>4.0421074820621098E-5</c:v>
                </c:pt>
                <c:pt idx="299">
                  <c:v>3.2133868261307388E-2</c:v>
                </c:pt>
                <c:pt idx="300">
                  <c:v>3.8781607162544855E-2</c:v>
                </c:pt>
                <c:pt idx="301">
                  <c:v>1.581551951839142E-2</c:v>
                </c:pt>
                <c:pt idx="302">
                  <c:v>3.5012226985907405E-2</c:v>
                </c:pt>
                <c:pt idx="303">
                  <c:v>3.8418255116873447E-2</c:v>
                </c:pt>
                <c:pt idx="304">
                  <c:v>3.2006863435465792E-2</c:v>
                </c:pt>
                <c:pt idx="305">
                  <c:v>3.6493757738510955E-2</c:v>
                </c:pt>
                <c:pt idx="306">
                  <c:v>3.8932652933933241E-2</c:v>
                </c:pt>
                <c:pt idx="307">
                  <c:v>2.1871303734534067E-2</c:v>
                </c:pt>
                <c:pt idx="308">
                  <c:v>3.7699537501528886E-2</c:v>
                </c:pt>
                <c:pt idx="309">
                  <c:v>1.8553654045177684E-2</c:v>
                </c:pt>
                <c:pt idx="310">
                  <c:v>3.4087868593500159E-2</c:v>
                </c:pt>
                <c:pt idx="311">
                  <c:v>2.6260080097352593E-2</c:v>
                </c:pt>
                <c:pt idx="312">
                  <c:v>1.5496019523490012E-3</c:v>
                </c:pt>
                <c:pt idx="313">
                  <c:v>3.0031002130329876E-2</c:v>
                </c:pt>
                <c:pt idx="314">
                  <c:v>3.0590766829958989E-2</c:v>
                </c:pt>
                <c:pt idx="315">
                  <c:v>2.3484657120260918E-2</c:v>
                </c:pt>
                <c:pt idx="316">
                  <c:v>3.8862624657813698E-2</c:v>
                </c:pt>
                <c:pt idx="317">
                  <c:v>3.9878849496241361E-2</c:v>
                </c:pt>
                <c:pt idx="318">
                  <c:v>1.2811313867399117E-2</c:v>
                </c:pt>
                <c:pt idx="319">
                  <c:v>3.4993271622391901E-2</c:v>
                </c:pt>
                <c:pt idx="320">
                  <c:v>3.2005580239711638E-2</c:v>
                </c:pt>
                <c:pt idx="321">
                  <c:v>1.8875839728720714E-2</c:v>
                </c:pt>
                <c:pt idx="322">
                  <c:v>3.831083497760656E-2</c:v>
                </c:pt>
                <c:pt idx="323">
                  <c:v>3.9432040037270286E-2</c:v>
                </c:pt>
                <c:pt idx="324">
                  <c:v>3.453812243347841E-2</c:v>
                </c:pt>
                <c:pt idx="325">
                  <c:v>2.7546888701657654E-2</c:v>
                </c:pt>
                <c:pt idx="326">
                  <c:v>3.1011272429594717E-2</c:v>
                </c:pt>
                <c:pt idx="327">
                  <c:v>3.0814093255032895E-2</c:v>
                </c:pt>
                <c:pt idx="328">
                  <c:v>2.4063343997142887E-2</c:v>
                </c:pt>
                <c:pt idx="329">
                  <c:v>3.4502158990282715E-2</c:v>
                </c:pt>
                <c:pt idx="330">
                  <c:v>1.8234774813212156E-2</c:v>
                </c:pt>
                <c:pt idx="331">
                  <c:v>3.4794948994868055E-2</c:v>
                </c:pt>
                <c:pt idx="332">
                  <c:v>3.985871693859571E-2</c:v>
                </c:pt>
                <c:pt idx="333">
                  <c:v>3.4631518726467393E-2</c:v>
                </c:pt>
                <c:pt idx="334">
                  <c:v>3.9629758997919054E-2</c:v>
                </c:pt>
                <c:pt idx="335">
                  <c:v>2.7548321062024154E-2</c:v>
                </c:pt>
                <c:pt idx="336">
                  <c:v>3.2655854167140966E-2</c:v>
                </c:pt>
                <c:pt idx="337">
                  <c:v>3.9272174065766094E-2</c:v>
                </c:pt>
                <c:pt idx="338">
                  <c:v>4.7406192113124464E-3</c:v>
                </c:pt>
                <c:pt idx="339">
                  <c:v>3.682369220415431E-2</c:v>
                </c:pt>
                <c:pt idx="340">
                  <c:v>1.9573700021440002E-2</c:v>
                </c:pt>
                <c:pt idx="341">
                  <c:v>1.6642108502734215E-2</c:v>
                </c:pt>
                <c:pt idx="342">
                  <c:v>3.4593567044749994E-2</c:v>
                </c:pt>
                <c:pt idx="343">
                  <c:v>1.6576179194928351E-2</c:v>
                </c:pt>
                <c:pt idx="344">
                  <c:v>3.3504805821247888E-2</c:v>
                </c:pt>
                <c:pt idx="345">
                  <c:v>3.917899637514529E-2</c:v>
                </c:pt>
                <c:pt idx="346">
                  <c:v>3.5789031367534335E-2</c:v>
                </c:pt>
                <c:pt idx="347">
                  <c:v>2.6284076100482352E-2</c:v>
                </c:pt>
                <c:pt idx="348">
                  <c:v>3.764947887394892E-2</c:v>
                </c:pt>
                <c:pt idx="349">
                  <c:v>3.9377475823780823E-2</c:v>
                </c:pt>
                <c:pt idx="350">
                  <c:v>2.1083099198094243E-2</c:v>
                </c:pt>
                <c:pt idx="351">
                  <c:v>1.1357461181796799E-2</c:v>
                </c:pt>
                <c:pt idx="352">
                  <c:v>1.5967675870249894E-2</c:v>
                </c:pt>
                <c:pt idx="353">
                  <c:v>2.9370003318843436E-2</c:v>
                </c:pt>
                <c:pt idx="354">
                  <c:v>1.55597448644899E-2</c:v>
                </c:pt>
                <c:pt idx="355">
                  <c:v>3.7836557244904465E-2</c:v>
                </c:pt>
                <c:pt idx="356">
                  <c:v>6.2551799615669802E-3</c:v>
                </c:pt>
                <c:pt idx="357">
                  <c:v>2.652378755237924E-2</c:v>
                </c:pt>
                <c:pt idx="358">
                  <c:v>4.9097394781270048E-3</c:v>
                </c:pt>
                <c:pt idx="359">
                  <c:v>3.9848312603158749E-2</c:v>
                </c:pt>
                <c:pt idx="360">
                  <c:v>1.9224474810628871E-2</c:v>
                </c:pt>
                <c:pt idx="361">
                  <c:v>2.5369631981076869E-2</c:v>
                </c:pt>
                <c:pt idx="362">
                  <c:v>1.9294164864723719E-2</c:v>
                </c:pt>
                <c:pt idx="363">
                  <c:v>4.520292857741904E-3</c:v>
                </c:pt>
                <c:pt idx="364">
                  <c:v>1.1923506361181363E-2</c:v>
                </c:pt>
                <c:pt idx="365">
                  <c:v>5.8902780898576498E-4</c:v>
                </c:pt>
                <c:pt idx="366">
                  <c:v>1.8120878336797801E-2</c:v>
                </c:pt>
                <c:pt idx="367">
                  <c:v>1.616258687639522E-2</c:v>
                </c:pt>
                <c:pt idx="368">
                  <c:v>3.3205823640895381E-2</c:v>
                </c:pt>
                <c:pt idx="369">
                  <c:v>4.9298625809258961E-3</c:v>
                </c:pt>
                <c:pt idx="370">
                  <c:v>1.9085333979409435E-2</c:v>
                </c:pt>
                <c:pt idx="371">
                  <c:v>3.2902110535590542E-2</c:v>
                </c:pt>
                <c:pt idx="372">
                  <c:v>3.0389748066176694E-2</c:v>
                </c:pt>
                <c:pt idx="373">
                  <c:v>3.0858312070193936E-2</c:v>
                </c:pt>
                <c:pt idx="374">
                  <c:v>2.9392963554593494E-2</c:v>
                </c:pt>
                <c:pt idx="375">
                  <c:v>2.1464563862853961E-2</c:v>
                </c:pt>
                <c:pt idx="376">
                  <c:v>1.3182133233985056E-2</c:v>
                </c:pt>
                <c:pt idx="377">
                  <c:v>8.4709518909724846E-4</c:v>
                </c:pt>
                <c:pt idx="378">
                  <c:v>6.4745788036932386E-3</c:v>
                </c:pt>
                <c:pt idx="379">
                  <c:v>1.0331927054322331E-4</c:v>
                </c:pt>
                <c:pt idx="380">
                  <c:v>2.4306614747879471E-2</c:v>
                </c:pt>
                <c:pt idx="381">
                  <c:v>2.1196270197411187E-3</c:v>
                </c:pt>
                <c:pt idx="382">
                  <c:v>2.0750527735706386E-2</c:v>
                </c:pt>
                <c:pt idx="383">
                  <c:v>2.0750527735706386E-2</c:v>
                </c:pt>
                <c:pt idx="384">
                  <c:v>2.8019170905351835E-2</c:v>
                </c:pt>
                <c:pt idx="385">
                  <c:v>3.9843291740925775E-2</c:v>
                </c:pt>
                <c:pt idx="386">
                  <c:v>2.6571672897196932E-2</c:v>
                </c:pt>
                <c:pt idx="387">
                  <c:v>2.7643018492099512E-2</c:v>
                </c:pt>
                <c:pt idx="388">
                  <c:v>2.0962750472109989E-2</c:v>
                </c:pt>
                <c:pt idx="389">
                  <c:v>3.032249033469581E-2</c:v>
                </c:pt>
                <c:pt idx="390">
                  <c:v>3.5887415045706687E-2</c:v>
                </c:pt>
                <c:pt idx="391">
                  <c:v>3.9588089158698742E-2</c:v>
                </c:pt>
                <c:pt idx="392">
                  <c:v>3.9800686334136033E-2</c:v>
                </c:pt>
                <c:pt idx="393">
                  <c:v>3.0592113456142041E-2</c:v>
                </c:pt>
                <c:pt idx="394">
                  <c:v>3.6824581132864603E-2</c:v>
                </c:pt>
                <c:pt idx="395">
                  <c:v>3.401131182990999E-2</c:v>
                </c:pt>
                <c:pt idx="396">
                  <c:v>1.9527026296348404E-2</c:v>
                </c:pt>
                <c:pt idx="397">
                  <c:v>1.9480385995154302E-2</c:v>
                </c:pt>
                <c:pt idx="398">
                  <c:v>1.4883980103817127E-2</c:v>
                </c:pt>
                <c:pt idx="399">
                  <c:v>3.9812966111791373E-2</c:v>
                </c:pt>
                <c:pt idx="400">
                  <c:v>3.240677708317391E-2</c:v>
                </c:pt>
                <c:pt idx="401">
                  <c:v>3.9870973941955497E-2</c:v>
                </c:pt>
                <c:pt idx="402">
                  <c:v>2.3653813708403467E-2</c:v>
                </c:pt>
                <c:pt idx="403">
                  <c:v>1.2851116750396969E-2</c:v>
                </c:pt>
                <c:pt idx="404">
                  <c:v>3.2675237684129478E-2</c:v>
                </c:pt>
                <c:pt idx="405">
                  <c:v>2.0346949960675778E-2</c:v>
                </c:pt>
                <c:pt idx="406">
                  <c:v>3.8888968538730036E-2</c:v>
                </c:pt>
                <c:pt idx="407">
                  <c:v>3.7585201462391409E-2</c:v>
                </c:pt>
                <c:pt idx="408">
                  <c:v>3.9056073373942617E-2</c:v>
                </c:pt>
                <c:pt idx="409">
                  <c:v>2.9232004583699771E-2</c:v>
                </c:pt>
                <c:pt idx="410">
                  <c:v>3.2758809098057937E-2</c:v>
                </c:pt>
                <c:pt idx="411">
                  <c:v>3.7097408719290806E-2</c:v>
                </c:pt>
                <c:pt idx="412">
                  <c:v>3.850049236261599E-2</c:v>
                </c:pt>
                <c:pt idx="413">
                  <c:v>3.3798879436715272E-2</c:v>
                </c:pt>
                <c:pt idx="414">
                  <c:v>3.7898220188445575E-2</c:v>
                </c:pt>
                <c:pt idx="415">
                  <c:v>8.3135440254632903E-3</c:v>
                </c:pt>
                <c:pt idx="416">
                  <c:v>1.3458208667886691E-2</c:v>
                </c:pt>
                <c:pt idx="417">
                  <c:v>3.8571730909812141E-2</c:v>
                </c:pt>
                <c:pt idx="418">
                  <c:v>2.9415912343219303E-2</c:v>
                </c:pt>
                <c:pt idx="419">
                  <c:v>3.2364996517283993E-2</c:v>
                </c:pt>
                <c:pt idx="420">
                  <c:v>2.697785019220399E-2</c:v>
                </c:pt>
                <c:pt idx="421">
                  <c:v>5.6855313435190923E-3</c:v>
                </c:pt>
                <c:pt idx="422">
                  <c:v>2.9664008477737554E-3</c:v>
                </c:pt>
                <c:pt idx="423">
                  <c:v>3.9395756701881043E-2</c:v>
                </c:pt>
                <c:pt idx="424">
                  <c:v>3.2829937745518663E-3</c:v>
                </c:pt>
                <c:pt idx="425">
                  <c:v>1.8784988672658445E-2</c:v>
                </c:pt>
                <c:pt idx="426">
                  <c:v>1.7441774628094129E-2</c:v>
                </c:pt>
                <c:pt idx="427">
                  <c:v>2.7183560925873118E-3</c:v>
                </c:pt>
                <c:pt idx="428">
                  <c:v>3.4502158990282715E-2</c:v>
                </c:pt>
                <c:pt idx="429">
                  <c:v>1.992478852132145E-2</c:v>
                </c:pt>
                <c:pt idx="430">
                  <c:v>3.7725512747402129E-2</c:v>
                </c:pt>
                <c:pt idx="431">
                  <c:v>3.6116319644781882E-2</c:v>
                </c:pt>
                <c:pt idx="432">
                  <c:v>3.9787556947617916E-2</c:v>
                </c:pt>
                <c:pt idx="433">
                  <c:v>1.9457078469998317E-2</c:v>
                </c:pt>
                <c:pt idx="434">
                  <c:v>2.91383880432441E-2</c:v>
                </c:pt>
                <c:pt idx="435">
                  <c:v>7.8366619925276104E-3</c:v>
                </c:pt>
                <c:pt idx="436">
                  <c:v>3.0255109339001027E-2</c:v>
                </c:pt>
                <c:pt idx="437">
                  <c:v>2.9576228738011936E-2</c:v>
                </c:pt>
                <c:pt idx="438">
                  <c:v>2.4959241996742411E-2</c:v>
                </c:pt>
                <c:pt idx="439">
                  <c:v>2.4645096351407093E-2</c:v>
                </c:pt>
                <c:pt idx="440">
                  <c:v>3.9725156737292329E-2</c:v>
                </c:pt>
                <c:pt idx="441">
                  <c:v>3.0501566332666732E-2</c:v>
                </c:pt>
                <c:pt idx="442">
                  <c:v>2.5633365000619808E-2</c:v>
                </c:pt>
                <c:pt idx="443">
                  <c:v>3.401131182990999E-2</c:v>
                </c:pt>
                <c:pt idx="444">
                  <c:v>2.2953538855478423E-2</c:v>
                </c:pt>
                <c:pt idx="445">
                  <c:v>1.5182879652588281E-3</c:v>
                </c:pt>
                <c:pt idx="446">
                  <c:v>1.9946838328684054E-2</c:v>
                </c:pt>
                <c:pt idx="447">
                  <c:v>3.5502009583616649E-2</c:v>
                </c:pt>
                <c:pt idx="448">
                  <c:v>1.3857952485199287E-2</c:v>
                </c:pt>
                <c:pt idx="449">
                  <c:v>3.1012601961829245E-2</c:v>
                </c:pt>
                <c:pt idx="450">
                  <c:v>3.9568255120342968E-2</c:v>
                </c:pt>
                <c:pt idx="451">
                  <c:v>3.7250662339487921E-2</c:v>
                </c:pt>
                <c:pt idx="452">
                  <c:v>2.8931656732269308E-2</c:v>
                </c:pt>
                <c:pt idx="453">
                  <c:v>2.1200715006075562E-2</c:v>
                </c:pt>
                <c:pt idx="454">
                  <c:v>2.5392294813307854E-2</c:v>
                </c:pt>
                <c:pt idx="455">
                  <c:v>1.8662889665396361E-3</c:v>
                </c:pt>
                <c:pt idx="456">
                  <c:v>6.6860980850075667E-3</c:v>
                </c:pt>
                <c:pt idx="457">
                  <c:v>3.5587254872586162E-2</c:v>
                </c:pt>
                <c:pt idx="458">
                  <c:v>3.7571462129146721E-2</c:v>
                </c:pt>
                <c:pt idx="459">
                  <c:v>3.2049270616853046E-2</c:v>
                </c:pt>
                <c:pt idx="460">
                  <c:v>3.6838379181005181E-2</c:v>
                </c:pt>
                <c:pt idx="461">
                  <c:v>1.0877878907797491E-2</c:v>
                </c:pt>
                <c:pt idx="462">
                  <c:v>6.813277557986064E-3</c:v>
                </c:pt>
                <c:pt idx="463">
                  <c:v>7.3536386595715892E-3</c:v>
                </c:pt>
                <c:pt idx="464">
                  <c:v>3.9088178953563001E-2</c:v>
                </c:pt>
                <c:pt idx="465">
                  <c:v>3.8949144719711892E-2</c:v>
                </c:pt>
                <c:pt idx="466">
                  <c:v>2.4596749737175554E-2</c:v>
                </c:pt>
                <c:pt idx="467">
                  <c:v>3.0076201062818601E-2</c:v>
                </c:pt>
                <c:pt idx="468">
                  <c:v>3.6067955376077182E-2</c:v>
                </c:pt>
                <c:pt idx="469">
                  <c:v>3.6478371904640101E-2</c:v>
                </c:pt>
                <c:pt idx="470">
                  <c:v>1.6511687995689209E-2</c:v>
                </c:pt>
                <c:pt idx="471">
                  <c:v>2.2207230526690293E-2</c:v>
                </c:pt>
                <c:pt idx="472">
                  <c:v>3.3971731344545189E-2</c:v>
                </c:pt>
                <c:pt idx="473">
                  <c:v>1.3697306571235194E-2</c:v>
                </c:pt>
                <c:pt idx="474">
                  <c:v>7.8799956094242427E-3</c:v>
                </c:pt>
                <c:pt idx="475">
                  <c:v>1.0598606155570796E-2</c:v>
                </c:pt>
                <c:pt idx="476">
                  <c:v>1.7443130550749818E-2</c:v>
                </c:pt>
                <c:pt idx="477">
                  <c:v>2.0891476209330049E-2</c:v>
                </c:pt>
                <c:pt idx="478">
                  <c:v>3.9149168349590799E-2</c:v>
                </c:pt>
                <c:pt idx="479">
                  <c:v>3.3002635417850298E-2</c:v>
                </c:pt>
                <c:pt idx="480">
                  <c:v>3.9838025141078245E-2</c:v>
                </c:pt>
                <c:pt idx="481">
                  <c:v>1.0172864929513789E-2</c:v>
                </c:pt>
                <c:pt idx="482">
                  <c:v>1.1728306573016202E-4</c:v>
                </c:pt>
                <c:pt idx="483">
                  <c:v>2.4524223776070119E-2</c:v>
                </c:pt>
                <c:pt idx="484">
                  <c:v>3.9450013617352758E-2</c:v>
                </c:pt>
                <c:pt idx="485">
                  <c:v>3.6853920370262853E-2</c:v>
                </c:pt>
                <c:pt idx="486">
                  <c:v>3.4758559715655446E-2</c:v>
                </c:pt>
                <c:pt idx="487">
                  <c:v>4.5014636802791375E-3</c:v>
                </c:pt>
                <c:pt idx="488">
                  <c:v>3.0368697751232805E-2</c:v>
                </c:pt>
                <c:pt idx="489">
                  <c:v>2.7665244392147952E-2</c:v>
                </c:pt>
                <c:pt idx="490">
                  <c:v>1.0038948745944789E-2</c:v>
                </c:pt>
                <c:pt idx="491">
                  <c:v>3.3304810335767494E-2</c:v>
                </c:pt>
                <c:pt idx="492">
                  <c:v>2.8396061210877083E-2</c:v>
                </c:pt>
                <c:pt idx="493">
                  <c:v>2.5176579174329215E-2</c:v>
                </c:pt>
                <c:pt idx="494">
                  <c:v>1.6555554704373924E-2</c:v>
                </c:pt>
                <c:pt idx="495">
                  <c:v>8.7022009109265219E-3</c:v>
                </c:pt>
                <c:pt idx="496">
                  <c:v>2.4064806069356889E-2</c:v>
                </c:pt>
                <c:pt idx="497">
                  <c:v>2.2905305745945102E-2</c:v>
                </c:pt>
                <c:pt idx="498">
                  <c:v>7.1926829713382925E-3</c:v>
                </c:pt>
                <c:pt idx="499">
                  <c:v>3.6211304058665336E-2</c:v>
                </c:pt>
                <c:pt idx="500">
                  <c:v>3.0233981962317327E-2</c:v>
                </c:pt>
                <c:pt idx="501">
                  <c:v>2.4282434140496613E-2</c:v>
                </c:pt>
                <c:pt idx="502">
                  <c:v>3.6735822400087548E-2</c:v>
                </c:pt>
                <c:pt idx="503">
                  <c:v>1.616258687639522E-2</c:v>
                </c:pt>
                <c:pt idx="504">
                  <c:v>9.9236988336933746E-3</c:v>
                </c:pt>
                <c:pt idx="505">
                  <c:v>5.8043182555846367E-4</c:v>
                </c:pt>
                <c:pt idx="506">
                  <c:v>3.5788024711508555E-2</c:v>
                </c:pt>
                <c:pt idx="507">
                  <c:v>3.981527260061983E-2</c:v>
                </c:pt>
                <c:pt idx="508">
                  <c:v>2.9208965752371113E-2</c:v>
                </c:pt>
                <c:pt idx="509">
                  <c:v>3.9312405129754882E-2</c:v>
                </c:pt>
                <c:pt idx="510">
                  <c:v>3.8707674842526262E-2</c:v>
                </c:pt>
                <c:pt idx="511">
                  <c:v>2.862955923808129E-2</c:v>
                </c:pt>
                <c:pt idx="512">
                  <c:v>2.8652856896111929E-2</c:v>
                </c:pt>
                <c:pt idx="513">
                  <c:v>3.9776515303243123E-2</c:v>
                </c:pt>
                <c:pt idx="514">
                  <c:v>1.8394661487565422E-2</c:v>
                </c:pt>
                <c:pt idx="515">
                  <c:v>3.9272174065766094E-2</c:v>
                </c:pt>
                <c:pt idx="516">
                  <c:v>3.0679737635123747E-2</c:v>
                </c:pt>
                <c:pt idx="517">
                  <c:v>1.992478852132145E-2</c:v>
                </c:pt>
                <c:pt idx="518">
                  <c:v>7.0342379314926621E-3</c:v>
                </c:pt>
                <c:pt idx="519">
                  <c:v>2.6284076100482352E-2</c:v>
                </c:pt>
                <c:pt idx="520">
                  <c:v>3.7861769314759826E-2</c:v>
                </c:pt>
                <c:pt idx="521">
                  <c:v>3.641652948249486E-2</c:v>
                </c:pt>
                <c:pt idx="522">
                  <c:v>1.2658589619673206E-2</c:v>
                </c:pt>
                <c:pt idx="523">
                  <c:v>3.9426088994837634E-2</c:v>
                </c:pt>
                <c:pt idx="524">
                  <c:v>3.9629489602594985E-2</c:v>
                </c:pt>
                <c:pt idx="525">
                  <c:v>3.9582971098781027E-2</c:v>
                </c:pt>
                <c:pt idx="526">
                  <c:v>1.7308785493341725E-2</c:v>
                </c:pt>
                <c:pt idx="527">
                  <c:v>2.7546888701657654E-2</c:v>
                </c:pt>
                <c:pt idx="528">
                  <c:v>3.8844877889125183E-2</c:v>
                </c:pt>
                <c:pt idx="529">
                  <c:v>1.05709521128954E-3</c:v>
                </c:pt>
                <c:pt idx="530">
                  <c:v>1.0529751116462207E-2</c:v>
                </c:pt>
                <c:pt idx="531">
                  <c:v>2.8464795639951739E-2</c:v>
                </c:pt>
                <c:pt idx="532">
                  <c:v>2.6691298030696833E-2</c:v>
                </c:pt>
                <c:pt idx="533">
                  <c:v>1.5688037921580317E-2</c:v>
                </c:pt>
                <c:pt idx="534">
                  <c:v>3.658544132141895E-2</c:v>
                </c:pt>
                <c:pt idx="535">
                  <c:v>3.5433323012999722E-2</c:v>
                </c:pt>
                <c:pt idx="536">
                  <c:v>3.9563574349840223E-2</c:v>
                </c:pt>
                <c:pt idx="537">
                  <c:v>2.8582935044419916E-2</c:v>
                </c:pt>
                <c:pt idx="538">
                  <c:v>3.5028996461763502E-2</c:v>
                </c:pt>
                <c:pt idx="539">
                  <c:v>2.7496117415479731E-3</c:v>
                </c:pt>
                <c:pt idx="540">
                  <c:v>1.4406124817055492E-2</c:v>
                </c:pt>
                <c:pt idx="541">
                  <c:v>3.3024152052339904E-2</c:v>
                </c:pt>
                <c:pt idx="542">
                  <c:v>2.082025702291198E-2</c:v>
                </c:pt>
                <c:pt idx="543">
                  <c:v>3.5687625711278113E-2</c:v>
                </c:pt>
                <c:pt idx="544">
                  <c:v>2.7073183809271855E-2</c:v>
                </c:pt>
                <c:pt idx="545">
                  <c:v>2.8091161321506315E-2</c:v>
                </c:pt>
                <c:pt idx="546">
                  <c:v>3.6148417891462836E-2</c:v>
                </c:pt>
                <c:pt idx="547">
                  <c:v>1.4572263102965898E-2</c:v>
                </c:pt>
                <c:pt idx="548">
                  <c:v>3.8697626004184978E-2</c:v>
                </c:pt>
                <c:pt idx="549">
                  <c:v>6.1952101736215343E-3</c:v>
                </c:pt>
                <c:pt idx="550">
                  <c:v>5.9828023172913249E-3</c:v>
                </c:pt>
                <c:pt idx="551">
                  <c:v>1.2410755607363134E-2</c:v>
                </c:pt>
                <c:pt idx="552">
                  <c:v>2.4209891390453219E-2</c:v>
                </c:pt>
                <c:pt idx="553">
                  <c:v>3.6984406916025524E-2</c:v>
                </c:pt>
                <c:pt idx="554">
                  <c:v>3.2132591623462249E-2</c:v>
                </c:pt>
                <c:pt idx="555">
                  <c:v>3.5153214247320513E-2</c:v>
                </c:pt>
                <c:pt idx="556">
                  <c:v>3.6099253132185177E-2</c:v>
                </c:pt>
                <c:pt idx="557">
                  <c:v>3.9865933454725971E-2</c:v>
                </c:pt>
                <c:pt idx="558">
                  <c:v>3.4183038304577501E-2</c:v>
                </c:pt>
                <c:pt idx="559">
                  <c:v>3.8075864432661123E-2</c:v>
                </c:pt>
                <c:pt idx="560">
                  <c:v>1.5220058759150532E-2</c:v>
                </c:pt>
                <c:pt idx="561">
                  <c:v>2.3918267731429587E-2</c:v>
                </c:pt>
                <c:pt idx="562">
                  <c:v>3.8571730909812141E-2</c:v>
                </c:pt>
                <c:pt idx="563">
                  <c:v>3.5135547253507919E-2</c:v>
                </c:pt>
                <c:pt idx="564">
                  <c:v>3.8098269512246506E-2</c:v>
                </c:pt>
                <c:pt idx="565">
                  <c:v>8.9783107866033586E-3</c:v>
                </c:pt>
                <c:pt idx="566">
                  <c:v>2.7713964322085137E-2</c:v>
                </c:pt>
                <c:pt idx="567">
                  <c:v>9.8247384061777143E-3</c:v>
                </c:pt>
                <c:pt idx="568">
                  <c:v>3.2963223049718299E-2</c:v>
                </c:pt>
                <c:pt idx="569">
                  <c:v>3.9826083705459647E-2</c:v>
                </c:pt>
                <c:pt idx="570">
                  <c:v>2.9461775359799783E-2</c:v>
                </c:pt>
                <c:pt idx="571">
                  <c:v>2.7406061183183634E-2</c:v>
                </c:pt>
                <c:pt idx="572">
                  <c:v>3.1188008014024639E-2</c:v>
                </c:pt>
                <c:pt idx="573">
                  <c:v>2.0583271479165208E-2</c:v>
                </c:pt>
                <c:pt idx="574">
                  <c:v>3.6067955376077182E-2</c:v>
                </c:pt>
                <c:pt idx="575">
                  <c:v>2.4401872339308912E-2</c:v>
                </c:pt>
                <c:pt idx="576">
                  <c:v>3.925134341882372E-2</c:v>
                </c:pt>
                <c:pt idx="577">
                  <c:v>3.9680149315285206E-2</c:v>
                </c:pt>
                <c:pt idx="578">
                  <c:v>1.3677295710020038E-2</c:v>
                </c:pt>
                <c:pt idx="579">
                  <c:v>1.3102646715811668E-2</c:v>
                </c:pt>
                <c:pt idx="580">
                  <c:v>3.7467419575310176E-2</c:v>
                </c:pt>
                <c:pt idx="581">
                  <c:v>5.4753384509909934E-3</c:v>
                </c:pt>
                <c:pt idx="582">
                  <c:v>3.1685256352759587E-2</c:v>
                </c:pt>
                <c:pt idx="583">
                  <c:v>2.3025906444780291E-2</c:v>
                </c:pt>
                <c:pt idx="584">
                  <c:v>3.7969483442711047E-2</c:v>
                </c:pt>
                <c:pt idx="585">
                  <c:v>3.1963099238006498E-2</c:v>
                </c:pt>
                <c:pt idx="586">
                  <c:v>3.7921623245367929E-2</c:v>
                </c:pt>
                <c:pt idx="587">
                  <c:v>3.8311491267892787E-2</c:v>
                </c:pt>
                <c:pt idx="588">
                  <c:v>3.8561749895408816E-2</c:v>
                </c:pt>
                <c:pt idx="589">
                  <c:v>3.3623034186262543E-2</c:v>
                </c:pt>
                <c:pt idx="590">
                  <c:v>3.2488853047175775E-2</c:v>
                </c:pt>
                <c:pt idx="591">
                  <c:v>3.9876861741375176E-2</c:v>
                </c:pt>
                <c:pt idx="592">
                  <c:v>2.9507591929906547E-2</c:v>
                </c:pt>
                <c:pt idx="593">
                  <c:v>2.0725385667217124E-2</c:v>
                </c:pt>
                <c:pt idx="594">
                  <c:v>3.9879903839857116E-2</c:v>
                </c:pt>
                <c:pt idx="595">
                  <c:v>3.9285459143516617E-2</c:v>
                </c:pt>
                <c:pt idx="596">
                  <c:v>3.6337609323899088E-2</c:v>
                </c:pt>
                <c:pt idx="597">
                  <c:v>3.433407857688834E-2</c:v>
                </c:pt>
                <c:pt idx="598">
                  <c:v>2.1774029990451162E-2</c:v>
                </c:pt>
                <c:pt idx="599">
                  <c:v>3.887144281371769E-2</c:v>
                </c:pt>
                <c:pt idx="600">
                  <c:v>2.2277862467173844E-2</c:v>
                </c:pt>
                <c:pt idx="601">
                  <c:v>3.9647262842100392E-2</c:v>
                </c:pt>
                <c:pt idx="602">
                  <c:v>1.9643772636120542E-2</c:v>
                </c:pt>
                <c:pt idx="603">
                  <c:v>1.6270010898322682E-2</c:v>
                </c:pt>
                <c:pt idx="604">
                  <c:v>3.3044420691245517E-2</c:v>
                </c:pt>
                <c:pt idx="605">
                  <c:v>3.4594682248819085E-2</c:v>
                </c:pt>
                <c:pt idx="606">
                  <c:v>3.9285871004986095E-2</c:v>
                </c:pt>
                <c:pt idx="607">
                  <c:v>3.7559258493111071E-2</c:v>
                </c:pt>
                <c:pt idx="608">
                  <c:v>3.3934384407096813E-2</c:v>
                </c:pt>
                <c:pt idx="609">
                  <c:v>3.6338556782819331E-2</c:v>
                </c:pt>
                <c:pt idx="610">
                  <c:v>3.6164423500119156E-2</c:v>
                </c:pt>
                <c:pt idx="611">
                  <c:v>3.5705443591137441E-2</c:v>
                </c:pt>
                <c:pt idx="612">
                  <c:v>3.9625013487389574E-2</c:v>
                </c:pt>
                <c:pt idx="613">
                  <c:v>3.8132668470512485E-2</c:v>
                </c:pt>
                <c:pt idx="614">
                  <c:v>3.2197125158323542E-2</c:v>
                </c:pt>
                <c:pt idx="615">
                  <c:v>2.3267272184478695E-2</c:v>
                </c:pt>
                <c:pt idx="616">
                  <c:v>2.9711801997173052E-2</c:v>
                </c:pt>
                <c:pt idx="617">
                  <c:v>3.6584522795426989E-2</c:v>
                </c:pt>
                <c:pt idx="618">
                  <c:v>1.8052665722906171E-2</c:v>
                </c:pt>
                <c:pt idx="619">
                  <c:v>3.9767695340097386E-2</c:v>
                </c:pt>
                <c:pt idx="620">
                  <c:v>3.8300620700187714E-2</c:v>
                </c:pt>
                <c:pt idx="621">
                  <c:v>3.9680149315285206E-2</c:v>
                </c:pt>
                <c:pt idx="622">
                  <c:v>3.9332214030476764E-2</c:v>
                </c:pt>
                <c:pt idx="623">
                  <c:v>3.9186359030593719E-2</c:v>
                </c:pt>
                <c:pt idx="624">
                  <c:v>2.7807025615586158E-2</c:v>
                </c:pt>
                <c:pt idx="625">
                  <c:v>3.9880424348881512E-2</c:v>
                </c:pt>
                <c:pt idx="626">
                  <c:v>3.016644135357447E-2</c:v>
                </c:pt>
                <c:pt idx="627">
                  <c:v>1.9759307781620685E-2</c:v>
                </c:pt>
                <c:pt idx="628">
                  <c:v>3.3739286459304282E-2</c:v>
                </c:pt>
                <c:pt idx="629">
                  <c:v>3.0074835349075697E-2</c:v>
                </c:pt>
                <c:pt idx="630">
                  <c:v>3.9830307237646766E-2</c:v>
                </c:pt>
                <c:pt idx="631">
                  <c:v>3.2216901856383491E-2</c:v>
                </c:pt>
                <c:pt idx="632">
                  <c:v>3.3641475608643646E-2</c:v>
                </c:pt>
                <c:pt idx="633">
                  <c:v>3.9208657318004526E-2</c:v>
                </c:pt>
                <c:pt idx="634">
                  <c:v>1.5008312685080776E-2</c:v>
                </c:pt>
                <c:pt idx="635">
                  <c:v>2.1343764558074897E-2</c:v>
                </c:pt>
                <c:pt idx="636">
                  <c:v>2.7452075004475555E-2</c:v>
                </c:pt>
                <c:pt idx="637">
                  <c:v>2.9207572353255693E-2</c:v>
                </c:pt>
                <c:pt idx="638">
                  <c:v>2.327486363710047E-3</c:v>
                </c:pt>
                <c:pt idx="639">
                  <c:v>3.8697626004184978E-2</c:v>
                </c:pt>
                <c:pt idx="640">
                  <c:v>9.1803558559598233E-3</c:v>
                </c:pt>
                <c:pt idx="641">
                  <c:v>3.0946569040665218E-2</c:v>
                </c:pt>
                <c:pt idx="642">
                  <c:v>3.5502009583616649E-2</c:v>
                </c:pt>
                <c:pt idx="643">
                  <c:v>2.0537382957936026E-2</c:v>
                </c:pt>
                <c:pt idx="644">
                  <c:v>3.9735523099048611E-2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3-4033-8FD9-9CA3EF01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73199"/>
        <c:axId val="2042437375"/>
      </c:scatterChart>
      <c:valAx>
        <c:axId val="20387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437375"/>
        <c:crosses val="autoZero"/>
        <c:crossBetween val="midCat"/>
      </c:valAx>
      <c:valAx>
        <c:axId val="20424373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03877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_xlchart.v3.0</cx:f>
      </cx:numDim>
    </cx:data>
  </cx:chartData>
  <cx:chart>
    <cx:plotArea>
      <cx:plotAreaRegion>
        <cx:series layoutId="boxWhisker" uniqueId="{2305E98A-12C7-4282-A6F7-16038E273864}">
          <cx:spPr>
            <a:ln>
              <a:solidFill>
                <a:srgbClr val="FFFF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.xml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54145</xdr:colOff>
      <xdr:row>0</xdr:row>
      <xdr:rowOff>57149</xdr:rowOff>
    </xdr:from>
    <xdr:to>
      <xdr:col>17</xdr:col>
      <xdr:colOff>248521</xdr:colOff>
      <xdr:row>31</xdr:row>
      <xdr:rowOff>57819</xdr:rowOff>
    </xdr:to>
    <xdr:pic>
      <xdr:nvPicPr>
        <xdr:cNvPr id="2" name="Imagem 1" descr="Recorte de Tela">
          <a:extLst>
            <a:ext uri="{FF2B5EF4-FFF2-40B4-BE49-F238E27FC236}">
              <a16:creationId xmlns:a16="http://schemas.microsoft.com/office/drawing/2014/main" id="{86A1C7F1-604B-47EE-AE03-923A9791A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3995" y="57149"/>
          <a:ext cx="5756976" cy="442979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18</xdr:col>
      <xdr:colOff>152400</xdr:colOff>
      <xdr:row>8</xdr:row>
      <xdr:rowOff>19050</xdr:rowOff>
    </xdr:from>
    <xdr:to>
      <xdr:col>25</xdr:col>
      <xdr:colOff>457200</xdr:colOff>
      <xdr:row>27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DB2207-CCBC-46BE-B122-FF91C71BF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19049</xdr:colOff>
      <xdr:row>47</xdr:row>
      <xdr:rowOff>66675</xdr:rowOff>
    </xdr:from>
    <xdr:to>
      <xdr:col>16</xdr:col>
      <xdr:colOff>66674</xdr:colOff>
      <xdr:row>65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155B5C8-28AF-4A2E-A8E6-46F0C9544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899" y="6781800"/>
              <a:ext cx="5000625" cy="2505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no.oliveira/Desktop/L.ARP03%20-%20KNN%20e%20Fun&#231;&#245;es%20Discrimina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Vendas Carros (Ex01-02-03)"/>
      <sheetName val="DATA_População (Ex04)"/>
      <sheetName val="DIN_População"/>
    </sheetNames>
    <sheetDataSet>
      <sheetData sheetId="0"/>
      <sheetData sheetId="1">
        <row r="1">
          <cell r="D1" t="str">
            <v>Dist.Normal</v>
          </cell>
        </row>
        <row r="2">
          <cell r="C2">
            <v>61.18</v>
          </cell>
          <cell r="D2">
            <v>3.5047896891860705E-2</v>
          </cell>
        </row>
        <row r="3">
          <cell r="C3">
            <v>56.12</v>
          </cell>
          <cell r="D3">
            <v>3.9880912239576904E-2</v>
          </cell>
        </row>
        <row r="4">
          <cell r="C4">
            <v>53.82</v>
          </cell>
          <cell r="D4">
            <v>3.8862624657813698E-2</v>
          </cell>
        </row>
        <row r="5">
          <cell r="C5">
            <v>67.78</v>
          </cell>
          <cell r="D5">
            <v>2.015982066929177E-2</v>
          </cell>
        </row>
        <row r="6">
          <cell r="C6">
            <v>52.71</v>
          </cell>
          <cell r="D6">
            <v>3.7661464297287124E-2</v>
          </cell>
        </row>
        <row r="7">
          <cell r="C7">
            <v>57.61</v>
          </cell>
          <cell r="D7">
            <v>3.9426449918947733E-2</v>
          </cell>
        </row>
        <row r="8">
          <cell r="C8">
            <v>54.58</v>
          </cell>
          <cell r="D8">
            <v>3.9426088994837634E-2</v>
          </cell>
        </row>
        <row r="9">
          <cell r="C9">
            <v>58.55</v>
          </cell>
          <cell r="D9">
            <v>3.8698200063299146E-2</v>
          </cell>
        </row>
        <row r="10">
          <cell r="C10">
            <v>50.36</v>
          </cell>
          <cell r="D10">
            <v>3.3836536325433701E-2</v>
          </cell>
        </row>
        <row r="11">
          <cell r="C11">
            <v>54.95</v>
          </cell>
          <cell r="D11">
            <v>3.9620498283442378E-2</v>
          </cell>
        </row>
        <row r="12">
          <cell r="C12">
            <v>57.43</v>
          </cell>
          <cell r="D12">
            <v>3.9527620022040376E-2</v>
          </cell>
        </row>
        <row r="13">
          <cell r="C13">
            <v>48.45</v>
          </cell>
          <cell r="D13">
            <v>2.9780115669121435E-2</v>
          </cell>
        </row>
        <row r="14">
          <cell r="C14">
            <v>47.74</v>
          </cell>
          <cell r="D14">
            <v>2.8136743810560572E-2</v>
          </cell>
        </row>
        <row r="15">
          <cell r="C15">
            <v>54.69</v>
          </cell>
          <cell r="D15">
            <v>3.9489429346452387E-2</v>
          </cell>
        </row>
        <row r="16">
          <cell r="C16">
            <v>56.4</v>
          </cell>
          <cell r="D16">
            <v>3.9862537415182975E-2</v>
          </cell>
        </row>
        <row r="17">
          <cell r="C17">
            <v>50.63</v>
          </cell>
          <cell r="D17">
            <v>3.4351716597446819E-2</v>
          </cell>
        </row>
        <row r="18">
          <cell r="C18">
            <v>53.92</v>
          </cell>
          <cell r="D18">
            <v>3.8949144719711892E-2</v>
          </cell>
        </row>
        <row r="19">
          <cell r="C19">
            <v>48.7</v>
          </cell>
          <cell r="D19">
            <v>3.0344923347860507E-2</v>
          </cell>
        </row>
        <row r="20">
          <cell r="C20">
            <v>58.21</v>
          </cell>
          <cell r="D20">
            <v>3.8999776825479504E-2</v>
          </cell>
        </row>
        <row r="21">
          <cell r="C21">
            <v>55.67</v>
          </cell>
          <cell r="D21">
            <v>3.9845005110008075E-2</v>
          </cell>
        </row>
        <row r="22">
          <cell r="C22">
            <v>57.41</v>
          </cell>
          <cell r="D22">
            <v>3.953808691090846E-2</v>
          </cell>
        </row>
        <row r="23">
          <cell r="C23">
            <v>62.41</v>
          </cell>
          <cell r="D23">
            <v>3.2676484544931432E-2</v>
          </cell>
        </row>
        <row r="24">
          <cell r="C24">
            <v>60.76</v>
          </cell>
          <cell r="D24">
            <v>3.5772369669678498E-2</v>
          </cell>
        </row>
        <row r="25">
          <cell r="C25">
            <v>58.36</v>
          </cell>
          <cell r="D25">
            <v>3.8871974823251325E-2</v>
          </cell>
        </row>
        <row r="26">
          <cell r="C26">
            <v>51.09</v>
          </cell>
          <cell r="D26">
            <v>3.5188469393823647E-2</v>
          </cell>
        </row>
        <row r="27">
          <cell r="C27">
            <v>67.23</v>
          </cell>
          <cell r="D27">
            <v>2.1464563862853961E-2</v>
          </cell>
        </row>
        <row r="28">
          <cell r="C28">
            <v>67.5</v>
          </cell>
          <cell r="D28">
            <v>2.0821691897408949E-2</v>
          </cell>
        </row>
        <row r="29">
          <cell r="C29">
            <v>61.23</v>
          </cell>
          <cell r="D29">
            <v>3.4958528166924928E-2</v>
          </cell>
        </row>
        <row r="30">
          <cell r="C30">
            <v>58.42</v>
          </cell>
          <cell r="D30">
            <v>3.881852733830124E-2</v>
          </cell>
        </row>
        <row r="31">
          <cell r="C31">
            <v>58.2</v>
          </cell>
          <cell r="D31">
            <v>3.9008000024689654E-2</v>
          </cell>
        </row>
        <row r="32">
          <cell r="C32">
            <v>57.59</v>
          </cell>
          <cell r="D32">
            <v>3.9438308832658329E-2</v>
          </cell>
        </row>
        <row r="33">
          <cell r="C33">
            <v>70.05</v>
          </cell>
          <cell r="D33">
            <v>1.5072575022077289E-2</v>
          </cell>
        </row>
        <row r="34">
          <cell r="C34">
            <v>63</v>
          </cell>
          <cell r="D34">
            <v>3.1427530200228385E-2</v>
          </cell>
        </row>
        <row r="35">
          <cell r="C35">
            <v>76.400000000000006</v>
          </cell>
          <cell r="D35">
            <v>5.0827906072080141E-3</v>
          </cell>
        </row>
        <row r="36">
          <cell r="C36">
            <v>53.71</v>
          </cell>
          <cell r="D36">
            <v>3.8763200108387595E-2</v>
          </cell>
        </row>
        <row r="37">
          <cell r="C37">
            <v>58.4</v>
          </cell>
          <cell r="D37">
            <v>3.8836490239174605E-2</v>
          </cell>
        </row>
        <row r="38">
          <cell r="C38">
            <v>62.47</v>
          </cell>
          <cell r="D38">
            <v>3.2552409522513724E-2</v>
          </cell>
        </row>
        <row r="39">
          <cell r="C39">
            <v>58.6</v>
          </cell>
          <cell r="D39">
            <v>3.8650281568900748E-2</v>
          </cell>
        </row>
        <row r="40">
          <cell r="C40">
            <v>49.21</v>
          </cell>
          <cell r="D40">
            <v>3.1469558810973054E-2</v>
          </cell>
        </row>
        <row r="41">
          <cell r="C41">
            <v>27.69</v>
          </cell>
          <cell r="D41">
            <v>7.0769856138279321E-4</v>
          </cell>
        </row>
        <row r="42">
          <cell r="C42">
            <v>42.51</v>
          </cell>
          <cell r="D42">
            <v>1.5858552871862219E-2</v>
          </cell>
        </row>
        <row r="43">
          <cell r="C43">
            <v>53.57</v>
          </cell>
          <cell r="D43">
            <v>3.8630271151246363E-2</v>
          </cell>
        </row>
        <row r="44">
          <cell r="C44">
            <v>43.68</v>
          </cell>
          <cell r="D44">
            <v>1.8461950998004927E-2</v>
          </cell>
        </row>
        <row r="45">
          <cell r="C45">
            <v>48.66</v>
          </cell>
          <cell r="D45">
            <v>3.0255109339001027E-2</v>
          </cell>
        </row>
        <row r="46">
          <cell r="C46">
            <v>43.59</v>
          </cell>
          <cell r="D46">
            <v>1.8256205613492737E-2</v>
          </cell>
        </row>
        <row r="47">
          <cell r="C47">
            <v>36.630000000000003</v>
          </cell>
          <cell r="D47">
            <v>6.0054285542737772E-3</v>
          </cell>
        </row>
        <row r="48">
          <cell r="C48">
            <v>48.7</v>
          </cell>
          <cell r="D48">
            <v>3.0344923347860507E-2</v>
          </cell>
        </row>
        <row r="49">
          <cell r="C49">
            <v>48.52</v>
          </cell>
          <cell r="D49">
            <v>2.9939078486212592E-2</v>
          </cell>
        </row>
        <row r="50">
          <cell r="C50">
            <v>50.61</v>
          </cell>
          <cell r="D50">
            <v>3.4314144830735978E-2</v>
          </cell>
        </row>
        <row r="51">
          <cell r="C51">
            <v>54.18</v>
          </cell>
          <cell r="D51">
            <v>3.9156681922480681E-2</v>
          </cell>
        </row>
        <row r="52">
          <cell r="C52">
            <v>52.18</v>
          </cell>
          <cell r="D52">
            <v>3.6940318510053208E-2</v>
          </cell>
        </row>
        <row r="53">
          <cell r="C53">
            <v>58.32</v>
          </cell>
          <cell r="D53">
            <v>3.8906869726111973E-2</v>
          </cell>
        </row>
        <row r="54">
          <cell r="C54">
            <v>33.479999999999997</v>
          </cell>
          <cell r="D54">
            <v>3.0966863487537442E-3</v>
          </cell>
        </row>
        <row r="55">
          <cell r="C55">
            <v>40.56</v>
          </cell>
          <cell r="D55">
            <v>1.1940916308902505E-2</v>
          </cell>
        </row>
        <row r="56">
          <cell r="C56">
            <v>54.11</v>
          </cell>
          <cell r="D56">
            <v>3.9103296544366638E-2</v>
          </cell>
        </row>
        <row r="57">
          <cell r="C57">
            <v>52.73</v>
          </cell>
          <cell r="D57">
            <v>3.7686879820700285E-2</v>
          </cell>
        </row>
        <row r="58">
          <cell r="C58">
            <v>53.68</v>
          </cell>
          <cell r="D58">
            <v>3.8735315583170817E-2</v>
          </cell>
        </row>
        <row r="59">
          <cell r="C59">
            <v>51.92</v>
          </cell>
          <cell r="D59">
            <v>3.6554078506298715E-2</v>
          </cell>
        </row>
        <row r="60">
          <cell r="C60">
            <v>44.22</v>
          </cell>
          <cell r="D60">
            <v>1.9712504279308731E-2</v>
          </cell>
        </row>
        <row r="61">
          <cell r="C61">
            <v>51.95</v>
          </cell>
          <cell r="D61">
            <v>3.6599699583781689E-2</v>
          </cell>
        </row>
        <row r="62">
          <cell r="C62">
            <v>71.790000000000006</v>
          </cell>
          <cell r="D62">
            <v>1.1647571750678449E-2</v>
          </cell>
        </row>
        <row r="63">
          <cell r="C63">
            <v>57.16</v>
          </cell>
          <cell r="D63">
            <v>3.9655779885134357E-2</v>
          </cell>
        </row>
        <row r="64">
          <cell r="C64">
            <v>53.67</v>
          </cell>
          <cell r="D64">
            <v>3.8725947798925693E-2</v>
          </cell>
        </row>
        <row r="65">
          <cell r="C65">
            <v>51.82</v>
          </cell>
          <cell r="D65">
            <v>3.6400054034188861E-2</v>
          </cell>
        </row>
        <row r="66">
          <cell r="C66">
            <v>50.35</v>
          </cell>
          <cell r="D66">
            <v>3.3817131542504673E-2</v>
          </cell>
        </row>
        <row r="67">
          <cell r="C67">
            <v>48.45</v>
          </cell>
          <cell r="D67">
            <v>2.9780115669121435E-2</v>
          </cell>
        </row>
        <row r="68">
          <cell r="C68">
            <v>52.06</v>
          </cell>
          <cell r="D68">
            <v>3.6764635423407362E-2</v>
          </cell>
        </row>
        <row r="69">
          <cell r="C69">
            <v>49.49</v>
          </cell>
          <cell r="D69">
            <v>3.2069167267564272E-2</v>
          </cell>
        </row>
        <row r="70">
          <cell r="C70">
            <v>56.58</v>
          </cell>
          <cell r="D70">
            <v>3.983424561816646E-2</v>
          </cell>
        </row>
        <row r="71">
          <cell r="C71">
            <v>68.06</v>
          </cell>
          <cell r="D71">
            <v>1.9503701949451027E-2</v>
          </cell>
        </row>
        <row r="72">
          <cell r="C72">
            <v>59.33</v>
          </cell>
          <cell r="D72">
            <v>3.7849551166927793E-2</v>
          </cell>
        </row>
        <row r="73">
          <cell r="C73">
            <v>58.11</v>
          </cell>
          <cell r="D73">
            <v>3.9080329394875601E-2</v>
          </cell>
        </row>
        <row r="74">
          <cell r="C74">
            <v>35.159999999999997</v>
          </cell>
          <cell r="D74">
            <v>4.4634221048155927E-3</v>
          </cell>
        </row>
        <row r="75">
          <cell r="C75">
            <v>47.95</v>
          </cell>
          <cell r="D75">
            <v>2.8628150232740689E-2</v>
          </cell>
        </row>
        <row r="76">
          <cell r="C76">
            <v>55.93</v>
          </cell>
          <cell r="D76">
            <v>3.987558904827404E-2</v>
          </cell>
        </row>
        <row r="77">
          <cell r="C77">
            <v>62.11</v>
          </cell>
          <cell r="D77">
            <v>3.3286022164860901E-2</v>
          </cell>
        </row>
        <row r="78">
          <cell r="C78">
            <v>52.46</v>
          </cell>
          <cell r="D78">
            <v>3.7332619150821728E-2</v>
          </cell>
        </row>
        <row r="79">
          <cell r="C79">
            <v>43.39</v>
          </cell>
          <cell r="D79">
            <v>1.7802005585314036E-2</v>
          </cell>
        </row>
        <row r="80">
          <cell r="C80">
            <v>62.14</v>
          </cell>
          <cell r="D80">
            <v>3.3225904944377091E-2</v>
          </cell>
        </row>
        <row r="81">
          <cell r="C81">
            <v>59.67</v>
          </cell>
          <cell r="D81">
            <v>3.7414218475288225E-2</v>
          </cell>
        </row>
        <row r="82">
          <cell r="C82">
            <v>65.010000000000005</v>
          </cell>
          <cell r="D82">
            <v>2.6810791879246256E-2</v>
          </cell>
        </row>
        <row r="83">
          <cell r="C83">
            <v>40.799999999999997</v>
          </cell>
          <cell r="D83">
            <v>1.2390661766143153E-2</v>
          </cell>
        </row>
        <row r="84">
          <cell r="C84">
            <v>56.95</v>
          </cell>
          <cell r="D84">
            <v>3.973572838713528E-2</v>
          </cell>
        </row>
        <row r="85">
          <cell r="C85">
            <v>64.150000000000006</v>
          </cell>
          <cell r="D85">
            <v>2.8838884441267105E-2</v>
          </cell>
        </row>
        <row r="86">
          <cell r="C86">
            <v>43.01</v>
          </cell>
          <cell r="D86">
            <v>1.6951246706428946E-2</v>
          </cell>
        </row>
        <row r="87">
          <cell r="C87">
            <v>64.930000000000007</v>
          </cell>
          <cell r="D87">
            <v>2.7001692553943527E-2</v>
          </cell>
        </row>
        <row r="88">
          <cell r="C88">
            <v>64.12</v>
          </cell>
          <cell r="D88">
            <v>2.8908479052142149E-2</v>
          </cell>
        </row>
        <row r="89">
          <cell r="C89">
            <v>50.05</v>
          </cell>
          <cell r="D89">
            <v>3.322469132425785E-2</v>
          </cell>
        </row>
        <row r="90">
          <cell r="C90">
            <v>45.46</v>
          </cell>
          <cell r="D90">
            <v>2.2662840847031473E-2</v>
          </cell>
        </row>
        <row r="91">
          <cell r="C91">
            <v>58.84</v>
          </cell>
          <cell r="D91">
            <v>3.8407738077264761E-2</v>
          </cell>
        </row>
        <row r="92">
          <cell r="C92">
            <v>63.99</v>
          </cell>
          <cell r="D92">
            <v>2.9208965752371113E-2</v>
          </cell>
        </row>
        <row r="93">
          <cell r="C93">
            <v>46.25</v>
          </cell>
          <cell r="D93">
            <v>2.4571113429912663E-2</v>
          </cell>
        </row>
        <row r="94">
          <cell r="C94">
            <v>49.05</v>
          </cell>
          <cell r="D94">
            <v>3.112102321201015E-2</v>
          </cell>
        </row>
        <row r="95">
          <cell r="C95">
            <v>36.28</v>
          </cell>
          <cell r="D95">
            <v>5.6067331467518694E-3</v>
          </cell>
        </row>
        <row r="96">
          <cell r="C96">
            <v>61.88</v>
          </cell>
          <cell r="D96">
            <v>3.3740465868265519E-2</v>
          </cell>
        </row>
        <row r="97">
          <cell r="C97">
            <v>35.369999999999997</v>
          </cell>
          <cell r="D97">
            <v>4.6628668592707647E-3</v>
          </cell>
        </row>
        <row r="98">
          <cell r="C98">
            <v>42.89</v>
          </cell>
          <cell r="D98">
            <v>1.6686123614714655E-2</v>
          </cell>
        </row>
        <row r="99">
          <cell r="C99">
            <v>48.74</v>
          </cell>
          <cell r="D99">
            <v>3.0434517340580652E-2</v>
          </cell>
        </row>
        <row r="100">
          <cell r="C100">
            <v>51.62</v>
          </cell>
          <cell r="D100">
            <v>3.6083129948864825E-2</v>
          </cell>
        </row>
        <row r="101">
          <cell r="C101">
            <v>64.61</v>
          </cell>
          <cell r="D101">
            <v>2.7761223955549065E-2</v>
          </cell>
        </row>
        <row r="102">
          <cell r="C102">
            <v>46.95</v>
          </cell>
          <cell r="D102">
            <v>2.6258629037478647E-2</v>
          </cell>
        </row>
        <row r="103">
          <cell r="C103">
            <v>55.3</v>
          </cell>
          <cell r="D103">
            <v>3.9755191243891257E-2</v>
          </cell>
        </row>
        <row r="104">
          <cell r="C104">
            <v>43.79</v>
          </cell>
          <cell r="D104">
            <v>1.8714511743131681E-2</v>
          </cell>
        </row>
        <row r="105">
          <cell r="C105">
            <v>50.6</v>
          </cell>
          <cell r="D105">
            <v>3.4295322951311109E-2</v>
          </cell>
        </row>
        <row r="106">
          <cell r="C106">
            <v>50.61</v>
          </cell>
          <cell r="D106">
            <v>3.4314144830735978E-2</v>
          </cell>
        </row>
        <row r="107">
          <cell r="C107">
            <v>51.91</v>
          </cell>
          <cell r="D107">
            <v>3.6538811091522495E-2</v>
          </cell>
        </row>
        <row r="108">
          <cell r="C108">
            <v>46.22</v>
          </cell>
          <cell r="D108">
            <v>2.449858517174382E-2</v>
          </cell>
        </row>
        <row r="109">
          <cell r="C109">
            <v>57</v>
          </cell>
          <cell r="D109">
            <v>3.9718266070263748E-2</v>
          </cell>
        </row>
        <row r="110">
          <cell r="C110">
            <v>33.450000000000003</v>
          </cell>
          <cell r="D110">
            <v>3.075747678904988E-3</v>
          </cell>
        </row>
        <row r="111">
          <cell r="C111">
            <v>42.03</v>
          </cell>
          <cell r="D111">
            <v>1.4840967117786522E-2</v>
          </cell>
        </row>
        <row r="112">
          <cell r="C112">
            <v>56.11</v>
          </cell>
          <cell r="D112">
            <v>3.9880990743823397E-2</v>
          </cell>
        </row>
        <row r="113">
          <cell r="C113">
            <v>55.81</v>
          </cell>
          <cell r="D113">
            <v>3.9864816758009347E-2</v>
          </cell>
        </row>
        <row r="114">
          <cell r="C114">
            <v>49.29</v>
          </cell>
          <cell r="D114">
            <v>3.1642251862924034E-2</v>
          </cell>
        </row>
        <row r="115">
          <cell r="C115">
            <v>60.19</v>
          </cell>
          <cell r="D115">
            <v>3.6676035753970368E-2</v>
          </cell>
        </row>
        <row r="116">
          <cell r="C116">
            <v>53.16</v>
          </cell>
          <cell r="D116">
            <v>3.8200528845572401E-2</v>
          </cell>
        </row>
        <row r="117">
          <cell r="C117">
            <v>48.07</v>
          </cell>
          <cell r="D117">
            <v>2.8907077280305872E-2</v>
          </cell>
        </row>
        <row r="118">
          <cell r="C118">
            <v>45.68</v>
          </cell>
          <cell r="D118">
            <v>2.3193381717294955E-2</v>
          </cell>
        </row>
        <row r="119">
          <cell r="C119">
            <v>39.01</v>
          </cell>
          <cell r="D119">
            <v>9.2750533267965622E-3</v>
          </cell>
        </row>
        <row r="120">
          <cell r="C120">
            <v>48.51</v>
          </cell>
          <cell r="D120">
            <v>2.9916407356893857E-2</v>
          </cell>
        </row>
        <row r="121">
          <cell r="C121">
            <v>43.11</v>
          </cell>
          <cell r="D121">
            <v>1.7173509728337505E-2</v>
          </cell>
        </row>
        <row r="122">
          <cell r="C122">
            <v>45.86</v>
          </cell>
          <cell r="D122">
            <v>2.3628183597825952E-2</v>
          </cell>
        </row>
        <row r="123">
          <cell r="C123">
            <v>66.06</v>
          </cell>
          <cell r="D123">
            <v>2.4282434140496613E-2</v>
          </cell>
        </row>
        <row r="124">
          <cell r="C124">
            <v>52.51</v>
          </cell>
          <cell r="D124">
            <v>3.7400026384099956E-2</v>
          </cell>
        </row>
        <row r="125">
          <cell r="C125">
            <v>46.54</v>
          </cell>
          <cell r="D125">
            <v>2.5271664162045356E-2</v>
          </cell>
        </row>
        <row r="126">
          <cell r="C126">
            <v>47.92</v>
          </cell>
          <cell r="D126">
            <v>2.8558197877989928E-2</v>
          </cell>
        </row>
        <row r="127">
          <cell r="C127">
            <v>53.05</v>
          </cell>
          <cell r="D127">
            <v>3.807516386409146E-2</v>
          </cell>
        </row>
        <row r="128">
          <cell r="C128">
            <v>47.83</v>
          </cell>
          <cell r="D128">
            <v>2.8347834895850393E-2</v>
          </cell>
        </row>
        <row r="129">
          <cell r="C129">
            <v>44.42</v>
          </cell>
          <cell r="D129">
            <v>2.0181941083591427E-2</v>
          </cell>
        </row>
        <row r="130">
          <cell r="C130">
            <v>49.31</v>
          </cell>
          <cell r="D130">
            <v>3.1685256352759587E-2</v>
          </cell>
        </row>
        <row r="131">
          <cell r="C131">
            <v>58.67</v>
          </cell>
          <cell r="D131">
            <v>3.8581675951442136E-2</v>
          </cell>
        </row>
        <row r="132">
          <cell r="C132">
            <v>51.78</v>
          </cell>
          <cell r="D132">
            <v>3.6337609323899088E-2</v>
          </cell>
        </row>
        <row r="133">
          <cell r="C133">
            <v>51.14</v>
          </cell>
          <cell r="D133">
            <v>3.527614509651289E-2</v>
          </cell>
        </row>
        <row r="134">
          <cell r="C134">
            <v>53.57</v>
          </cell>
          <cell r="D134">
            <v>3.8630271151246363E-2</v>
          </cell>
        </row>
        <row r="135">
          <cell r="C135">
            <v>58.97</v>
          </cell>
          <cell r="D135">
            <v>3.8267798044546997E-2</v>
          </cell>
        </row>
        <row r="136">
          <cell r="C136">
            <v>50.75</v>
          </cell>
          <cell r="D136">
            <v>3.4575110177364435E-2</v>
          </cell>
        </row>
        <row r="137">
          <cell r="C137">
            <v>47.64</v>
          </cell>
          <cell r="D137">
            <v>2.7901392211044446E-2</v>
          </cell>
        </row>
        <row r="138">
          <cell r="C138">
            <v>59.09</v>
          </cell>
          <cell r="D138">
            <v>3.8133358576078059E-2</v>
          </cell>
        </row>
        <row r="139">
          <cell r="C139">
            <v>49.3</v>
          </cell>
          <cell r="D139">
            <v>3.1663762628367897E-2</v>
          </cell>
        </row>
        <row r="140">
          <cell r="C140">
            <v>31.38</v>
          </cell>
          <cell r="D140">
            <v>1.8845516558884268E-3</v>
          </cell>
        </row>
        <row r="141">
          <cell r="C141">
            <v>52.03</v>
          </cell>
          <cell r="D141">
            <v>3.6720019694701414E-2</v>
          </cell>
        </row>
        <row r="142">
          <cell r="C142">
            <v>39.04</v>
          </cell>
          <cell r="D142">
            <v>9.3226419713751969E-3</v>
          </cell>
        </row>
        <row r="143">
          <cell r="C143">
            <v>43.6</v>
          </cell>
          <cell r="D143">
            <v>1.8279025580273767E-2</v>
          </cell>
        </row>
        <row r="144">
          <cell r="C144">
            <v>42.37</v>
          </cell>
          <cell r="D144">
            <v>1.5558454494091071E-2</v>
          </cell>
        </row>
        <row r="145">
          <cell r="C145">
            <v>53.61</v>
          </cell>
          <cell r="D145">
            <v>3.8668977130082542E-2</v>
          </cell>
        </row>
        <row r="146">
          <cell r="C146">
            <v>49.35</v>
          </cell>
          <cell r="D146">
            <v>3.1771059749195064E-2</v>
          </cell>
        </row>
        <row r="147">
          <cell r="C147">
            <v>50.7</v>
          </cell>
          <cell r="D147">
            <v>3.4482456547433427E-2</v>
          </cell>
        </row>
        <row r="148">
          <cell r="C148">
            <v>45.87</v>
          </cell>
          <cell r="D148">
            <v>2.3652352309933782E-2</v>
          </cell>
        </row>
        <row r="149">
          <cell r="C149">
            <v>38.97</v>
          </cell>
          <cell r="D149">
            <v>9.2118505840425823E-3</v>
          </cell>
        </row>
        <row r="150">
          <cell r="C150">
            <v>52.23</v>
          </cell>
          <cell r="D150">
            <v>3.7012195329199173E-2</v>
          </cell>
        </row>
        <row r="151">
          <cell r="C151">
            <v>47.87</v>
          </cell>
          <cell r="D151">
            <v>2.8441421794265065E-2</v>
          </cell>
        </row>
        <row r="152">
          <cell r="C152">
            <v>56.74</v>
          </cell>
          <cell r="D152">
            <v>3.9798294764231003E-2</v>
          </cell>
        </row>
        <row r="153">
          <cell r="C153">
            <v>48.53</v>
          </cell>
          <cell r="D153">
            <v>2.9961736854137142E-2</v>
          </cell>
        </row>
        <row r="154">
          <cell r="C154">
            <v>61.01</v>
          </cell>
          <cell r="D154">
            <v>3.5346856858236027E-2</v>
          </cell>
        </row>
        <row r="155">
          <cell r="C155">
            <v>57.37</v>
          </cell>
          <cell r="D155">
            <v>3.9558554612701087E-2</v>
          </cell>
        </row>
        <row r="156">
          <cell r="C156">
            <v>46.42</v>
          </cell>
          <cell r="D156">
            <v>2.4981936972086238E-2</v>
          </cell>
        </row>
        <row r="157">
          <cell r="C157">
            <v>46.68</v>
          </cell>
          <cell r="D157">
            <v>2.560927051327647E-2</v>
          </cell>
        </row>
        <row r="158">
          <cell r="C158">
            <v>46.81</v>
          </cell>
          <cell r="D158">
            <v>2.5922252491460403E-2</v>
          </cell>
        </row>
        <row r="159">
          <cell r="C159">
            <v>57.61</v>
          </cell>
          <cell r="D159">
            <v>3.9426449918947733E-2</v>
          </cell>
        </row>
        <row r="160">
          <cell r="C160">
            <v>38.81</v>
          </cell>
          <cell r="D160">
            <v>8.9618841046641071E-3</v>
          </cell>
        </row>
        <row r="161">
          <cell r="C161">
            <v>58.97</v>
          </cell>
          <cell r="D161">
            <v>3.8267798044546997E-2</v>
          </cell>
        </row>
        <row r="162">
          <cell r="C162">
            <v>53.07</v>
          </cell>
          <cell r="D162">
            <v>3.8098269512246506E-2</v>
          </cell>
        </row>
        <row r="163">
          <cell r="C163">
            <v>45.66</v>
          </cell>
          <cell r="D163">
            <v>2.3145104411484277E-2</v>
          </cell>
        </row>
        <row r="164">
          <cell r="C164">
            <v>64.989999999999995</v>
          </cell>
          <cell r="D164">
            <v>2.6858551187445425E-2</v>
          </cell>
        </row>
        <row r="165">
          <cell r="C165">
            <v>36.43</v>
          </cell>
          <cell r="D165">
            <v>5.7751203365294518E-3</v>
          </cell>
        </row>
        <row r="166">
          <cell r="C166">
            <v>59.21</v>
          </cell>
          <cell r="D166">
            <v>3.79939235098882E-2</v>
          </cell>
        </row>
        <row r="167">
          <cell r="C167">
            <v>47.23</v>
          </cell>
          <cell r="D167">
            <v>2.6928705345822396E-2</v>
          </cell>
        </row>
        <row r="168">
          <cell r="C168">
            <v>47.18</v>
          </cell>
          <cell r="D168">
            <v>2.6809347647566269E-2</v>
          </cell>
        </row>
        <row r="169">
          <cell r="C169">
            <v>56.36</v>
          </cell>
          <cell r="D169">
            <v>3.9867074179793995E-2</v>
          </cell>
        </row>
        <row r="170">
          <cell r="C170">
            <v>55.44</v>
          </cell>
          <cell r="D170">
            <v>3.9795553367229834E-2</v>
          </cell>
        </row>
        <row r="171">
          <cell r="C171">
            <v>52.07</v>
          </cell>
          <cell r="D171">
            <v>3.6779445865899214E-2</v>
          </cell>
        </row>
        <row r="172">
          <cell r="C172">
            <v>48.13</v>
          </cell>
          <cell r="D172">
            <v>2.9045990772475976E-2</v>
          </cell>
        </row>
        <row r="173">
          <cell r="C173">
            <v>41.83</v>
          </cell>
          <cell r="D173">
            <v>1.4426683852638521E-2</v>
          </cell>
        </row>
        <row r="174">
          <cell r="C174">
            <v>61.29</v>
          </cell>
          <cell r="D174">
            <v>3.4850437126705776E-2</v>
          </cell>
        </row>
        <row r="175">
          <cell r="C175">
            <v>51.25</v>
          </cell>
          <cell r="D175">
            <v>3.5466682222610652E-2</v>
          </cell>
        </row>
        <row r="176">
          <cell r="C176">
            <v>69.52</v>
          </cell>
          <cell r="D176">
            <v>1.6206044368030584E-2</v>
          </cell>
        </row>
        <row r="177">
          <cell r="C177">
            <v>53.62</v>
          </cell>
          <cell r="D177">
            <v>3.8678563050358106E-2</v>
          </cell>
        </row>
        <row r="178">
          <cell r="C178">
            <v>66.87</v>
          </cell>
          <cell r="D178">
            <v>2.2327390825707272E-2</v>
          </cell>
        </row>
        <row r="179">
          <cell r="C179">
            <v>42.38</v>
          </cell>
          <cell r="D179">
            <v>1.5579801677823595E-2</v>
          </cell>
        </row>
        <row r="180">
          <cell r="C180">
            <v>49.25</v>
          </cell>
          <cell r="D180">
            <v>3.1556039481938226E-2</v>
          </cell>
        </row>
        <row r="181">
          <cell r="C181">
            <v>62.29</v>
          </cell>
          <cell r="D181">
            <v>3.2922501675050897E-2</v>
          </cell>
        </row>
        <row r="182">
          <cell r="C182">
            <v>55.64</v>
          </cell>
          <cell r="D182">
            <v>3.9839745783414884E-2</v>
          </cell>
        </row>
        <row r="183">
          <cell r="C183">
            <v>57.23</v>
          </cell>
          <cell r="D183">
            <v>3.9625285246648517E-2</v>
          </cell>
        </row>
        <row r="184">
          <cell r="C184">
            <v>49.66</v>
          </cell>
          <cell r="D184">
            <v>3.2426378100337369E-2</v>
          </cell>
        </row>
        <row r="185">
          <cell r="C185">
            <v>50.81</v>
          </cell>
          <cell r="D185">
            <v>3.468547933444395E-2</v>
          </cell>
        </row>
        <row r="186">
          <cell r="C186">
            <v>59.75</v>
          </cell>
          <cell r="D186">
            <v>3.7306253234646002E-2</v>
          </cell>
        </row>
        <row r="187">
          <cell r="C187">
            <v>41.15</v>
          </cell>
          <cell r="D187">
            <v>1.3063592521127718E-2</v>
          </cell>
        </row>
        <row r="188">
          <cell r="C188">
            <v>61.92</v>
          </cell>
          <cell r="D188">
            <v>3.3662267156958726E-2</v>
          </cell>
        </row>
        <row r="189">
          <cell r="C189">
            <v>59.82</v>
          </cell>
          <cell r="D189">
            <v>3.7210086961437835E-2</v>
          </cell>
        </row>
        <row r="190">
          <cell r="C190">
            <v>47.01</v>
          </cell>
          <cell r="D190">
            <v>2.6402540183539533E-2</v>
          </cell>
        </row>
        <row r="191">
          <cell r="C191">
            <v>54.63</v>
          </cell>
          <cell r="D191">
            <v>3.9455458895344193E-2</v>
          </cell>
        </row>
        <row r="192">
          <cell r="C192">
            <v>57.5</v>
          </cell>
          <cell r="D192">
            <v>3.9489764602485079E-2</v>
          </cell>
        </row>
        <row r="193">
          <cell r="C193">
            <v>52.36</v>
          </cell>
          <cell r="D193">
            <v>3.7195381022662892E-2</v>
          </cell>
        </row>
        <row r="194">
          <cell r="C194">
            <v>54.25</v>
          </cell>
          <cell r="D194">
            <v>3.9208220205233103E-2</v>
          </cell>
        </row>
        <row r="195">
          <cell r="C195">
            <v>52.22</v>
          </cell>
          <cell r="D195">
            <v>3.6997882732446988E-2</v>
          </cell>
        </row>
        <row r="196">
          <cell r="C196">
            <v>55.84</v>
          </cell>
          <cell r="D196">
            <v>3.9868047416782161E-2</v>
          </cell>
        </row>
        <row r="197">
          <cell r="C197">
            <v>43.83</v>
          </cell>
          <cell r="D197">
            <v>1.8806642331046081E-2</v>
          </cell>
        </row>
        <row r="198">
          <cell r="C198">
            <v>67.53</v>
          </cell>
          <cell r="D198">
            <v>2.0750527735706386E-2</v>
          </cell>
        </row>
        <row r="199">
          <cell r="C199">
            <v>54.05</v>
          </cell>
          <cell r="D199">
            <v>3.9056073373942617E-2</v>
          </cell>
        </row>
        <row r="200">
          <cell r="C200">
            <v>60.82</v>
          </cell>
          <cell r="D200">
            <v>3.5671813630730853E-2</v>
          </cell>
        </row>
        <row r="201">
          <cell r="C201">
            <v>60.23</v>
          </cell>
          <cell r="D201">
            <v>3.6615760939746063E-2</v>
          </cell>
        </row>
        <row r="202">
          <cell r="C202">
            <v>50.73</v>
          </cell>
          <cell r="D202">
            <v>3.453812243347841E-2</v>
          </cell>
        </row>
        <row r="203">
          <cell r="C203">
            <v>64.010000000000005</v>
          </cell>
          <cell r="D203">
            <v>2.9162855117849971E-2</v>
          </cell>
        </row>
        <row r="204">
          <cell r="C204">
            <v>55.65</v>
          </cell>
          <cell r="D204">
            <v>3.9841538630310556E-2</v>
          </cell>
        </row>
        <row r="205">
          <cell r="C205">
            <v>54.9</v>
          </cell>
          <cell r="D205">
            <v>3.9597336408354736E-2</v>
          </cell>
        </row>
        <row r="206">
          <cell r="C206">
            <v>61.73</v>
          </cell>
          <cell r="D206">
            <v>3.4030485898618797E-2</v>
          </cell>
        </row>
        <row r="207">
          <cell r="C207">
            <v>55.1</v>
          </cell>
          <cell r="D207">
            <v>3.9684116103065332E-2</v>
          </cell>
        </row>
        <row r="208">
          <cell r="C208">
            <v>58.46</v>
          </cell>
          <cell r="D208">
            <v>3.8782161376716577E-2</v>
          </cell>
        </row>
        <row r="209">
          <cell r="C209">
            <v>64.36</v>
          </cell>
          <cell r="D209">
            <v>2.834925066085479E-2</v>
          </cell>
        </row>
        <row r="210">
          <cell r="C210">
            <v>61.28</v>
          </cell>
          <cell r="D210">
            <v>3.4868516176259835E-2</v>
          </cell>
        </row>
        <row r="211">
          <cell r="C211">
            <v>50.6</v>
          </cell>
          <cell r="D211">
            <v>3.4295322951311109E-2</v>
          </cell>
        </row>
        <row r="212">
          <cell r="C212">
            <v>67.39</v>
          </cell>
          <cell r="D212">
            <v>2.1083099198094243E-2</v>
          </cell>
        </row>
        <row r="213">
          <cell r="C213">
            <v>61.46</v>
          </cell>
          <cell r="D213">
            <v>3.4539242111275299E-2</v>
          </cell>
        </row>
        <row r="214">
          <cell r="C214">
            <v>57.02</v>
          </cell>
          <cell r="D214">
            <v>3.9711005498258359E-2</v>
          </cell>
        </row>
        <row r="215">
          <cell r="C215">
            <v>61.74</v>
          </cell>
          <cell r="D215">
            <v>3.401131182990999E-2</v>
          </cell>
        </row>
        <row r="216">
          <cell r="C216">
            <v>39.479999999999997</v>
          </cell>
          <cell r="D216">
            <v>1.0038948745944789E-2</v>
          </cell>
        </row>
        <row r="217">
          <cell r="C217">
            <v>56.91</v>
          </cell>
          <cell r="D217">
            <v>3.9748988753146371E-2</v>
          </cell>
        </row>
        <row r="218">
          <cell r="C218">
            <v>67.3</v>
          </cell>
          <cell r="D218">
            <v>2.1297501503826716E-2</v>
          </cell>
        </row>
        <row r="219">
          <cell r="C219">
            <v>64.08</v>
          </cell>
          <cell r="D219">
            <v>2.9001127437760132E-2</v>
          </cell>
        </row>
        <row r="220">
          <cell r="C220">
            <v>52.08</v>
          </cell>
          <cell r="D220">
            <v>3.6794225504790994E-2</v>
          </cell>
        </row>
        <row r="221">
          <cell r="C221">
            <v>65.88</v>
          </cell>
          <cell r="D221">
            <v>2.471760924960632E-2</v>
          </cell>
        </row>
        <row r="222">
          <cell r="C222">
            <v>56.41</v>
          </cell>
          <cell r="D222">
            <v>3.986130371722213E-2</v>
          </cell>
        </row>
        <row r="223">
          <cell r="C223">
            <v>52.49</v>
          </cell>
          <cell r="D223">
            <v>3.7373160943103945E-2</v>
          </cell>
        </row>
        <row r="224">
          <cell r="C224">
            <v>52.05</v>
          </cell>
          <cell r="D224">
            <v>3.6749794219314805E-2</v>
          </cell>
        </row>
        <row r="225">
          <cell r="C225">
            <v>66.510000000000005</v>
          </cell>
          <cell r="D225">
            <v>2.3194841386989882E-2</v>
          </cell>
        </row>
        <row r="226">
          <cell r="C226">
            <v>53.13</v>
          </cell>
          <cell r="D226">
            <v>3.8166755212459998E-2</v>
          </cell>
        </row>
        <row r="227">
          <cell r="C227">
            <v>48.17</v>
          </cell>
          <cell r="D227">
            <v>2.91383880432441E-2</v>
          </cell>
        </row>
        <row r="228">
          <cell r="C228">
            <v>58.05</v>
          </cell>
          <cell r="D228">
            <v>3.9126863883714898E-2</v>
          </cell>
        </row>
        <row r="229">
          <cell r="C229">
            <v>61.72</v>
          </cell>
          <cell r="D229">
            <v>3.4049636749681929E-2</v>
          </cell>
        </row>
        <row r="230">
          <cell r="C230">
            <v>50.27</v>
          </cell>
          <cell r="D230">
            <v>3.3661082345557126E-2</v>
          </cell>
        </row>
        <row r="231">
          <cell r="C231">
            <v>53.28</v>
          </cell>
          <cell r="D231">
            <v>3.8332474708186758E-2</v>
          </cell>
        </row>
        <row r="232">
          <cell r="C232">
            <v>66.91</v>
          </cell>
          <cell r="D232">
            <v>2.2231255174100014E-2</v>
          </cell>
        </row>
        <row r="233">
          <cell r="C233">
            <v>47.56</v>
          </cell>
          <cell r="D233">
            <v>2.7712535070916811E-2</v>
          </cell>
        </row>
        <row r="234">
          <cell r="C234">
            <v>59.8</v>
          </cell>
          <cell r="D234">
            <v>3.7237723781343879E-2</v>
          </cell>
        </row>
        <row r="235">
          <cell r="C235">
            <v>62.18</v>
          </cell>
          <cell r="D235">
            <v>3.3145453780586642E-2</v>
          </cell>
        </row>
        <row r="236">
          <cell r="C236">
            <v>53.94</v>
          </cell>
          <cell r="D236">
            <v>3.8966004547176518E-2</v>
          </cell>
        </row>
        <row r="237">
          <cell r="C237">
            <v>78.73</v>
          </cell>
          <cell r="D237">
            <v>3.0831361963759548E-3</v>
          </cell>
        </row>
        <row r="238">
          <cell r="C238">
            <v>52.52</v>
          </cell>
          <cell r="D238">
            <v>3.7413410262702701E-2</v>
          </cell>
        </row>
        <row r="239">
          <cell r="C239">
            <v>51.02</v>
          </cell>
          <cell r="D239">
            <v>3.506461760684601E-2</v>
          </cell>
        </row>
        <row r="240">
          <cell r="C240">
            <v>38.69</v>
          </cell>
          <cell r="D240">
            <v>8.7773969368891858E-3</v>
          </cell>
        </row>
        <row r="241">
          <cell r="C241">
            <v>41.51</v>
          </cell>
          <cell r="D241">
            <v>1.3776291374605912E-2</v>
          </cell>
        </row>
        <row r="242">
          <cell r="C242">
            <v>58.32</v>
          </cell>
          <cell r="D242">
            <v>3.8906869726111973E-2</v>
          </cell>
        </row>
        <row r="243">
          <cell r="C243">
            <v>49.55</v>
          </cell>
          <cell r="D243">
            <v>3.2195851843676911E-2</v>
          </cell>
        </row>
        <row r="244">
          <cell r="C244">
            <v>60.72</v>
          </cell>
          <cell r="D244">
            <v>3.5838848147158972E-2</v>
          </cell>
        </row>
        <row r="245">
          <cell r="C245">
            <v>71.489999999999995</v>
          </cell>
          <cell r="D245">
            <v>1.220323372853359E-2</v>
          </cell>
        </row>
        <row r="246">
          <cell r="C246">
            <v>40.58</v>
          </cell>
          <cell r="D246">
            <v>1.1978026601890734E-2</v>
          </cell>
        </row>
        <row r="247">
          <cell r="C247">
            <v>52.83</v>
          </cell>
          <cell r="D247">
            <v>3.7811947656755406E-2</v>
          </cell>
        </row>
        <row r="248">
          <cell r="C248">
            <v>49.19</v>
          </cell>
          <cell r="D248">
            <v>3.1426218959437868E-2</v>
          </cell>
        </row>
        <row r="249">
          <cell r="C249">
            <v>51.15</v>
          </cell>
          <cell r="D249">
            <v>3.5293600623084002E-2</v>
          </cell>
        </row>
        <row r="250">
          <cell r="C250">
            <v>58.32</v>
          </cell>
          <cell r="D250">
            <v>3.8906869726111973E-2</v>
          </cell>
        </row>
        <row r="251">
          <cell r="C251">
            <v>55.48</v>
          </cell>
          <cell r="D251">
            <v>3.9805660845450716E-2</v>
          </cell>
        </row>
        <row r="252">
          <cell r="C252">
            <v>35.72</v>
          </cell>
          <cell r="D252">
            <v>5.0103659408394941E-3</v>
          </cell>
        </row>
        <row r="253">
          <cell r="C253">
            <v>67.95</v>
          </cell>
          <cell r="D253">
            <v>1.9760723270348977E-2</v>
          </cell>
        </row>
        <row r="254">
          <cell r="C254">
            <v>48.67</v>
          </cell>
          <cell r="D254">
            <v>3.0277583275280209E-2</v>
          </cell>
        </row>
        <row r="255">
          <cell r="C255">
            <v>50.9</v>
          </cell>
          <cell r="D255">
            <v>3.4849343158900918E-2</v>
          </cell>
        </row>
        <row r="256">
          <cell r="C256">
            <v>39.53</v>
          </cell>
          <cell r="D256">
            <v>1.0122514155563499E-2</v>
          </cell>
        </row>
        <row r="257">
          <cell r="C257">
            <v>66.069999999999993</v>
          </cell>
          <cell r="D257">
            <v>2.4258253346144825E-2</v>
          </cell>
        </row>
        <row r="258">
          <cell r="C258">
            <v>58.21</v>
          </cell>
          <cell r="D258">
            <v>3.8999776825479504E-2</v>
          </cell>
        </row>
        <row r="259">
          <cell r="C259">
            <v>38.71</v>
          </cell>
          <cell r="D259">
            <v>8.8079669472795885E-3</v>
          </cell>
        </row>
        <row r="260">
          <cell r="C260">
            <v>49.96</v>
          </cell>
          <cell r="D260">
            <v>3.3043195730319906E-2</v>
          </cell>
        </row>
        <row r="261">
          <cell r="C261">
            <v>58.3</v>
          </cell>
          <cell r="D261">
            <v>3.8924095531742711E-2</v>
          </cell>
        </row>
        <row r="262">
          <cell r="C262">
            <v>49.57</v>
          </cell>
          <cell r="D262">
            <v>3.2237933415197963E-2</v>
          </cell>
        </row>
        <row r="263">
          <cell r="C263">
            <v>59.89</v>
          </cell>
          <cell r="D263">
            <v>3.7112351234010611E-2</v>
          </cell>
        </row>
        <row r="264">
          <cell r="C264">
            <v>44.8</v>
          </cell>
          <cell r="D264">
            <v>2.1081660321848505E-2</v>
          </cell>
        </row>
        <row r="265">
          <cell r="C265">
            <v>49.51</v>
          </cell>
          <cell r="D265">
            <v>3.2111468336542742E-2</v>
          </cell>
        </row>
        <row r="266">
          <cell r="C266">
            <v>63.55</v>
          </cell>
          <cell r="D266">
            <v>3.0211481832161945E-2</v>
          </cell>
        </row>
        <row r="267">
          <cell r="C267">
            <v>62.85</v>
          </cell>
          <cell r="D267">
            <v>3.1750930691083541E-2</v>
          </cell>
        </row>
        <row r="268">
          <cell r="C268">
            <v>51.7</v>
          </cell>
          <cell r="D268">
            <v>3.6211304058665336E-2</v>
          </cell>
        </row>
        <row r="269">
          <cell r="C269">
            <v>42.65</v>
          </cell>
          <cell r="D269">
            <v>1.6161273855572852E-2</v>
          </cell>
        </row>
        <row r="270">
          <cell r="C270">
            <v>64.290000000000006</v>
          </cell>
          <cell r="D270">
            <v>2.8512927375932248E-2</v>
          </cell>
        </row>
        <row r="271">
          <cell r="C271">
            <v>49.75</v>
          </cell>
          <cell r="D271">
            <v>3.2613284290490326E-2</v>
          </cell>
        </row>
        <row r="272">
          <cell r="C272">
            <v>51.2</v>
          </cell>
          <cell r="D272">
            <v>3.5380477542821788E-2</v>
          </cell>
        </row>
        <row r="273">
          <cell r="C273">
            <v>44.23</v>
          </cell>
          <cell r="D273">
            <v>1.9735902017627906E-2</v>
          </cell>
        </row>
        <row r="274">
          <cell r="C274">
            <v>58.03</v>
          </cell>
          <cell r="D274">
            <v>3.9142074759416043E-2</v>
          </cell>
        </row>
        <row r="275">
          <cell r="C275">
            <v>47.02</v>
          </cell>
          <cell r="D275">
            <v>2.6426509506377132E-2</v>
          </cell>
        </row>
        <row r="276">
          <cell r="C276">
            <v>66.72</v>
          </cell>
          <cell r="D276">
            <v>2.2688385577785249E-2</v>
          </cell>
        </row>
        <row r="277">
          <cell r="C277">
            <v>52.94</v>
          </cell>
          <cell r="D277">
            <v>3.7945621639340434E-2</v>
          </cell>
        </row>
        <row r="278">
          <cell r="C278">
            <v>54.31</v>
          </cell>
          <cell r="D278">
            <v>3.9250920060620226E-2</v>
          </cell>
        </row>
        <row r="279">
          <cell r="C279">
            <v>47.28</v>
          </cell>
          <cell r="D279">
            <v>2.7047918676400332E-2</v>
          </cell>
        </row>
        <row r="280">
          <cell r="C280">
            <v>55.3</v>
          </cell>
          <cell r="D280">
            <v>3.9755191243891257E-2</v>
          </cell>
        </row>
        <row r="281">
          <cell r="C281">
            <v>60.86</v>
          </cell>
          <cell r="D281">
            <v>3.5604221734788222E-2</v>
          </cell>
        </row>
        <row r="282">
          <cell r="C282">
            <v>52.62</v>
          </cell>
          <cell r="D282">
            <v>3.7545449064664151E-2</v>
          </cell>
        </row>
        <row r="283">
          <cell r="C283">
            <v>53.09</v>
          </cell>
          <cell r="D283">
            <v>3.8121236797497793E-2</v>
          </cell>
        </row>
        <row r="284">
          <cell r="C284">
            <v>61.96</v>
          </cell>
          <cell r="D284">
            <v>3.358371269484909E-2</v>
          </cell>
        </row>
        <row r="285">
          <cell r="C285">
            <v>50.88</v>
          </cell>
          <cell r="D285">
            <v>3.481310573300983E-2</v>
          </cell>
        </row>
        <row r="286">
          <cell r="C286">
            <v>44.85</v>
          </cell>
          <cell r="D286">
            <v>2.1200715006075562E-2</v>
          </cell>
        </row>
        <row r="287">
          <cell r="C287">
            <v>45.01</v>
          </cell>
          <cell r="D287">
            <v>2.1582603071559101E-2</v>
          </cell>
        </row>
        <row r="288">
          <cell r="C288">
            <v>61.15</v>
          </cell>
          <cell r="D288">
            <v>3.5101206813814151E-2</v>
          </cell>
        </row>
        <row r="289">
          <cell r="C289">
            <v>48.01</v>
          </cell>
          <cell r="D289">
            <v>2.8767793172643934E-2</v>
          </cell>
        </row>
        <row r="290">
          <cell r="C290">
            <v>56.14</v>
          </cell>
          <cell r="D290">
            <v>3.9880635668586739E-2</v>
          </cell>
        </row>
        <row r="291">
          <cell r="C291">
            <v>46.71</v>
          </cell>
          <cell r="D291">
            <v>2.5681545010747969E-2</v>
          </cell>
        </row>
        <row r="292">
          <cell r="C292">
            <v>54.77</v>
          </cell>
          <cell r="D292">
            <v>3.953255636149073E-2</v>
          </cell>
        </row>
        <row r="293">
          <cell r="C293">
            <v>29.54</v>
          </cell>
          <cell r="D293">
            <v>1.1762275602834667E-3</v>
          </cell>
        </row>
        <row r="294">
          <cell r="C294">
            <v>44.8</v>
          </cell>
          <cell r="D294">
            <v>2.1081660321848505E-2</v>
          </cell>
        </row>
        <row r="295">
          <cell r="C295">
            <v>52.18</v>
          </cell>
          <cell r="D295">
            <v>3.6940318510053208E-2</v>
          </cell>
        </row>
        <row r="296">
          <cell r="C296">
            <v>62.6</v>
          </cell>
          <cell r="D296">
            <v>3.2281209792690661E-2</v>
          </cell>
        </row>
        <row r="297">
          <cell r="C297">
            <v>52.67</v>
          </cell>
          <cell r="D297">
            <v>3.7610233631535761E-2</v>
          </cell>
        </row>
        <row r="298">
          <cell r="C298">
            <v>66.489999999999995</v>
          </cell>
          <cell r="D298">
            <v>2.3243126716709663E-2</v>
          </cell>
        </row>
        <row r="299">
          <cell r="C299">
            <v>45.82</v>
          </cell>
          <cell r="D299">
            <v>2.3531520299863447E-2</v>
          </cell>
        </row>
        <row r="300">
          <cell r="C300">
            <v>18.95</v>
          </cell>
          <cell r="D300">
            <v>4.0421074820621098E-5</v>
          </cell>
        </row>
        <row r="301">
          <cell r="C301">
            <v>62.67</v>
          </cell>
          <cell r="D301">
            <v>3.2133868261307388E-2</v>
          </cell>
        </row>
        <row r="302">
          <cell r="C302">
            <v>53.73</v>
          </cell>
          <cell r="D302">
            <v>3.8781607162544855E-2</v>
          </cell>
        </row>
        <row r="303">
          <cell r="C303">
            <v>42.49</v>
          </cell>
          <cell r="D303">
            <v>1.581551951839142E-2</v>
          </cell>
        </row>
        <row r="304">
          <cell r="C304">
            <v>61.2</v>
          </cell>
          <cell r="D304">
            <v>3.5012226985907405E-2</v>
          </cell>
        </row>
        <row r="305">
          <cell r="C305">
            <v>58.83</v>
          </cell>
          <cell r="D305">
            <v>3.8418255116873447E-2</v>
          </cell>
        </row>
        <row r="306">
          <cell r="C306">
            <v>62.73</v>
          </cell>
          <cell r="D306">
            <v>3.2006863435465792E-2</v>
          </cell>
        </row>
        <row r="307">
          <cell r="C307">
            <v>60.31</v>
          </cell>
          <cell r="D307">
            <v>3.6493757738510955E-2</v>
          </cell>
        </row>
        <row r="308">
          <cell r="C308">
            <v>58.29</v>
          </cell>
          <cell r="D308">
            <v>3.8932652933933241E-2</v>
          </cell>
        </row>
        <row r="309">
          <cell r="C309">
            <v>67.06</v>
          </cell>
          <cell r="D309">
            <v>2.1871303734534067E-2</v>
          </cell>
        </row>
        <row r="310">
          <cell r="C310">
            <v>52.74</v>
          </cell>
          <cell r="D310">
            <v>3.7699537501528886E-2</v>
          </cell>
        </row>
        <row r="311">
          <cell r="C311">
            <v>43.72</v>
          </cell>
          <cell r="D311">
            <v>1.8553654045177684E-2</v>
          </cell>
        </row>
        <row r="312">
          <cell r="C312">
            <v>61.7</v>
          </cell>
          <cell r="D312">
            <v>3.4087868593500159E-2</v>
          </cell>
        </row>
        <row r="313">
          <cell r="C313">
            <v>65.239999999999995</v>
          </cell>
          <cell r="D313">
            <v>2.6260080097352593E-2</v>
          </cell>
        </row>
        <row r="314">
          <cell r="C314">
            <v>30.6</v>
          </cell>
          <cell r="D314">
            <v>1.5496019523490012E-3</v>
          </cell>
        </row>
        <row r="315">
          <cell r="C315">
            <v>63.63</v>
          </cell>
          <cell r="D315">
            <v>3.0031002130329876E-2</v>
          </cell>
        </row>
        <row r="316">
          <cell r="C316">
            <v>48.81</v>
          </cell>
          <cell r="D316">
            <v>3.0590766829958989E-2</v>
          </cell>
        </row>
        <row r="317">
          <cell r="C317">
            <v>66.39</v>
          </cell>
          <cell r="D317">
            <v>2.3484657120260918E-2</v>
          </cell>
        </row>
        <row r="318">
          <cell r="C318">
            <v>53.82</v>
          </cell>
          <cell r="D318">
            <v>3.8862624657813698E-2</v>
          </cell>
        </row>
        <row r="319">
          <cell r="C319">
            <v>56.2</v>
          </cell>
          <cell r="D319">
            <v>3.9878849496241361E-2</v>
          </cell>
        </row>
        <row r="320">
          <cell r="C320">
            <v>41.02</v>
          </cell>
          <cell r="D320">
            <v>1.2811313867399117E-2</v>
          </cell>
        </row>
        <row r="321">
          <cell r="C321">
            <v>50.98</v>
          </cell>
          <cell r="D321">
            <v>3.4993271622391901E-2</v>
          </cell>
        </row>
        <row r="322">
          <cell r="C322">
            <v>49.46</v>
          </cell>
          <cell r="D322">
            <v>3.2005580239711638E-2</v>
          </cell>
        </row>
        <row r="323">
          <cell r="C323">
            <v>43.86</v>
          </cell>
          <cell r="D323">
            <v>1.8875839728720714E-2</v>
          </cell>
        </row>
        <row r="324">
          <cell r="C324">
            <v>53.26</v>
          </cell>
          <cell r="D324">
            <v>3.831083497760656E-2</v>
          </cell>
        </row>
        <row r="325">
          <cell r="C325">
            <v>54.59</v>
          </cell>
          <cell r="D325">
            <v>3.9432040037270286E-2</v>
          </cell>
        </row>
        <row r="326">
          <cell r="C326">
            <v>50.73</v>
          </cell>
          <cell r="D326">
            <v>3.453812243347841E-2</v>
          </cell>
        </row>
        <row r="327">
          <cell r="C327">
            <v>47.49</v>
          </cell>
          <cell r="D327">
            <v>2.7546888701657654E-2</v>
          </cell>
        </row>
        <row r="328">
          <cell r="C328">
            <v>49</v>
          </cell>
          <cell r="D328">
            <v>3.1011272429594717E-2</v>
          </cell>
        </row>
        <row r="329">
          <cell r="C329">
            <v>63.28</v>
          </cell>
          <cell r="D329">
            <v>3.0814093255032895E-2</v>
          </cell>
        </row>
        <row r="330">
          <cell r="C330">
            <v>46.04</v>
          </cell>
          <cell r="D330">
            <v>2.4063343997142887E-2</v>
          </cell>
        </row>
        <row r="331">
          <cell r="C331">
            <v>61.48</v>
          </cell>
          <cell r="D331">
            <v>3.4502158990282715E-2</v>
          </cell>
        </row>
        <row r="332">
          <cell r="C332">
            <v>68.61</v>
          </cell>
          <cell r="D332">
            <v>1.8234774813212156E-2</v>
          </cell>
        </row>
        <row r="333">
          <cell r="C333">
            <v>50.87</v>
          </cell>
          <cell r="D333">
            <v>3.4794948994868055E-2</v>
          </cell>
        </row>
        <row r="334">
          <cell r="C334">
            <v>56.43</v>
          </cell>
          <cell r="D334">
            <v>3.985871693859571E-2</v>
          </cell>
        </row>
        <row r="335">
          <cell r="C335">
            <v>61.41</v>
          </cell>
          <cell r="D335">
            <v>3.4631518726467393E-2</v>
          </cell>
        </row>
        <row r="336">
          <cell r="C336">
            <v>57.22</v>
          </cell>
          <cell r="D336">
            <v>3.9629758997919054E-2</v>
          </cell>
        </row>
        <row r="337">
          <cell r="C337">
            <v>64.7</v>
          </cell>
          <cell r="D337">
            <v>2.7548321062024154E-2</v>
          </cell>
        </row>
        <row r="338">
          <cell r="C338">
            <v>62.42</v>
          </cell>
          <cell r="D338">
            <v>3.2655854167140966E-2</v>
          </cell>
        </row>
        <row r="339">
          <cell r="C339">
            <v>57.85</v>
          </cell>
          <cell r="D339">
            <v>3.9272174065766094E-2</v>
          </cell>
        </row>
        <row r="340">
          <cell r="C340">
            <v>35.450000000000003</v>
          </cell>
          <cell r="D340">
            <v>4.7406192113124464E-3</v>
          </cell>
        </row>
        <row r="341">
          <cell r="C341">
            <v>52.1</v>
          </cell>
          <cell r="D341">
            <v>3.682369220415431E-2</v>
          </cell>
        </row>
        <row r="342">
          <cell r="C342">
            <v>68.03</v>
          </cell>
          <cell r="D342">
            <v>1.9573700021440002E-2</v>
          </cell>
        </row>
        <row r="343">
          <cell r="C343">
            <v>42.87</v>
          </cell>
          <cell r="D343">
            <v>1.6642108502734215E-2</v>
          </cell>
        </row>
        <row r="344">
          <cell r="C344">
            <v>50.76</v>
          </cell>
          <cell r="D344">
            <v>3.4593567044749994E-2</v>
          </cell>
        </row>
        <row r="345">
          <cell r="C345">
            <v>42.84</v>
          </cell>
          <cell r="D345">
            <v>1.6576179194928351E-2</v>
          </cell>
        </row>
        <row r="346">
          <cell r="C346">
            <v>62</v>
          </cell>
          <cell r="D346">
            <v>3.3504805821247888E-2</v>
          </cell>
        </row>
        <row r="347">
          <cell r="C347">
            <v>54.21</v>
          </cell>
          <cell r="D347">
            <v>3.917899637514529E-2</v>
          </cell>
        </row>
        <row r="348">
          <cell r="C348">
            <v>60.75</v>
          </cell>
          <cell r="D348">
            <v>3.5789031367534335E-2</v>
          </cell>
        </row>
        <row r="349">
          <cell r="C349">
            <v>65.23</v>
          </cell>
          <cell r="D349">
            <v>2.6284076100482352E-2</v>
          </cell>
        </row>
        <row r="350">
          <cell r="C350">
            <v>59.49</v>
          </cell>
          <cell r="D350">
            <v>3.764947887394892E-2</v>
          </cell>
        </row>
        <row r="351">
          <cell r="C351">
            <v>57.69</v>
          </cell>
          <cell r="D351">
            <v>3.9377475823780823E-2</v>
          </cell>
        </row>
        <row r="352">
          <cell r="C352">
            <v>67.39</v>
          </cell>
          <cell r="D352">
            <v>2.1083099198094243E-2</v>
          </cell>
        </row>
        <row r="353">
          <cell r="C353">
            <v>71.95</v>
          </cell>
          <cell r="D353">
            <v>1.1357461181796799E-2</v>
          </cell>
        </row>
        <row r="354">
          <cell r="C354">
            <v>69.63</v>
          </cell>
          <cell r="D354">
            <v>1.5967675870249894E-2</v>
          </cell>
        </row>
        <row r="355">
          <cell r="C355">
            <v>63.92</v>
          </cell>
          <cell r="D355">
            <v>2.9370003318843436E-2</v>
          </cell>
        </row>
        <row r="356">
          <cell r="C356">
            <v>69.819999999999993</v>
          </cell>
          <cell r="D356">
            <v>1.55597448644899E-2</v>
          </cell>
        </row>
        <row r="357">
          <cell r="C357">
            <v>52.85</v>
          </cell>
          <cell r="D357">
            <v>3.7836557244904465E-2</v>
          </cell>
        </row>
        <row r="358">
          <cell r="C358">
            <v>75.349999999999994</v>
          </cell>
          <cell r="D358">
            <v>6.2551799615669802E-3</v>
          </cell>
        </row>
        <row r="359">
          <cell r="C359">
            <v>65.13</v>
          </cell>
          <cell r="D359">
            <v>2.652378755237924E-2</v>
          </cell>
        </row>
        <row r="360">
          <cell r="C360">
            <v>76.569999999999993</v>
          </cell>
          <cell r="D360">
            <v>4.9097394781270048E-3</v>
          </cell>
        </row>
        <row r="361">
          <cell r="C361">
            <v>55.69</v>
          </cell>
          <cell r="D361">
            <v>3.9848312603158749E-2</v>
          </cell>
        </row>
        <row r="362">
          <cell r="C362">
            <v>68.180000000000007</v>
          </cell>
          <cell r="D362">
            <v>1.9224474810628871E-2</v>
          </cell>
        </row>
        <row r="363">
          <cell r="C363">
            <v>65.61</v>
          </cell>
          <cell r="D363">
            <v>2.5369631981076869E-2</v>
          </cell>
        </row>
        <row r="364">
          <cell r="C364">
            <v>68.150000000000006</v>
          </cell>
          <cell r="D364">
            <v>1.9294164864723719E-2</v>
          </cell>
        </row>
        <row r="365">
          <cell r="C365">
            <v>76.97</v>
          </cell>
          <cell r="D365">
            <v>4.520292857741904E-3</v>
          </cell>
        </row>
        <row r="366">
          <cell r="C366">
            <v>71.64</v>
          </cell>
          <cell r="D366">
            <v>1.1923506361181363E-2</v>
          </cell>
        </row>
        <row r="367">
          <cell r="C367">
            <v>85.14</v>
          </cell>
          <cell r="D367">
            <v>5.8902780898576498E-4</v>
          </cell>
        </row>
        <row r="368">
          <cell r="C368">
            <v>68.66</v>
          </cell>
          <cell r="D368">
            <v>1.8120878336797801E-2</v>
          </cell>
        </row>
        <row r="369">
          <cell r="C369">
            <v>69.540000000000006</v>
          </cell>
          <cell r="D369">
            <v>1.616258687639522E-2</v>
          </cell>
        </row>
        <row r="370">
          <cell r="C370">
            <v>62.15</v>
          </cell>
          <cell r="D370">
            <v>3.3205823640895381E-2</v>
          </cell>
        </row>
        <row r="371">
          <cell r="C371">
            <v>76.55</v>
          </cell>
          <cell r="D371">
            <v>4.9298625809258961E-3</v>
          </cell>
        </row>
        <row r="372">
          <cell r="C372">
            <v>68.239999999999995</v>
          </cell>
          <cell r="D372">
            <v>1.9085333979409435E-2</v>
          </cell>
        </row>
        <row r="373">
          <cell r="C373">
            <v>62.3</v>
          </cell>
          <cell r="D373">
            <v>3.2902110535590542E-2</v>
          </cell>
        </row>
        <row r="374">
          <cell r="C374">
            <v>48.72</v>
          </cell>
          <cell r="D374">
            <v>3.0389748066176694E-2</v>
          </cell>
        </row>
        <row r="375">
          <cell r="C375">
            <v>63.26</v>
          </cell>
          <cell r="D375">
            <v>3.0858312070193936E-2</v>
          </cell>
        </row>
        <row r="376">
          <cell r="C376">
            <v>63.91</v>
          </cell>
          <cell r="D376">
            <v>2.9392963554593494E-2</v>
          </cell>
        </row>
        <row r="377">
          <cell r="C377">
            <v>67.23</v>
          </cell>
          <cell r="D377">
            <v>2.1464563862853961E-2</v>
          </cell>
        </row>
        <row r="378">
          <cell r="C378">
            <v>70.98</v>
          </cell>
          <cell r="D378">
            <v>1.3182133233985056E-2</v>
          </cell>
        </row>
        <row r="379">
          <cell r="C379">
            <v>83.86</v>
          </cell>
          <cell r="D379">
            <v>8.4709518909724846E-4</v>
          </cell>
        </row>
        <row r="380">
          <cell r="C380">
            <v>75.17</v>
          </cell>
          <cell r="D380">
            <v>6.4745788036932386E-3</v>
          </cell>
        </row>
        <row r="381">
          <cell r="C381">
            <v>90.62</v>
          </cell>
          <cell r="D381">
            <v>1.0331927054322331E-4</v>
          </cell>
        </row>
        <row r="382">
          <cell r="C382">
            <v>66.05</v>
          </cell>
          <cell r="D382">
            <v>2.4306614747879471E-2</v>
          </cell>
        </row>
        <row r="383">
          <cell r="C383">
            <v>80.33</v>
          </cell>
          <cell r="D383">
            <v>2.1196270197411187E-3</v>
          </cell>
        </row>
        <row r="384">
          <cell r="C384">
            <v>67.53</v>
          </cell>
          <cell r="D384">
            <v>2.0750527735706386E-2</v>
          </cell>
        </row>
        <row r="385">
          <cell r="C385">
            <v>67.53</v>
          </cell>
          <cell r="D385">
            <v>2.0750527735706386E-2</v>
          </cell>
        </row>
        <row r="386">
          <cell r="C386">
            <v>47.69</v>
          </cell>
          <cell r="D386">
            <v>2.8019170905351835E-2</v>
          </cell>
        </row>
        <row r="387">
          <cell r="C387">
            <v>55.66</v>
          </cell>
          <cell r="D387">
            <v>3.9843291740925775E-2</v>
          </cell>
        </row>
        <row r="388">
          <cell r="C388">
            <v>65.11</v>
          </cell>
          <cell r="D388">
            <v>2.6571672897196932E-2</v>
          </cell>
        </row>
        <row r="389">
          <cell r="C389">
            <v>64.66</v>
          </cell>
          <cell r="D389">
            <v>2.7643018492099512E-2</v>
          </cell>
        </row>
        <row r="390">
          <cell r="C390">
            <v>44.75</v>
          </cell>
          <cell r="D390">
            <v>2.0962750472109989E-2</v>
          </cell>
        </row>
        <row r="391">
          <cell r="C391">
            <v>48.69</v>
          </cell>
          <cell r="D391">
            <v>3.032249033469581E-2</v>
          </cell>
        </row>
        <row r="392">
          <cell r="C392">
            <v>51.5</v>
          </cell>
          <cell r="D392">
            <v>3.5887415045706687E-2</v>
          </cell>
        </row>
        <row r="393">
          <cell r="C393">
            <v>57.31</v>
          </cell>
          <cell r="D393">
            <v>3.9588089158698742E-2</v>
          </cell>
        </row>
        <row r="394">
          <cell r="C394">
            <v>55.46</v>
          </cell>
          <cell r="D394">
            <v>3.9800686334136033E-2</v>
          </cell>
        </row>
        <row r="395">
          <cell r="C395">
            <v>63.38</v>
          </cell>
          <cell r="D395">
            <v>3.0592113456142041E-2</v>
          </cell>
        </row>
        <row r="396">
          <cell r="C396">
            <v>60.09</v>
          </cell>
          <cell r="D396">
            <v>3.6824581132864603E-2</v>
          </cell>
        </row>
        <row r="397">
          <cell r="C397">
            <v>61.74</v>
          </cell>
          <cell r="D397">
            <v>3.401131182990999E-2</v>
          </cell>
        </row>
        <row r="398">
          <cell r="C398">
            <v>68.05</v>
          </cell>
          <cell r="D398">
            <v>1.9527026296348404E-2</v>
          </cell>
        </row>
        <row r="399">
          <cell r="C399">
            <v>68.069999999999993</v>
          </cell>
          <cell r="D399">
            <v>1.9480385995154302E-2</v>
          </cell>
        </row>
        <row r="400">
          <cell r="C400">
            <v>70.14</v>
          </cell>
          <cell r="D400">
            <v>1.4883980103817127E-2</v>
          </cell>
        </row>
        <row r="401">
          <cell r="C401">
            <v>56.68</v>
          </cell>
          <cell r="D401">
            <v>3.9812966111791373E-2</v>
          </cell>
        </row>
        <row r="402">
          <cell r="C402">
            <v>62.54</v>
          </cell>
          <cell r="D402">
            <v>3.240677708317391E-2</v>
          </cell>
        </row>
        <row r="403">
          <cell r="C403">
            <v>56.32</v>
          </cell>
          <cell r="D403">
            <v>3.9870973941955497E-2</v>
          </cell>
        </row>
        <row r="404">
          <cell r="C404">
            <v>66.319999999999993</v>
          </cell>
          <cell r="D404">
            <v>2.3653813708403467E-2</v>
          </cell>
        </row>
        <row r="405">
          <cell r="C405">
            <v>71.150000000000006</v>
          </cell>
          <cell r="D405">
            <v>1.2851116750396969E-2</v>
          </cell>
        </row>
        <row r="406">
          <cell r="C406">
            <v>49.78</v>
          </cell>
          <cell r="D406">
            <v>3.2675237684129478E-2</v>
          </cell>
        </row>
        <row r="407">
          <cell r="C407">
            <v>44.49</v>
          </cell>
          <cell r="D407">
            <v>2.0346949960675778E-2</v>
          </cell>
        </row>
        <row r="408">
          <cell r="C408">
            <v>53.85</v>
          </cell>
          <cell r="D408">
            <v>3.8888968538730036E-2</v>
          </cell>
        </row>
        <row r="409">
          <cell r="C409">
            <v>59.54</v>
          </cell>
          <cell r="D409">
            <v>3.7585201462391409E-2</v>
          </cell>
        </row>
        <row r="410">
          <cell r="C410">
            <v>54.05</v>
          </cell>
          <cell r="D410">
            <v>3.9056073373942617E-2</v>
          </cell>
        </row>
        <row r="411">
          <cell r="C411">
            <v>63.98</v>
          </cell>
          <cell r="D411">
            <v>2.9232004583699771E-2</v>
          </cell>
        </row>
        <row r="412">
          <cell r="C412">
            <v>62.37</v>
          </cell>
          <cell r="D412">
            <v>3.2758809098057937E-2</v>
          </cell>
        </row>
        <row r="413">
          <cell r="C413">
            <v>52.29</v>
          </cell>
          <cell r="D413">
            <v>3.7097408719290806E-2</v>
          </cell>
        </row>
        <row r="414">
          <cell r="C414">
            <v>53.44</v>
          </cell>
          <cell r="D414">
            <v>3.850049236261599E-2</v>
          </cell>
        </row>
        <row r="415">
          <cell r="C415">
            <v>61.85</v>
          </cell>
          <cell r="D415">
            <v>3.3798879436715272E-2</v>
          </cell>
        </row>
        <row r="416">
          <cell r="C416">
            <v>59.29</v>
          </cell>
          <cell r="D416">
            <v>3.7898220188445575E-2</v>
          </cell>
        </row>
        <row r="417">
          <cell r="C417">
            <v>73.81</v>
          </cell>
          <cell r="D417">
            <v>8.3135440254632903E-3</v>
          </cell>
        </row>
        <row r="418">
          <cell r="C418">
            <v>70.84</v>
          </cell>
          <cell r="D418">
            <v>1.3458208667886691E-2</v>
          </cell>
        </row>
        <row r="419">
          <cell r="C419">
            <v>58.68</v>
          </cell>
          <cell r="D419">
            <v>3.8571730909812141E-2</v>
          </cell>
        </row>
        <row r="420">
          <cell r="C420">
            <v>63.9</v>
          </cell>
          <cell r="D420">
            <v>2.9415912343219303E-2</v>
          </cell>
        </row>
        <row r="421">
          <cell r="C421">
            <v>62.56</v>
          </cell>
          <cell r="D421">
            <v>3.2364996517283993E-2</v>
          </cell>
        </row>
        <row r="422">
          <cell r="C422">
            <v>64.94</v>
          </cell>
          <cell r="D422">
            <v>2.697785019220399E-2</v>
          </cell>
        </row>
        <row r="423">
          <cell r="C423">
            <v>75.84</v>
          </cell>
          <cell r="D423">
            <v>5.6855313435190923E-3</v>
          </cell>
        </row>
        <row r="424">
          <cell r="C424">
            <v>78.900000000000006</v>
          </cell>
          <cell r="D424">
            <v>2.9664008477737554E-3</v>
          </cell>
        </row>
        <row r="425">
          <cell r="C425">
            <v>54.53</v>
          </cell>
          <cell r="D425">
            <v>3.9395756701881043E-2</v>
          </cell>
        </row>
        <row r="426">
          <cell r="C426">
            <v>33.74</v>
          </cell>
          <cell r="D426">
            <v>3.2829937745518663E-3</v>
          </cell>
        </row>
        <row r="427">
          <cell r="C427">
            <v>68.37</v>
          </cell>
          <cell r="D427">
            <v>1.8784988672658445E-2</v>
          </cell>
        </row>
        <row r="428">
          <cell r="C428">
            <v>43.23</v>
          </cell>
          <cell r="D428">
            <v>1.7441774628094129E-2</v>
          </cell>
        </row>
        <row r="429">
          <cell r="C429">
            <v>79.28</v>
          </cell>
          <cell r="D429">
            <v>2.7183560925873118E-3</v>
          </cell>
        </row>
        <row r="430">
          <cell r="C430">
            <v>61.48</v>
          </cell>
          <cell r="D430">
            <v>3.4502158990282715E-2</v>
          </cell>
        </row>
        <row r="431">
          <cell r="C431">
            <v>67.88</v>
          </cell>
          <cell r="D431">
            <v>1.992478852132145E-2</v>
          </cell>
        </row>
        <row r="432">
          <cell r="C432">
            <v>59.43</v>
          </cell>
          <cell r="D432">
            <v>3.7725512747402129E-2</v>
          </cell>
        </row>
        <row r="433">
          <cell r="C433">
            <v>60.55</v>
          </cell>
          <cell r="D433">
            <v>3.6116319644781882E-2</v>
          </cell>
        </row>
        <row r="434">
          <cell r="C434">
            <v>55.41</v>
          </cell>
          <cell r="D434">
            <v>3.9787556947617916E-2</v>
          </cell>
        </row>
        <row r="435">
          <cell r="C435">
            <v>68.08</v>
          </cell>
          <cell r="D435">
            <v>1.9457078469998317E-2</v>
          </cell>
        </row>
        <row r="436">
          <cell r="C436">
            <v>48.17</v>
          </cell>
          <cell r="D436">
            <v>2.91383880432441E-2</v>
          </cell>
        </row>
        <row r="437">
          <cell r="C437">
            <v>38.049999999999997</v>
          </cell>
          <cell r="D437">
            <v>7.8366619925276104E-3</v>
          </cell>
        </row>
        <row r="438">
          <cell r="C438">
            <v>48.66</v>
          </cell>
          <cell r="D438">
            <v>3.0255109339001027E-2</v>
          </cell>
        </row>
        <row r="439">
          <cell r="C439">
            <v>63.83</v>
          </cell>
          <cell r="D439">
            <v>2.9576228738011936E-2</v>
          </cell>
        </row>
        <row r="440">
          <cell r="C440">
            <v>65.78</v>
          </cell>
          <cell r="D440">
            <v>2.4959241996742411E-2</v>
          </cell>
        </row>
        <row r="441">
          <cell r="C441">
            <v>65.91</v>
          </cell>
          <cell r="D441">
            <v>2.4645096351407093E-2</v>
          </cell>
        </row>
        <row r="442">
          <cell r="C442">
            <v>55.21</v>
          </cell>
          <cell r="D442">
            <v>3.9725156737292329E-2</v>
          </cell>
        </row>
        <row r="443">
          <cell r="C443">
            <v>48.77</v>
          </cell>
          <cell r="D443">
            <v>3.0501566332666732E-2</v>
          </cell>
        </row>
        <row r="444">
          <cell r="C444">
            <v>46.69</v>
          </cell>
          <cell r="D444">
            <v>2.5633365000619808E-2</v>
          </cell>
        </row>
        <row r="445">
          <cell r="C445">
            <v>61.74</v>
          </cell>
          <cell r="D445">
            <v>3.401131182990999E-2</v>
          </cell>
        </row>
        <row r="446">
          <cell r="C446">
            <v>66.61</v>
          </cell>
          <cell r="D446">
            <v>2.2953538855478423E-2</v>
          </cell>
        </row>
        <row r="447">
          <cell r="C447">
            <v>30.52</v>
          </cell>
          <cell r="D447">
            <v>1.5182879652588281E-3</v>
          </cell>
        </row>
        <row r="448">
          <cell r="C448">
            <v>44.32</v>
          </cell>
          <cell r="D448">
            <v>1.9946838328684054E-2</v>
          </cell>
        </row>
        <row r="449">
          <cell r="C449">
            <v>60.92</v>
          </cell>
          <cell r="D449">
            <v>3.5502009583616649E-2</v>
          </cell>
        </row>
        <row r="450">
          <cell r="C450">
            <v>70.64</v>
          </cell>
          <cell r="D450">
            <v>1.3857952485199287E-2</v>
          </cell>
        </row>
        <row r="451">
          <cell r="C451">
            <v>63.19</v>
          </cell>
          <cell r="D451">
            <v>3.1012601961829245E-2</v>
          </cell>
        </row>
        <row r="452">
          <cell r="C452">
            <v>54.84</v>
          </cell>
          <cell r="D452">
            <v>3.9568255120342968E-2</v>
          </cell>
        </row>
        <row r="453">
          <cell r="C453">
            <v>52.4</v>
          </cell>
          <cell r="D453">
            <v>3.7250662339487921E-2</v>
          </cell>
        </row>
        <row r="454">
          <cell r="C454">
            <v>64.11</v>
          </cell>
          <cell r="D454">
            <v>2.8931656732269308E-2</v>
          </cell>
        </row>
        <row r="455">
          <cell r="C455">
            <v>44.85</v>
          </cell>
          <cell r="D455">
            <v>2.1200715006075562E-2</v>
          </cell>
        </row>
        <row r="456">
          <cell r="C456">
            <v>46.59</v>
          </cell>
          <cell r="D456">
            <v>2.5392294813307854E-2</v>
          </cell>
        </row>
        <row r="457">
          <cell r="C457">
            <v>80.849999999999994</v>
          </cell>
          <cell r="D457">
            <v>1.8662889665396361E-3</v>
          </cell>
        </row>
        <row r="458">
          <cell r="C458">
            <v>37.19</v>
          </cell>
          <cell r="D458">
            <v>6.6860980850075667E-3</v>
          </cell>
        </row>
        <row r="459">
          <cell r="C459">
            <v>60.87</v>
          </cell>
          <cell r="D459">
            <v>3.5587254872586162E-2</v>
          </cell>
        </row>
        <row r="460">
          <cell r="C460">
            <v>52.64</v>
          </cell>
          <cell r="D460">
            <v>3.7571462129146721E-2</v>
          </cell>
        </row>
        <row r="461">
          <cell r="C461">
            <v>62.71</v>
          </cell>
          <cell r="D461">
            <v>3.2049270616853046E-2</v>
          </cell>
        </row>
        <row r="462">
          <cell r="C462">
            <v>52.11</v>
          </cell>
          <cell r="D462">
            <v>3.6838379181005181E-2</v>
          </cell>
        </row>
        <row r="463">
          <cell r="C463">
            <v>72.22</v>
          </cell>
          <cell r="D463">
            <v>1.0877878907797491E-2</v>
          </cell>
        </row>
        <row r="464">
          <cell r="C464">
            <v>37.29</v>
          </cell>
          <cell r="D464">
            <v>6.813277557986064E-3</v>
          </cell>
        </row>
        <row r="465">
          <cell r="C465">
            <v>74.489999999999995</v>
          </cell>
          <cell r="D465">
            <v>7.3536386595715892E-3</v>
          </cell>
        </row>
        <row r="466">
          <cell r="C466">
            <v>58.1</v>
          </cell>
          <cell r="D466">
            <v>3.9088178953563001E-2</v>
          </cell>
        </row>
        <row r="467">
          <cell r="C467">
            <v>53.92</v>
          </cell>
          <cell r="D467">
            <v>3.8949144719711892E-2</v>
          </cell>
        </row>
        <row r="468">
          <cell r="C468">
            <v>65.930000000000007</v>
          </cell>
          <cell r="D468">
            <v>2.4596749737175554E-2</v>
          </cell>
        </row>
        <row r="469">
          <cell r="C469">
            <v>63.61</v>
          </cell>
          <cell r="D469">
            <v>3.0076201062818601E-2</v>
          </cell>
        </row>
        <row r="470">
          <cell r="C470">
            <v>60.58</v>
          </cell>
          <cell r="D470">
            <v>3.6067955376077182E-2</v>
          </cell>
        </row>
        <row r="471">
          <cell r="C471">
            <v>60.32</v>
          </cell>
          <cell r="D471">
            <v>3.6478371904640101E-2</v>
          </cell>
        </row>
        <row r="472">
          <cell r="C472">
            <v>69.38</v>
          </cell>
          <cell r="D472">
            <v>1.6511687995689209E-2</v>
          </cell>
        </row>
        <row r="473">
          <cell r="C473">
            <v>66.92</v>
          </cell>
          <cell r="D473">
            <v>2.2207230526690293E-2</v>
          </cell>
        </row>
        <row r="474">
          <cell r="C474">
            <v>50.43</v>
          </cell>
          <cell r="D474">
            <v>3.3971731344545189E-2</v>
          </cell>
        </row>
        <row r="475">
          <cell r="C475">
            <v>70.72</v>
          </cell>
          <cell r="D475">
            <v>1.3697306571235194E-2</v>
          </cell>
        </row>
        <row r="476">
          <cell r="C476">
            <v>74.11</v>
          </cell>
          <cell r="D476">
            <v>7.8799956094242427E-3</v>
          </cell>
        </row>
        <row r="477">
          <cell r="C477">
            <v>39.81</v>
          </cell>
          <cell r="D477">
            <v>1.0598606155570796E-2</v>
          </cell>
        </row>
        <row r="478">
          <cell r="C478">
            <v>68.959999999999994</v>
          </cell>
          <cell r="D478">
            <v>1.7443130550749818E-2</v>
          </cell>
        </row>
        <row r="479">
          <cell r="C479">
            <v>44.72</v>
          </cell>
          <cell r="D479">
            <v>2.0891476209330049E-2</v>
          </cell>
        </row>
        <row r="480">
          <cell r="C480">
            <v>54.17</v>
          </cell>
          <cell r="D480">
            <v>3.9149168349590799E-2</v>
          </cell>
        </row>
        <row r="481">
          <cell r="C481">
            <v>49.94</v>
          </cell>
          <cell r="D481">
            <v>3.3002635417850298E-2</v>
          </cell>
        </row>
        <row r="482">
          <cell r="C482">
            <v>56.56</v>
          </cell>
          <cell r="D482">
            <v>3.9838025141078245E-2</v>
          </cell>
        </row>
        <row r="483">
          <cell r="C483">
            <v>39.56</v>
          </cell>
          <cell r="D483">
            <v>1.0172864929513789E-2</v>
          </cell>
        </row>
        <row r="484">
          <cell r="C484">
            <v>21.94</v>
          </cell>
          <cell r="D484">
            <v>1.1728306573016202E-4</v>
          </cell>
        </row>
        <row r="485">
          <cell r="C485">
            <v>65.959999999999994</v>
          </cell>
          <cell r="D485">
            <v>2.4524223776070119E-2</v>
          </cell>
        </row>
        <row r="486">
          <cell r="C486">
            <v>57.57</v>
          </cell>
          <cell r="D486">
            <v>3.9450013617352758E-2</v>
          </cell>
        </row>
        <row r="487">
          <cell r="C487">
            <v>60.07</v>
          </cell>
          <cell r="D487">
            <v>3.6853920370262853E-2</v>
          </cell>
        </row>
        <row r="488">
          <cell r="C488">
            <v>50.85</v>
          </cell>
          <cell r="D488">
            <v>3.4758559715655446E-2</v>
          </cell>
        </row>
        <row r="489">
          <cell r="C489">
            <v>76.989999999999995</v>
          </cell>
          <cell r="D489">
            <v>4.5014636802791375E-3</v>
          </cell>
        </row>
        <row r="490">
          <cell r="C490">
            <v>63.48</v>
          </cell>
          <cell r="D490">
            <v>3.0368697751232805E-2</v>
          </cell>
        </row>
        <row r="491">
          <cell r="C491">
            <v>47.54</v>
          </cell>
          <cell r="D491">
            <v>2.7665244392147952E-2</v>
          </cell>
        </row>
        <row r="492">
          <cell r="C492">
            <v>39.479999999999997</v>
          </cell>
          <cell r="D492">
            <v>1.0038948745944789E-2</v>
          </cell>
        </row>
        <row r="493">
          <cell r="C493">
            <v>50.09</v>
          </cell>
          <cell r="D493">
            <v>3.3304810335767494E-2</v>
          </cell>
        </row>
        <row r="494">
          <cell r="C494">
            <v>64.34</v>
          </cell>
          <cell r="D494">
            <v>2.8396061210877083E-2</v>
          </cell>
        </row>
        <row r="495">
          <cell r="C495">
            <v>65.69</v>
          </cell>
          <cell r="D495">
            <v>2.5176579174329215E-2</v>
          </cell>
        </row>
        <row r="496">
          <cell r="C496">
            <v>69.36</v>
          </cell>
          <cell r="D496">
            <v>1.6555554704373924E-2</v>
          </cell>
        </row>
        <row r="497">
          <cell r="C497">
            <v>73.55</v>
          </cell>
          <cell r="D497">
            <v>8.7022009109265219E-3</v>
          </cell>
        </row>
        <row r="498">
          <cell r="C498">
            <v>66.150000000000006</v>
          </cell>
          <cell r="D498">
            <v>2.4064806069356889E-2</v>
          </cell>
        </row>
        <row r="499">
          <cell r="C499">
            <v>66.63</v>
          </cell>
          <cell r="D499">
            <v>2.2905305745945102E-2</v>
          </cell>
        </row>
        <row r="500">
          <cell r="C500">
            <v>74.61</v>
          </cell>
          <cell r="D500">
            <v>7.1926829713382925E-3</v>
          </cell>
        </row>
        <row r="501">
          <cell r="C501">
            <v>51.7</v>
          </cell>
          <cell r="D501">
            <v>3.6211304058665336E-2</v>
          </cell>
        </row>
        <row r="502">
          <cell r="C502">
            <v>63.54</v>
          </cell>
          <cell r="D502">
            <v>3.0233981962317327E-2</v>
          </cell>
        </row>
        <row r="503">
          <cell r="C503">
            <v>66.06</v>
          </cell>
          <cell r="D503">
            <v>2.4282434140496613E-2</v>
          </cell>
        </row>
        <row r="504">
          <cell r="C504">
            <v>60.15</v>
          </cell>
          <cell r="D504">
            <v>3.6735822400087548E-2</v>
          </cell>
        </row>
        <row r="505">
          <cell r="C505">
            <v>69.540000000000006</v>
          </cell>
          <cell r="D505">
            <v>1.616258687639522E-2</v>
          </cell>
        </row>
        <row r="506">
          <cell r="C506">
            <v>72.78</v>
          </cell>
          <cell r="D506">
            <v>9.9236988336933746E-3</v>
          </cell>
        </row>
        <row r="507">
          <cell r="C507">
            <v>27</v>
          </cell>
          <cell r="D507">
            <v>5.8043182555846367E-4</v>
          </cell>
        </row>
        <row r="508">
          <cell r="C508">
            <v>51.44</v>
          </cell>
          <cell r="D508">
            <v>3.5788024711508555E-2</v>
          </cell>
        </row>
        <row r="509">
          <cell r="C509">
            <v>56.67</v>
          </cell>
          <cell r="D509">
            <v>3.981527260061983E-2</v>
          </cell>
        </row>
        <row r="510">
          <cell r="C510">
            <v>63.99</v>
          </cell>
          <cell r="D510">
            <v>2.9208965752371113E-2</v>
          </cell>
        </row>
        <row r="511">
          <cell r="C511">
            <v>54.4</v>
          </cell>
          <cell r="D511">
            <v>3.9312405129754882E-2</v>
          </cell>
        </row>
        <row r="512">
          <cell r="C512">
            <v>58.54</v>
          </cell>
          <cell r="D512">
            <v>3.8707674842526262E-2</v>
          </cell>
        </row>
        <row r="513">
          <cell r="C513">
            <v>64.239999999999995</v>
          </cell>
          <cell r="D513">
            <v>2.862955923808129E-2</v>
          </cell>
        </row>
        <row r="514">
          <cell r="C514">
            <v>64.23</v>
          </cell>
          <cell r="D514">
            <v>2.8652856896111929E-2</v>
          </cell>
        </row>
        <row r="515">
          <cell r="C515">
            <v>56.82</v>
          </cell>
          <cell r="D515">
            <v>3.9776515303243123E-2</v>
          </cell>
        </row>
        <row r="516">
          <cell r="C516">
            <v>68.540000000000006</v>
          </cell>
          <cell r="D516">
            <v>1.8394661487565422E-2</v>
          </cell>
        </row>
        <row r="517">
          <cell r="C517">
            <v>57.85</v>
          </cell>
          <cell r="D517">
            <v>3.9272174065766094E-2</v>
          </cell>
        </row>
        <row r="518">
          <cell r="C518">
            <v>48.85</v>
          </cell>
          <cell r="D518">
            <v>3.0679737635123747E-2</v>
          </cell>
        </row>
        <row r="519">
          <cell r="C519">
            <v>67.88</v>
          </cell>
          <cell r="D519">
            <v>1.992478852132145E-2</v>
          </cell>
        </row>
        <row r="520">
          <cell r="C520">
            <v>74.73</v>
          </cell>
          <cell r="D520">
            <v>7.0342379314926621E-3</v>
          </cell>
        </row>
        <row r="521">
          <cell r="C521">
            <v>65.23</v>
          </cell>
          <cell r="D521">
            <v>2.6284076100482352E-2</v>
          </cell>
        </row>
        <row r="522">
          <cell r="C522">
            <v>59.32</v>
          </cell>
          <cell r="D522">
            <v>3.7861769314759826E-2</v>
          </cell>
        </row>
        <row r="523">
          <cell r="C523">
            <v>60.36</v>
          </cell>
          <cell r="D523">
            <v>3.641652948249486E-2</v>
          </cell>
        </row>
        <row r="524">
          <cell r="C524">
            <v>71.25</v>
          </cell>
          <cell r="D524">
            <v>1.2658589619673206E-2</v>
          </cell>
        </row>
        <row r="525">
          <cell r="C525">
            <v>54.58</v>
          </cell>
          <cell r="D525">
            <v>3.9426088994837634E-2</v>
          </cell>
        </row>
        <row r="526">
          <cell r="C526">
            <v>54.97</v>
          </cell>
          <cell r="D526">
            <v>3.9629489602594985E-2</v>
          </cell>
        </row>
        <row r="527">
          <cell r="C527">
            <v>54.87</v>
          </cell>
          <cell r="D527">
            <v>3.9582971098781027E-2</v>
          </cell>
        </row>
        <row r="528">
          <cell r="C528">
            <v>69.02</v>
          </cell>
          <cell r="D528">
            <v>1.7308785493341725E-2</v>
          </cell>
        </row>
        <row r="529">
          <cell r="C529">
            <v>47.49</v>
          </cell>
          <cell r="D529">
            <v>2.7546888701657654E-2</v>
          </cell>
        </row>
        <row r="530">
          <cell r="C530">
            <v>53.8</v>
          </cell>
          <cell r="D530">
            <v>3.8844877889125183E-2</v>
          </cell>
        </row>
        <row r="531">
          <cell r="C531">
            <v>83.05</v>
          </cell>
          <cell r="D531">
            <v>1.05709521128954E-3</v>
          </cell>
        </row>
        <row r="532">
          <cell r="C532">
            <v>39.770000000000003</v>
          </cell>
          <cell r="D532">
            <v>1.0529751116462207E-2</v>
          </cell>
        </row>
        <row r="533">
          <cell r="C533">
            <v>47.88</v>
          </cell>
          <cell r="D533">
            <v>2.8464795639951739E-2</v>
          </cell>
        </row>
        <row r="534">
          <cell r="C534">
            <v>65.06</v>
          </cell>
          <cell r="D534">
            <v>2.6691298030696833E-2</v>
          </cell>
        </row>
        <row r="535">
          <cell r="C535">
            <v>69.760000000000005</v>
          </cell>
          <cell r="D535">
            <v>1.5688037921580317E-2</v>
          </cell>
        </row>
        <row r="536">
          <cell r="C536">
            <v>60.25</v>
          </cell>
          <cell r="D536">
            <v>3.658544132141895E-2</v>
          </cell>
        </row>
        <row r="537">
          <cell r="C537">
            <v>60.96</v>
          </cell>
          <cell r="D537">
            <v>3.5433323012999722E-2</v>
          </cell>
        </row>
        <row r="538">
          <cell r="C538">
            <v>57.36</v>
          </cell>
          <cell r="D538">
            <v>3.9563574349840223E-2</v>
          </cell>
        </row>
        <row r="539">
          <cell r="C539">
            <v>64.260000000000005</v>
          </cell>
          <cell r="D539">
            <v>2.8582935044419916E-2</v>
          </cell>
        </row>
        <row r="540">
          <cell r="C540">
            <v>51</v>
          </cell>
          <cell r="D540">
            <v>3.5028996461763502E-2</v>
          </cell>
        </row>
        <row r="541">
          <cell r="C541">
            <v>32.96</v>
          </cell>
          <cell r="D541">
            <v>2.7496117415479731E-3</v>
          </cell>
        </row>
        <row r="542">
          <cell r="C542">
            <v>41.82</v>
          </cell>
          <cell r="D542">
            <v>1.4406124817055492E-2</v>
          </cell>
        </row>
        <row r="543">
          <cell r="C543">
            <v>62.24</v>
          </cell>
          <cell r="D543">
            <v>3.3024152052339904E-2</v>
          </cell>
        </row>
        <row r="544">
          <cell r="C544">
            <v>44.69</v>
          </cell>
          <cell r="D544">
            <v>2.082025702291198E-2</v>
          </cell>
        </row>
        <row r="545">
          <cell r="C545">
            <v>51.38</v>
          </cell>
          <cell r="D545">
            <v>3.5687625711278113E-2</v>
          </cell>
        </row>
        <row r="546">
          <cell r="C546">
            <v>64.900000000000006</v>
          </cell>
          <cell r="D546">
            <v>2.7073183809271855E-2</v>
          </cell>
        </row>
        <row r="547">
          <cell r="C547">
            <v>64.47</v>
          </cell>
          <cell r="D547">
            <v>2.8091161321506315E-2</v>
          </cell>
        </row>
        <row r="548">
          <cell r="C548">
            <v>60.53</v>
          </cell>
          <cell r="D548">
            <v>3.6148417891462836E-2</v>
          </cell>
        </row>
        <row r="549">
          <cell r="C549">
            <v>70.290000000000006</v>
          </cell>
          <cell r="D549">
            <v>1.4572263102965898E-2</v>
          </cell>
        </row>
        <row r="550">
          <cell r="C550">
            <v>53.64</v>
          </cell>
          <cell r="D550">
            <v>3.8697626004184978E-2</v>
          </cell>
        </row>
        <row r="551">
          <cell r="C551">
            <v>75.400000000000006</v>
          </cell>
          <cell r="D551">
            <v>6.1952101736215343E-3</v>
          </cell>
        </row>
        <row r="552">
          <cell r="C552">
            <v>75.58</v>
          </cell>
          <cell r="D552">
            <v>5.9828023172913249E-3</v>
          </cell>
        </row>
        <row r="553">
          <cell r="C553">
            <v>71.38</v>
          </cell>
          <cell r="D553">
            <v>1.2410755607363134E-2</v>
          </cell>
        </row>
        <row r="554">
          <cell r="C554">
            <v>66.09</v>
          </cell>
          <cell r="D554">
            <v>2.4209891390453219E-2</v>
          </cell>
        </row>
        <row r="555">
          <cell r="C555">
            <v>59.98</v>
          </cell>
          <cell r="D555">
            <v>3.6984406916025524E-2</v>
          </cell>
        </row>
        <row r="556">
          <cell r="C556">
            <v>49.52</v>
          </cell>
          <cell r="D556">
            <v>3.2132591623462249E-2</v>
          </cell>
        </row>
        <row r="557">
          <cell r="C557">
            <v>51.07</v>
          </cell>
          <cell r="D557">
            <v>3.5153214247320513E-2</v>
          </cell>
        </row>
        <row r="558">
          <cell r="C558">
            <v>51.63</v>
          </cell>
          <cell r="D558">
            <v>3.6099253132185177E-2</v>
          </cell>
        </row>
        <row r="559">
          <cell r="C559">
            <v>55.82</v>
          </cell>
          <cell r="D559">
            <v>3.9865933454725971E-2</v>
          </cell>
        </row>
        <row r="560">
          <cell r="C560">
            <v>61.65</v>
          </cell>
          <cell r="D560">
            <v>3.4183038304577501E-2</v>
          </cell>
        </row>
        <row r="561">
          <cell r="C561">
            <v>59.14</v>
          </cell>
          <cell r="D561">
            <v>3.8075864432661123E-2</v>
          </cell>
        </row>
        <row r="562">
          <cell r="C562">
            <v>69.98</v>
          </cell>
          <cell r="D562">
            <v>1.5220058759150532E-2</v>
          </cell>
        </row>
        <row r="563">
          <cell r="C563">
            <v>45.98</v>
          </cell>
          <cell r="D563">
            <v>2.3918267731429587E-2</v>
          </cell>
        </row>
        <row r="564">
          <cell r="C564">
            <v>58.68</v>
          </cell>
          <cell r="D564">
            <v>3.8571730909812141E-2</v>
          </cell>
        </row>
        <row r="565">
          <cell r="C565">
            <v>51.06</v>
          </cell>
          <cell r="D565">
            <v>3.5135547253507919E-2</v>
          </cell>
        </row>
        <row r="566">
          <cell r="C566">
            <v>53.07</v>
          </cell>
          <cell r="D566">
            <v>3.8098269512246506E-2</v>
          </cell>
        </row>
        <row r="567">
          <cell r="C567">
            <v>73.37</v>
          </cell>
          <cell r="D567">
            <v>8.9783107866033586E-3</v>
          </cell>
        </row>
        <row r="568">
          <cell r="C568">
            <v>64.63</v>
          </cell>
          <cell r="D568">
            <v>2.7713964322085137E-2</v>
          </cell>
        </row>
        <row r="569">
          <cell r="C569">
            <v>72.84</v>
          </cell>
          <cell r="D569">
            <v>9.8247384061777143E-3</v>
          </cell>
        </row>
        <row r="570">
          <cell r="C570">
            <v>62.27</v>
          </cell>
          <cell r="D570">
            <v>3.2963223049718299E-2</v>
          </cell>
        </row>
        <row r="571">
          <cell r="C571">
            <v>55.57</v>
          </cell>
          <cell r="D571">
            <v>3.9826083705459647E-2</v>
          </cell>
        </row>
        <row r="572">
          <cell r="C572">
            <v>63.88</v>
          </cell>
          <cell r="D572">
            <v>2.9461775359799783E-2</v>
          </cell>
        </row>
        <row r="573">
          <cell r="C573">
            <v>64.760000000000005</v>
          </cell>
          <cell r="D573">
            <v>2.7406061183183634E-2</v>
          </cell>
        </row>
        <row r="574">
          <cell r="C574">
            <v>63.11</v>
          </cell>
          <cell r="D574">
            <v>3.1188008014024639E-2</v>
          </cell>
        </row>
        <row r="575">
          <cell r="C575">
            <v>44.59</v>
          </cell>
          <cell r="D575">
            <v>2.0583271479165208E-2</v>
          </cell>
        </row>
        <row r="576">
          <cell r="C576">
            <v>60.58</v>
          </cell>
          <cell r="D576">
            <v>3.6067955376077182E-2</v>
          </cell>
        </row>
        <row r="577">
          <cell r="C577">
            <v>46.18</v>
          </cell>
          <cell r="D577">
            <v>2.4401872339308912E-2</v>
          </cell>
        </row>
        <row r="578">
          <cell r="C578">
            <v>57.88</v>
          </cell>
          <cell r="D578">
            <v>3.925134341882372E-2</v>
          </cell>
        </row>
        <row r="579">
          <cell r="C579">
            <v>55.09</v>
          </cell>
          <cell r="D579">
            <v>3.9680149315285206E-2</v>
          </cell>
        </row>
        <row r="580">
          <cell r="C580">
            <v>70.73</v>
          </cell>
          <cell r="D580">
            <v>1.3677295710020038E-2</v>
          </cell>
        </row>
        <row r="581">
          <cell r="C581">
            <v>41.17</v>
          </cell>
          <cell r="D581">
            <v>1.3102646715811668E-2</v>
          </cell>
        </row>
        <row r="582">
          <cell r="C582">
            <v>59.63</v>
          </cell>
          <cell r="D582">
            <v>3.7467419575310176E-2</v>
          </cell>
        </row>
        <row r="583">
          <cell r="C583">
            <v>76.03</v>
          </cell>
          <cell r="D583">
            <v>5.4753384509909934E-3</v>
          </cell>
        </row>
        <row r="584">
          <cell r="C584">
            <v>49.31</v>
          </cell>
          <cell r="D584">
            <v>3.1685256352759587E-2</v>
          </cell>
        </row>
        <row r="585">
          <cell r="C585">
            <v>66.58</v>
          </cell>
          <cell r="D585">
            <v>2.3025906444780291E-2</v>
          </cell>
        </row>
        <row r="586">
          <cell r="C586">
            <v>52.96</v>
          </cell>
          <cell r="D586">
            <v>3.7969483442711047E-2</v>
          </cell>
        </row>
        <row r="587">
          <cell r="C587">
            <v>49.44</v>
          </cell>
          <cell r="D587">
            <v>3.1963099238006498E-2</v>
          </cell>
        </row>
        <row r="588">
          <cell r="C588">
            <v>52.92</v>
          </cell>
          <cell r="D588">
            <v>3.7921623245367929E-2</v>
          </cell>
        </row>
        <row r="589">
          <cell r="C589">
            <v>58.93</v>
          </cell>
          <cell r="D589">
            <v>3.8311491267892787E-2</v>
          </cell>
        </row>
        <row r="590">
          <cell r="C590">
            <v>58.69</v>
          </cell>
          <cell r="D590">
            <v>3.8561749895408816E-2</v>
          </cell>
        </row>
        <row r="591">
          <cell r="C591">
            <v>61.94</v>
          </cell>
          <cell r="D591">
            <v>3.3623034186262543E-2</v>
          </cell>
        </row>
        <row r="592">
          <cell r="C592">
            <v>49.69</v>
          </cell>
          <cell r="D592">
            <v>3.2488853047175775E-2</v>
          </cell>
        </row>
        <row r="593">
          <cell r="C593">
            <v>56.24</v>
          </cell>
          <cell r="D593">
            <v>3.9876861741375176E-2</v>
          </cell>
        </row>
        <row r="594">
          <cell r="C594">
            <v>63.86</v>
          </cell>
          <cell r="D594">
            <v>2.9507591929906547E-2</v>
          </cell>
        </row>
        <row r="595">
          <cell r="C595">
            <v>44.65</v>
          </cell>
          <cell r="D595">
            <v>2.0725385667217124E-2</v>
          </cell>
        </row>
        <row r="596">
          <cell r="C596">
            <v>56.02</v>
          </cell>
          <cell r="D596">
            <v>3.9879903839857116E-2</v>
          </cell>
        </row>
        <row r="597">
          <cell r="C597">
            <v>54.36</v>
          </cell>
          <cell r="D597">
            <v>3.9285459143516617E-2</v>
          </cell>
        </row>
        <row r="598">
          <cell r="C598">
            <v>51.78</v>
          </cell>
          <cell r="D598">
            <v>3.6337609323899088E-2</v>
          </cell>
        </row>
        <row r="599">
          <cell r="C599">
            <v>61.57</v>
          </cell>
          <cell r="D599">
            <v>3.433407857688834E-2</v>
          </cell>
        </row>
        <row r="600">
          <cell r="C600">
            <v>45.09</v>
          </cell>
          <cell r="D600">
            <v>2.1774029990451162E-2</v>
          </cell>
        </row>
        <row r="601">
          <cell r="C601">
            <v>53.83</v>
          </cell>
          <cell r="D601">
            <v>3.887144281371769E-2</v>
          </cell>
        </row>
        <row r="602">
          <cell r="C602">
            <v>45.3</v>
          </cell>
          <cell r="D602">
            <v>2.2277862467173844E-2</v>
          </cell>
        </row>
        <row r="603">
          <cell r="C603">
            <v>57.18</v>
          </cell>
          <cell r="D603">
            <v>3.9647262842100392E-2</v>
          </cell>
        </row>
        <row r="604">
          <cell r="C604">
            <v>68</v>
          </cell>
          <cell r="D604">
            <v>1.9643772636120542E-2</v>
          </cell>
        </row>
        <row r="605">
          <cell r="C605">
            <v>42.7</v>
          </cell>
          <cell r="D605">
            <v>1.6270010898322682E-2</v>
          </cell>
        </row>
        <row r="606">
          <cell r="C606">
            <v>62.23</v>
          </cell>
          <cell r="D606">
            <v>3.3044420691245517E-2</v>
          </cell>
        </row>
        <row r="607">
          <cell r="C607">
            <v>61.43</v>
          </cell>
          <cell r="D607">
            <v>3.4594682248819085E-2</v>
          </cell>
        </row>
        <row r="608">
          <cell r="C608">
            <v>57.83</v>
          </cell>
          <cell r="D608">
            <v>3.9285871004986095E-2</v>
          </cell>
        </row>
        <row r="609">
          <cell r="C609">
            <v>59.56</v>
          </cell>
          <cell r="D609">
            <v>3.7559258493111071E-2</v>
          </cell>
        </row>
        <row r="610">
          <cell r="C610">
            <v>61.78</v>
          </cell>
          <cell r="D610">
            <v>3.3934384407096813E-2</v>
          </cell>
        </row>
        <row r="611">
          <cell r="C611">
            <v>60.41</v>
          </cell>
          <cell r="D611">
            <v>3.6338556782819331E-2</v>
          </cell>
        </row>
        <row r="612">
          <cell r="C612">
            <v>60.52</v>
          </cell>
          <cell r="D612">
            <v>3.6164423500119156E-2</v>
          </cell>
        </row>
        <row r="613">
          <cell r="C613">
            <v>60.8</v>
          </cell>
          <cell r="D613">
            <v>3.5705443591137441E-2</v>
          </cell>
        </row>
        <row r="614">
          <cell r="C614">
            <v>54.96</v>
          </cell>
          <cell r="D614">
            <v>3.9625013487389574E-2</v>
          </cell>
        </row>
        <row r="615">
          <cell r="C615">
            <v>53.1</v>
          </cell>
          <cell r="D615">
            <v>3.8132668470512485E-2</v>
          </cell>
        </row>
        <row r="616">
          <cell r="C616">
            <v>62.64</v>
          </cell>
          <cell r="D616">
            <v>3.2197125158323542E-2</v>
          </cell>
        </row>
        <row r="617">
          <cell r="C617">
            <v>66.48</v>
          </cell>
          <cell r="D617">
            <v>2.3267272184478695E-2</v>
          </cell>
        </row>
        <row r="618">
          <cell r="C618">
            <v>48.42</v>
          </cell>
          <cell r="D618">
            <v>2.9711801997173052E-2</v>
          </cell>
        </row>
        <row r="619">
          <cell r="C619">
            <v>51.94</v>
          </cell>
          <cell r="D619">
            <v>3.6584522795426989E-2</v>
          </cell>
        </row>
        <row r="620">
          <cell r="C620">
            <v>68.69</v>
          </cell>
          <cell r="D620">
            <v>1.8052665722906171E-2</v>
          </cell>
        </row>
        <row r="621">
          <cell r="C621">
            <v>56.85</v>
          </cell>
          <cell r="D621">
            <v>3.9767695340097386E-2</v>
          </cell>
        </row>
        <row r="622">
          <cell r="C622">
            <v>58.94</v>
          </cell>
          <cell r="D622">
            <v>3.8300620700187714E-2</v>
          </cell>
        </row>
        <row r="623">
          <cell r="C623">
            <v>55.09</v>
          </cell>
          <cell r="D623">
            <v>3.9680149315285206E-2</v>
          </cell>
        </row>
        <row r="624">
          <cell r="C624">
            <v>54.43</v>
          </cell>
          <cell r="D624">
            <v>3.9332214030476764E-2</v>
          </cell>
        </row>
        <row r="625">
          <cell r="C625">
            <v>54.22</v>
          </cell>
          <cell r="D625">
            <v>3.9186359030593719E-2</v>
          </cell>
        </row>
        <row r="626">
          <cell r="C626">
            <v>47.6</v>
          </cell>
          <cell r="D626">
            <v>2.7807025615586158E-2</v>
          </cell>
        </row>
        <row r="627">
          <cell r="C627">
            <v>56.04</v>
          </cell>
          <cell r="D627">
            <v>3.9880424348881512E-2</v>
          </cell>
        </row>
        <row r="628">
          <cell r="C628">
            <v>63.57</v>
          </cell>
          <cell r="D628">
            <v>3.016644135357447E-2</v>
          </cell>
        </row>
        <row r="629">
          <cell r="C629">
            <v>44.24</v>
          </cell>
          <cell r="D629">
            <v>1.9759307781620685E-2</v>
          </cell>
        </row>
        <row r="630">
          <cell r="C630">
            <v>50.31</v>
          </cell>
          <cell r="D630">
            <v>3.3739286459304282E-2</v>
          </cell>
        </row>
        <row r="631">
          <cell r="C631">
            <v>48.58</v>
          </cell>
          <cell r="D631">
            <v>3.0074835349075697E-2</v>
          </cell>
        </row>
        <row r="632">
          <cell r="C632">
            <v>56.6</v>
          </cell>
          <cell r="D632">
            <v>3.9830307237646766E-2</v>
          </cell>
        </row>
        <row r="633">
          <cell r="C633">
            <v>49.56</v>
          </cell>
          <cell r="D633">
            <v>3.2216901856383491E-2</v>
          </cell>
        </row>
        <row r="634">
          <cell r="C634">
            <v>50.26</v>
          </cell>
          <cell r="D634">
            <v>3.3641475608643646E-2</v>
          </cell>
        </row>
        <row r="635">
          <cell r="C635">
            <v>57.94</v>
          </cell>
          <cell r="D635">
            <v>3.9208657318004526E-2</v>
          </cell>
        </row>
        <row r="636">
          <cell r="C636">
            <v>42.11</v>
          </cell>
          <cell r="D636">
            <v>1.5008312685080776E-2</v>
          </cell>
        </row>
        <row r="637">
          <cell r="C637">
            <v>44.91</v>
          </cell>
          <cell r="D637">
            <v>2.1343764558074897E-2</v>
          </cell>
        </row>
        <row r="638">
          <cell r="C638">
            <v>47.45</v>
          </cell>
          <cell r="D638">
            <v>2.7452075004475555E-2</v>
          </cell>
        </row>
        <row r="639">
          <cell r="C639">
            <v>48.2</v>
          </cell>
          <cell r="D639">
            <v>2.9207572353255693E-2</v>
          </cell>
        </row>
        <row r="640">
          <cell r="C640">
            <v>32.25</v>
          </cell>
          <cell r="D640">
            <v>2.327486363710047E-3</v>
          </cell>
        </row>
        <row r="641">
          <cell r="C641">
            <v>53.64</v>
          </cell>
          <cell r="D641">
            <v>3.8697626004184978E-2</v>
          </cell>
        </row>
        <row r="642">
          <cell r="C642">
            <v>38.950000000000003</v>
          </cell>
          <cell r="D642">
            <v>9.1803558559598233E-3</v>
          </cell>
        </row>
        <row r="643">
          <cell r="C643">
            <v>63.22</v>
          </cell>
          <cell r="D643">
            <v>3.0946569040665218E-2</v>
          </cell>
        </row>
        <row r="644">
          <cell r="C644">
            <v>60.92</v>
          </cell>
          <cell r="D644">
            <v>3.5502009583616649E-2</v>
          </cell>
        </row>
        <row r="645">
          <cell r="C645">
            <v>67.62</v>
          </cell>
          <cell r="D645">
            <v>2.0537382957936026E-2</v>
          </cell>
        </row>
        <row r="646">
          <cell r="C646">
            <v>55.24</v>
          </cell>
          <cell r="D646">
            <v>3.9735523099048611E-2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646"/>
  <sheetViews>
    <sheetView showGridLines="0" tabSelected="1" workbookViewId="0"/>
  </sheetViews>
  <sheetFormatPr defaultRowHeight="11.25" x14ac:dyDescent="0.2"/>
  <cols>
    <col min="1" max="1" width="27.42578125" style="4" bestFit="1" customWidth="1"/>
    <col min="2" max="2" width="51.5703125" style="4" bestFit="1" customWidth="1"/>
    <col min="3" max="5" width="9.85546875" style="4" customWidth="1"/>
    <col min="6" max="7" width="17.85546875" style="4" customWidth="1"/>
    <col min="8" max="8" width="9.140625" style="4"/>
    <col min="9" max="9" width="10.28515625" style="4" bestFit="1" customWidth="1"/>
    <col min="10" max="16384" width="9.140625" style="4"/>
  </cols>
  <sheetData>
    <row r="1" spans="1:7" x14ac:dyDescent="0.2">
      <c r="A1" s="1" t="s">
        <v>0</v>
      </c>
      <c r="B1" s="1" t="s">
        <v>1</v>
      </c>
      <c r="C1" s="1">
        <v>2010</v>
      </c>
      <c r="D1" s="2" t="s">
        <v>2</v>
      </c>
      <c r="E1" s="2" t="s">
        <v>3</v>
      </c>
      <c r="F1" s="3" t="s">
        <v>4</v>
      </c>
      <c r="G1" s="3" t="s">
        <v>5</v>
      </c>
    </row>
    <row r="2" spans="1:7" x14ac:dyDescent="0.2">
      <c r="A2" s="5" t="s">
        <v>6</v>
      </c>
      <c r="B2" s="5" t="s">
        <v>7</v>
      </c>
      <c r="C2" s="6">
        <v>61.18</v>
      </c>
      <c r="D2" s="7">
        <f>_xlfn.NORM.DIST(C2,$J$35,$J$36,0)</f>
        <v>3.5047896891860705E-2</v>
      </c>
      <c r="E2" s="7">
        <f>(C2-AVERAGE($C$2:$C$646))^2</f>
        <v>25.854150440238058</v>
      </c>
      <c r="F2" s="8" t="str">
        <f>IF(C2-$J$35&gt;$J$36*3,"Sim","Não")</f>
        <v>Não</v>
      </c>
      <c r="G2" s="8" t="str">
        <f>IF(OR(C2&lt;$K$75,C2&gt;$K$76),"Sim","Não")</f>
        <v>Não</v>
      </c>
    </row>
    <row r="3" spans="1:7" x14ac:dyDescent="0.2">
      <c r="A3" s="4" t="s">
        <v>8</v>
      </c>
      <c r="B3" s="4" t="s">
        <v>7</v>
      </c>
      <c r="C3" s="4">
        <v>56.12</v>
      </c>
      <c r="D3" s="7">
        <f t="shared" ref="D3:D66" si="0">_xlfn.NORM.DIST(C3,$J$35,$J$36,0)</f>
        <v>3.9880912239576904E-2</v>
      </c>
      <c r="E3" s="7">
        <f t="shared" ref="E3:E66" si="1">(C3-AVERAGE($C$2:$C$646))^2</f>
        <v>6.0997512168773054E-4</v>
      </c>
      <c r="F3" s="8" t="str">
        <f t="shared" ref="F3:F66" si="2">IF(C3-$J$35&gt;$J$36*3,"Sim","Não")</f>
        <v>Não</v>
      </c>
      <c r="G3" s="8" t="str">
        <f>IF(OR(C3&lt;$K$75,C3&gt;$K$76),"Sim","Não")</f>
        <v>Não</v>
      </c>
    </row>
    <row r="4" spans="1:7" x14ac:dyDescent="0.2">
      <c r="A4" s="4" t="s">
        <v>9</v>
      </c>
      <c r="B4" s="4" t="s">
        <v>7</v>
      </c>
      <c r="C4" s="4">
        <v>53.82</v>
      </c>
      <c r="D4" s="7">
        <f t="shared" si="0"/>
        <v>3.8862624657813698E-2</v>
      </c>
      <c r="E4" s="7">
        <f t="shared" si="1"/>
        <v>5.1770006727960629</v>
      </c>
      <c r="F4" s="8" t="str">
        <f t="shared" si="2"/>
        <v>Não</v>
      </c>
      <c r="G4" s="8" t="str">
        <f>IF(OR(C4&lt;$K$75,C4&gt;$K$76),"Sim","Não")</f>
        <v>Não</v>
      </c>
    </row>
    <row r="5" spans="1:7" x14ac:dyDescent="0.2">
      <c r="A5" s="4" t="s">
        <v>10</v>
      </c>
      <c r="B5" s="4" t="s">
        <v>7</v>
      </c>
      <c r="C5" s="4">
        <v>67.78</v>
      </c>
      <c r="D5" s="7">
        <f t="shared" si="0"/>
        <v>2.015982066929177E-2</v>
      </c>
      <c r="E5" s="7">
        <f t="shared" si="1"/>
        <v>136.53215974256378</v>
      </c>
      <c r="F5" s="8" t="str">
        <f t="shared" si="2"/>
        <v>Não</v>
      </c>
      <c r="G5" s="8" t="str">
        <f>IF(OR(C5&lt;$K$75,C5&gt;$K$76),"Sim","Não")</f>
        <v>Não</v>
      </c>
    </row>
    <row r="6" spans="1:7" x14ac:dyDescent="0.2">
      <c r="A6" s="4" t="s">
        <v>11</v>
      </c>
      <c r="B6" s="4" t="s">
        <v>7</v>
      </c>
      <c r="C6" s="4">
        <v>52.71</v>
      </c>
      <c r="D6" s="7">
        <f t="shared" si="0"/>
        <v>3.7661464297287124E-2</v>
      </c>
      <c r="E6" s="7">
        <f t="shared" si="1"/>
        <v>11.460271835586735</v>
      </c>
      <c r="F6" s="8" t="str">
        <f t="shared" si="2"/>
        <v>Não</v>
      </c>
      <c r="G6" s="8" t="str">
        <f>IF(OR(C6&lt;$K$75,C6&gt;$K$76),"Sim","Não")</f>
        <v>Não</v>
      </c>
    </row>
    <row r="7" spans="1:7" x14ac:dyDescent="0.2">
      <c r="A7" s="4" t="s">
        <v>12</v>
      </c>
      <c r="B7" s="4" t="s">
        <v>7</v>
      </c>
      <c r="C7" s="4">
        <v>57.61</v>
      </c>
      <c r="D7" s="7">
        <f t="shared" si="0"/>
        <v>3.9426449918947733E-2</v>
      </c>
      <c r="E7" s="7">
        <f t="shared" si="1"/>
        <v>2.2943090448891557</v>
      </c>
      <c r="F7" s="8" t="str">
        <f t="shared" si="2"/>
        <v>Não</v>
      </c>
      <c r="G7" s="8" t="str">
        <f>IF(OR(C7&lt;$K$75,C7&gt;$K$76),"Sim","Não")</f>
        <v>Não</v>
      </c>
    </row>
    <row r="8" spans="1:7" x14ac:dyDescent="0.2">
      <c r="A8" s="4" t="s">
        <v>13</v>
      </c>
      <c r="B8" s="4" t="s">
        <v>7</v>
      </c>
      <c r="C8" s="4">
        <v>54.58</v>
      </c>
      <c r="D8" s="7">
        <f t="shared" si="0"/>
        <v>3.9426088994837634E-2</v>
      </c>
      <c r="E8" s="7">
        <f t="shared" si="1"/>
        <v>2.296141137912362</v>
      </c>
      <c r="F8" s="8" t="str">
        <f t="shared" si="2"/>
        <v>Não</v>
      </c>
      <c r="G8" s="8" t="str">
        <f>IF(OR(C8&lt;$K$75,C8&gt;$K$76),"Sim","Não")</f>
        <v>Não</v>
      </c>
    </row>
    <row r="9" spans="1:7" x14ac:dyDescent="0.2">
      <c r="A9" s="4" t="s">
        <v>14</v>
      </c>
      <c r="B9" s="4" t="s">
        <v>7</v>
      </c>
      <c r="C9" s="4">
        <v>58.55</v>
      </c>
      <c r="D9" s="7">
        <f t="shared" si="0"/>
        <v>3.8698200063299146E-2</v>
      </c>
      <c r="E9" s="7">
        <f t="shared" si="1"/>
        <v>6.0255406727961374</v>
      </c>
      <c r="F9" s="8" t="str">
        <f t="shared" si="2"/>
        <v>Não</v>
      </c>
      <c r="G9" s="8" t="str">
        <f>IF(OR(C9&lt;$K$75,C9&gt;$K$76),"Sim","Não")</f>
        <v>Não</v>
      </c>
    </row>
    <row r="10" spans="1:7" x14ac:dyDescent="0.2">
      <c r="A10" s="4" t="s">
        <v>15</v>
      </c>
      <c r="B10" s="4" t="s">
        <v>7</v>
      </c>
      <c r="C10" s="4">
        <v>50.36</v>
      </c>
      <c r="D10" s="7">
        <f t="shared" si="0"/>
        <v>3.3836536325433701E-2</v>
      </c>
      <c r="E10" s="7">
        <f t="shared" si="1"/>
        <v>32.89369276581926</v>
      </c>
      <c r="F10" s="8" t="str">
        <f t="shared" si="2"/>
        <v>Não</v>
      </c>
      <c r="G10" s="8" t="str">
        <f>IF(OR(C10&lt;$K$75,C10&gt;$K$76),"Sim","Não")</f>
        <v>Não</v>
      </c>
    </row>
    <row r="11" spans="1:7" x14ac:dyDescent="0.2">
      <c r="A11" s="4" t="s">
        <v>16</v>
      </c>
      <c r="B11" s="4" t="s">
        <v>7</v>
      </c>
      <c r="C11" s="4">
        <v>54.95</v>
      </c>
      <c r="D11" s="7">
        <f t="shared" si="0"/>
        <v>3.9620498283442378E-2</v>
      </c>
      <c r="E11" s="7">
        <f t="shared" si="1"/>
        <v>1.3117174169821249</v>
      </c>
      <c r="F11" s="8" t="str">
        <f t="shared" si="2"/>
        <v>Não</v>
      </c>
      <c r="G11" s="8" t="str">
        <f>IF(OR(C11&lt;$K$75,C11&gt;$K$76),"Sim","Não")</f>
        <v>Não</v>
      </c>
    </row>
    <row r="12" spans="1:7" x14ac:dyDescent="0.2">
      <c r="A12" s="4" t="s">
        <v>17</v>
      </c>
      <c r="B12" s="4" t="s">
        <v>7</v>
      </c>
      <c r="C12" s="4">
        <v>57.43</v>
      </c>
      <c r="D12" s="7">
        <f t="shared" si="0"/>
        <v>3.9527620022040376E-2</v>
      </c>
      <c r="E12" s="7">
        <f t="shared" si="1"/>
        <v>1.7814178820984556</v>
      </c>
      <c r="F12" s="8" t="str">
        <f t="shared" si="2"/>
        <v>Não</v>
      </c>
      <c r="G12" s="8" t="str">
        <f>IF(OR(C12&lt;$K$75,C12&gt;$K$76),"Sim","Não")</f>
        <v>Não</v>
      </c>
    </row>
    <row r="13" spans="1:7" x14ac:dyDescent="0.2">
      <c r="A13" s="4" t="s">
        <v>18</v>
      </c>
      <c r="B13" s="4" t="s">
        <v>7</v>
      </c>
      <c r="C13" s="4">
        <v>48.45</v>
      </c>
      <c r="D13" s="7">
        <f t="shared" si="0"/>
        <v>2.9780115669121435E-2</v>
      </c>
      <c r="E13" s="7">
        <f t="shared" si="1"/>
        <v>58.450647649540109</v>
      </c>
      <c r="F13" s="8" t="str">
        <f t="shared" si="2"/>
        <v>Não</v>
      </c>
      <c r="G13" s="8" t="str">
        <f>IF(OR(C13&lt;$K$75,C13&gt;$K$76),"Sim","Não")</f>
        <v>Não</v>
      </c>
    </row>
    <row r="14" spans="1:7" x14ac:dyDescent="0.2">
      <c r="A14" s="4" t="s">
        <v>19</v>
      </c>
      <c r="B14" s="4" t="s">
        <v>7</v>
      </c>
      <c r="C14" s="4">
        <v>47.74</v>
      </c>
      <c r="D14" s="7">
        <f t="shared" si="0"/>
        <v>2.8136743810560572E-2</v>
      </c>
      <c r="E14" s="7">
        <f t="shared" si="1"/>
        <v>69.811076951865687</v>
      </c>
      <c r="F14" s="8" t="str">
        <f t="shared" si="2"/>
        <v>Não</v>
      </c>
      <c r="G14" s="8" t="str">
        <f>IF(OR(C14&lt;$K$75,C14&gt;$K$76),"Sim","Não")</f>
        <v>Não</v>
      </c>
    </row>
    <row r="15" spans="1:7" x14ac:dyDescent="0.2">
      <c r="A15" s="4" t="s">
        <v>20</v>
      </c>
      <c r="B15" s="4" t="s">
        <v>7</v>
      </c>
      <c r="C15" s="4">
        <v>54.69</v>
      </c>
      <c r="D15" s="7">
        <f t="shared" si="0"/>
        <v>3.9489429346452387E-2</v>
      </c>
      <c r="E15" s="7">
        <f t="shared" si="1"/>
        <v>1.9748746262844583</v>
      </c>
      <c r="F15" s="8" t="str">
        <f t="shared" si="2"/>
        <v>Não</v>
      </c>
      <c r="G15" s="8" t="str">
        <f>IF(OR(C15&lt;$K$75,C15&gt;$K$76),"Sim","Não")</f>
        <v>Não</v>
      </c>
    </row>
    <row r="16" spans="1:7" x14ac:dyDescent="0.2">
      <c r="A16" s="4" t="s">
        <v>21</v>
      </c>
      <c r="B16" s="4" t="s">
        <v>7</v>
      </c>
      <c r="C16" s="4">
        <v>56.4</v>
      </c>
      <c r="D16" s="7">
        <f t="shared" si="0"/>
        <v>3.9862537415182975E-2</v>
      </c>
      <c r="E16" s="7">
        <f t="shared" si="1"/>
        <v>9.2840672796110787E-2</v>
      </c>
      <c r="F16" s="8" t="str">
        <f t="shared" si="2"/>
        <v>Não</v>
      </c>
      <c r="G16" s="8" t="str">
        <f>IF(OR(C16&lt;$K$75,C16&gt;$K$76),"Sim","Não")</f>
        <v>Não</v>
      </c>
    </row>
    <row r="17" spans="1:7" x14ac:dyDescent="0.2">
      <c r="A17" s="4" t="s">
        <v>22</v>
      </c>
      <c r="B17" s="4" t="s">
        <v>7</v>
      </c>
      <c r="C17" s="4">
        <v>50.63</v>
      </c>
      <c r="D17" s="7">
        <f t="shared" si="0"/>
        <v>3.4351716597446819E-2</v>
      </c>
      <c r="E17" s="7">
        <f t="shared" si="1"/>
        <v>29.869529510005279</v>
      </c>
      <c r="F17" s="8" t="str">
        <f t="shared" si="2"/>
        <v>Não</v>
      </c>
      <c r="G17" s="8" t="str">
        <f>IF(OR(C17&lt;$K$75,C17&gt;$K$76),"Sim","Não")</f>
        <v>Não</v>
      </c>
    </row>
    <row r="18" spans="1:7" x14ac:dyDescent="0.2">
      <c r="A18" s="4" t="s">
        <v>23</v>
      </c>
      <c r="B18" s="4" t="s">
        <v>7</v>
      </c>
      <c r="C18" s="4">
        <v>53.92</v>
      </c>
      <c r="D18" s="7">
        <f t="shared" si="0"/>
        <v>3.8949144719711892E-2</v>
      </c>
      <c r="E18" s="7">
        <f t="shared" si="1"/>
        <v>4.731940207679779</v>
      </c>
      <c r="F18" s="8" t="str">
        <f t="shared" si="2"/>
        <v>Não</v>
      </c>
      <c r="G18" s="8" t="str">
        <f>IF(OR(C18&lt;$K$75,C18&gt;$K$76),"Sim","Não")</f>
        <v>Não</v>
      </c>
    </row>
    <row r="19" spans="1:7" x14ac:dyDescent="0.2">
      <c r="A19" s="4" t="s">
        <v>24</v>
      </c>
      <c r="B19" s="4" t="s">
        <v>7</v>
      </c>
      <c r="C19" s="4">
        <v>48.7</v>
      </c>
      <c r="D19" s="7">
        <f t="shared" si="0"/>
        <v>3.0344923347860507E-2</v>
      </c>
      <c r="E19" s="7">
        <f t="shared" si="1"/>
        <v>54.690496486749417</v>
      </c>
      <c r="F19" s="8" t="str">
        <f t="shared" si="2"/>
        <v>Não</v>
      </c>
      <c r="G19" s="8" t="str">
        <f>IF(OR(C19&lt;$K$75,C19&gt;$K$76),"Sim","Não")</f>
        <v>Não</v>
      </c>
    </row>
    <row r="20" spans="1:7" x14ac:dyDescent="0.2">
      <c r="A20" s="4" t="s">
        <v>25</v>
      </c>
      <c r="B20" s="4" t="s">
        <v>7</v>
      </c>
      <c r="C20" s="4">
        <v>58.21</v>
      </c>
      <c r="D20" s="7">
        <f t="shared" si="0"/>
        <v>3.8999776825479504E-2</v>
      </c>
      <c r="E20" s="7">
        <f t="shared" si="1"/>
        <v>4.471946254191498</v>
      </c>
      <c r="F20" s="8" t="str">
        <f t="shared" si="2"/>
        <v>Não</v>
      </c>
      <c r="G20" s="8" t="str">
        <f>IF(OR(C20&lt;$K$75,C20&gt;$K$76),"Sim","Não")</f>
        <v>Não</v>
      </c>
    </row>
    <row r="21" spans="1:7" x14ac:dyDescent="0.2">
      <c r="A21" s="4" t="s">
        <v>26</v>
      </c>
      <c r="B21" s="4" t="s">
        <v>7</v>
      </c>
      <c r="C21" s="4">
        <v>55.67</v>
      </c>
      <c r="D21" s="7">
        <f t="shared" si="0"/>
        <v>3.9845005110008075E-2</v>
      </c>
      <c r="E21" s="7">
        <f t="shared" si="1"/>
        <v>0.18088206814493388</v>
      </c>
      <c r="F21" s="8" t="str">
        <f t="shared" si="2"/>
        <v>Não</v>
      </c>
      <c r="G21" s="8" t="str">
        <f>IF(OR(C21&lt;$K$75,C21&gt;$K$76),"Sim","Não")</f>
        <v>Não</v>
      </c>
    </row>
    <row r="22" spans="1:7" x14ac:dyDescent="0.2">
      <c r="A22" s="4" t="s">
        <v>27</v>
      </c>
      <c r="B22" s="4" t="s">
        <v>7</v>
      </c>
      <c r="C22" s="4">
        <v>57.41</v>
      </c>
      <c r="D22" s="7">
        <f t="shared" si="0"/>
        <v>3.953808691090846E-2</v>
      </c>
      <c r="E22" s="7">
        <f t="shared" si="1"/>
        <v>1.7284299751217029</v>
      </c>
      <c r="F22" s="8" t="str">
        <f t="shared" si="2"/>
        <v>Não</v>
      </c>
      <c r="G22" s="8" t="str">
        <f>IF(OR(C22&lt;$K$75,C22&gt;$K$76),"Sim","Não")</f>
        <v>Não</v>
      </c>
    </row>
    <row r="23" spans="1:7" x14ac:dyDescent="0.2">
      <c r="A23" s="4" t="s">
        <v>28</v>
      </c>
      <c r="B23" s="4" t="s">
        <v>7</v>
      </c>
      <c r="C23" s="4">
        <v>62.41</v>
      </c>
      <c r="D23" s="7">
        <f t="shared" si="0"/>
        <v>3.2676484544931432E-2</v>
      </c>
      <c r="E23" s="7">
        <f t="shared" si="1"/>
        <v>39.875406719307811</v>
      </c>
      <c r="F23" s="8" t="str">
        <f t="shared" si="2"/>
        <v>Não</v>
      </c>
      <c r="G23" s="8" t="str">
        <f>IF(OR(C23&lt;$K$75,C23&gt;$K$76),"Sim","Não")</f>
        <v>Não</v>
      </c>
    </row>
    <row r="24" spans="1:7" x14ac:dyDescent="0.2">
      <c r="A24" s="4" t="s">
        <v>29</v>
      </c>
      <c r="B24" s="4" t="s">
        <v>7</v>
      </c>
      <c r="C24" s="4">
        <v>60.76</v>
      </c>
      <c r="D24" s="7">
        <f t="shared" si="0"/>
        <v>3.5772369669678498E-2</v>
      </c>
      <c r="E24" s="7">
        <f t="shared" si="1"/>
        <v>21.759404393726406</v>
      </c>
      <c r="F24" s="8" t="str">
        <f t="shared" si="2"/>
        <v>Não</v>
      </c>
      <c r="G24" s="8" t="str">
        <f>IF(OR(C24&lt;$K$75,C24&gt;$K$76),"Sim","Não")</f>
        <v>Não</v>
      </c>
    </row>
    <row r="25" spans="1:7" x14ac:dyDescent="0.2">
      <c r="A25" s="4" t="s">
        <v>30</v>
      </c>
      <c r="B25" s="4" t="s">
        <v>7</v>
      </c>
      <c r="C25" s="4">
        <v>58.36</v>
      </c>
      <c r="D25" s="7">
        <f t="shared" si="0"/>
        <v>3.8871974823251325E-2</v>
      </c>
      <c r="E25" s="7">
        <f t="shared" si="1"/>
        <v>5.1288555565170757</v>
      </c>
      <c r="F25" s="8" t="str">
        <f t="shared" si="2"/>
        <v>Não</v>
      </c>
      <c r="G25" s="8" t="str">
        <f>IF(OR(C25&lt;$K$75,C25&gt;$K$76),"Sim","Não")</f>
        <v>Não</v>
      </c>
    </row>
    <row r="26" spans="1:7" x14ac:dyDescent="0.2">
      <c r="A26" s="4" t="s">
        <v>31</v>
      </c>
      <c r="B26" s="4" t="s">
        <v>7</v>
      </c>
      <c r="C26" s="4">
        <v>51.09</v>
      </c>
      <c r="D26" s="7">
        <f t="shared" si="0"/>
        <v>3.5188469393823647E-2</v>
      </c>
      <c r="E26" s="7">
        <f t="shared" si="1"/>
        <v>25.053051370470399</v>
      </c>
      <c r="F26" s="8" t="str">
        <f t="shared" si="2"/>
        <v>Não</v>
      </c>
      <c r="G26" s="8" t="str">
        <f>IF(OR(C26&lt;$K$75,C26&gt;$K$76),"Sim","Não")</f>
        <v>Não</v>
      </c>
    </row>
    <row r="27" spans="1:7" x14ac:dyDescent="0.2">
      <c r="A27" s="4" t="s">
        <v>32</v>
      </c>
      <c r="B27" s="4" t="s">
        <v>7</v>
      </c>
      <c r="C27" s="4">
        <v>67.23</v>
      </c>
      <c r="D27" s="7">
        <f t="shared" si="0"/>
        <v>2.1464563862853961E-2</v>
      </c>
      <c r="E27" s="7">
        <f t="shared" si="1"/>
        <v>123.98149230070338</v>
      </c>
      <c r="F27" s="8" t="str">
        <f t="shared" si="2"/>
        <v>Não</v>
      </c>
      <c r="G27" s="8" t="str">
        <f>IF(OR(C27&lt;$K$75,C27&gt;$K$76),"Sim","Não")</f>
        <v>Não</v>
      </c>
    </row>
    <row r="28" spans="1:7" x14ac:dyDescent="0.2">
      <c r="A28" s="4" t="s">
        <v>33</v>
      </c>
      <c r="B28" s="4" t="s">
        <v>7</v>
      </c>
      <c r="C28" s="4">
        <v>67.5</v>
      </c>
      <c r="D28" s="7">
        <f t="shared" si="0"/>
        <v>2.0821691897408949E-2</v>
      </c>
      <c r="E28" s="7">
        <f t="shared" si="1"/>
        <v>130.06712904488933</v>
      </c>
      <c r="F28" s="8" t="str">
        <f t="shared" si="2"/>
        <v>Não</v>
      </c>
      <c r="G28" s="8" t="str">
        <f>IF(OR(C28&lt;$K$75,C28&gt;$K$76),"Sim","Não")</f>
        <v>Não</v>
      </c>
    </row>
    <row r="29" spans="1:7" x14ac:dyDescent="0.2">
      <c r="A29" s="4" t="s">
        <v>34</v>
      </c>
      <c r="B29" s="4" t="s">
        <v>7</v>
      </c>
      <c r="C29" s="4">
        <v>61.23</v>
      </c>
      <c r="D29" s="7">
        <f t="shared" si="0"/>
        <v>3.4958528166924928E-2</v>
      </c>
      <c r="E29" s="7">
        <f t="shared" si="1"/>
        <v>26.36512020767989</v>
      </c>
      <c r="F29" s="8" t="str">
        <f t="shared" si="2"/>
        <v>Não</v>
      </c>
      <c r="G29" s="8" t="str">
        <f>IF(OR(C29&lt;$K$75,C29&gt;$K$76),"Sim","Não")</f>
        <v>Não</v>
      </c>
    </row>
    <row r="30" spans="1:7" x14ac:dyDescent="0.2">
      <c r="A30" s="4" t="s">
        <v>35</v>
      </c>
      <c r="B30" s="4" t="s">
        <v>7</v>
      </c>
      <c r="C30" s="4">
        <v>58.42</v>
      </c>
      <c r="D30" s="7">
        <f t="shared" si="0"/>
        <v>3.881852733830124E-2</v>
      </c>
      <c r="E30" s="7">
        <f t="shared" si="1"/>
        <v>5.4042192774473197</v>
      </c>
      <c r="F30" s="8" t="str">
        <f t="shared" si="2"/>
        <v>Não</v>
      </c>
      <c r="G30" s="8" t="str">
        <f>IF(OR(C30&lt;$K$75,C30&gt;$K$76),"Sim","Não")</f>
        <v>Não</v>
      </c>
    </row>
    <row r="31" spans="1:7" x14ac:dyDescent="0.2">
      <c r="A31" s="4" t="s">
        <v>36</v>
      </c>
      <c r="B31" s="4" t="s">
        <v>7</v>
      </c>
      <c r="C31" s="4">
        <v>58.2</v>
      </c>
      <c r="D31" s="7">
        <f t="shared" si="0"/>
        <v>3.9008000024689654E-2</v>
      </c>
      <c r="E31" s="7">
        <f t="shared" si="1"/>
        <v>4.4297523007031341</v>
      </c>
      <c r="F31" s="8" t="str">
        <f t="shared" si="2"/>
        <v>Não</v>
      </c>
      <c r="G31" s="8" t="str">
        <f>IF(OR(C31&lt;$K$75,C31&gt;$K$76),"Sim","Não")</f>
        <v>Não</v>
      </c>
    </row>
    <row r="32" spans="1:7" x14ac:dyDescent="0.2">
      <c r="A32" s="4" t="s">
        <v>37</v>
      </c>
      <c r="B32" s="4" t="s">
        <v>7</v>
      </c>
      <c r="C32" s="4">
        <v>57.59</v>
      </c>
      <c r="D32" s="7">
        <f t="shared" si="0"/>
        <v>3.9438308832658329E-2</v>
      </c>
      <c r="E32" s="7">
        <f t="shared" si="1"/>
        <v>2.2341211379124228</v>
      </c>
      <c r="F32" s="8" t="str">
        <f t="shared" si="2"/>
        <v>Não</v>
      </c>
      <c r="G32" s="8" t="str">
        <f>IF(OR(C32&lt;$K$75,C32&gt;$K$76),"Sim","Não")</f>
        <v>Não</v>
      </c>
    </row>
    <row r="33" spans="1:12" x14ac:dyDescent="0.2">
      <c r="A33" s="4" t="s">
        <v>38</v>
      </c>
      <c r="B33" s="4" t="s">
        <v>7</v>
      </c>
      <c r="C33" s="4">
        <v>70.05</v>
      </c>
      <c r="D33" s="7">
        <f t="shared" si="0"/>
        <v>1.5072575022077289E-2</v>
      </c>
      <c r="E33" s="7">
        <f t="shared" si="1"/>
        <v>194.73358718442418</v>
      </c>
      <c r="F33" s="8" t="str">
        <f t="shared" si="2"/>
        <v>Não</v>
      </c>
      <c r="G33" s="8" t="str">
        <f>IF(OR(C33&lt;$K$75,C33&gt;$K$76),"Sim","Não")</f>
        <v>Não</v>
      </c>
    </row>
    <row r="34" spans="1:12" x14ac:dyDescent="0.2">
      <c r="A34" s="4" t="s">
        <v>39</v>
      </c>
      <c r="B34" s="4" t="s">
        <v>7</v>
      </c>
      <c r="C34" s="4">
        <v>63</v>
      </c>
      <c r="D34" s="7">
        <f t="shared" si="0"/>
        <v>3.1427530200228385E-2</v>
      </c>
      <c r="E34" s="7">
        <f t="shared" si="1"/>
        <v>47.674849975121816</v>
      </c>
      <c r="F34" s="8" t="str">
        <f t="shared" si="2"/>
        <v>Não</v>
      </c>
      <c r="G34" s="8" t="str">
        <f>IF(OR(C34&lt;$K$75,C34&gt;$K$76),"Sim","Não")</f>
        <v>Não</v>
      </c>
      <c r="I34" s="9"/>
      <c r="J34" s="10" t="s">
        <v>40</v>
      </c>
      <c r="K34" s="11" t="s">
        <v>41</v>
      </c>
    </row>
    <row r="35" spans="1:12" x14ac:dyDescent="0.2">
      <c r="A35" s="4" t="s">
        <v>42</v>
      </c>
      <c r="B35" s="4" t="s">
        <v>7</v>
      </c>
      <c r="C35" s="4">
        <v>76.400000000000006</v>
      </c>
      <c r="D35" s="7">
        <f t="shared" si="0"/>
        <v>5.0827906072080141E-3</v>
      </c>
      <c r="E35" s="7">
        <f t="shared" si="1"/>
        <v>412.2807476495409</v>
      </c>
      <c r="F35" s="8" t="str">
        <f t="shared" si="2"/>
        <v>Não</v>
      </c>
      <c r="G35" s="8" t="str">
        <f>IF(OR(C35&lt;$K$75,C35&gt;$K$76),"Sim","Não")</f>
        <v>Sim</v>
      </c>
      <c r="I35" s="12" t="s">
        <v>43</v>
      </c>
      <c r="J35" s="13">
        <f>AVERAGE(C2:C646)</f>
        <v>56.095302325581386</v>
      </c>
      <c r="K35" s="14">
        <f>SUM(C2:C646)/(COUNTA(C2:C646))</f>
        <v>56.095302325581386</v>
      </c>
      <c r="L35" s="15" t="s">
        <v>44</v>
      </c>
    </row>
    <row r="36" spans="1:12" x14ac:dyDescent="0.2">
      <c r="A36" s="4" t="s">
        <v>45</v>
      </c>
      <c r="B36" s="4" t="s">
        <v>7</v>
      </c>
      <c r="C36" s="4">
        <v>53.71</v>
      </c>
      <c r="D36" s="7">
        <f t="shared" si="0"/>
        <v>3.8763200108387595E-2</v>
      </c>
      <c r="E36" s="7">
        <f t="shared" si="1"/>
        <v>5.689667184423965</v>
      </c>
      <c r="F36" s="8" t="str">
        <f t="shared" si="2"/>
        <v>Não</v>
      </c>
      <c r="G36" s="8" t="str">
        <f>IF(OR(C36&lt;$K$75,C36&gt;$K$76),"Sim","Não")</f>
        <v>Não</v>
      </c>
      <c r="I36" s="16" t="s">
        <v>46</v>
      </c>
      <c r="J36" s="17">
        <f>_xlfn.STDEV.S(C2:C646)</f>
        <v>10.003308401951216</v>
      </c>
      <c r="K36" s="18">
        <f>SQRT(K38)</f>
        <v>10.003308401951038</v>
      </c>
      <c r="L36" s="15" t="s">
        <v>47</v>
      </c>
    </row>
    <row r="37" spans="1:12" x14ac:dyDescent="0.2">
      <c r="A37" s="4" t="s">
        <v>48</v>
      </c>
      <c r="B37" s="4" t="s">
        <v>7</v>
      </c>
      <c r="C37" s="4">
        <v>58.4</v>
      </c>
      <c r="D37" s="7">
        <f t="shared" si="0"/>
        <v>3.8836490239174605E-2</v>
      </c>
      <c r="E37" s="7">
        <f t="shared" si="1"/>
        <v>5.3116313704705611</v>
      </c>
      <c r="F37" s="8" t="str">
        <f t="shared" si="2"/>
        <v>Não</v>
      </c>
      <c r="G37" s="8" t="str">
        <f>IF(OR(C37&lt;$K$75,C37&gt;$K$76),"Sim","Não")</f>
        <v>Não</v>
      </c>
      <c r="K37" s="19"/>
    </row>
    <row r="38" spans="1:12" x14ac:dyDescent="0.2">
      <c r="A38" s="4" t="s">
        <v>49</v>
      </c>
      <c r="B38" s="4" t="s">
        <v>7</v>
      </c>
      <c r="C38" s="4">
        <v>62.47</v>
      </c>
      <c r="D38" s="7">
        <f t="shared" si="0"/>
        <v>3.2552409522513724E-2</v>
      </c>
      <c r="E38" s="7">
        <f t="shared" si="1"/>
        <v>40.636770440238067</v>
      </c>
      <c r="F38" s="8" t="str">
        <f t="shared" si="2"/>
        <v>Não</v>
      </c>
      <c r="G38" s="8" t="str">
        <f>IF(OR(C38&lt;$K$75,C38&gt;$K$76),"Sim","Não")</f>
        <v>Não</v>
      </c>
      <c r="I38" s="20" t="s">
        <v>50</v>
      </c>
      <c r="J38" s="20"/>
      <c r="K38" s="21">
        <f>SUM(E2:E646)/(COUNTA(E2:E646)-1)</f>
        <v>100.06617898454425</v>
      </c>
      <c r="L38" s="15" t="s">
        <v>51</v>
      </c>
    </row>
    <row r="39" spans="1:12" x14ac:dyDescent="0.2">
      <c r="A39" s="4" t="s">
        <v>52</v>
      </c>
      <c r="B39" s="4" t="s">
        <v>7</v>
      </c>
      <c r="C39" s="4">
        <v>58.6</v>
      </c>
      <c r="D39" s="7">
        <f t="shared" si="0"/>
        <v>3.8650281568900748E-2</v>
      </c>
      <c r="E39" s="7">
        <f t="shared" si="1"/>
        <v>6.2735104402380202</v>
      </c>
      <c r="F39" s="8" t="str">
        <f t="shared" si="2"/>
        <v>Não</v>
      </c>
      <c r="G39" s="8" t="str">
        <f>IF(OR(C39&lt;$K$75,C39&gt;$K$76),"Sim","Não")</f>
        <v>Não</v>
      </c>
      <c r="L39" s="15" t="s">
        <v>53</v>
      </c>
    </row>
    <row r="40" spans="1:12" x14ac:dyDescent="0.2">
      <c r="A40" s="4" t="s">
        <v>54</v>
      </c>
      <c r="B40" s="4" t="s">
        <v>7</v>
      </c>
      <c r="C40" s="4">
        <v>49.21</v>
      </c>
      <c r="D40" s="7">
        <f t="shared" si="0"/>
        <v>3.1469558810973054E-2</v>
      </c>
      <c r="E40" s="7">
        <f t="shared" si="1"/>
        <v>47.407388114656435</v>
      </c>
      <c r="F40" s="8" t="str">
        <f t="shared" si="2"/>
        <v>Não</v>
      </c>
      <c r="G40" s="8" t="str">
        <f>IF(OR(C40&lt;$K$75,C40&gt;$K$76),"Sim","Não")</f>
        <v>Não</v>
      </c>
      <c r="L40" s="15" t="s">
        <v>55</v>
      </c>
    </row>
    <row r="41" spans="1:12" x14ac:dyDescent="0.2">
      <c r="A41" s="4" t="s">
        <v>56</v>
      </c>
      <c r="B41" s="4" t="s">
        <v>7</v>
      </c>
      <c r="C41" s="4">
        <v>27.69</v>
      </c>
      <c r="D41" s="7">
        <f t="shared" si="0"/>
        <v>7.0769856138279321E-4</v>
      </c>
      <c r="E41" s="7">
        <f t="shared" si="1"/>
        <v>806.86120020767919</v>
      </c>
      <c r="F41" s="8" t="str">
        <f t="shared" si="2"/>
        <v>Não</v>
      </c>
      <c r="G41" s="8" t="str">
        <f>IF(OR(C41&lt;$K$75,C41&gt;$K$76),"Sim","Não")</f>
        <v>Sim</v>
      </c>
      <c r="L41" s="15" t="s">
        <v>57</v>
      </c>
    </row>
    <row r="42" spans="1:12" x14ac:dyDescent="0.2">
      <c r="A42" s="4" t="s">
        <v>58</v>
      </c>
      <c r="B42" s="4" t="s">
        <v>7</v>
      </c>
      <c r="C42" s="4">
        <v>42.51</v>
      </c>
      <c r="D42" s="7">
        <f t="shared" si="0"/>
        <v>1.5858552871862219E-2</v>
      </c>
      <c r="E42" s="7">
        <f t="shared" si="1"/>
        <v>184.56043927744707</v>
      </c>
      <c r="F42" s="8" t="str">
        <f t="shared" si="2"/>
        <v>Não</v>
      </c>
      <c r="G42" s="8" t="str">
        <f>IF(OR(C42&lt;$K$75,C42&gt;$K$76),"Sim","Não")</f>
        <v>Não</v>
      </c>
      <c r="L42" s="15" t="s">
        <v>59</v>
      </c>
    </row>
    <row r="43" spans="1:12" x14ac:dyDescent="0.2">
      <c r="A43" s="4" t="s">
        <v>60</v>
      </c>
      <c r="B43" s="4" t="s">
        <v>7</v>
      </c>
      <c r="C43" s="4">
        <v>53.57</v>
      </c>
      <c r="D43" s="7">
        <f t="shared" si="0"/>
        <v>3.8630271151246363E-2</v>
      </c>
      <c r="E43" s="7">
        <f t="shared" si="1"/>
        <v>6.3771518355867558</v>
      </c>
      <c r="F43" s="8" t="str">
        <f t="shared" si="2"/>
        <v>Não</v>
      </c>
      <c r="G43" s="8" t="str">
        <f>IF(OR(C43&lt;$K$75,C43&gt;$K$76),"Sim","Não")</f>
        <v>Não</v>
      </c>
    </row>
    <row r="44" spans="1:12" x14ac:dyDescent="0.2">
      <c r="A44" s="4" t="s">
        <v>61</v>
      </c>
      <c r="B44" s="4" t="s">
        <v>7</v>
      </c>
      <c r="C44" s="4">
        <v>43.68</v>
      </c>
      <c r="D44" s="7">
        <f t="shared" si="0"/>
        <v>1.8461950998004927E-2</v>
      </c>
      <c r="E44" s="7">
        <f t="shared" si="1"/>
        <v>154.13973183558659</v>
      </c>
      <c r="F44" s="8" t="str">
        <f t="shared" si="2"/>
        <v>Não</v>
      </c>
      <c r="G44" s="8" t="str">
        <f>IF(OR(C44&lt;$K$75,C44&gt;$K$76),"Sim","Não")</f>
        <v>Não</v>
      </c>
    </row>
    <row r="45" spans="1:12" x14ac:dyDescent="0.2">
      <c r="A45" s="4" t="s">
        <v>62</v>
      </c>
      <c r="B45" s="4" t="s">
        <v>7</v>
      </c>
      <c r="C45" s="4">
        <v>48.66</v>
      </c>
      <c r="D45" s="7">
        <f t="shared" si="0"/>
        <v>3.0255109339001027E-2</v>
      </c>
      <c r="E45" s="7">
        <f t="shared" si="1"/>
        <v>55.283720672796022</v>
      </c>
      <c r="F45" s="8" t="str">
        <f t="shared" si="2"/>
        <v>Não</v>
      </c>
      <c r="G45" s="8" t="str">
        <f>IF(OR(C45&lt;$K$75,C45&gt;$K$76),"Sim","Não")</f>
        <v>Não</v>
      </c>
      <c r="I45" s="22" t="s">
        <v>63</v>
      </c>
      <c r="J45" s="22"/>
      <c r="K45" s="23">
        <f>MEDIAN(C2:C646)</f>
        <v>56.02</v>
      </c>
    </row>
    <row r="46" spans="1:12" x14ac:dyDescent="0.2">
      <c r="A46" s="4" t="s">
        <v>64</v>
      </c>
      <c r="B46" s="4" t="s">
        <v>7</v>
      </c>
      <c r="C46" s="4">
        <v>43.59</v>
      </c>
      <c r="D46" s="7">
        <f t="shared" si="0"/>
        <v>1.8256205613492737E-2</v>
      </c>
      <c r="E46" s="7">
        <f t="shared" si="1"/>
        <v>156.38258625419112</v>
      </c>
      <c r="F46" s="8" t="str">
        <f t="shared" si="2"/>
        <v>Não</v>
      </c>
      <c r="G46" s="8" t="str">
        <f>IF(OR(C46&lt;$K$75,C46&gt;$K$76),"Sim","Não")</f>
        <v>Não</v>
      </c>
      <c r="I46" s="24" t="s">
        <v>65</v>
      </c>
    </row>
    <row r="47" spans="1:12" x14ac:dyDescent="0.2">
      <c r="A47" s="4" t="s">
        <v>66</v>
      </c>
      <c r="B47" s="4" t="s">
        <v>7</v>
      </c>
      <c r="C47" s="4">
        <v>36.630000000000003</v>
      </c>
      <c r="D47" s="7">
        <f t="shared" si="0"/>
        <v>6.0054285542737772E-3</v>
      </c>
      <c r="E47" s="7">
        <f t="shared" si="1"/>
        <v>378.897994626284</v>
      </c>
      <c r="F47" s="8" t="str">
        <f t="shared" si="2"/>
        <v>Não</v>
      </c>
      <c r="G47" s="8" t="str">
        <f>IF(OR(C47&lt;$K$75,C47&gt;$K$76),"Sim","Não")</f>
        <v>Não</v>
      </c>
      <c r="I47" s="24" t="s">
        <v>67</v>
      </c>
      <c r="L47" s="15"/>
    </row>
    <row r="48" spans="1:12" x14ac:dyDescent="0.2">
      <c r="A48" s="4" t="s">
        <v>68</v>
      </c>
      <c r="B48" s="4" t="s">
        <v>7</v>
      </c>
      <c r="C48" s="4">
        <v>48.7</v>
      </c>
      <c r="D48" s="7">
        <f t="shared" si="0"/>
        <v>3.0344923347860507E-2</v>
      </c>
      <c r="E48" s="7">
        <f t="shared" si="1"/>
        <v>54.690496486749417</v>
      </c>
      <c r="F48" s="8" t="str">
        <f t="shared" si="2"/>
        <v>Não</v>
      </c>
      <c r="G48" s="8" t="str">
        <f>IF(OR(C48&lt;$K$75,C48&gt;$K$76),"Sim","Não")</f>
        <v>Não</v>
      </c>
      <c r="L48" s="15"/>
    </row>
    <row r="49" spans="1:12" x14ac:dyDescent="0.2">
      <c r="A49" s="4" t="s">
        <v>69</v>
      </c>
      <c r="B49" s="4" t="s">
        <v>7</v>
      </c>
      <c r="C49" s="4">
        <v>48.52</v>
      </c>
      <c r="D49" s="7">
        <f t="shared" si="0"/>
        <v>2.9939078486212592E-2</v>
      </c>
      <c r="E49" s="7">
        <f t="shared" si="1"/>
        <v>57.385205323958708</v>
      </c>
      <c r="F49" s="8" t="str">
        <f t="shared" si="2"/>
        <v>Não</v>
      </c>
      <c r="G49" s="8" t="str">
        <f>IF(OR(C49&lt;$K$75,C49&gt;$K$76),"Sim","Não")</f>
        <v>Não</v>
      </c>
      <c r="L49" s="15"/>
    </row>
    <row r="50" spans="1:12" x14ac:dyDescent="0.2">
      <c r="A50" s="4" t="s">
        <v>70</v>
      </c>
      <c r="B50" s="4" t="s">
        <v>7</v>
      </c>
      <c r="C50" s="4">
        <v>50.61</v>
      </c>
      <c r="D50" s="7">
        <f t="shared" si="0"/>
        <v>3.4314144830735978E-2</v>
      </c>
      <c r="E50" s="7">
        <f t="shared" si="1"/>
        <v>30.088541603028567</v>
      </c>
      <c r="F50" s="8" t="str">
        <f t="shared" si="2"/>
        <v>Não</v>
      </c>
      <c r="G50" s="8" t="str">
        <f>IF(OR(C50&lt;$K$75,C50&gt;$K$76),"Sim","Não")</f>
        <v>Não</v>
      </c>
    </row>
    <row r="51" spans="1:12" x14ac:dyDescent="0.2">
      <c r="A51" s="4" t="s">
        <v>71</v>
      </c>
      <c r="B51" s="4" t="s">
        <v>7</v>
      </c>
      <c r="C51" s="4">
        <v>54.18</v>
      </c>
      <c r="D51" s="7">
        <f t="shared" si="0"/>
        <v>3.9156681922480681E-2</v>
      </c>
      <c r="E51" s="7">
        <f t="shared" si="1"/>
        <v>3.6683829983774667</v>
      </c>
      <c r="F51" s="8" t="str">
        <f t="shared" si="2"/>
        <v>Não</v>
      </c>
      <c r="G51" s="8" t="str">
        <f>IF(OR(C51&lt;$K$75,C51&gt;$K$76),"Sim","Não")</f>
        <v>Não</v>
      </c>
    </row>
    <row r="52" spans="1:12" x14ac:dyDescent="0.2">
      <c r="A52" s="4" t="s">
        <v>72</v>
      </c>
      <c r="B52" s="4" t="s">
        <v>7</v>
      </c>
      <c r="C52" s="4">
        <v>52.18</v>
      </c>
      <c r="D52" s="7">
        <f t="shared" si="0"/>
        <v>3.6940318510053208E-2</v>
      </c>
      <c r="E52" s="7">
        <f t="shared" si="1"/>
        <v>15.329592300703013</v>
      </c>
      <c r="F52" s="8" t="str">
        <f t="shared" si="2"/>
        <v>Não</v>
      </c>
      <c r="G52" s="8" t="str">
        <f>IF(OR(C52&lt;$K$75,C52&gt;$K$76),"Sim","Não")</f>
        <v>Não</v>
      </c>
    </row>
    <row r="53" spans="1:12" x14ac:dyDescent="0.2">
      <c r="A53" s="4" t="s">
        <v>73</v>
      </c>
      <c r="B53" s="4" t="s">
        <v>7</v>
      </c>
      <c r="C53" s="4">
        <v>58.32</v>
      </c>
      <c r="D53" s="7">
        <f t="shared" si="0"/>
        <v>3.8906869726111973E-2</v>
      </c>
      <c r="E53" s="7">
        <f t="shared" si="1"/>
        <v>4.9492797425635908</v>
      </c>
      <c r="F53" s="8" t="str">
        <f t="shared" si="2"/>
        <v>Não</v>
      </c>
      <c r="G53" s="8" t="str">
        <f>IF(OR(C53&lt;$K$75,C53&gt;$K$76),"Sim","Não")</f>
        <v>Não</v>
      </c>
    </row>
    <row r="54" spans="1:12" x14ac:dyDescent="0.2">
      <c r="A54" s="4" t="s">
        <v>74</v>
      </c>
      <c r="B54" s="4" t="s">
        <v>7</v>
      </c>
      <c r="C54" s="4">
        <v>33.479999999999997</v>
      </c>
      <c r="D54" s="7">
        <f t="shared" si="0"/>
        <v>3.0966863487537442E-3</v>
      </c>
      <c r="E54" s="7">
        <f t="shared" si="1"/>
        <v>511.45189927744701</v>
      </c>
      <c r="F54" s="8" t="str">
        <f t="shared" si="2"/>
        <v>Não</v>
      </c>
      <c r="G54" s="8" t="str">
        <f>IF(OR(C54&lt;$K$75,C54&gt;$K$76),"Sim","Não")</f>
        <v>Sim</v>
      </c>
    </row>
    <row r="55" spans="1:12" x14ac:dyDescent="0.2">
      <c r="A55" s="4" t="s">
        <v>75</v>
      </c>
      <c r="B55" s="4" t="s">
        <v>7</v>
      </c>
      <c r="C55" s="4">
        <v>40.56</v>
      </c>
      <c r="D55" s="7">
        <f t="shared" si="0"/>
        <v>1.1940916308902505E-2</v>
      </c>
      <c r="E55" s="7">
        <f t="shared" si="1"/>
        <v>241.34561834721436</v>
      </c>
      <c r="F55" s="8" t="str">
        <f t="shared" si="2"/>
        <v>Não</v>
      </c>
      <c r="G55" s="8" t="str">
        <f>IF(OR(C55&lt;$K$75,C55&gt;$K$76),"Sim","Não")</f>
        <v>Não</v>
      </c>
    </row>
    <row r="56" spans="1:12" x14ac:dyDescent="0.2">
      <c r="A56" s="4" t="s">
        <v>76</v>
      </c>
      <c r="B56" s="4" t="s">
        <v>7</v>
      </c>
      <c r="C56" s="4">
        <v>54.11</v>
      </c>
      <c r="D56" s="7">
        <f t="shared" si="0"/>
        <v>3.9103296544366638E-2</v>
      </c>
      <c r="E56" s="7">
        <f t="shared" si="1"/>
        <v>3.9414253239588621</v>
      </c>
      <c r="F56" s="8" t="str">
        <f t="shared" si="2"/>
        <v>Não</v>
      </c>
      <c r="G56" s="8" t="str">
        <f>IF(OR(C56&lt;$K$75,C56&gt;$K$76),"Sim","Não")</f>
        <v>Não</v>
      </c>
    </row>
    <row r="57" spans="1:12" x14ac:dyDescent="0.2">
      <c r="A57" s="4" t="s">
        <v>77</v>
      </c>
      <c r="B57" s="4" t="s">
        <v>7</v>
      </c>
      <c r="C57" s="4">
        <v>52.73</v>
      </c>
      <c r="D57" s="7">
        <f t="shared" si="0"/>
        <v>3.7686879820700285E-2</v>
      </c>
      <c r="E57" s="7">
        <f t="shared" si="1"/>
        <v>11.325259742563507</v>
      </c>
      <c r="F57" s="8" t="str">
        <f t="shared" si="2"/>
        <v>Não</v>
      </c>
      <c r="G57" s="8" t="str">
        <f>IF(OR(C57&lt;$K$75,C57&gt;$K$76),"Sim","Não")</f>
        <v>Não</v>
      </c>
    </row>
    <row r="58" spans="1:12" x14ac:dyDescent="0.2">
      <c r="A58" s="4" t="s">
        <v>78</v>
      </c>
      <c r="B58" s="4" t="s">
        <v>7</v>
      </c>
      <c r="C58" s="4">
        <v>53.68</v>
      </c>
      <c r="D58" s="7">
        <f t="shared" si="0"/>
        <v>3.8735315583170817E-2</v>
      </c>
      <c r="E58" s="7">
        <f t="shared" si="1"/>
        <v>5.8336853239588535</v>
      </c>
      <c r="F58" s="8" t="str">
        <f t="shared" si="2"/>
        <v>Não</v>
      </c>
      <c r="G58" s="8" t="str">
        <f>IF(OR(C58&lt;$K$75,C58&gt;$K$76),"Sim","Não")</f>
        <v>Não</v>
      </c>
    </row>
    <row r="59" spans="1:12" x14ac:dyDescent="0.2">
      <c r="A59" s="4" t="s">
        <v>79</v>
      </c>
      <c r="B59" s="4" t="s">
        <v>7</v>
      </c>
      <c r="C59" s="4">
        <v>51.92</v>
      </c>
      <c r="D59" s="7">
        <f t="shared" si="0"/>
        <v>3.6554078506298715E-2</v>
      </c>
      <c r="E59" s="7">
        <f t="shared" si="1"/>
        <v>17.433149510005318</v>
      </c>
      <c r="F59" s="8" t="str">
        <f t="shared" si="2"/>
        <v>Não</v>
      </c>
      <c r="G59" s="8" t="str">
        <f>IF(OR(C59&lt;$K$75,C59&gt;$K$76),"Sim","Não")</f>
        <v>Não</v>
      </c>
    </row>
    <row r="60" spans="1:12" x14ac:dyDescent="0.2">
      <c r="A60" s="4" t="s">
        <v>80</v>
      </c>
      <c r="B60" s="4" t="s">
        <v>7</v>
      </c>
      <c r="C60" s="4">
        <v>44.22</v>
      </c>
      <c r="D60" s="7">
        <f t="shared" si="0"/>
        <v>1.9712504279308731E-2</v>
      </c>
      <c r="E60" s="7">
        <f t="shared" si="1"/>
        <v>141.02280532395869</v>
      </c>
      <c r="F60" s="8" t="str">
        <f t="shared" si="2"/>
        <v>Não</v>
      </c>
      <c r="G60" s="8" t="str">
        <f>IF(OR(C60&lt;$K$75,C60&gt;$K$76),"Sim","Não")</f>
        <v>Não</v>
      </c>
    </row>
    <row r="61" spans="1:12" x14ac:dyDescent="0.2">
      <c r="A61" s="4" t="s">
        <v>81</v>
      </c>
      <c r="B61" s="4" t="s">
        <v>7</v>
      </c>
      <c r="C61" s="4">
        <v>51.95</v>
      </c>
      <c r="D61" s="7">
        <f t="shared" si="0"/>
        <v>3.6599699583781689E-2</v>
      </c>
      <c r="E61" s="7">
        <f t="shared" si="1"/>
        <v>17.183531370470423</v>
      </c>
      <c r="F61" s="8" t="str">
        <f t="shared" si="2"/>
        <v>Não</v>
      </c>
      <c r="G61" s="8" t="str">
        <f>IF(OR(C61&lt;$K$75,C61&gt;$K$76),"Sim","Não")</f>
        <v>Não</v>
      </c>
    </row>
    <row r="62" spans="1:12" x14ac:dyDescent="0.2">
      <c r="A62" s="4" t="s">
        <v>82</v>
      </c>
      <c r="B62" s="4" t="s">
        <v>7</v>
      </c>
      <c r="C62" s="4">
        <v>71.790000000000006</v>
      </c>
      <c r="D62" s="7">
        <f t="shared" si="0"/>
        <v>1.1647571750678449E-2</v>
      </c>
      <c r="E62" s="7">
        <f t="shared" si="1"/>
        <v>246.32353509140125</v>
      </c>
      <c r="F62" s="8" t="str">
        <f t="shared" si="2"/>
        <v>Não</v>
      </c>
      <c r="G62" s="8" t="str">
        <f>IF(OR(C62&lt;$K$75,C62&gt;$K$76),"Sim","Não")</f>
        <v>Não</v>
      </c>
    </row>
    <row r="63" spans="1:12" x14ac:dyDescent="0.2">
      <c r="A63" s="4" t="s">
        <v>83</v>
      </c>
      <c r="B63" s="4" t="s">
        <v>7</v>
      </c>
      <c r="C63" s="4">
        <v>57.16</v>
      </c>
      <c r="D63" s="7">
        <f t="shared" si="0"/>
        <v>3.9655779885134357E-2</v>
      </c>
      <c r="E63" s="7">
        <f t="shared" si="1"/>
        <v>1.1335811379123977</v>
      </c>
      <c r="F63" s="8" t="str">
        <f t="shared" si="2"/>
        <v>Não</v>
      </c>
      <c r="G63" s="8" t="str">
        <f>IF(OR(C63&lt;$K$75,C63&gt;$K$76),"Sim","Não")</f>
        <v>Não</v>
      </c>
    </row>
    <row r="64" spans="1:12" x14ac:dyDescent="0.2">
      <c r="A64" s="4" t="s">
        <v>84</v>
      </c>
      <c r="B64" s="4" t="s">
        <v>7</v>
      </c>
      <c r="C64" s="4">
        <v>53.67</v>
      </c>
      <c r="D64" s="7">
        <f t="shared" si="0"/>
        <v>3.8725947798925693E-2</v>
      </c>
      <c r="E64" s="7">
        <f t="shared" si="1"/>
        <v>5.8820913704704711</v>
      </c>
      <c r="F64" s="8" t="str">
        <f t="shared" si="2"/>
        <v>Não</v>
      </c>
      <c r="G64" s="8" t="str">
        <f>IF(OR(C64&lt;$K$75,C64&gt;$K$76),"Sim","Não")</f>
        <v>Não</v>
      </c>
    </row>
    <row r="65" spans="1:12" x14ac:dyDescent="0.2">
      <c r="A65" s="4" t="s">
        <v>85</v>
      </c>
      <c r="B65" s="4" t="s">
        <v>7</v>
      </c>
      <c r="C65" s="4">
        <v>51.82</v>
      </c>
      <c r="D65" s="7">
        <f t="shared" si="0"/>
        <v>3.6400054034188861E-2</v>
      </c>
      <c r="E65" s="7">
        <f t="shared" si="1"/>
        <v>18.278209975121605</v>
      </c>
      <c r="F65" s="8" t="str">
        <f t="shared" si="2"/>
        <v>Não</v>
      </c>
      <c r="G65" s="8" t="str">
        <f>IF(OR(C65&lt;$K$75,C65&gt;$K$76),"Sim","Não")</f>
        <v>Não</v>
      </c>
    </row>
    <row r="66" spans="1:12" x14ac:dyDescent="0.2">
      <c r="A66" s="4" t="s">
        <v>86</v>
      </c>
      <c r="B66" s="4" t="s">
        <v>7</v>
      </c>
      <c r="C66" s="4">
        <v>50.35</v>
      </c>
      <c r="D66" s="7">
        <f t="shared" si="0"/>
        <v>3.3817131542504673E-2</v>
      </c>
      <c r="E66" s="7">
        <f t="shared" si="1"/>
        <v>33.008498812330863</v>
      </c>
      <c r="F66" s="8" t="str">
        <f t="shared" si="2"/>
        <v>Não</v>
      </c>
      <c r="G66" s="8" t="str">
        <f>IF(OR(C66&lt;$K$75,C66&gt;$K$76),"Sim","Não")</f>
        <v>Não</v>
      </c>
    </row>
    <row r="67" spans="1:12" x14ac:dyDescent="0.2">
      <c r="A67" s="4" t="s">
        <v>87</v>
      </c>
      <c r="B67" s="4" t="s">
        <v>7</v>
      </c>
      <c r="C67" s="4">
        <v>48.45</v>
      </c>
      <c r="D67" s="7">
        <f t="shared" ref="D67:D130" si="3">_xlfn.NORM.DIST(C67,$J$35,$J$36,0)</f>
        <v>2.9780115669121435E-2</v>
      </c>
      <c r="E67" s="7">
        <f t="shared" ref="E67:E130" si="4">(C67-AVERAGE($C$2:$C$646))^2</f>
        <v>58.450647649540109</v>
      </c>
      <c r="F67" s="8" t="str">
        <f t="shared" ref="F67:F130" si="5">IF(C67-$J$35&gt;$J$36*3,"Sim","Não")</f>
        <v>Não</v>
      </c>
      <c r="G67" s="8" t="str">
        <f>IF(OR(C67&lt;$K$75,C67&gt;$K$76),"Sim","Não")</f>
        <v>Não</v>
      </c>
      <c r="I67" s="25" t="s">
        <v>88</v>
      </c>
      <c r="J67" s="26"/>
      <c r="K67" s="27">
        <v>0.05</v>
      </c>
    </row>
    <row r="68" spans="1:12" x14ac:dyDescent="0.2">
      <c r="A68" s="4" t="s">
        <v>89</v>
      </c>
      <c r="B68" s="4" t="s">
        <v>7</v>
      </c>
      <c r="C68" s="4">
        <v>52.06</v>
      </c>
      <c r="D68" s="7">
        <f t="shared" si="3"/>
        <v>3.6764635423407362E-2</v>
      </c>
      <c r="E68" s="7">
        <f t="shared" si="4"/>
        <v>16.283664858842524</v>
      </c>
      <c r="F68" s="8" t="str">
        <f t="shared" si="5"/>
        <v>Não</v>
      </c>
      <c r="G68" s="8" t="str">
        <f>IF(OR(C68&lt;$K$75,C68&gt;$K$76),"Sim","Não")</f>
        <v>Não</v>
      </c>
      <c r="I68" s="25" t="s">
        <v>90</v>
      </c>
      <c r="J68" s="26"/>
      <c r="K68" s="28">
        <f>IF(K67=0.05,1.96,IF(K67=0.1,1.645,"verificar"))</f>
        <v>1.96</v>
      </c>
      <c r="L68" s="29" t="s">
        <v>91</v>
      </c>
    </row>
    <row r="69" spans="1:12" x14ac:dyDescent="0.2">
      <c r="A69" s="4" t="s">
        <v>92</v>
      </c>
      <c r="B69" s="4" t="s">
        <v>7</v>
      </c>
      <c r="C69" s="4">
        <v>49.49</v>
      </c>
      <c r="D69" s="7">
        <f t="shared" si="3"/>
        <v>3.2069167267564272E-2</v>
      </c>
      <c r="E69" s="7">
        <f t="shared" si="4"/>
        <v>43.630018812330839</v>
      </c>
      <c r="F69" s="8" t="str">
        <f t="shared" si="5"/>
        <v>Não</v>
      </c>
      <c r="G69" s="8" t="str">
        <f>IF(OR(C69&lt;$K$75,C69&gt;$K$76),"Sim","Não")</f>
        <v>Não</v>
      </c>
      <c r="I69" s="24" t="s">
        <v>93</v>
      </c>
    </row>
    <row r="70" spans="1:12" x14ac:dyDescent="0.2">
      <c r="A70" s="4" t="s">
        <v>94</v>
      </c>
      <c r="B70" s="4" t="s">
        <v>7</v>
      </c>
      <c r="C70" s="4">
        <v>56.58</v>
      </c>
      <c r="D70" s="7">
        <f t="shared" si="3"/>
        <v>3.983424561816646E-2</v>
      </c>
      <c r="E70" s="7">
        <f t="shared" si="4"/>
        <v>0.23493183558681102</v>
      </c>
      <c r="F70" s="8" t="str">
        <f t="shared" si="5"/>
        <v>Não</v>
      </c>
      <c r="G70" s="8" t="str">
        <f>IF(OR(C70&lt;$K$75,C70&gt;$K$76),"Sim","Não")</f>
        <v>Não</v>
      </c>
      <c r="I70" s="24" t="s">
        <v>95</v>
      </c>
    </row>
    <row r="71" spans="1:12" x14ac:dyDescent="0.2">
      <c r="A71" s="4" t="s">
        <v>96</v>
      </c>
      <c r="B71" s="4" t="s">
        <v>7</v>
      </c>
      <c r="C71" s="4">
        <v>68.06</v>
      </c>
      <c r="D71" s="7">
        <f t="shared" si="3"/>
        <v>1.9503701949451027E-2</v>
      </c>
      <c r="E71" s="7">
        <f t="shared" si="4"/>
        <v>143.15399044023823</v>
      </c>
      <c r="F71" s="8" t="str">
        <f t="shared" si="5"/>
        <v>Não</v>
      </c>
      <c r="G71" s="8" t="str">
        <f>IF(OR(C71&lt;$K$75,C71&gt;$K$76),"Sim","Não")</f>
        <v>Não</v>
      </c>
      <c r="I71" s="24" t="s">
        <v>97</v>
      </c>
    </row>
    <row r="72" spans="1:12" x14ac:dyDescent="0.2">
      <c r="A72" s="4" t="s">
        <v>98</v>
      </c>
      <c r="B72" s="4" t="s">
        <v>7</v>
      </c>
      <c r="C72" s="4">
        <v>59.33</v>
      </c>
      <c r="D72" s="7">
        <f t="shared" si="3"/>
        <v>3.7849551166927793E-2</v>
      </c>
      <c r="E72" s="7">
        <f t="shared" si="4"/>
        <v>10.463269044889179</v>
      </c>
      <c r="F72" s="8" t="str">
        <f t="shared" si="5"/>
        <v>Não</v>
      </c>
      <c r="G72" s="8" t="str">
        <f>IF(OR(C72&lt;$K$75,C72&gt;$K$76),"Sim","Não")</f>
        <v>Não</v>
      </c>
      <c r="I72" s="24" t="s">
        <v>99</v>
      </c>
    </row>
    <row r="73" spans="1:12" x14ac:dyDescent="0.2">
      <c r="A73" s="4" t="s">
        <v>100</v>
      </c>
      <c r="B73" s="4" t="s">
        <v>7</v>
      </c>
      <c r="C73" s="4">
        <v>58.11</v>
      </c>
      <c r="D73" s="7">
        <f t="shared" si="3"/>
        <v>3.9080329394875601E-2</v>
      </c>
      <c r="E73" s="7">
        <f t="shared" si="4"/>
        <v>4.059006719307769</v>
      </c>
      <c r="F73" s="8" t="str">
        <f t="shared" si="5"/>
        <v>Não</v>
      </c>
      <c r="G73" s="8" t="str">
        <f>IF(OR(C73&lt;$K$75,C73&gt;$K$76),"Sim","Não")</f>
        <v>Não</v>
      </c>
      <c r="I73" s="24" t="s">
        <v>101</v>
      </c>
    </row>
    <row r="74" spans="1:12" x14ac:dyDescent="0.2">
      <c r="A74" s="4" t="s">
        <v>102</v>
      </c>
      <c r="B74" s="4" t="s">
        <v>7</v>
      </c>
      <c r="C74" s="4">
        <v>35.159999999999997</v>
      </c>
      <c r="D74" s="7">
        <f t="shared" si="3"/>
        <v>4.4634221048155927E-3</v>
      </c>
      <c r="E74" s="7">
        <f t="shared" si="4"/>
        <v>438.28688346349355</v>
      </c>
      <c r="F74" s="8" t="str">
        <f t="shared" si="5"/>
        <v>Não</v>
      </c>
      <c r="G74" s="8" t="str">
        <f>IF(OR(C74&lt;$K$75,C74&gt;$K$76),"Sim","Não")</f>
        <v>Sim</v>
      </c>
    </row>
    <row r="75" spans="1:12" x14ac:dyDescent="0.2">
      <c r="A75" s="4" t="s">
        <v>103</v>
      </c>
      <c r="B75" s="4" t="s">
        <v>7</v>
      </c>
      <c r="C75" s="4">
        <v>47.95</v>
      </c>
      <c r="D75" s="7">
        <f t="shared" si="3"/>
        <v>2.8628150232740689E-2</v>
      </c>
      <c r="E75" s="7">
        <f t="shared" si="4"/>
        <v>66.345949975121485</v>
      </c>
      <c r="F75" s="8" t="str">
        <f t="shared" si="5"/>
        <v>Não</v>
      </c>
      <c r="G75" s="8" t="str">
        <f>IF(OR(C75&lt;$K$75,C75&gt;$K$76),"Sim","Não")</f>
        <v>Não</v>
      </c>
      <c r="I75" s="30" t="s">
        <v>104</v>
      </c>
      <c r="J75" s="22"/>
      <c r="K75" s="23">
        <f>(J35)-(K68*J36)</f>
        <v>36.488817857756999</v>
      </c>
      <c r="L75" s="29" t="s">
        <v>105</v>
      </c>
    </row>
    <row r="76" spans="1:12" x14ac:dyDescent="0.2">
      <c r="A76" s="4" t="s">
        <v>106</v>
      </c>
      <c r="B76" s="4" t="s">
        <v>7</v>
      </c>
      <c r="C76" s="4">
        <v>55.93</v>
      </c>
      <c r="D76" s="7">
        <f t="shared" si="3"/>
        <v>3.987558904827404E-2</v>
      </c>
      <c r="E76" s="7">
        <f t="shared" si="4"/>
        <v>2.7324858842614659E-2</v>
      </c>
      <c r="F76" s="8" t="str">
        <f t="shared" si="5"/>
        <v>Não</v>
      </c>
      <c r="G76" s="8" t="str">
        <f>IF(OR(C76&lt;$K$75,C76&gt;$K$76),"Sim","Não")</f>
        <v>Não</v>
      </c>
      <c r="I76" s="30" t="s">
        <v>107</v>
      </c>
      <c r="J76" s="22"/>
      <c r="K76" s="23">
        <f>(J35)+(K68*J36)</f>
        <v>75.701786793405773</v>
      </c>
      <c r="L76" s="29" t="s">
        <v>108</v>
      </c>
    </row>
    <row r="77" spans="1:12" x14ac:dyDescent="0.2">
      <c r="A77" s="4" t="s">
        <v>109</v>
      </c>
      <c r="B77" s="4" t="s">
        <v>7</v>
      </c>
      <c r="C77" s="4">
        <v>62.11</v>
      </c>
      <c r="D77" s="7">
        <f t="shared" si="3"/>
        <v>3.3286022164860901E-2</v>
      </c>
      <c r="E77" s="7">
        <f t="shared" si="4"/>
        <v>36.176588114656674</v>
      </c>
      <c r="F77" s="8" t="str">
        <f t="shared" si="5"/>
        <v>Não</v>
      </c>
      <c r="G77" s="8" t="str">
        <f>IF(OR(C77&lt;$K$75,C77&gt;$K$76),"Sim","Não")</f>
        <v>Não</v>
      </c>
    </row>
    <row r="78" spans="1:12" x14ac:dyDescent="0.2">
      <c r="A78" s="4" t="s">
        <v>110</v>
      </c>
      <c r="B78" s="4" t="s">
        <v>7</v>
      </c>
      <c r="C78" s="4">
        <v>52.46</v>
      </c>
      <c r="D78" s="7">
        <f t="shared" si="3"/>
        <v>3.7332619150821728E-2</v>
      </c>
      <c r="E78" s="7">
        <f t="shared" si="4"/>
        <v>13.215422998377427</v>
      </c>
      <c r="F78" s="8" t="str">
        <f t="shared" si="5"/>
        <v>Não</v>
      </c>
      <c r="G78" s="8" t="str">
        <f>IF(OR(C78&lt;$K$75,C78&gt;$K$76),"Sim","Não")</f>
        <v>Não</v>
      </c>
    </row>
    <row r="79" spans="1:12" x14ac:dyDescent="0.2">
      <c r="A79" s="4" t="s">
        <v>111</v>
      </c>
      <c r="B79" s="4" t="s">
        <v>7</v>
      </c>
      <c r="C79" s="4">
        <v>43.39</v>
      </c>
      <c r="D79" s="7">
        <f t="shared" si="3"/>
        <v>1.7802005585314036E-2</v>
      </c>
      <c r="E79" s="7">
        <f t="shared" si="4"/>
        <v>161.42470718442377</v>
      </c>
      <c r="F79" s="8" t="str">
        <f t="shared" si="5"/>
        <v>Não</v>
      </c>
      <c r="G79" s="8" t="str">
        <f>IF(OR(C79&lt;$K$75,C79&gt;$K$76),"Sim","Não")</f>
        <v>Não</v>
      </c>
    </row>
    <row r="80" spans="1:12" x14ac:dyDescent="0.2">
      <c r="A80" s="4" t="s">
        <v>112</v>
      </c>
      <c r="B80" s="4" t="s">
        <v>7</v>
      </c>
      <c r="C80" s="4">
        <v>62.14</v>
      </c>
      <c r="D80" s="7">
        <f t="shared" si="3"/>
        <v>3.3225904944377091E-2</v>
      </c>
      <c r="E80" s="7">
        <f t="shared" si="4"/>
        <v>36.538369975121803</v>
      </c>
      <c r="F80" s="8" t="str">
        <f t="shared" si="5"/>
        <v>Não</v>
      </c>
      <c r="G80" s="8" t="str">
        <f>IF(OR(C80&lt;$K$75,C80&gt;$K$76),"Sim","Não")</f>
        <v>Não</v>
      </c>
    </row>
    <row r="81" spans="1:7" x14ac:dyDescent="0.2">
      <c r="A81" s="4" t="s">
        <v>113</v>
      </c>
      <c r="B81" s="4" t="s">
        <v>7</v>
      </c>
      <c r="C81" s="4">
        <v>59.67</v>
      </c>
      <c r="D81" s="7">
        <f t="shared" si="3"/>
        <v>3.7414218475288225E-2</v>
      </c>
      <c r="E81" s="7">
        <f t="shared" si="4"/>
        <v>12.778463463493859</v>
      </c>
      <c r="F81" s="8" t="str">
        <f t="shared" si="5"/>
        <v>Não</v>
      </c>
      <c r="G81" s="8" t="str">
        <f>IF(OR(C81&lt;$K$75,C81&gt;$K$76),"Sim","Não")</f>
        <v>Não</v>
      </c>
    </row>
    <row r="82" spans="1:7" x14ac:dyDescent="0.2">
      <c r="A82" s="4" t="s">
        <v>114</v>
      </c>
      <c r="B82" s="4" t="s">
        <v>7</v>
      </c>
      <c r="C82" s="4">
        <v>65.010000000000005</v>
      </c>
      <c r="D82" s="7">
        <f t="shared" si="3"/>
        <v>2.6810791879246256E-2</v>
      </c>
      <c r="E82" s="7">
        <f t="shared" si="4"/>
        <v>79.471834626284732</v>
      </c>
      <c r="F82" s="8" t="str">
        <f t="shared" si="5"/>
        <v>Não</v>
      </c>
      <c r="G82" s="8" t="str">
        <f>IF(OR(C82&lt;$K$75,C82&gt;$K$76),"Sim","Não")</f>
        <v>Não</v>
      </c>
    </row>
    <row r="83" spans="1:7" x14ac:dyDescent="0.2">
      <c r="A83" s="4" t="s">
        <v>115</v>
      </c>
      <c r="B83" s="4" t="s">
        <v>7</v>
      </c>
      <c r="C83" s="4">
        <v>40.799999999999997</v>
      </c>
      <c r="D83" s="7">
        <f t="shared" si="3"/>
        <v>1.2390661766143153E-2</v>
      </c>
      <c r="E83" s="7">
        <f t="shared" si="4"/>
        <v>233.94627323093545</v>
      </c>
      <c r="F83" s="8" t="str">
        <f t="shared" si="5"/>
        <v>Não</v>
      </c>
      <c r="G83" s="8" t="str">
        <f>IF(OR(C83&lt;$K$75,C83&gt;$K$76),"Sim","Não")</f>
        <v>Não</v>
      </c>
    </row>
    <row r="84" spans="1:7" x14ac:dyDescent="0.2">
      <c r="A84" s="4" t="s">
        <v>116</v>
      </c>
      <c r="B84" s="4" t="s">
        <v>7</v>
      </c>
      <c r="C84" s="4">
        <v>56.95</v>
      </c>
      <c r="D84" s="7">
        <f t="shared" si="3"/>
        <v>3.973572838713528E-2</v>
      </c>
      <c r="E84" s="7">
        <f t="shared" si="4"/>
        <v>0.73050811465659182</v>
      </c>
      <c r="F84" s="8" t="str">
        <f t="shared" si="5"/>
        <v>Não</v>
      </c>
      <c r="G84" s="8" t="str">
        <f>IF(OR(C84&lt;$K$75,C84&gt;$K$76),"Sim","Não")</f>
        <v>Não</v>
      </c>
    </row>
    <row r="85" spans="1:7" x14ac:dyDescent="0.2">
      <c r="A85" s="4" t="s">
        <v>117</v>
      </c>
      <c r="B85" s="4" t="s">
        <v>7</v>
      </c>
      <c r="C85" s="4">
        <v>64.150000000000006</v>
      </c>
      <c r="D85" s="7">
        <f t="shared" si="3"/>
        <v>2.8838884441267105E-2</v>
      </c>
      <c r="E85" s="7">
        <f t="shared" si="4"/>
        <v>64.878154626284726</v>
      </c>
      <c r="F85" s="8" t="str">
        <f t="shared" si="5"/>
        <v>Não</v>
      </c>
      <c r="G85" s="8" t="str">
        <f>IF(OR(C85&lt;$K$75,C85&gt;$K$76),"Sim","Não")</f>
        <v>Não</v>
      </c>
    </row>
    <row r="86" spans="1:7" x14ac:dyDescent="0.2">
      <c r="A86" s="4" t="s">
        <v>118</v>
      </c>
      <c r="B86" s="4" t="s">
        <v>7</v>
      </c>
      <c r="C86" s="4">
        <v>43.01</v>
      </c>
      <c r="D86" s="7">
        <f t="shared" si="3"/>
        <v>1.6951246706428946E-2</v>
      </c>
      <c r="E86" s="7">
        <f t="shared" si="4"/>
        <v>171.22513695186569</v>
      </c>
      <c r="F86" s="8" t="str">
        <f t="shared" si="5"/>
        <v>Não</v>
      </c>
      <c r="G86" s="8" t="str">
        <f>IF(OR(C86&lt;$K$75,C86&gt;$K$76),"Sim","Não")</f>
        <v>Não</v>
      </c>
    </row>
    <row r="87" spans="1:7" x14ac:dyDescent="0.2">
      <c r="A87" s="4" t="s">
        <v>119</v>
      </c>
      <c r="B87" s="4" t="s">
        <v>7</v>
      </c>
      <c r="C87" s="4">
        <v>64.930000000000007</v>
      </c>
      <c r="D87" s="7">
        <f t="shared" si="3"/>
        <v>2.7001692553943527E-2</v>
      </c>
      <c r="E87" s="7">
        <f t="shared" si="4"/>
        <v>78.051882998377792</v>
      </c>
      <c r="F87" s="8" t="str">
        <f t="shared" si="5"/>
        <v>Não</v>
      </c>
      <c r="G87" s="8" t="str">
        <f>IF(OR(C87&lt;$K$75,C87&gt;$K$76),"Sim","Não")</f>
        <v>Não</v>
      </c>
    </row>
    <row r="88" spans="1:7" x14ac:dyDescent="0.2">
      <c r="A88" s="4" t="s">
        <v>120</v>
      </c>
      <c r="B88" s="4" t="s">
        <v>7</v>
      </c>
      <c r="C88" s="4">
        <v>64.12</v>
      </c>
      <c r="D88" s="7">
        <f t="shared" si="3"/>
        <v>2.8908479052142149E-2</v>
      </c>
      <c r="E88" s="7">
        <f t="shared" si="4"/>
        <v>64.395772765819586</v>
      </c>
      <c r="F88" s="8" t="str">
        <f t="shared" si="5"/>
        <v>Não</v>
      </c>
      <c r="G88" s="8" t="str">
        <f>IF(OR(C88&lt;$K$75,C88&gt;$K$76),"Sim","Não")</f>
        <v>Não</v>
      </c>
    </row>
    <row r="89" spans="1:7" x14ac:dyDescent="0.2">
      <c r="A89" s="4" t="s">
        <v>121</v>
      </c>
      <c r="B89" s="4" t="s">
        <v>7</v>
      </c>
      <c r="C89" s="4">
        <v>50.05</v>
      </c>
      <c r="D89" s="7">
        <f t="shared" si="3"/>
        <v>3.322469132425785E-2</v>
      </c>
      <c r="E89" s="7">
        <f t="shared" si="4"/>
        <v>36.545680207679752</v>
      </c>
      <c r="F89" s="8" t="str">
        <f t="shared" si="5"/>
        <v>Não</v>
      </c>
      <c r="G89" s="8" t="str">
        <f>IF(OR(C89&lt;$K$75,C89&gt;$K$76),"Sim","Não")</f>
        <v>Não</v>
      </c>
    </row>
    <row r="90" spans="1:7" x14ac:dyDescent="0.2">
      <c r="A90" s="4" t="s">
        <v>122</v>
      </c>
      <c r="B90" s="4" t="s">
        <v>7</v>
      </c>
      <c r="C90" s="4">
        <v>45.46</v>
      </c>
      <c r="D90" s="7">
        <f t="shared" si="3"/>
        <v>2.2662840847031473E-2</v>
      </c>
      <c r="E90" s="7">
        <f t="shared" si="4"/>
        <v>113.10965555651683</v>
      </c>
      <c r="F90" s="8" t="str">
        <f t="shared" si="5"/>
        <v>Não</v>
      </c>
      <c r="G90" s="8" t="str">
        <f>IF(OR(C90&lt;$K$75,C90&gt;$K$76),"Sim","Não")</f>
        <v>Não</v>
      </c>
    </row>
    <row r="91" spans="1:7" x14ac:dyDescent="0.2">
      <c r="A91" s="4" t="s">
        <v>123</v>
      </c>
      <c r="B91" s="4" t="s">
        <v>7</v>
      </c>
      <c r="C91" s="4">
        <v>58.84</v>
      </c>
      <c r="D91" s="7">
        <f t="shared" si="3"/>
        <v>3.8407738077264761E-2</v>
      </c>
      <c r="E91" s="7">
        <f t="shared" si="4"/>
        <v>7.5333653239589662</v>
      </c>
      <c r="F91" s="8" t="str">
        <f t="shared" si="5"/>
        <v>Não</v>
      </c>
      <c r="G91" s="8" t="str">
        <f>IF(OR(C91&lt;$K$75,C91&gt;$K$76),"Sim","Não")</f>
        <v>Não</v>
      </c>
    </row>
    <row r="92" spans="1:7" x14ac:dyDescent="0.2">
      <c r="A92" s="4" t="s">
        <v>124</v>
      </c>
      <c r="B92" s="4" t="s">
        <v>7</v>
      </c>
      <c r="C92" s="4">
        <v>63.99</v>
      </c>
      <c r="D92" s="7">
        <f t="shared" si="3"/>
        <v>2.9208965752371113E-2</v>
      </c>
      <c r="E92" s="7">
        <f t="shared" si="4"/>
        <v>62.3262513704707</v>
      </c>
      <c r="F92" s="8" t="str">
        <f t="shared" si="5"/>
        <v>Não</v>
      </c>
      <c r="G92" s="8" t="str">
        <f>IF(OR(C92&lt;$K$75,C92&gt;$K$76),"Sim","Não")</f>
        <v>Não</v>
      </c>
    </row>
    <row r="93" spans="1:7" x14ac:dyDescent="0.2">
      <c r="A93" s="4" t="s">
        <v>125</v>
      </c>
      <c r="B93" s="4" t="s">
        <v>7</v>
      </c>
      <c r="C93" s="4">
        <v>46.25</v>
      </c>
      <c r="D93" s="7">
        <f t="shared" si="3"/>
        <v>2.4571113429912663E-2</v>
      </c>
      <c r="E93" s="7">
        <f t="shared" si="4"/>
        <v>96.929977882098243</v>
      </c>
      <c r="F93" s="8" t="str">
        <f t="shared" si="5"/>
        <v>Não</v>
      </c>
      <c r="G93" s="8" t="str">
        <f>IF(OR(C93&lt;$K$75,C93&gt;$K$76),"Sim","Não")</f>
        <v>Não</v>
      </c>
    </row>
    <row r="94" spans="1:7" x14ac:dyDescent="0.2">
      <c r="A94" s="4" t="s">
        <v>126</v>
      </c>
      <c r="B94" s="4" t="s">
        <v>7</v>
      </c>
      <c r="C94" s="4">
        <v>49.05</v>
      </c>
      <c r="D94" s="7">
        <f t="shared" si="3"/>
        <v>3.112102321201015E-2</v>
      </c>
      <c r="E94" s="7">
        <f t="shared" si="4"/>
        <v>49.636284858842529</v>
      </c>
      <c r="F94" s="8" t="str">
        <f t="shared" si="5"/>
        <v>Não</v>
      </c>
      <c r="G94" s="8" t="str">
        <f>IF(OR(C94&lt;$K$75,C94&gt;$K$76),"Sim","Não")</f>
        <v>Não</v>
      </c>
    </row>
    <row r="95" spans="1:7" x14ac:dyDescent="0.2">
      <c r="A95" s="4" t="s">
        <v>127</v>
      </c>
      <c r="B95" s="4" t="s">
        <v>7</v>
      </c>
      <c r="C95" s="4">
        <v>36.28</v>
      </c>
      <c r="D95" s="7">
        <f t="shared" si="3"/>
        <v>5.6067331467518694E-3</v>
      </c>
      <c r="E95" s="7">
        <f t="shared" si="4"/>
        <v>392.64620625419104</v>
      </c>
      <c r="F95" s="8" t="str">
        <f t="shared" si="5"/>
        <v>Não</v>
      </c>
      <c r="G95" s="8" t="str">
        <f>IF(OR(C95&lt;$K$75,C95&gt;$K$76),"Sim","Não")</f>
        <v>Sim</v>
      </c>
    </row>
    <row r="96" spans="1:7" x14ac:dyDescent="0.2">
      <c r="A96" s="4" t="s">
        <v>128</v>
      </c>
      <c r="B96" s="4" t="s">
        <v>7</v>
      </c>
      <c r="C96" s="4">
        <v>61.88</v>
      </c>
      <c r="D96" s="7">
        <f t="shared" si="3"/>
        <v>3.3740465868265519E-2</v>
      </c>
      <c r="E96" s="7">
        <f t="shared" si="4"/>
        <v>33.462727184424153</v>
      </c>
      <c r="F96" s="8" t="str">
        <f t="shared" si="5"/>
        <v>Não</v>
      </c>
      <c r="G96" s="8" t="str">
        <f>IF(OR(C96&lt;$K$75,C96&gt;$K$76),"Sim","Não")</f>
        <v>Não</v>
      </c>
    </row>
    <row r="97" spans="1:7" x14ac:dyDescent="0.2">
      <c r="A97" s="4" t="s">
        <v>129</v>
      </c>
      <c r="B97" s="4" t="s">
        <v>7</v>
      </c>
      <c r="C97" s="4">
        <v>35.369999999999997</v>
      </c>
      <c r="D97" s="7">
        <f t="shared" si="3"/>
        <v>4.6628668592707647E-3</v>
      </c>
      <c r="E97" s="7">
        <f t="shared" si="4"/>
        <v>429.5381564867493</v>
      </c>
      <c r="F97" s="8" t="str">
        <f t="shared" si="5"/>
        <v>Não</v>
      </c>
      <c r="G97" s="8" t="str">
        <f>IF(OR(C97&lt;$K$75,C97&gt;$K$76),"Sim","Não")</f>
        <v>Sim</v>
      </c>
    </row>
    <row r="98" spans="1:7" x14ac:dyDescent="0.2">
      <c r="A98" s="4" t="s">
        <v>130</v>
      </c>
      <c r="B98" s="4" t="s">
        <v>7</v>
      </c>
      <c r="C98" s="4">
        <v>42.89</v>
      </c>
      <c r="D98" s="7">
        <f t="shared" si="3"/>
        <v>1.6686123614714655E-2</v>
      </c>
      <c r="E98" s="7">
        <f t="shared" si="4"/>
        <v>174.38000951000515</v>
      </c>
      <c r="F98" s="8" t="str">
        <f t="shared" si="5"/>
        <v>Não</v>
      </c>
      <c r="G98" s="8" t="str">
        <f>IF(OR(C98&lt;$K$75,C98&gt;$K$76),"Sim","Não")</f>
        <v>Não</v>
      </c>
    </row>
    <row r="99" spans="1:7" x14ac:dyDescent="0.2">
      <c r="A99" s="4" t="s">
        <v>131</v>
      </c>
      <c r="B99" s="4" t="s">
        <v>7</v>
      </c>
      <c r="C99" s="4">
        <v>48.74</v>
      </c>
      <c r="D99" s="7">
        <f t="shared" si="3"/>
        <v>3.0434517340580652E-2</v>
      </c>
      <c r="E99" s="7">
        <f t="shared" si="4"/>
        <v>54.100472300702918</v>
      </c>
      <c r="F99" s="8" t="str">
        <f t="shared" si="5"/>
        <v>Não</v>
      </c>
      <c r="G99" s="8" t="str">
        <f>IF(OR(C99&lt;$K$75,C99&gt;$K$76),"Sim","Não")</f>
        <v>Não</v>
      </c>
    </row>
    <row r="100" spans="1:7" x14ac:dyDescent="0.2">
      <c r="A100" s="4" t="s">
        <v>132</v>
      </c>
      <c r="B100" s="4" t="s">
        <v>7</v>
      </c>
      <c r="C100" s="4">
        <v>51.62</v>
      </c>
      <c r="D100" s="7">
        <f t="shared" si="3"/>
        <v>3.6083129948864825E-2</v>
      </c>
      <c r="E100" s="7">
        <f t="shared" si="4"/>
        <v>20.028330905354185</v>
      </c>
      <c r="F100" s="8" t="str">
        <f t="shared" si="5"/>
        <v>Não</v>
      </c>
      <c r="G100" s="8" t="str">
        <f>IF(OR(C100&lt;$K$75,C100&gt;$K$76),"Sim","Não")</f>
        <v>Não</v>
      </c>
    </row>
    <row r="101" spans="1:7" x14ac:dyDescent="0.2">
      <c r="A101" s="4" t="s">
        <v>133</v>
      </c>
      <c r="B101" s="4" t="s">
        <v>7</v>
      </c>
      <c r="C101" s="4">
        <v>64.61</v>
      </c>
      <c r="D101" s="7">
        <f t="shared" si="3"/>
        <v>2.7761223955549065E-2</v>
      </c>
      <c r="E101" s="7">
        <f t="shared" si="4"/>
        <v>72.500076486749748</v>
      </c>
      <c r="F101" s="8" t="str">
        <f t="shared" si="5"/>
        <v>Não</v>
      </c>
      <c r="G101" s="8" t="str">
        <f>IF(OR(C101&lt;$K$75,C101&gt;$K$76),"Sim","Não")</f>
        <v>Não</v>
      </c>
    </row>
    <row r="102" spans="1:7" x14ac:dyDescent="0.2">
      <c r="A102" s="4" t="s">
        <v>134</v>
      </c>
      <c r="B102" s="4" t="s">
        <v>7</v>
      </c>
      <c r="C102" s="4">
        <v>46.95</v>
      </c>
      <c r="D102" s="7">
        <f t="shared" si="3"/>
        <v>2.6258629037478647E-2</v>
      </c>
      <c r="E102" s="7">
        <f t="shared" si="4"/>
        <v>83.636554626284251</v>
      </c>
      <c r="F102" s="8" t="str">
        <f t="shared" si="5"/>
        <v>Não</v>
      </c>
      <c r="G102" s="8" t="str">
        <f>IF(OR(C102&lt;$K$75,C102&gt;$K$76),"Sim","Não")</f>
        <v>Não</v>
      </c>
    </row>
    <row r="103" spans="1:7" x14ac:dyDescent="0.2">
      <c r="A103" s="4" t="s">
        <v>135</v>
      </c>
      <c r="B103" s="4" t="s">
        <v>7</v>
      </c>
      <c r="C103" s="4">
        <v>55.3</v>
      </c>
      <c r="D103" s="7">
        <f t="shared" si="3"/>
        <v>3.9755191243891257E-2</v>
      </c>
      <c r="E103" s="7">
        <f t="shared" si="4"/>
        <v>0.63250578907516553</v>
      </c>
      <c r="F103" s="8" t="str">
        <f t="shared" si="5"/>
        <v>Não</v>
      </c>
      <c r="G103" s="8" t="str">
        <f>IF(OR(C103&lt;$K$75,C103&gt;$K$76),"Sim","Não")</f>
        <v>Não</v>
      </c>
    </row>
    <row r="104" spans="1:7" x14ac:dyDescent="0.2">
      <c r="A104" s="4" t="s">
        <v>136</v>
      </c>
      <c r="B104" s="4" t="s">
        <v>7</v>
      </c>
      <c r="C104" s="4">
        <v>43.79</v>
      </c>
      <c r="D104" s="7">
        <f t="shared" si="3"/>
        <v>1.8714511743131681E-2</v>
      </c>
      <c r="E104" s="7">
        <f t="shared" si="4"/>
        <v>151.42046532395869</v>
      </c>
      <c r="F104" s="8" t="str">
        <f t="shared" si="5"/>
        <v>Não</v>
      </c>
      <c r="G104" s="8" t="str">
        <f>IF(OR(C104&lt;$K$75,C104&gt;$K$76),"Sim","Não")</f>
        <v>Não</v>
      </c>
    </row>
    <row r="105" spans="1:7" x14ac:dyDescent="0.2">
      <c r="A105" s="4" t="s">
        <v>137</v>
      </c>
      <c r="B105" s="4" t="s">
        <v>7</v>
      </c>
      <c r="C105" s="4">
        <v>50.6</v>
      </c>
      <c r="D105" s="7">
        <f t="shared" si="3"/>
        <v>3.4295322951311109E-2</v>
      </c>
      <c r="E105" s="7">
        <f t="shared" si="4"/>
        <v>30.198347649540175</v>
      </c>
      <c r="F105" s="8" t="str">
        <f t="shared" si="5"/>
        <v>Não</v>
      </c>
      <c r="G105" s="8" t="str">
        <f>IF(OR(C105&lt;$K$75,C105&gt;$K$76),"Sim","Não")</f>
        <v>Não</v>
      </c>
    </row>
    <row r="106" spans="1:7" x14ac:dyDescent="0.2">
      <c r="A106" s="4" t="s">
        <v>138</v>
      </c>
      <c r="B106" s="4" t="s">
        <v>7</v>
      </c>
      <c r="C106" s="4">
        <v>50.61</v>
      </c>
      <c r="D106" s="7">
        <f t="shared" si="3"/>
        <v>3.4314144830735978E-2</v>
      </c>
      <c r="E106" s="7">
        <f t="shared" si="4"/>
        <v>30.088541603028567</v>
      </c>
      <c r="F106" s="8" t="str">
        <f t="shared" si="5"/>
        <v>Não</v>
      </c>
      <c r="G106" s="8" t="str">
        <f>IF(OR(C106&lt;$K$75,C106&gt;$K$76),"Sim","Não")</f>
        <v>Não</v>
      </c>
    </row>
    <row r="107" spans="1:7" x14ac:dyDescent="0.2">
      <c r="A107" s="4" t="s">
        <v>139</v>
      </c>
      <c r="B107" s="4" t="s">
        <v>7</v>
      </c>
      <c r="C107" s="4">
        <v>51.91</v>
      </c>
      <c r="D107" s="7">
        <f t="shared" si="3"/>
        <v>3.6538811091522495E-2</v>
      </c>
      <c r="E107" s="7">
        <f t="shared" si="4"/>
        <v>17.516755556516987</v>
      </c>
      <c r="F107" s="8" t="str">
        <f t="shared" si="5"/>
        <v>Não</v>
      </c>
      <c r="G107" s="8" t="str">
        <f>IF(OR(C107&lt;$K$75,C107&gt;$K$76),"Sim","Não")</f>
        <v>Não</v>
      </c>
    </row>
    <row r="108" spans="1:7" x14ac:dyDescent="0.2">
      <c r="A108" s="4" t="s">
        <v>140</v>
      </c>
      <c r="B108" s="4" t="s">
        <v>7</v>
      </c>
      <c r="C108" s="4">
        <v>46.22</v>
      </c>
      <c r="D108" s="7">
        <f t="shared" si="3"/>
        <v>2.449858517174382E-2</v>
      </c>
      <c r="E108" s="7">
        <f t="shared" si="4"/>
        <v>97.521596021633158</v>
      </c>
      <c r="F108" s="8" t="str">
        <f t="shared" si="5"/>
        <v>Não</v>
      </c>
      <c r="G108" s="8" t="str">
        <f>IF(OR(C108&lt;$K$75,C108&gt;$K$76),"Sim","Não")</f>
        <v>Não</v>
      </c>
    </row>
    <row r="109" spans="1:7" x14ac:dyDescent="0.2">
      <c r="A109" s="4" t="s">
        <v>141</v>
      </c>
      <c r="B109" s="4" t="s">
        <v>7</v>
      </c>
      <c r="C109" s="4">
        <v>57</v>
      </c>
      <c r="D109" s="7">
        <f t="shared" si="3"/>
        <v>3.9718266070263748E-2</v>
      </c>
      <c r="E109" s="7">
        <f t="shared" si="4"/>
        <v>0.81847788209844841</v>
      </c>
      <c r="F109" s="8" t="str">
        <f t="shared" si="5"/>
        <v>Não</v>
      </c>
      <c r="G109" s="8" t="str">
        <f>IF(OR(C109&lt;$K$75,C109&gt;$K$76),"Sim","Não")</f>
        <v>Não</v>
      </c>
    </row>
    <row r="110" spans="1:7" x14ac:dyDescent="0.2">
      <c r="A110" s="4" t="s">
        <v>142</v>
      </c>
      <c r="B110" s="4" t="s">
        <v>7</v>
      </c>
      <c r="C110" s="4">
        <v>33.450000000000003</v>
      </c>
      <c r="D110" s="7">
        <f t="shared" si="3"/>
        <v>3.075747678904988E-3</v>
      </c>
      <c r="E110" s="7">
        <f t="shared" si="4"/>
        <v>512.80971741698158</v>
      </c>
      <c r="F110" s="8" t="str">
        <f t="shared" si="5"/>
        <v>Não</v>
      </c>
      <c r="G110" s="8" t="str">
        <f>IF(OR(C110&lt;$K$75,C110&gt;$K$76),"Sim","Não")</f>
        <v>Sim</v>
      </c>
    </row>
    <row r="111" spans="1:7" x14ac:dyDescent="0.2">
      <c r="A111" s="4" t="s">
        <v>143</v>
      </c>
      <c r="B111" s="4" t="s">
        <v>7</v>
      </c>
      <c r="C111" s="4">
        <v>42.03</v>
      </c>
      <c r="D111" s="7">
        <f t="shared" si="3"/>
        <v>1.4840967117786522E-2</v>
      </c>
      <c r="E111" s="7">
        <f t="shared" si="4"/>
        <v>197.83272951000512</v>
      </c>
      <c r="F111" s="8" t="str">
        <f t="shared" si="5"/>
        <v>Não</v>
      </c>
      <c r="G111" s="8" t="str">
        <f>IF(OR(C111&lt;$K$75,C111&gt;$K$76),"Sim","Não")</f>
        <v>Não</v>
      </c>
    </row>
    <row r="112" spans="1:7" x14ac:dyDescent="0.2">
      <c r="A112" s="4" t="s">
        <v>144</v>
      </c>
      <c r="B112" s="4" t="s">
        <v>7</v>
      </c>
      <c r="C112" s="4">
        <v>56.11</v>
      </c>
      <c r="D112" s="7">
        <f t="shared" si="3"/>
        <v>3.9880990743823397E-2</v>
      </c>
      <c r="E112" s="7">
        <f t="shared" si="4"/>
        <v>2.1602163331556158E-4</v>
      </c>
      <c r="F112" s="8" t="str">
        <f t="shared" si="5"/>
        <v>Não</v>
      </c>
      <c r="G112" s="8" t="str">
        <f>IF(OR(C112&lt;$K$75,C112&gt;$K$76),"Sim","Não")</f>
        <v>Não</v>
      </c>
    </row>
    <row r="113" spans="1:7" x14ac:dyDescent="0.2">
      <c r="A113" s="4" t="s">
        <v>145</v>
      </c>
      <c r="B113" s="4" t="s">
        <v>7</v>
      </c>
      <c r="C113" s="4">
        <v>55.81</v>
      </c>
      <c r="D113" s="7">
        <f t="shared" si="3"/>
        <v>3.9864816758009347E-2</v>
      </c>
      <c r="E113" s="7">
        <f t="shared" si="4"/>
        <v>8.139741698214592E-2</v>
      </c>
      <c r="F113" s="8" t="str">
        <f t="shared" si="5"/>
        <v>Não</v>
      </c>
      <c r="G113" s="8" t="str">
        <f>IF(OR(C113&lt;$K$75,C113&gt;$K$76),"Sim","Não")</f>
        <v>Não</v>
      </c>
    </row>
    <row r="114" spans="1:7" x14ac:dyDescent="0.2">
      <c r="A114" s="4" t="s">
        <v>146</v>
      </c>
      <c r="B114" s="4" t="s">
        <v>7</v>
      </c>
      <c r="C114" s="4">
        <v>49.29</v>
      </c>
      <c r="D114" s="7">
        <f t="shared" si="3"/>
        <v>3.1642251862924034E-2</v>
      </c>
      <c r="E114" s="7">
        <f t="shared" si="4"/>
        <v>46.312139742563431</v>
      </c>
      <c r="F114" s="8" t="str">
        <f t="shared" si="5"/>
        <v>Não</v>
      </c>
      <c r="G114" s="8" t="str">
        <f>IF(OR(C114&lt;$K$75,C114&gt;$K$76),"Sim","Não")</f>
        <v>Não</v>
      </c>
    </row>
    <row r="115" spans="1:7" x14ac:dyDescent="0.2">
      <c r="A115" s="4" t="s">
        <v>147</v>
      </c>
      <c r="B115" s="4" t="s">
        <v>7</v>
      </c>
      <c r="C115" s="4">
        <v>60.19</v>
      </c>
      <c r="D115" s="7">
        <f t="shared" si="3"/>
        <v>3.6676035753970368E-2</v>
      </c>
      <c r="E115" s="7">
        <f t="shared" si="4"/>
        <v>16.766549044889185</v>
      </c>
      <c r="F115" s="8" t="str">
        <f t="shared" si="5"/>
        <v>Não</v>
      </c>
      <c r="G115" s="8" t="str">
        <f>IF(OR(C115&lt;$K$75,C115&gt;$K$76),"Sim","Não")</f>
        <v>Não</v>
      </c>
    </row>
    <row r="116" spans="1:7" x14ac:dyDescent="0.2">
      <c r="A116" s="4" t="s">
        <v>148</v>
      </c>
      <c r="B116" s="4" t="s">
        <v>7</v>
      </c>
      <c r="C116" s="4">
        <v>53.16</v>
      </c>
      <c r="D116" s="7">
        <f t="shared" si="3"/>
        <v>3.8200528845572401E-2</v>
      </c>
      <c r="E116" s="7">
        <f t="shared" si="4"/>
        <v>8.6159997425635133</v>
      </c>
      <c r="F116" s="8" t="str">
        <f t="shared" si="5"/>
        <v>Não</v>
      </c>
      <c r="G116" s="8" t="str">
        <f>IF(OR(C116&lt;$K$75,C116&gt;$K$76),"Sim","Não")</f>
        <v>Não</v>
      </c>
    </row>
    <row r="117" spans="1:7" x14ac:dyDescent="0.2">
      <c r="A117" s="4" t="s">
        <v>149</v>
      </c>
      <c r="B117" s="4" t="s">
        <v>7</v>
      </c>
      <c r="C117" s="4">
        <v>48.07</v>
      </c>
      <c r="D117" s="7">
        <f t="shared" si="3"/>
        <v>2.8907077280305872E-2</v>
      </c>
      <c r="E117" s="7">
        <f t="shared" si="4"/>
        <v>64.405477416981995</v>
      </c>
      <c r="F117" s="8" t="str">
        <f t="shared" si="5"/>
        <v>Não</v>
      </c>
      <c r="G117" s="8" t="str">
        <f>IF(OR(C117&lt;$K$75,C117&gt;$K$76),"Sim","Não")</f>
        <v>Não</v>
      </c>
    </row>
    <row r="118" spans="1:7" x14ac:dyDescent="0.2">
      <c r="A118" s="4" t="s">
        <v>150</v>
      </c>
      <c r="B118" s="4" t="s">
        <v>7</v>
      </c>
      <c r="C118" s="4">
        <v>45.68</v>
      </c>
      <c r="D118" s="7">
        <f t="shared" si="3"/>
        <v>2.3193381717294955E-2</v>
      </c>
      <c r="E118" s="7">
        <f t="shared" si="4"/>
        <v>108.47852253326103</v>
      </c>
      <c r="F118" s="8" t="str">
        <f t="shared" si="5"/>
        <v>Não</v>
      </c>
      <c r="G118" s="8" t="str">
        <f>IF(OR(C118&lt;$K$75,C118&gt;$K$76),"Sim","Não")</f>
        <v>Não</v>
      </c>
    </row>
    <row r="119" spans="1:7" x14ac:dyDescent="0.2">
      <c r="A119" s="4" t="s">
        <v>151</v>
      </c>
      <c r="B119" s="4" t="s">
        <v>7</v>
      </c>
      <c r="C119" s="4">
        <v>39.01</v>
      </c>
      <c r="D119" s="7">
        <f t="shared" si="3"/>
        <v>9.2750533267965622E-3</v>
      </c>
      <c r="E119" s="7">
        <f t="shared" si="4"/>
        <v>291.9075555565168</v>
      </c>
      <c r="F119" s="8" t="str">
        <f t="shared" si="5"/>
        <v>Não</v>
      </c>
      <c r="G119" s="8" t="str">
        <f>IF(OR(C119&lt;$K$75,C119&gt;$K$76),"Sim","Não")</f>
        <v>Não</v>
      </c>
    </row>
    <row r="120" spans="1:7" x14ac:dyDescent="0.2">
      <c r="A120" s="4" t="s">
        <v>152</v>
      </c>
      <c r="B120" s="4" t="s">
        <v>7</v>
      </c>
      <c r="C120" s="4">
        <v>48.51</v>
      </c>
      <c r="D120" s="7">
        <f t="shared" si="3"/>
        <v>2.9916407356893857E-2</v>
      </c>
      <c r="E120" s="7">
        <f t="shared" si="4"/>
        <v>57.536811370470417</v>
      </c>
      <c r="F120" s="8" t="str">
        <f t="shared" si="5"/>
        <v>Não</v>
      </c>
      <c r="G120" s="8" t="str">
        <f>IF(OR(C120&lt;$K$75,C120&gt;$K$76),"Sim","Não")</f>
        <v>Não</v>
      </c>
    </row>
    <row r="121" spans="1:7" x14ac:dyDescent="0.2">
      <c r="A121" s="4" t="s">
        <v>153</v>
      </c>
      <c r="B121" s="4" t="s">
        <v>7</v>
      </c>
      <c r="C121" s="4">
        <v>43.11</v>
      </c>
      <c r="D121" s="7">
        <f t="shared" si="3"/>
        <v>1.7173509728337505E-2</v>
      </c>
      <c r="E121" s="7">
        <f t="shared" si="4"/>
        <v>168.61807648674937</v>
      </c>
      <c r="F121" s="8" t="str">
        <f t="shared" si="5"/>
        <v>Não</v>
      </c>
      <c r="G121" s="8" t="str">
        <f>IF(OR(C121&lt;$K$75,C121&gt;$K$76),"Sim","Não")</f>
        <v>Não</v>
      </c>
    </row>
    <row r="122" spans="1:7" x14ac:dyDescent="0.2">
      <c r="A122" s="4" t="s">
        <v>154</v>
      </c>
      <c r="B122" s="4" t="s">
        <v>7</v>
      </c>
      <c r="C122" s="4">
        <v>45.86</v>
      </c>
      <c r="D122" s="7">
        <f t="shared" si="3"/>
        <v>2.3628183597825952E-2</v>
      </c>
      <c r="E122" s="7">
        <f t="shared" si="4"/>
        <v>104.76141369605175</v>
      </c>
      <c r="F122" s="8" t="str">
        <f t="shared" si="5"/>
        <v>Não</v>
      </c>
      <c r="G122" s="8" t="str">
        <f>IF(OR(C122&lt;$K$75,C122&gt;$K$76),"Sim","Não")</f>
        <v>Não</v>
      </c>
    </row>
    <row r="123" spans="1:7" x14ac:dyDescent="0.2">
      <c r="A123" s="4" t="s">
        <v>155</v>
      </c>
      <c r="B123" s="4" t="s">
        <v>7</v>
      </c>
      <c r="C123" s="4">
        <v>66.06</v>
      </c>
      <c r="D123" s="7">
        <f t="shared" si="3"/>
        <v>2.4282434140496613E-2</v>
      </c>
      <c r="E123" s="7">
        <f t="shared" si="4"/>
        <v>99.295199742563781</v>
      </c>
      <c r="F123" s="8" t="str">
        <f t="shared" si="5"/>
        <v>Não</v>
      </c>
      <c r="G123" s="8" t="str">
        <f>IF(OR(C123&lt;$K$75,C123&gt;$K$76),"Sim","Não")</f>
        <v>Não</v>
      </c>
    </row>
    <row r="124" spans="1:7" x14ac:dyDescent="0.2">
      <c r="A124" s="4" t="s">
        <v>156</v>
      </c>
      <c r="B124" s="4" t="s">
        <v>7</v>
      </c>
      <c r="C124" s="4">
        <v>52.51</v>
      </c>
      <c r="D124" s="7">
        <f t="shared" si="3"/>
        <v>3.7400026384099956E-2</v>
      </c>
      <c r="E124" s="7">
        <f t="shared" si="4"/>
        <v>12.854392765819309</v>
      </c>
      <c r="F124" s="8" t="str">
        <f t="shared" si="5"/>
        <v>Não</v>
      </c>
      <c r="G124" s="8" t="str">
        <f>IF(OR(C124&lt;$K$75,C124&gt;$K$76),"Sim","Não")</f>
        <v>Não</v>
      </c>
    </row>
    <row r="125" spans="1:7" x14ac:dyDescent="0.2">
      <c r="A125" s="4" t="s">
        <v>157</v>
      </c>
      <c r="B125" s="4" t="s">
        <v>7</v>
      </c>
      <c r="C125" s="4">
        <v>46.54</v>
      </c>
      <c r="D125" s="7">
        <f t="shared" si="3"/>
        <v>2.5271664162045356E-2</v>
      </c>
      <c r="E125" s="7">
        <f t="shared" si="4"/>
        <v>91.303802533261063</v>
      </c>
      <c r="F125" s="8" t="str">
        <f t="shared" si="5"/>
        <v>Não</v>
      </c>
      <c r="G125" s="8" t="str">
        <f>IF(OR(C125&lt;$K$75,C125&gt;$K$76),"Sim","Não")</f>
        <v>Não</v>
      </c>
    </row>
    <row r="126" spans="1:7" x14ac:dyDescent="0.2">
      <c r="A126" s="4" t="s">
        <v>158</v>
      </c>
      <c r="B126" s="4" t="s">
        <v>7</v>
      </c>
      <c r="C126" s="4">
        <v>47.92</v>
      </c>
      <c r="D126" s="7">
        <f t="shared" si="3"/>
        <v>2.8558197877989928E-2</v>
      </c>
      <c r="E126" s="7">
        <f t="shared" si="4"/>
        <v>66.835568114656397</v>
      </c>
      <c r="F126" s="8" t="str">
        <f t="shared" si="5"/>
        <v>Não</v>
      </c>
      <c r="G126" s="8" t="str">
        <f>IF(OR(C126&lt;$K$75,C126&gt;$K$76),"Sim","Não")</f>
        <v>Não</v>
      </c>
    </row>
    <row r="127" spans="1:7" x14ac:dyDescent="0.2">
      <c r="A127" s="4" t="s">
        <v>159</v>
      </c>
      <c r="B127" s="4" t="s">
        <v>7</v>
      </c>
      <c r="C127" s="4">
        <v>53.05</v>
      </c>
      <c r="D127" s="7">
        <f t="shared" si="3"/>
        <v>3.807516386409146E-2</v>
      </c>
      <c r="E127" s="7">
        <f t="shared" si="4"/>
        <v>9.2738662541914163</v>
      </c>
      <c r="F127" s="8" t="str">
        <f t="shared" si="5"/>
        <v>Não</v>
      </c>
      <c r="G127" s="8" t="str">
        <f>IF(OR(C127&lt;$K$75,C127&gt;$K$76),"Sim","Não")</f>
        <v>Não</v>
      </c>
    </row>
    <row r="128" spans="1:7" x14ac:dyDescent="0.2">
      <c r="A128" s="4" t="s">
        <v>160</v>
      </c>
      <c r="B128" s="4" t="s">
        <v>7</v>
      </c>
      <c r="C128" s="4">
        <v>47.83</v>
      </c>
      <c r="D128" s="7">
        <f t="shared" si="3"/>
        <v>2.8347834895850393E-2</v>
      </c>
      <c r="E128" s="7">
        <f t="shared" si="4"/>
        <v>68.315222533261093</v>
      </c>
      <c r="F128" s="8" t="str">
        <f t="shared" si="5"/>
        <v>Não</v>
      </c>
      <c r="G128" s="8" t="str">
        <f>IF(OR(C128&lt;$K$75,C128&gt;$K$76),"Sim","Não")</f>
        <v>Não</v>
      </c>
    </row>
    <row r="129" spans="1:7" x14ac:dyDescent="0.2">
      <c r="A129" s="4" t="s">
        <v>161</v>
      </c>
      <c r="B129" s="4" t="s">
        <v>7</v>
      </c>
      <c r="C129" s="4">
        <v>44.42</v>
      </c>
      <c r="D129" s="7">
        <f t="shared" si="3"/>
        <v>2.0181941083591427E-2</v>
      </c>
      <c r="E129" s="7">
        <f t="shared" si="4"/>
        <v>136.31268439372607</v>
      </c>
      <c r="F129" s="8" t="str">
        <f t="shared" si="5"/>
        <v>Não</v>
      </c>
      <c r="G129" s="8" t="str">
        <f>IF(OR(C129&lt;$K$75,C129&gt;$K$76),"Sim","Não")</f>
        <v>Não</v>
      </c>
    </row>
    <row r="130" spans="1:7" x14ac:dyDescent="0.2">
      <c r="A130" s="4" t="s">
        <v>162</v>
      </c>
      <c r="B130" s="4" t="s">
        <v>7</v>
      </c>
      <c r="C130" s="4">
        <v>49.31</v>
      </c>
      <c r="D130" s="7">
        <f t="shared" si="3"/>
        <v>3.1685256352759587E-2</v>
      </c>
      <c r="E130" s="7">
        <f t="shared" si="4"/>
        <v>46.040327649540139</v>
      </c>
      <c r="F130" s="8" t="str">
        <f t="shared" si="5"/>
        <v>Não</v>
      </c>
      <c r="G130" s="8" t="str">
        <f>IF(OR(C130&lt;$K$75,C130&gt;$K$76),"Sim","Não")</f>
        <v>Não</v>
      </c>
    </row>
    <row r="131" spans="1:7" x14ac:dyDescent="0.2">
      <c r="A131" s="4" t="s">
        <v>163</v>
      </c>
      <c r="B131" s="4" t="s">
        <v>7</v>
      </c>
      <c r="C131" s="4">
        <v>58.67</v>
      </c>
      <c r="D131" s="7">
        <f t="shared" ref="D131:D194" si="6">_xlfn.NORM.DIST(C131,$J$35,$J$36,0)</f>
        <v>3.8581675951442136E-2</v>
      </c>
      <c r="E131" s="7">
        <f t="shared" ref="E131:E194" si="7">(C131-AVERAGE($C$2:$C$646))^2</f>
        <v>6.6290681146566275</v>
      </c>
      <c r="F131" s="8" t="str">
        <f t="shared" ref="F131:F194" si="8">IF(C131-$J$35&gt;$J$36*3,"Sim","Não")</f>
        <v>Não</v>
      </c>
      <c r="G131" s="8" t="str">
        <f>IF(OR(C131&lt;$K$75,C131&gt;$K$76),"Sim","Não")</f>
        <v>Não</v>
      </c>
    </row>
    <row r="132" spans="1:7" x14ac:dyDescent="0.2">
      <c r="A132" s="4" t="s">
        <v>164</v>
      </c>
      <c r="B132" s="4" t="s">
        <v>7</v>
      </c>
      <c r="C132" s="4">
        <v>51.78</v>
      </c>
      <c r="D132" s="7">
        <f t="shared" si="6"/>
        <v>3.6337609323899088E-2</v>
      </c>
      <c r="E132" s="7">
        <f t="shared" si="7"/>
        <v>18.62183416116811</v>
      </c>
      <c r="F132" s="8" t="str">
        <f t="shared" si="8"/>
        <v>Não</v>
      </c>
      <c r="G132" s="8" t="str">
        <f>IF(OR(C132&lt;$K$75,C132&gt;$K$76),"Sim","Não")</f>
        <v>Não</v>
      </c>
    </row>
    <row r="133" spans="1:7" x14ac:dyDescent="0.2">
      <c r="A133" s="4" t="s">
        <v>165</v>
      </c>
      <c r="B133" s="4" t="s">
        <v>7</v>
      </c>
      <c r="C133" s="4">
        <v>51.14</v>
      </c>
      <c r="D133" s="7">
        <f t="shared" si="6"/>
        <v>3.527614509651289E-2</v>
      </c>
      <c r="E133" s="7">
        <f t="shared" si="7"/>
        <v>24.555021137912288</v>
      </c>
      <c r="F133" s="8" t="str">
        <f t="shared" si="8"/>
        <v>Não</v>
      </c>
      <c r="G133" s="8" t="str">
        <f>IF(OR(C133&lt;$K$75,C133&gt;$K$76),"Sim","Não")</f>
        <v>Não</v>
      </c>
    </row>
    <row r="134" spans="1:7" x14ac:dyDescent="0.2">
      <c r="A134" s="4" t="s">
        <v>166</v>
      </c>
      <c r="B134" s="4" t="s">
        <v>7</v>
      </c>
      <c r="C134" s="4">
        <v>53.57</v>
      </c>
      <c r="D134" s="7">
        <f t="shared" si="6"/>
        <v>3.8630271151246363E-2</v>
      </c>
      <c r="E134" s="7">
        <f t="shared" si="7"/>
        <v>6.3771518355867558</v>
      </c>
      <c r="F134" s="8" t="str">
        <f t="shared" si="8"/>
        <v>Não</v>
      </c>
      <c r="G134" s="8" t="str">
        <f>IF(OR(C134&lt;$K$75,C134&gt;$K$76),"Sim","Não")</f>
        <v>Não</v>
      </c>
    </row>
    <row r="135" spans="1:7" x14ac:dyDescent="0.2">
      <c r="A135" s="4" t="s">
        <v>167</v>
      </c>
      <c r="B135" s="4" t="s">
        <v>7</v>
      </c>
      <c r="C135" s="4">
        <v>58.97</v>
      </c>
      <c r="D135" s="7">
        <f t="shared" si="6"/>
        <v>3.8267798044546997E-2</v>
      </c>
      <c r="E135" s="7">
        <f t="shared" si="7"/>
        <v>8.2638867193077807</v>
      </c>
      <c r="F135" s="8" t="str">
        <f t="shared" si="8"/>
        <v>Não</v>
      </c>
      <c r="G135" s="8" t="str">
        <f>IF(OR(C135&lt;$K$75,C135&gt;$K$76),"Sim","Não")</f>
        <v>Não</v>
      </c>
    </row>
    <row r="136" spans="1:7" x14ac:dyDescent="0.2">
      <c r="A136" s="4" t="s">
        <v>168</v>
      </c>
      <c r="B136" s="4" t="s">
        <v>7</v>
      </c>
      <c r="C136" s="4">
        <v>50.75</v>
      </c>
      <c r="D136" s="7">
        <f t="shared" si="6"/>
        <v>3.4575110177364435E-2</v>
      </c>
      <c r="E136" s="7">
        <f t="shared" si="7"/>
        <v>28.572256951865775</v>
      </c>
      <c r="F136" s="8" t="str">
        <f t="shared" si="8"/>
        <v>Não</v>
      </c>
      <c r="G136" s="8" t="str">
        <f>IF(OR(C136&lt;$K$75,C136&gt;$K$76),"Sim","Não")</f>
        <v>Não</v>
      </c>
    </row>
    <row r="137" spans="1:7" x14ac:dyDescent="0.2">
      <c r="A137" s="4" t="s">
        <v>169</v>
      </c>
      <c r="B137" s="4" t="s">
        <v>7</v>
      </c>
      <c r="C137" s="4">
        <v>47.64</v>
      </c>
      <c r="D137" s="7">
        <f t="shared" si="6"/>
        <v>2.7901392211044446E-2</v>
      </c>
      <c r="E137" s="7">
        <f t="shared" si="7"/>
        <v>71.49213741698199</v>
      </c>
      <c r="F137" s="8" t="str">
        <f t="shared" si="8"/>
        <v>Não</v>
      </c>
      <c r="G137" s="8" t="str">
        <f>IF(OR(C137&lt;$K$75,C137&gt;$K$76),"Sim","Não")</f>
        <v>Não</v>
      </c>
    </row>
    <row r="138" spans="1:7" x14ac:dyDescent="0.2">
      <c r="A138" s="4" t="s">
        <v>170</v>
      </c>
      <c r="B138" s="4" t="s">
        <v>7</v>
      </c>
      <c r="C138" s="4">
        <v>59.09</v>
      </c>
      <c r="D138" s="7">
        <f t="shared" si="6"/>
        <v>3.8133358576078059E-2</v>
      </c>
      <c r="E138" s="7">
        <f t="shared" si="7"/>
        <v>8.9682141611682749</v>
      </c>
      <c r="F138" s="8" t="str">
        <f t="shared" si="8"/>
        <v>Não</v>
      </c>
      <c r="G138" s="8" t="str">
        <f>IF(OR(C138&lt;$K$75,C138&gt;$K$76),"Sim","Não")</f>
        <v>Não</v>
      </c>
    </row>
    <row r="139" spans="1:7" x14ac:dyDescent="0.2">
      <c r="A139" s="4" t="s">
        <v>171</v>
      </c>
      <c r="B139" s="4" t="s">
        <v>7</v>
      </c>
      <c r="C139" s="4">
        <v>49.3</v>
      </c>
      <c r="D139" s="7">
        <f t="shared" si="6"/>
        <v>3.1663762628367897E-2</v>
      </c>
      <c r="E139" s="7">
        <f t="shared" si="7"/>
        <v>46.176133696051835</v>
      </c>
      <c r="F139" s="8" t="str">
        <f t="shared" si="8"/>
        <v>Não</v>
      </c>
      <c r="G139" s="8" t="str">
        <f>IF(OR(C139&lt;$K$75,C139&gt;$K$76),"Sim","Não")</f>
        <v>Não</v>
      </c>
    </row>
    <row r="140" spans="1:7" x14ac:dyDescent="0.2">
      <c r="A140" s="4" t="s">
        <v>172</v>
      </c>
      <c r="B140" s="4" t="s">
        <v>7</v>
      </c>
      <c r="C140" s="4">
        <v>31.38</v>
      </c>
      <c r="D140" s="7">
        <f t="shared" si="6"/>
        <v>1.8845516558884268E-3</v>
      </c>
      <c r="E140" s="7">
        <f t="shared" si="7"/>
        <v>610.84616904488871</v>
      </c>
      <c r="F140" s="8" t="str">
        <f t="shared" si="8"/>
        <v>Não</v>
      </c>
      <c r="G140" s="8" t="str">
        <f>IF(OR(C140&lt;$K$75,C140&gt;$K$76),"Sim","Não")</f>
        <v>Sim</v>
      </c>
    </row>
    <row r="141" spans="1:7" x14ac:dyDescent="0.2">
      <c r="A141" s="4" t="s">
        <v>173</v>
      </c>
      <c r="B141" s="4" t="s">
        <v>7</v>
      </c>
      <c r="C141" s="4">
        <v>52.03</v>
      </c>
      <c r="D141" s="7">
        <f t="shared" si="6"/>
        <v>3.6720019694701414E-2</v>
      </c>
      <c r="E141" s="7">
        <f t="shared" si="7"/>
        <v>16.526682998377417</v>
      </c>
      <c r="F141" s="8" t="str">
        <f t="shared" si="8"/>
        <v>Não</v>
      </c>
      <c r="G141" s="8" t="str">
        <f>IF(OR(C141&lt;$K$75,C141&gt;$K$76),"Sim","Não")</f>
        <v>Não</v>
      </c>
    </row>
    <row r="142" spans="1:7" x14ac:dyDescent="0.2">
      <c r="A142" s="4" t="s">
        <v>174</v>
      </c>
      <c r="B142" s="4" t="s">
        <v>7</v>
      </c>
      <c r="C142" s="4">
        <v>39.04</v>
      </c>
      <c r="D142" s="7">
        <f t="shared" si="6"/>
        <v>9.3226419713751969E-3</v>
      </c>
      <c r="E142" s="7">
        <f t="shared" si="7"/>
        <v>290.88333741698187</v>
      </c>
      <c r="F142" s="8" t="str">
        <f t="shared" si="8"/>
        <v>Não</v>
      </c>
      <c r="G142" s="8" t="str">
        <f>IF(OR(C142&lt;$K$75,C142&gt;$K$76),"Sim","Não")</f>
        <v>Não</v>
      </c>
    </row>
    <row r="143" spans="1:7" x14ac:dyDescent="0.2">
      <c r="A143" s="4" t="s">
        <v>175</v>
      </c>
      <c r="B143" s="4" t="s">
        <v>7</v>
      </c>
      <c r="C143" s="4">
        <v>43.6</v>
      </c>
      <c r="D143" s="7">
        <f t="shared" si="6"/>
        <v>1.8279025580273767E-2</v>
      </c>
      <c r="E143" s="7">
        <f t="shared" si="7"/>
        <v>156.13258020767955</v>
      </c>
      <c r="F143" s="8" t="str">
        <f t="shared" si="8"/>
        <v>Não</v>
      </c>
      <c r="G143" s="8" t="str">
        <f>IF(OR(C143&lt;$K$75,C143&gt;$K$76),"Sim","Não")</f>
        <v>Não</v>
      </c>
    </row>
    <row r="144" spans="1:7" x14ac:dyDescent="0.2">
      <c r="A144" s="4" t="s">
        <v>176</v>
      </c>
      <c r="B144" s="4" t="s">
        <v>7</v>
      </c>
      <c r="C144" s="4">
        <v>42.37</v>
      </c>
      <c r="D144" s="7">
        <f t="shared" si="6"/>
        <v>1.5558454494091071E-2</v>
      </c>
      <c r="E144" s="7">
        <f t="shared" si="7"/>
        <v>188.38392392860987</v>
      </c>
      <c r="F144" s="8" t="str">
        <f t="shared" si="8"/>
        <v>Não</v>
      </c>
      <c r="G144" s="8" t="str">
        <f>IF(OR(C144&lt;$K$75,C144&gt;$K$76),"Sim","Não")</f>
        <v>Não</v>
      </c>
    </row>
    <row r="145" spans="1:7" x14ac:dyDescent="0.2">
      <c r="A145" s="4" t="s">
        <v>177</v>
      </c>
      <c r="B145" s="4" t="s">
        <v>7</v>
      </c>
      <c r="C145" s="4">
        <v>53.61</v>
      </c>
      <c r="D145" s="7">
        <f t="shared" si="6"/>
        <v>3.8668977130082542E-2</v>
      </c>
      <c r="E145" s="7">
        <f t="shared" si="7"/>
        <v>6.1767276495402488</v>
      </c>
      <c r="F145" s="8" t="str">
        <f t="shared" si="8"/>
        <v>Não</v>
      </c>
      <c r="G145" s="8" t="str">
        <f>IF(OR(C145&lt;$K$75,C145&gt;$K$76),"Sim","Não")</f>
        <v>Não</v>
      </c>
    </row>
    <row r="146" spans="1:7" x14ac:dyDescent="0.2">
      <c r="A146" s="4" t="s">
        <v>178</v>
      </c>
      <c r="B146" s="4" t="s">
        <v>7</v>
      </c>
      <c r="C146" s="4">
        <v>49.35</v>
      </c>
      <c r="D146" s="7">
        <f t="shared" si="6"/>
        <v>3.1771059749195064E-2</v>
      </c>
      <c r="E146" s="7">
        <f t="shared" si="7"/>
        <v>45.499103463493633</v>
      </c>
      <c r="F146" s="8" t="str">
        <f t="shared" si="8"/>
        <v>Não</v>
      </c>
      <c r="G146" s="8" t="str">
        <f>IF(OR(C146&lt;$K$75,C146&gt;$K$76),"Sim","Não")</f>
        <v>Não</v>
      </c>
    </row>
    <row r="147" spans="1:7" x14ac:dyDescent="0.2">
      <c r="A147" s="4" t="s">
        <v>179</v>
      </c>
      <c r="B147" s="4" t="s">
        <v>7</v>
      </c>
      <c r="C147" s="4">
        <v>50.7</v>
      </c>
      <c r="D147" s="7">
        <f t="shared" si="6"/>
        <v>3.4482456547433427E-2</v>
      </c>
      <c r="E147" s="7">
        <f t="shared" si="7"/>
        <v>29.109287184423881</v>
      </c>
      <c r="F147" s="8" t="str">
        <f t="shared" si="8"/>
        <v>Não</v>
      </c>
      <c r="G147" s="8" t="str">
        <f>IF(OR(C147&lt;$K$75,C147&gt;$K$76),"Sim","Não")</f>
        <v>Não</v>
      </c>
    </row>
    <row r="148" spans="1:7" x14ac:dyDescent="0.2">
      <c r="A148" s="4" t="s">
        <v>180</v>
      </c>
      <c r="B148" s="4" t="s">
        <v>7</v>
      </c>
      <c r="C148" s="4">
        <v>45.87</v>
      </c>
      <c r="D148" s="7">
        <f t="shared" si="6"/>
        <v>2.3652352309933782E-2</v>
      </c>
      <c r="E148" s="7">
        <f t="shared" si="7"/>
        <v>104.55680764954016</v>
      </c>
      <c r="F148" s="8" t="str">
        <f t="shared" si="8"/>
        <v>Não</v>
      </c>
      <c r="G148" s="8" t="str">
        <f>IF(OR(C148&lt;$K$75,C148&gt;$K$76),"Sim","Não")</f>
        <v>Não</v>
      </c>
    </row>
    <row r="149" spans="1:7" x14ac:dyDescent="0.2">
      <c r="A149" s="4" t="s">
        <v>181</v>
      </c>
      <c r="B149" s="4" t="s">
        <v>7</v>
      </c>
      <c r="C149" s="4">
        <v>38.97</v>
      </c>
      <c r="D149" s="7">
        <f t="shared" si="6"/>
        <v>9.2118505840425823E-3</v>
      </c>
      <c r="E149" s="7">
        <f t="shared" si="7"/>
        <v>293.27597974256327</v>
      </c>
      <c r="F149" s="8" t="str">
        <f t="shared" si="8"/>
        <v>Não</v>
      </c>
      <c r="G149" s="8" t="str">
        <f>IF(OR(C149&lt;$K$75,C149&gt;$K$76),"Sim","Não")</f>
        <v>Não</v>
      </c>
    </row>
    <row r="150" spans="1:7" x14ac:dyDescent="0.2">
      <c r="A150" s="4" t="s">
        <v>182</v>
      </c>
      <c r="B150" s="4" t="s">
        <v>7</v>
      </c>
      <c r="C150" s="4">
        <v>52.23</v>
      </c>
      <c r="D150" s="7">
        <f t="shared" si="6"/>
        <v>3.7012195329199173E-2</v>
      </c>
      <c r="E150" s="7">
        <f t="shared" si="7"/>
        <v>14.940562068144896</v>
      </c>
      <c r="F150" s="8" t="str">
        <f t="shared" si="8"/>
        <v>Não</v>
      </c>
      <c r="G150" s="8" t="str">
        <f>IF(OR(C150&lt;$K$75,C150&gt;$K$76),"Sim","Não")</f>
        <v>Não</v>
      </c>
    </row>
    <row r="151" spans="1:7" x14ac:dyDescent="0.2">
      <c r="A151" s="4" t="s">
        <v>183</v>
      </c>
      <c r="B151" s="4" t="s">
        <v>7</v>
      </c>
      <c r="C151" s="4">
        <v>47.87</v>
      </c>
      <c r="D151" s="7">
        <f t="shared" si="6"/>
        <v>2.8441421794265065E-2</v>
      </c>
      <c r="E151" s="7">
        <f t="shared" si="7"/>
        <v>67.655598347214607</v>
      </c>
      <c r="F151" s="8" t="str">
        <f t="shared" si="8"/>
        <v>Não</v>
      </c>
      <c r="G151" s="8" t="str">
        <f>IF(OR(C151&lt;$K$75,C151&gt;$K$76),"Sim","Não")</f>
        <v>Não</v>
      </c>
    </row>
    <row r="152" spans="1:7" x14ac:dyDescent="0.2">
      <c r="A152" s="4" t="s">
        <v>184</v>
      </c>
      <c r="B152" s="4" t="s">
        <v>7</v>
      </c>
      <c r="C152" s="4">
        <v>56.74</v>
      </c>
      <c r="D152" s="7">
        <f t="shared" si="6"/>
        <v>3.9798294764231003E-2</v>
      </c>
      <c r="E152" s="7">
        <f t="shared" si="7"/>
        <v>0.41563509140077171</v>
      </c>
      <c r="F152" s="8" t="str">
        <f t="shared" si="8"/>
        <v>Não</v>
      </c>
      <c r="G152" s="8" t="str">
        <f>IF(OR(C152&lt;$K$75,C152&gt;$K$76),"Sim","Não")</f>
        <v>Não</v>
      </c>
    </row>
    <row r="153" spans="1:7" x14ac:dyDescent="0.2">
      <c r="A153" s="4" t="s">
        <v>185</v>
      </c>
      <c r="B153" s="4" t="s">
        <v>7</v>
      </c>
      <c r="C153" s="4">
        <v>48.53</v>
      </c>
      <c r="D153" s="7">
        <f t="shared" si="6"/>
        <v>2.9961736854137142E-2</v>
      </c>
      <c r="E153" s="7">
        <f t="shared" si="7"/>
        <v>57.233799277447112</v>
      </c>
      <c r="F153" s="8" t="str">
        <f t="shared" si="8"/>
        <v>Não</v>
      </c>
      <c r="G153" s="8" t="str">
        <f>IF(OR(C153&lt;$K$75,C153&gt;$K$76),"Sim","Não")</f>
        <v>Não</v>
      </c>
    </row>
    <row r="154" spans="1:7" x14ac:dyDescent="0.2">
      <c r="A154" s="4" t="s">
        <v>186</v>
      </c>
      <c r="B154" s="4" t="s">
        <v>7</v>
      </c>
      <c r="C154" s="4">
        <v>61.01</v>
      </c>
      <c r="D154" s="7">
        <f t="shared" si="6"/>
        <v>3.5346856858236027E-2</v>
      </c>
      <c r="E154" s="7">
        <f t="shared" si="7"/>
        <v>24.154253230935712</v>
      </c>
      <c r="F154" s="8" t="str">
        <f t="shared" si="8"/>
        <v>Não</v>
      </c>
      <c r="G154" s="8" t="str">
        <f>IF(OR(C154&lt;$K$75,C154&gt;$K$76),"Sim","Não")</f>
        <v>Não</v>
      </c>
    </row>
    <row r="155" spans="1:7" x14ac:dyDescent="0.2">
      <c r="A155" s="4" t="s">
        <v>187</v>
      </c>
      <c r="B155" s="4" t="s">
        <v>7</v>
      </c>
      <c r="C155" s="4">
        <v>57.37</v>
      </c>
      <c r="D155" s="7">
        <f t="shared" si="6"/>
        <v>3.9558554612701087E-2</v>
      </c>
      <c r="E155" s="7">
        <f t="shared" si="7"/>
        <v>1.6248541611682161</v>
      </c>
      <c r="F155" s="8" t="str">
        <f t="shared" si="8"/>
        <v>Não</v>
      </c>
      <c r="G155" s="8" t="str">
        <f>IF(OR(C155&lt;$K$75,C155&gt;$K$76),"Sim","Não")</f>
        <v>Não</v>
      </c>
    </row>
    <row r="156" spans="1:7" x14ac:dyDescent="0.2">
      <c r="A156" s="4" t="s">
        <v>188</v>
      </c>
      <c r="B156" s="4" t="s">
        <v>7</v>
      </c>
      <c r="C156" s="4">
        <v>46.42</v>
      </c>
      <c r="D156" s="7">
        <f t="shared" si="6"/>
        <v>2.4981936972086238E-2</v>
      </c>
      <c r="E156" s="7">
        <f t="shared" si="7"/>
        <v>93.61147509140055</v>
      </c>
      <c r="F156" s="8" t="str">
        <f t="shared" si="8"/>
        <v>Não</v>
      </c>
      <c r="G156" s="8" t="str">
        <f>IF(OR(C156&lt;$K$75,C156&gt;$K$76),"Sim","Não")</f>
        <v>Não</v>
      </c>
    </row>
    <row r="157" spans="1:7" x14ac:dyDescent="0.2">
      <c r="A157" s="4" t="s">
        <v>189</v>
      </c>
      <c r="B157" s="4" t="s">
        <v>7</v>
      </c>
      <c r="C157" s="4">
        <v>46.68</v>
      </c>
      <c r="D157" s="7">
        <f t="shared" si="6"/>
        <v>2.560927051327647E-2</v>
      </c>
      <c r="E157" s="7">
        <f t="shared" si="7"/>
        <v>88.647917882098255</v>
      </c>
      <c r="F157" s="8" t="str">
        <f t="shared" si="8"/>
        <v>Não</v>
      </c>
      <c r="G157" s="8" t="str">
        <f>IF(OR(C157&lt;$K$75,C157&gt;$K$76),"Sim","Não")</f>
        <v>Não</v>
      </c>
    </row>
    <row r="158" spans="1:7" x14ac:dyDescent="0.2">
      <c r="A158" s="4" t="s">
        <v>190</v>
      </c>
      <c r="B158" s="4" t="s">
        <v>7</v>
      </c>
      <c r="C158" s="4">
        <v>46.81</v>
      </c>
      <c r="D158" s="7">
        <f t="shared" si="6"/>
        <v>2.5922252491460403E-2</v>
      </c>
      <c r="E158" s="7">
        <f t="shared" si="7"/>
        <v>86.21683927744705</v>
      </c>
      <c r="F158" s="8" t="str">
        <f t="shared" si="8"/>
        <v>Não</v>
      </c>
      <c r="G158" s="8" t="str">
        <f>IF(OR(C158&lt;$K$75,C158&gt;$K$76),"Sim","Não")</f>
        <v>Não</v>
      </c>
    </row>
    <row r="159" spans="1:7" x14ac:dyDescent="0.2">
      <c r="A159" s="4" t="s">
        <v>191</v>
      </c>
      <c r="B159" s="4" t="s">
        <v>7</v>
      </c>
      <c r="C159" s="4">
        <v>57.61</v>
      </c>
      <c r="D159" s="7">
        <f t="shared" si="6"/>
        <v>3.9426449918947733E-2</v>
      </c>
      <c r="E159" s="7">
        <f t="shared" si="7"/>
        <v>2.2943090448891557</v>
      </c>
      <c r="F159" s="8" t="str">
        <f t="shared" si="8"/>
        <v>Não</v>
      </c>
      <c r="G159" s="8" t="str">
        <f>IF(OR(C159&lt;$K$75,C159&gt;$K$76),"Sim","Não")</f>
        <v>Não</v>
      </c>
    </row>
    <row r="160" spans="1:7" x14ac:dyDescent="0.2">
      <c r="A160" s="4" t="s">
        <v>192</v>
      </c>
      <c r="B160" s="4" t="s">
        <v>7</v>
      </c>
      <c r="C160" s="4">
        <v>38.81</v>
      </c>
      <c r="D160" s="7">
        <f t="shared" si="6"/>
        <v>8.9618841046641071E-3</v>
      </c>
      <c r="E160" s="7">
        <f t="shared" si="7"/>
        <v>298.78167648674918</v>
      </c>
      <c r="F160" s="8" t="str">
        <f t="shared" si="8"/>
        <v>Não</v>
      </c>
      <c r="G160" s="8" t="str">
        <f>IF(OR(C160&lt;$K$75,C160&gt;$K$76),"Sim","Não")</f>
        <v>Não</v>
      </c>
    </row>
    <row r="161" spans="1:7" x14ac:dyDescent="0.2">
      <c r="A161" s="4" t="s">
        <v>193</v>
      </c>
      <c r="B161" s="4" t="s">
        <v>7</v>
      </c>
      <c r="C161" s="4">
        <v>58.97</v>
      </c>
      <c r="D161" s="7">
        <f t="shared" si="6"/>
        <v>3.8267798044546997E-2</v>
      </c>
      <c r="E161" s="7">
        <f t="shared" si="7"/>
        <v>8.2638867193077807</v>
      </c>
      <c r="F161" s="8" t="str">
        <f t="shared" si="8"/>
        <v>Não</v>
      </c>
      <c r="G161" s="8" t="str">
        <f>IF(OR(C161&lt;$K$75,C161&gt;$K$76),"Sim","Não")</f>
        <v>Não</v>
      </c>
    </row>
    <row r="162" spans="1:7" x14ac:dyDescent="0.2">
      <c r="A162" s="4" t="s">
        <v>194</v>
      </c>
      <c r="B162" s="4" t="s">
        <v>7</v>
      </c>
      <c r="C162" s="4">
        <v>53.07</v>
      </c>
      <c r="D162" s="7">
        <f t="shared" si="6"/>
        <v>3.8098269512246506E-2</v>
      </c>
      <c r="E162" s="7">
        <f t="shared" si="7"/>
        <v>9.1524541611681407</v>
      </c>
      <c r="F162" s="8" t="str">
        <f t="shared" si="8"/>
        <v>Não</v>
      </c>
      <c r="G162" s="8" t="str">
        <f>IF(OR(C162&lt;$K$75,C162&gt;$K$76),"Sim","Não")</f>
        <v>Não</v>
      </c>
    </row>
    <row r="163" spans="1:7" x14ac:dyDescent="0.2">
      <c r="A163" s="4" t="s">
        <v>195</v>
      </c>
      <c r="B163" s="4" t="s">
        <v>7</v>
      </c>
      <c r="C163" s="4">
        <v>45.66</v>
      </c>
      <c r="D163" s="7">
        <f t="shared" si="6"/>
        <v>2.3145104411484277E-2</v>
      </c>
      <c r="E163" s="7">
        <f t="shared" si="7"/>
        <v>108.89553462628436</v>
      </c>
      <c r="F163" s="8" t="str">
        <f t="shared" si="8"/>
        <v>Não</v>
      </c>
      <c r="G163" s="8" t="str">
        <f>IF(OR(C163&lt;$K$75,C163&gt;$K$76),"Sim","Não")</f>
        <v>Não</v>
      </c>
    </row>
    <row r="164" spans="1:7" x14ac:dyDescent="0.2">
      <c r="A164" s="4" t="s">
        <v>196</v>
      </c>
      <c r="B164" s="4" t="s">
        <v>7</v>
      </c>
      <c r="C164" s="4">
        <v>64.989999999999995</v>
      </c>
      <c r="D164" s="7">
        <f t="shared" si="6"/>
        <v>2.6858551187445425E-2</v>
      </c>
      <c r="E164" s="7">
        <f t="shared" si="7"/>
        <v>79.115646719307804</v>
      </c>
      <c r="F164" s="8" t="str">
        <f t="shared" si="8"/>
        <v>Não</v>
      </c>
      <c r="G164" s="8" t="str">
        <f>IF(OR(C164&lt;$K$75,C164&gt;$K$76),"Sim","Não")</f>
        <v>Não</v>
      </c>
    </row>
    <row r="165" spans="1:7" x14ac:dyDescent="0.2">
      <c r="A165" s="4" t="s">
        <v>197</v>
      </c>
      <c r="B165" s="4" t="s">
        <v>7</v>
      </c>
      <c r="C165" s="4">
        <v>36.43</v>
      </c>
      <c r="D165" s="7">
        <f t="shared" si="6"/>
        <v>5.7751203365294518E-3</v>
      </c>
      <c r="E165" s="7">
        <f t="shared" si="7"/>
        <v>386.72411555651667</v>
      </c>
      <c r="F165" s="8" t="str">
        <f t="shared" si="8"/>
        <v>Não</v>
      </c>
      <c r="G165" s="8" t="str">
        <f>IF(OR(C165&lt;$K$75,C165&gt;$K$76),"Sim","Não")</f>
        <v>Sim</v>
      </c>
    </row>
    <row r="166" spans="1:7" x14ac:dyDescent="0.2">
      <c r="A166" s="4" t="s">
        <v>198</v>
      </c>
      <c r="B166" s="4" t="s">
        <v>7</v>
      </c>
      <c r="C166" s="4">
        <v>59.21</v>
      </c>
      <c r="D166" s="7">
        <f t="shared" si="6"/>
        <v>3.79939235098882E-2</v>
      </c>
      <c r="E166" s="7">
        <f t="shared" si="7"/>
        <v>9.7013416030287267</v>
      </c>
      <c r="F166" s="8" t="str">
        <f t="shared" si="8"/>
        <v>Não</v>
      </c>
      <c r="G166" s="8" t="str">
        <f>IF(OR(C166&lt;$K$75,C166&gt;$K$76),"Sim","Não")</f>
        <v>Não</v>
      </c>
    </row>
    <row r="167" spans="1:7" x14ac:dyDescent="0.2">
      <c r="A167" s="4" t="s">
        <v>199</v>
      </c>
      <c r="B167" s="4" t="s">
        <v>7</v>
      </c>
      <c r="C167" s="4">
        <v>47.23</v>
      </c>
      <c r="D167" s="7">
        <f t="shared" si="6"/>
        <v>2.6928705345822396E-2</v>
      </c>
      <c r="E167" s="7">
        <f t="shared" si="7"/>
        <v>78.593585323958791</v>
      </c>
      <c r="F167" s="8" t="str">
        <f t="shared" si="8"/>
        <v>Não</v>
      </c>
      <c r="G167" s="8" t="str">
        <f>IF(OR(C167&lt;$K$75,C167&gt;$K$76),"Sim","Não")</f>
        <v>Não</v>
      </c>
    </row>
    <row r="168" spans="1:7" x14ac:dyDescent="0.2">
      <c r="A168" s="4" t="s">
        <v>200</v>
      </c>
      <c r="B168" s="4" t="s">
        <v>7</v>
      </c>
      <c r="C168" s="4">
        <v>47.18</v>
      </c>
      <c r="D168" s="7">
        <f t="shared" si="6"/>
        <v>2.6809347647566269E-2</v>
      </c>
      <c r="E168" s="7">
        <f t="shared" si="7"/>
        <v>79.482615556516876</v>
      </c>
      <c r="F168" s="8" t="str">
        <f t="shared" si="8"/>
        <v>Não</v>
      </c>
      <c r="G168" s="8" t="str">
        <f>IF(OR(C168&lt;$K$75,C168&gt;$K$76),"Sim","Não")</f>
        <v>Não</v>
      </c>
    </row>
    <row r="169" spans="1:7" x14ac:dyDescent="0.2">
      <c r="A169" s="4" t="s">
        <v>201</v>
      </c>
      <c r="B169" s="4" t="s">
        <v>7</v>
      </c>
      <c r="C169" s="4">
        <v>56.36</v>
      </c>
      <c r="D169" s="7">
        <f t="shared" si="6"/>
        <v>3.9867074179793995E-2</v>
      </c>
      <c r="E169" s="7">
        <f t="shared" si="7"/>
        <v>7.0064858842622244E-2</v>
      </c>
      <c r="F169" s="8" t="str">
        <f t="shared" si="8"/>
        <v>Não</v>
      </c>
      <c r="G169" s="8" t="str">
        <f>IF(OR(C169&lt;$K$75,C169&gt;$K$76),"Sim","Não")</f>
        <v>Não</v>
      </c>
    </row>
    <row r="170" spans="1:7" x14ac:dyDescent="0.2">
      <c r="A170" s="4" t="s">
        <v>202</v>
      </c>
      <c r="B170" s="4" t="s">
        <v>7</v>
      </c>
      <c r="C170" s="4">
        <v>55.44</v>
      </c>
      <c r="D170" s="7">
        <f t="shared" si="6"/>
        <v>3.9795553367229834E-2</v>
      </c>
      <c r="E170" s="7">
        <f t="shared" si="7"/>
        <v>0.42942113791237591</v>
      </c>
      <c r="F170" s="8" t="str">
        <f t="shared" si="8"/>
        <v>Não</v>
      </c>
      <c r="G170" s="8" t="str">
        <f>IF(OR(C170&lt;$K$75,C170&gt;$K$76),"Sim","Não")</f>
        <v>Não</v>
      </c>
    </row>
    <row r="171" spans="1:7" x14ac:dyDescent="0.2">
      <c r="A171" s="4" t="s">
        <v>203</v>
      </c>
      <c r="B171" s="4" t="s">
        <v>7</v>
      </c>
      <c r="C171" s="4">
        <v>52.07</v>
      </c>
      <c r="D171" s="7">
        <f t="shared" si="6"/>
        <v>3.6779445865899214E-2</v>
      </c>
      <c r="E171" s="7">
        <f t="shared" si="7"/>
        <v>16.203058812330912</v>
      </c>
      <c r="F171" s="8" t="str">
        <f t="shared" si="8"/>
        <v>Não</v>
      </c>
      <c r="G171" s="8" t="str">
        <f>IF(OR(C171&lt;$K$75,C171&gt;$K$76),"Sim","Não")</f>
        <v>Não</v>
      </c>
    </row>
    <row r="172" spans="1:7" x14ac:dyDescent="0.2">
      <c r="A172" s="4" t="s">
        <v>204</v>
      </c>
      <c r="B172" s="4" t="s">
        <v>7</v>
      </c>
      <c r="C172" s="4">
        <v>48.13</v>
      </c>
      <c r="D172" s="7">
        <f t="shared" si="6"/>
        <v>2.9045990772475976E-2</v>
      </c>
      <c r="E172" s="7">
        <f t="shared" si="7"/>
        <v>63.446041137912196</v>
      </c>
      <c r="F172" s="8" t="str">
        <f t="shared" si="8"/>
        <v>Não</v>
      </c>
      <c r="G172" s="8" t="str">
        <f>IF(OR(C172&lt;$K$75,C172&gt;$K$76),"Sim","Não")</f>
        <v>Não</v>
      </c>
    </row>
    <row r="173" spans="1:7" x14ac:dyDescent="0.2">
      <c r="A173" s="4" t="s">
        <v>205</v>
      </c>
      <c r="B173" s="4" t="s">
        <v>7</v>
      </c>
      <c r="C173" s="4">
        <v>41.83</v>
      </c>
      <c r="D173" s="7">
        <f t="shared" si="6"/>
        <v>1.4426683852638521E-2</v>
      </c>
      <c r="E173" s="7">
        <f t="shared" si="7"/>
        <v>203.49885044023776</v>
      </c>
      <c r="F173" s="8" t="str">
        <f t="shared" si="8"/>
        <v>Não</v>
      </c>
      <c r="G173" s="8" t="str">
        <f>IF(OR(C173&lt;$K$75,C173&gt;$K$76),"Sim","Não")</f>
        <v>Não</v>
      </c>
    </row>
    <row r="174" spans="1:7" x14ac:dyDescent="0.2">
      <c r="A174" s="4" t="s">
        <v>206</v>
      </c>
      <c r="B174" s="4" t="s">
        <v>7</v>
      </c>
      <c r="C174" s="4">
        <v>61.29</v>
      </c>
      <c r="D174" s="7">
        <f t="shared" si="6"/>
        <v>3.4850437126705776E-2</v>
      </c>
      <c r="E174" s="7">
        <f t="shared" si="7"/>
        <v>26.984883928610149</v>
      </c>
      <c r="F174" s="8" t="str">
        <f t="shared" si="8"/>
        <v>Não</v>
      </c>
      <c r="G174" s="8" t="str">
        <f>IF(OR(C174&lt;$K$75,C174&gt;$K$76),"Sim","Não")</f>
        <v>Não</v>
      </c>
    </row>
    <row r="175" spans="1:7" x14ac:dyDescent="0.2">
      <c r="A175" s="4" t="s">
        <v>207</v>
      </c>
      <c r="B175" s="4" t="s">
        <v>7</v>
      </c>
      <c r="C175" s="4">
        <v>51.25</v>
      </c>
      <c r="D175" s="7">
        <f t="shared" si="6"/>
        <v>3.5466682222610652E-2</v>
      </c>
      <c r="E175" s="7">
        <f t="shared" si="7"/>
        <v>23.476954626284389</v>
      </c>
      <c r="F175" s="8" t="str">
        <f t="shared" si="8"/>
        <v>Não</v>
      </c>
      <c r="G175" s="8" t="str">
        <f>IF(OR(C175&lt;$K$75,C175&gt;$K$76),"Sim","Não")</f>
        <v>Não</v>
      </c>
    </row>
    <row r="176" spans="1:7" x14ac:dyDescent="0.2">
      <c r="A176" s="4" t="s">
        <v>208</v>
      </c>
      <c r="B176" s="4" t="s">
        <v>7</v>
      </c>
      <c r="C176" s="4">
        <v>69.52</v>
      </c>
      <c r="D176" s="7">
        <f t="shared" si="6"/>
        <v>1.6206044368030584E-2</v>
      </c>
      <c r="E176" s="7">
        <f t="shared" si="7"/>
        <v>180.22250764954043</v>
      </c>
      <c r="F176" s="8" t="str">
        <f t="shared" si="8"/>
        <v>Não</v>
      </c>
      <c r="G176" s="8" t="str">
        <f>IF(OR(C176&lt;$K$75,C176&gt;$K$76),"Sim","Não")</f>
        <v>Não</v>
      </c>
    </row>
    <row r="177" spans="1:7" x14ac:dyDescent="0.2">
      <c r="A177" s="4" t="s">
        <v>209</v>
      </c>
      <c r="B177" s="4" t="s">
        <v>7</v>
      </c>
      <c r="C177" s="4">
        <v>53.62</v>
      </c>
      <c r="D177" s="7">
        <f t="shared" si="6"/>
        <v>3.8678563050358106E-2</v>
      </c>
      <c r="E177" s="7">
        <f t="shared" si="7"/>
        <v>6.1271216030286313</v>
      </c>
      <c r="F177" s="8" t="str">
        <f t="shared" si="8"/>
        <v>Não</v>
      </c>
      <c r="G177" s="8" t="str">
        <f>IF(OR(C177&lt;$K$75,C177&gt;$K$76),"Sim","Não")</f>
        <v>Não</v>
      </c>
    </row>
    <row r="178" spans="1:7" x14ac:dyDescent="0.2">
      <c r="A178" s="4" t="s">
        <v>210</v>
      </c>
      <c r="B178" s="4" t="s">
        <v>7</v>
      </c>
      <c r="C178" s="4">
        <v>66.87</v>
      </c>
      <c r="D178" s="7">
        <f t="shared" si="6"/>
        <v>2.2327390825707272E-2</v>
      </c>
      <c r="E178" s="7">
        <f t="shared" si="7"/>
        <v>116.09410997512198</v>
      </c>
      <c r="F178" s="8" t="str">
        <f t="shared" si="8"/>
        <v>Não</v>
      </c>
      <c r="G178" s="8" t="str">
        <f>IF(OR(C178&lt;$K$75,C178&gt;$K$76),"Sim","Não")</f>
        <v>Não</v>
      </c>
    </row>
    <row r="179" spans="1:7" x14ac:dyDescent="0.2">
      <c r="A179" s="4" t="s">
        <v>211</v>
      </c>
      <c r="B179" s="4" t="s">
        <v>7</v>
      </c>
      <c r="C179" s="4">
        <v>42.38</v>
      </c>
      <c r="D179" s="7">
        <f t="shared" si="6"/>
        <v>1.5579801677823595E-2</v>
      </c>
      <c r="E179" s="7">
        <f t="shared" si="7"/>
        <v>188.10951788209812</v>
      </c>
      <c r="F179" s="8" t="str">
        <f t="shared" si="8"/>
        <v>Não</v>
      </c>
      <c r="G179" s="8" t="str">
        <f>IF(OR(C179&lt;$K$75,C179&gt;$K$76),"Sim","Não")</f>
        <v>Não</v>
      </c>
    </row>
    <row r="180" spans="1:7" x14ac:dyDescent="0.2">
      <c r="A180" s="4" t="s">
        <v>212</v>
      </c>
      <c r="B180" s="4" t="s">
        <v>7</v>
      </c>
      <c r="C180" s="4">
        <v>49.25</v>
      </c>
      <c r="D180" s="7">
        <f t="shared" si="6"/>
        <v>3.1556039481938226E-2</v>
      </c>
      <c r="E180" s="7">
        <f t="shared" si="7"/>
        <v>46.858163928609933</v>
      </c>
      <c r="F180" s="8" t="str">
        <f t="shared" si="8"/>
        <v>Não</v>
      </c>
      <c r="G180" s="8" t="str">
        <f>IF(OR(C180&lt;$K$75,C180&gt;$K$76),"Sim","Não")</f>
        <v>Não</v>
      </c>
    </row>
    <row r="181" spans="1:7" x14ac:dyDescent="0.2">
      <c r="A181" s="4" t="s">
        <v>213</v>
      </c>
      <c r="B181" s="4" t="s">
        <v>7</v>
      </c>
      <c r="C181" s="4">
        <v>62.29</v>
      </c>
      <c r="D181" s="7">
        <f t="shared" si="6"/>
        <v>3.2922501675050897E-2</v>
      </c>
      <c r="E181" s="7">
        <f t="shared" si="7"/>
        <v>38.374279277447371</v>
      </c>
      <c r="F181" s="8" t="str">
        <f t="shared" si="8"/>
        <v>Não</v>
      </c>
      <c r="G181" s="8" t="str">
        <f>IF(OR(C181&lt;$K$75,C181&gt;$K$76),"Sim","Não")</f>
        <v>Não</v>
      </c>
    </row>
    <row r="182" spans="1:7" x14ac:dyDescent="0.2">
      <c r="A182" s="4" t="s">
        <v>214</v>
      </c>
      <c r="B182" s="4" t="s">
        <v>7</v>
      </c>
      <c r="C182" s="4">
        <v>55.64</v>
      </c>
      <c r="D182" s="7">
        <f t="shared" si="6"/>
        <v>3.9839745783414884E-2</v>
      </c>
      <c r="E182" s="7">
        <f t="shared" si="7"/>
        <v>0.20730020767981797</v>
      </c>
      <c r="F182" s="8" t="str">
        <f t="shared" si="8"/>
        <v>Não</v>
      </c>
      <c r="G182" s="8" t="str">
        <f>IF(OR(C182&lt;$K$75,C182&gt;$K$76),"Sim","Não")</f>
        <v>Não</v>
      </c>
    </row>
    <row r="183" spans="1:7" x14ac:dyDescent="0.2">
      <c r="A183" s="4" t="s">
        <v>215</v>
      </c>
      <c r="B183" s="4" t="s">
        <v>7</v>
      </c>
      <c r="C183" s="4">
        <v>57.23</v>
      </c>
      <c r="D183" s="7">
        <f t="shared" si="6"/>
        <v>3.9625285246648517E-2</v>
      </c>
      <c r="E183" s="7">
        <f t="shared" si="7"/>
        <v>1.2875388123310036</v>
      </c>
      <c r="F183" s="8" t="str">
        <f t="shared" si="8"/>
        <v>Não</v>
      </c>
      <c r="G183" s="8" t="str">
        <f>IF(OR(C183&lt;$K$75,C183&gt;$K$76),"Sim","Não")</f>
        <v>Não</v>
      </c>
    </row>
    <row r="184" spans="1:7" x14ac:dyDescent="0.2">
      <c r="A184" s="4" t="s">
        <v>216</v>
      </c>
      <c r="B184" s="4" t="s">
        <v>7</v>
      </c>
      <c r="C184" s="4">
        <v>49.66</v>
      </c>
      <c r="D184" s="7">
        <f t="shared" si="6"/>
        <v>3.2426378100337369E-2</v>
      </c>
      <c r="E184" s="7">
        <f t="shared" si="7"/>
        <v>41.413116021633243</v>
      </c>
      <c r="F184" s="8" t="str">
        <f t="shared" si="8"/>
        <v>Não</v>
      </c>
      <c r="G184" s="8" t="str">
        <f>IF(OR(C184&lt;$K$75,C184&gt;$K$76),"Sim","Não")</f>
        <v>Não</v>
      </c>
    </row>
    <row r="185" spans="1:7" x14ac:dyDescent="0.2">
      <c r="A185" s="4" t="s">
        <v>217</v>
      </c>
      <c r="B185" s="4" t="s">
        <v>7</v>
      </c>
      <c r="C185" s="4">
        <v>50.81</v>
      </c>
      <c r="D185" s="7">
        <f t="shared" si="6"/>
        <v>3.468547933444395E-2</v>
      </c>
      <c r="E185" s="7">
        <f t="shared" si="7"/>
        <v>27.934420672795984</v>
      </c>
      <c r="F185" s="8" t="str">
        <f t="shared" si="8"/>
        <v>Não</v>
      </c>
      <c r="G185" s="8" t="str">
        <f>IF(OR(C185&lt;$K$75,C185&gt;$K$76),"Sim","Não")</f>
        <v>Não</v>
      </c>
    </row>
    <row r="186" spans="1:7" x14ac:dyDescent="0.2">
      <c r="A186" s="4" t="s">
        <v>218</v>
      </c>
      <c r="B186" s="4" t="s">
        <v>7</v>
      </c>
      <c r="C186" s="4">
        <v>59.75</v>
      </c>
      <c r="D186" s="7">
        <f t="shared" si="6"/>
        <v>3.7306253234646002E-2</v>
      </c>
      <c r="E186" s="7">
        <f t="shared" si="7"/>
        <v>13.356815091400826</v>
      </c>
      <c r="F186" s="8" t="str">
        <f t="shared" si="8"/>
        <v>Não</v>
      </c>
      <c r="G186" s="8" t="str">
        <f>IF(OR(C186&lt;$K$75,C186&gt;$K$76),"Sim","Não")</f>
        <v>Não</v>
      </c>
    </row>
    <row r="187" spans="1:7" x14ac:dyDescent="0.2">
      <c r="A187" s="4" t="s">
        <v>219</v>
      </c>
      <c r="B187" s="4" t="s">
        <v>7</v>
      </c>
      <c r="C187" s="4">
        <v>41.15</v>
      </c>
      <c r="D187" s="7">
        <f t="shared" si="6"/>
        <v>1.3063592521127718E-2</v>
      </c>
      <c r="E187" s="7">
        <f t="shared" si="7"/>
        <v>223.36206160302842</v>
      </c>
      <c r="F187" s="8" t="str">
        <f t="shared" si="8"/>
        <v>Não</v>
      </c>
      <c r="G187" s="8" t="str">
        <f>IF(OR(C187&lt;$K$75,C187&gt;$K$76),"Sim","Não")</f>
        <v>Não</v>
      </c>
    </row>
    <row r="188" spans="1:7" x14ac:dyDescent="0.2">
      <c r="A188" s="4" t="s">
        <v>220</v>
      </c>
      <c r="B188" s="4" t="s">
        <v>7</v>
      </c>
      <c r="C188" s="4">
        <v>61.92</v>
      </c>
      <c r="D188" s="7">
        <f t="shared" si="6"/>
        <v>3.3662267156958726E-2</v>
      </c>
      <c r="E188" s="7">
        <f t="shared" si="7"/>
        <v>33.927102998377627</v>
      </c>
      <c r="F188" s="8" t="str">
        <f t="shared" si="8"/>
        <v>Não</v>
      </c>
      <c r="G188" s="8" t="str">
        <f>IF(OR(C188&lt;$K$75,C188&gt;$K$76),"Sim","Não")</f>
        <v>Não</v>
      </c>
    </row>
    <row r="189" spans="1:7" x14ac:dyDescent="0.2">
      <c r="A189" s="4" t="s">
        <v>221</v>
      </c>
      <c r="B189" s="4" t="s">
        <v>7</v>
      </c>
      <c r="C189" s="4">
        <v>59.82</v>
      </c>
      <c r="D189" s="7">
        <f t="shared" si="6"/>
        <v>3.7210086961437835E-2</v>
      </c>
      <c r="E189" s="7">
        <f t="shared" si="7"/>
        <v>13.873372765819433</v>
      </c>
      <c r="F189" s="8" t="str">
        <f t="shared" si="8"/>
        <v>Não</v>
      </c>
      <c r="G189" s="8" t="str">
        <f>IF(OR(C189&lt;$K$75,C189&gt;$K$76),"Sim","Não")</f>
        <v>Não</v>
      </c>
    </row>
    <row r="190" spans="1:7" x14ac:dyDescent="0.2">
      <c r="A190" s="4" t="s">
        <v>222</v>
      </c>
      <c r="B190" s="4" t="s">
        <v>7</v>
      </c>
      <c r="C190" s="4">
        <v>47.01</v>
      </c>
      <c r="D190" s="7">
        <f t="shared" si="6"/>
        <v>2.6402540183539533E-2</v>
      </c>
      <c r="E190" s="7">
        <f t="shared" si="7"/>
        <v>82.542718347214574</v>
      </c>
      <c r="F190" s="8" t="str">
        <f t="shared" si="8"/>
        <v>Não</v>
      </c>
      <c r="G190" s="8" t="str">
        <f>IF(OR(C190&lt;$K$75,C190&gt;$K$76),"Sim","Não")</f>
        <v>Não</v>
      </c>
    </row>
    <row r="191" spans="1:7" x14ac:dyDescent="0.2">
      <c r="A191" s="4" t="s">
        <v>223</v>
      </c>
      <c r="B191" s="4" t="s">
        <v>7</v>
      </c>
      <c r="C191" s="4">
        <v>54.63</v>
      </c>
      <c r="D191" s="7">
        <f t="shared" si="6"/>
        <v>3.9455458895344193E-2</v>
      </c>
      <c r="E191" s="7">
        <f t="shared" si="7"/>
        <v>2.1471109053542108</v>
      </c>
      <c r="F191" s="8" t="str">
        <f t="shared" si="8"/>
        <v>Não</v>
      </c>
      <c r="G191" s="8" t="str">
        <f>IF(OR(C191&lt;$K$75,C191&gt;$K$76),"Sim","Não")</f>
        <v>Não</v>
      </c>
    </row>
    <row r="192" spans="1:7" x14ac:dyDescent="0.2">
      <c r="A192" s="4" t="s">
        <v>224</v>
      </c>
      <c r="B192" s="4" t="s">
        <v>7</v>
      </c>
      <c r="C192" s="4">
        <v>57.5</v>
      </c>
      <c r="D192" s="7">
        <f t="shared" si="6"/>
        <v>3.9489764602485079E-2</v>
      </c>
      <c r="E192" s="7">
        <f t="shared" si="7"/>
        <v>1.9731755565170623</v>
      </c>
      <c r="F192" s="8" t="str">
        <f t="shared" si="8"/>
        <v>Não</v>
      </c>
      <c r="G192" s="8" t="str">
        <f>IF(OR(C192&lt;$K$75,C192&gt;$K$76),"Sim","Não")</f>
        <v>Não</v>
      </c>
    </row>
    <row r="193" spans="1:7" x14ac:dyDescent="0.2">
      <c r="A193" s="4" t="s">
        <v>225</v>
      </c>
      <c r="B193" s="4" t="s">
        <v>7</v>
      </c>
      <c r="C193" s="4">
        <v>52.36</v>
      </c>
      <c r="D193" s="7">
        <f t="shared" si="6"/>
        <v>3.7195381022662892E-2</v>
      </c>
      <c r="E193" s="7">
        <f t="shared" si="7"/>
        <v>13.952483463493715</v>
      </c>
      <c r="F193" s="8" t="str">
        <f t="shared" si="8"/>
        <v>Não</v>
      </c>
      <c r="G193" s="8" t="str">
        <f>IF(OR(C193&lt;$K$75,C193&gt;$K$76),"Sim","Não")</f>
        <v>Não</v>
      </c>
    </row>
    <row r="194" spans="1:7" x14ac:dyDescent="0.2">
      <c r="A194" s="4" t="s">
        <v>226</v>
      </c>
      <c r="B194" s="4" t="s">
        <v>7</v>
      </c>
      <c r="C194" s="4">
        <v>54.25</v>
      </c>
      <c r="D194" s="7">
        <f t="shared" si="6"/>
        <v>3.9208220205233103E-2</v>
      </c>
      <c r="E194" s="7">
        <f t="shared" si="7"/>
        <v>3.4051406727960716</v>
      </c>
      <c r="F194" s="8" t="str">
        <f t="shared" si="8"/>
        <v>Não</v>
      </c>
      <c r="G194" s="8" t="str">
        <f>IF(OR(C194&lt;$K$75,C194&gt;$K$76),"Sim","Não")</f>
        <v>Não</v>
      </c>
    </row>
    <row r="195" spans="1:7" x14ac:dyDescent="0.2">
      <c r="A195" s="4" t="s">
        <v>227</v>
      </c>
      <c r="B195" s="4" t="s">
        <v>7</v>
      </c>
      <c r="C195" s="4">
        <v>52.22</v>
      </c>
      <c r="D195" s="7">
        <f t="shared" ref="D195:D258" si="9">_xlfn.NORM.DIST(C195,$J$35,$J$36,0)</f>
        <v>3.6997882732446988E-2</v>
      </c>
      <c r="E195" s="7">
        <f t="shared" ref="E195:E258" si="10">(C195-AVERAGE($C$2:$C$646))^2</f>
        <v>15.017968114656508</v>
      </c>
      <c r="F195" s="8" t="str">
        <f t="shared" ref="F195:F258" si="11">IF(C195-$J$35&gt;$J$36*3,"Sim","Não")</f>
        <v>Não</v>
      </c>
      <c r="G195" s="8" t="str">
        <f>IF(OR(C195&lt;$K$75,C195&gt;$K$76),"Sim","Não")</f>
        <v>Não</v>
      </c>
    </row>
    <row r="196" spans="1:7" x14ac:dyDescent="0.2">
      <c r="A196" s="4" t="s">
        <v>228</v>
      </c>
      <c r="B196" s="4" t="s">
        <v>7</v>
      </c>
      <c r="C196" s="4">
        <v>55.84</v>
      </c>
      <c r="D196" s="7">
        <f t="shared" si="9"/>
        <v>3.9868047416782161E-2</v>
      </c>
      <c r="E196" s="7">
        <f t="shared" si="10"/>
        <v>6.5179277447262318E-2</v>
      </c>
      <c r="F196" s="8" t="str">
        <f t="shared" si="11"/>
        <v>Não</v>
      </c>
      <c r="G196" s="8" t="str">
        <f>IF(OR(C196&lt;$K$75,C196&gt;$K$76),"Sim","Não")</f>
        <v>Não</v>
      </c>
    </row>
    <row r="197" spans="1:7" x14ac:dyDescent="0.2">
      <c r="A197" s="4" t="s">
        <v>229</v>
      </c>
      <c r="B197" s="4" t="s">
        <v>7</v>
      </c>
      <c r="C197" s="4">
        <v>43.83</v>
      </c>
      <c r="D197" s="7">
        <f t="shared" si="9"/>
        <v>1.8806642331046081E-2</v>
      </c>
      <c r="E197" s="7">
        <f t="shared" si="10"/>
        <v>150.43764113791221</v>
      </c>
      <c r="F197" s="8" t="str">
        <f t="shared" si="11"/>
        <v>Não</v>
      </c>
      <c r="G197" s="8" t="str">
        <f>IF(OR(C197&lt;$K$75,C197&gt;$K$76),"Sim","Não")</f>
        <v>Não</v>
      </c>
    </row>
    <row r="198" spans="1:7" x14ac:dyDescent="0.2">
      <c r="A198" s="4" t="s">
        <v>230</v>
      </c>
      <c r="B198" s="4" t="s">
        <v>7</v>
      </c>
      <c r="C198" s="4">
        <v>67.53</v>
      </c>
      <c r="D198" s="7">
        <f t="shared" si="9"/>
        <v>2.0750527735706386E-2</v>
      </c>
      <c r="E198" s="7">
        <f t="shared" si="10"/>
        <v>130.75231090535448</v>
      </c>
      <c r="F198" s="8" t="str">
        <f t="shared" si="11"/>
        <v>Não</v>
      </c>
      <c r="G198" s="8" t="str">
        <f>IF(OR(C198&lt;$K$75,C198&gt;$K$76),"Sim","Não")</f>
        <v>Não</v>
      </c>
    </row>
    <row r="199" spans="1:7" x14ac:dyDescent="0.2">
      <c r="A199" s="4" t="s">
        <v>231</v>
      </c>
      <c r="B199" s="4" t="s">
        <v>7</v>
      </c>
      <c r="C199" s="4">
        <v>54.05</v>
      </c>
      <c r="D199" s="7">
        <f t="shared" si="9"/>
        <v>3.9056073373942617E-2</v>
      </c>
      <c r="E199" s="7">
        <f t="shared" si="10"/>
        <v>4.1832616030286376</v>
      </c>
      <c r="F199" s="8" t="str">
        <f t="shared" si="11"/>
        <v>Não</v>
      </c>
      <c r="G199" s="8" t="str">
        <f>IF(OR(C199&lt;$K$75,C199&gt;$K$76),"Sim","Não")</f>
        <v>Não</v>
      </c>
    </row>
    <row r="200" spans="1:7" x14ac:dyDescent="0.2">
      <c r="A200" s="4" t="s">
        <v>232</v>
      </c>
      <c r="B200" s="4" t="s">
        <v>7</v>
      </c>
      <c r="C200" s="4">
        <v>60.82</v>
      </c>
      <c r="D200" s="7">
        <f t="shared" si="9"/>
        <v>3.5671813630730853E-2</v>
      </c>
      <c r="E200" s="7">
        <f t="shared" si="10"/>
        <v>22.322768114656661</v>
      </c>
      <c r="F200" s="8" t="str">
        <f t="shared" si="11"/>
        <v>Não</v>
      </c>
      <c r="G200" s="8" t="str">
        <f>IF(OR(C200&lt;$K$75,C200&gt;$K$76),"Sim","Não")</f>
        <v>Não</v>
      </c>
    </row>
    <row r="201" spans="1:7" x14ac:dyDescent="0.2">
      <c r="A201" s="4" t="s">
        <v>233</v>
      </c>
      <c r="B201" s="4" t="s">
        <v>7</v>
      </c>
      <c r="C201" s="4">
        <v>60.23</v>
      </c>
      <c r="D201" s="7">
        <f t="shared" si="9"/>
        <v>3.6615760939746063E-2</v>
      </c>
      <c r="E201" s="7">
        <f t="shared" si="10"/>
        <v>17.095724858842669</v>
      </c>
      <c r="F201" s="8" t="str">
        <f t="shared" si="11"/>
        <v>Não</v>
      </c>
      <c r="G201" s="8" t="str">
        <f>IF(OR(C201&lt;$K$75,C201&gt;$K$76),"Sim","Não")</f>
        <v>Não</v>
      </c>
    </row>
    <row r="202" spans="1:7" x14ac:dyDescent="0.2">
      <c r="A202" s="4" t="s">
        <v>234</v>
      </c>
      <c r="B202" s="4" t="s">
        <v>7</v>
      </c>
      <c r="C202" s="4">
        <v>50.73</v>
      </c>
      <c r="D202" s="7">
        <f t="shared" si="9"/>
        <v>3.453812243347841E-2</v>
      </c>
      <c r="E202" s="7">
        <f t="shared" si="10"/>
        <v>28.786469044889063</v>
      </c>
      <c r="F202" s="8" t="str">
        <f t="shared" si="11"/>
        <v>Não</v>
      </c>
      <c r="G202" s="8" t="str">
        <f>IF(OR(C202&lt;$K$75,C202&gt;$K$76),"Sim","Não")</f>
        <v>Não</v>
      </c>
    </row>
    <row r="203" spans="1:7" x14ac:dyDescent="0.2">
      <c r="A203" s="4" t="s">
        <v>235</v>
      </c>
      <c r="B203" s="4" t="s">
        <v>7</v>
      </c>
      <c r="C203" s="4">
        <v>64.010000000000005</v>
      </c>
      <c r="D203" s="7">
        <f t="shared" si="9"/>
        <v>2.9162855117849971E-2</v>
      </c>
      <c r="E203" s="7">
        <f t="shared" si="10"/>
        <v>62.642439277447494</v>
      </c>
      <c r="F203" s="8" t="str">
        <f t="shared" si="11"/>
        <v>Não</v>
      </c>
      <c r="G203" s="8" t="str">
        <f>IF(OR(C203&lt;$K$75,C203&gt;$K$76),"Sim","Não")</f>
        <v>Não</v>
      </c>
    </row>
    <row r="204" spans="1:7" x14ac:dyDescent="0.2">
      <c r="A204" s="4" t="s">
        <v>236</v>
      </c>
      <c r="B204" s="4" t="s">
        <v>7</v>
      </c>
      <c r="C204" s="4">
        <v>55.65</v>
      </c>
      <c r="D204" s="7">
        <f t="shared" si="9"/>
        <v>3.9841538630310556E-2</v>
      </c>
      <c r="E204" s="7">
        <f t="shared" si="10"/>
        <v>0.19829416116819204</v>
      </c>
      <c r="F204" s="8" t="str">
        <f t="shared" si="11"/>
        <v>Não</v>
      </c>
      <c r="G204" s="8" t="str">
        <f>IF(OR(C204&lt;$K$75,C204&gt;$K$76),"Sim","Não")</f>
        <v>Não</v>
      </c>
    </row>
    <row r="205" spans="1:7" x14ac:dyDescent="0.2">
      <c r="A205" s="4" t="s">
        <v>237</v>
      </c>
      <c r="B205" s="4" t="s">
        <v>7</v>
      </c>
      <c r="C205" s="4">
        <v>54.9</v>
      </c>
      <c r="D205" s="7">
        <f t="shared" si="9"/>
        <v>3.9597336408354736E-2</v>
      </c>
      <c r="E205" s="7">
        <f t="shared" si="10"/>
        <v>1.4287476495402733</v>
      </c>
      <c r="F205" s="8" t="str">
        <f t="shared" si="11"/>
        <v>Não</v>
      </c>
      <c r="G205" s="8" t="str">
        <f>IF(OR(C205&lt;$K$75,C205&gt;$K$76),"Sim","Não")</f>
        <v>Não</v>
      </c>
    </row>
    <row r="206" spans="1:7" x14ac:dyDescent="0.2">
      <c r="A206" s="4" t="s">
        <v>238</v>
      </c>
      <c r="B206" s="4" t="s">
        <v>7</v>
      </c>
      <c r="C206" s="4">
        <v>61.73</v>
      </c>
      <c r="D206" s="7">
        <f t="shared" si="9"/>
        <v>3.4030485898618797E-2</v>
      </c>
      <c r="E206" s="7">
        <f t="shared" si="10"/>
        <v>31.749817882098501</v>
      </c>
      <c r="F206" s="8" t="str">
        <f t="shared" si="11"/>
        <v>Não</v>
      </c>
      <c r="G206" s="8" t="str">
        <f>IF(OR(C206&lt;$K$75,C206&gt;$K$76),"Sim","Não")</f>
        <v>Não</v>
      </c>
    </row>
    <row r="207" spans="1:7" x14ac:dyDescent="0.2">
      <c r="A207" s="4" t="s">
        <v>239</v>
      </c>
      <c r="B207" s="4" t="s">
        <v>7</v>
      </c>
      <c r="C207" s="4">
        <v>55.1</v>
      </c>
      <c r="D207" s="7">
        <f t="shared" si="9"/>
        <v>3.9684116103065332E-2</v>
      </c>
      <c r="E207" s="7">
        <f t="shared" si="10"/>
        <v>0.99062671930771262</v>
      </c>
      <c r="F207" s="8" t="str">
        <f t="shared" si="11"/>
        <v>Não</v>
      </c>
      <c r="G207" s="8" t="str">
        <f>IF(OR(C207&lt;$K$75,C207&gt;$K$76),"Sim","Não")</f>
        <v>Não</v>
      </c>
    </row>
    <row r="208" spans="1:7" x14ac:dyDescent="0.2">
      <c r="A208" s="4" t="s">
        <v>240</v>
      </c>
      <c r="B208" s="4" t="s">
        <v>7</v>
      </c>
      <c r="C208" s="4">
        <v>58.46</v>
      </c>
      <c r="D208" s="7">
        <f t="shared" si="9"/>
        <v>3.8782161376716577E-2</v>
      </c>
      <c r="E208" s="7">
        <f t="shared" si="10"/>
        <v>5.5917950914008054</v>
      </c>
      <c r="F208" s="8" t="str">
        <f t="shared" si="11"/>
        <v>Não</v>
      </c>
      <c r="G208" s="8" t="str">
        <f>IF(OR(C208&lt;$K$75,C208&gt;$K$76),"Sim","Não")</f>
        <v>Não</v>
      </c>
    </row>
    <row r="209" spans="1:7" x14ac:dyDescent="0.2">
      <c r="A209" s="4" t="s">
        <v>241</v>
      </c>
      <c r="B209" s="4" t="s">
        <v>7</v>
      </c>
      <c r="C209" s="4">
        <v>64.36</v>
      </c>
      <c r="D209" s="7">
        <f t="shared" si="9"/>
        <v>2.834925066085479E-2</v>
      </c>
      <c r="E209" s="7">
        <f t="shared" si="10"/>
        <v>68.305227649540441</v>
      </c>
      <c r="F209" s="8" t="str">
        <f t="shared" si="11"/>
        <v>Não</v>
      </c>
      <c r="G209" s="8" t="str">
        <f>IF(OR(C209&lt;$K$75,C209&gt;$K$76),"Sim","Não")</f>
        <v>Não</v>
      </c>
    </row>
    <row r="210" spans="1:7" x14ac:dyDescent="0.2">
      <c r="A210" s="4" t="s">
        <v>242</v>
      </c>
      <c r="B210" s="4" t="s">
        <v>7</v>
      </c>
      <c r="C210" s="4">
        <v>61.28</v>
      </c>
      <c r="D210" s="7">
        <f t="shared" si="9"/>
        <v>3.4868516176259835E-2</v>
      </c>
      <c r="E210" s="7">
        <f t="shared" si="10"/>
        <v>26.881089975121796</v>
      </c>
      <c r="F210" s="8" t="str">
        <f t="shared" si="11"/>
        <v>Não</v>
      </c>
      <c r="G210" s="8" t="str">
        <f>IF(OR(C210&lt;$K$75,C210&gt;$K$76),"Sim","Não")</f>
        <v>Não</v>
      </c>
    </row>
    <row r="211" spans="1:7" x14ac:dyDescent="0.2">
      <c r="A211" s="4" t="s">
        <v>243</v>
      </c>
      <c r="B211" s="4" t="s">
        <v>7</v>
      </c>
      <c r="C211" s="4">
        <v>50.6</v>
      </c>
      <c r="D211" s="7">
        <f t="shared" si="9"/>
        <v>3.4295322951311109E-2</v>
      </c>
      <c r="E211" s="7">
        <f t="shared" si="10"/>
        <v>30.198347649540175</v>
      </c>
      <c r="F211" s="8" t="str">
        <f t="shared" si="11"/>
        <v>Não</v>
      </c>
      <c r="G211" s="8" t="str">
        <f>IF(OR(C211&lt;$K$75,C211&gt;$K$76),"Sim","Não")</f>
        <v>Não</v>
      </c>
    </row>
    <row r="212" spans="1:7" x14ac:dyDescent="0.2">
      <c r="A212" s="4" t="s">
        <v>244</v>
      </c>
      <c r="B212" s="4" t="s">
        <v>7</v>
      </c>
      <c r="C212" s="4">
        <v>67.39</v>
      </c>
      <c r="D212" s="7">
        <f t="shared" si="9"/>
        <v>2.1083099198094243E-2</v>
      </c>
      <c r="E212" s="7">
        <f t="shared" si="10"/>
        <v>127.57019555651726</v>
      </c>
      <c r="F212" s="8" t="str">
        <f t="shared" si="11"/>
        <v>Não</v>
      </c>
      <c r="G212" s="8" t="str">
        <f>IF(OR(C212&lt;$K$75,C212&gt;$K$76),"Sim","Não")</f>
        <v>Não</v>
      </c>
    </row>
    <row r="213" spans="1:7" x14ac:dyDescent="0.2">
      <c r="A213" s="4" t="s">
        <v>245</v>
      </c>
      <c r="B213" s="4" t="s">
        <v>7</v>
      </c>
      <c r="C213" s="4">
        <v>61.46</v>
      </c>
      <c r="D213" s="7">
        <f t="shared" si="9"/>
        <v>3.4539242111275299E-2</v>
      </c>
      <c r="E213" s="7">
        <f t="shared" si="10"/>
        <v>28.779981137912493</v>
      </c>
      <c r="F213" s="8" t="str">
        <f t="shared" si="11"/>
        <v>Não</v>
      </c>
      <c r="G213" s="8" t="str">
        <f>IF(OR(C213&lt;$K$75,C213&gt;$K$76),"Sim","Não")</f>
        <v>Não</v>
      </c>
    </row>
    <row r="214" spans="1:7" x14ac:dyDescent="0.2">
      <c r="A214" s="4" t="s">
        <v>246</v>
      </c>
      <c r="B214" s="4" t="s">
        <v>7</v>
      </c>
      <c r="C214" s="4">
        <v>57.02</v>
      </c>
      <c r="D214" s="7">
        <f t="shared" si="9"/>
        <v>3.9711005498258359E-2</v>
      </c>
      <c r="E214" s="7">
        <f t="shared" si="10"/>
        <v>0.8550657890751987</v>
      </c>
      <c r="F214" s="8" t="str">
        <f t="shared" si="11"/>
        <v>Não</v>
      </c>
      <c r="G214" s="8" t="str">
        <f>IF(OR(C214&lt;$K$75,C214&gt;$K$76),"Sim","Não")</f>
        <v>Não</v>
      </c>
    </row>
    <row r="215" spans="1:7" x14ac:dyDescent="0.2">
      <c r="A215" s="4" t="s">
        <v>247</v>
      </c>
      <c r="B215" s="4" t="s">
        <v>7</v>
      </c>
      <c r="C215" s="4">
        <v>61.74</v>
      </c>
      <c r="D215" s="7">
        <f t="shared" si="9"/>
        <v>3.401131182990999E-2</v>
      </c>
      <c r="E215" s="7">
        <f t="shared" si="10"/>
        <v>31.862611835586932</v>
      </c>
      <c r="F215" s="8" t="str">
        <f t="shared" si="11"/>
        <v>Não</v>
      </c>
      <c r="G215" s="8" t="str">
        <f>IF(OR(C215&lt;$K$75,C215&gt;$K$76),"Sim","Não")</f>
        <v>Não</v>
      </c>
    </row>
    <row r="216" spans="1:7" x14ac:dyDescent="0.2">
      <c r="A216" s="4" t="s">
        <v>248</v>
      </c>
      <c r="B216" s="4" t="s">
        <v>7</v>
      </c>
      <c r="C216" s="4">
        <v>39.479999999999997</v>
      </c>
      <c r="D216" s="7">
        <f t="shared" si="9"/>
        <v>1.0038948745944789E-2</v>
      </c>
      <c r="E216" s="7">
        <f t="shared" si="10"/>
        <v>276.06827137047031</v>
      </c>
      <c r="F216" s="8" t="str">
        <f t="shared" si="11"/>
        <v>Não</v>
      </c>
      <c r="G216" s="8" t="str">
        <f>IF(OR(C216&lt;$K$75,C216&gt;$K$76),"Sim","Não")</f>
        <v>Não</v>
      </c>
    </row>
    <row r="217" spans="1:7" x14ac:dyDescent="0.2">
      <c r="A217" s="4" t="s">
        <v>249</v>
      </c>
      <c r="B217" s="4" t="s">
        <v>7</v>
      </c>
      <c r="C217" s="4">
        <v>56.91</v>
      </c>
      <c r="D217" s="7">
        <f t="shared" si="9"/>
        <v>3.9748988753146371E-2</v>
      </c>
      <c r="E217" s="7">
        <f t="shared" si="10"/>
        <v>0.6637323007030923</v>
      </c>
      <c r="F217" s="8" t="str">
        <f t="shared" si="11"/>
        <v>Não</v>
      </c>
      <c r="G217" s="8" t="str">
        <f>IF(OR(C217&lt;$K$75,C217&gt;$K$76),"Sim","Não")</f>
        <v>Não</v>
      </c>
    </row>
    <row r="218" spans="1:7" x14ac:dyDescent="0.2">
      <c r="A218" s="4" t="s">
        <v>250</v>
      </c>
      <c r="B218" s="4" t="s">
        <v>7</v>
      </c>
      <c r="C218" s="4">
        <v>67.3</v>
      </c>
      <c r="D218" s="7">
        <f t="shared" si="9"/>
        <v>2.1297501503826716E-2</v>
      </c>
      <c r="E218" s="7">
        <f t="shared" si="10"/>
        <v>125.54524997512183</v>
      </c>
      <c r="F218" s="8" t="str">
        <f t="shared" si="11"/>
        <v>Não</v>
      </c>
      <c r="G218" s="8" t="str">
        <f>IF(OR(C218&lt;$K$75,C218&gt;$K$76),"Sim","Não")</f>
        <v>Não</v>
      </c>
    </row>
    <row r="219" spans="1:7" x14ac:dyDescent="0.2">
      <c r="A219" s="4" t="s">
        <v>251</v>
      </c>
      <c r="B219" s="4" t="s">
        <v>7</v>
      </c>
      <c r="C219" s="4">
        <v>64.08</v>
      </c>
      <c r="D219" s="7">
        <f t="shared" si="9"/>
        <v>2.9001127437760132E-2</v>
      </c>
      <c r="E219" s="7">
        <f t="shared" si="10"/>
        <v>63.755396951865997</v>
      </c>
      <c r="F219" s="8" t="str">
        <f t="shared" si="11"/>
        <v>Não</v>
      </c>
      <c r="G219" s="8" t="str">
        <f>IF(OR(C219&lt;$K$75,C219&gt;$K$76),"Sim","Não")</f>
        <v>Não</v>
      </c>
    </row>
    <row r="220" spans="1:7" x14ac:dyDescent="0.2">
      <c r="A220" s="4" t="s">
        <v>252</v>
      </c>
      <c r="B220" s="4" t="s">
        <v>7</v>
      </c>
      <c r="C220" s="4">
        <v>52.08</v>
      </c>
      <c r="D220" s="7">
        <f t="shared" si="9"/>
        <v>3.6794225504790994E-2</v>
      </c>
      <c r="E220" s="7">
        <f t="shared" si="10"/>
        <v>16.1226527658193</v>
      </c>
      <c r="F220" s="8" t="str">
        <f t="shared" si="11"/>
        <v>Não</v>
      </c>
      <c r="G220" s="8" t="str">
        <f>IF(OR(C220&lt;$K$75,C220&gt;$K$76),"Sim","Não")</f>
        <v>Não</v>
      </c>
    </row>
    <row r="221" spans="1:7" x14ac:dyDescent="0.2">
      <c r="A221" s="4" t="s">
        <v>253</v>
      </c>
      <c r="B221" s="4" t="s">
        <v>7</v>
      </c>
      <c r="C221" s="4">
        <v>65.88</v>
      </c>
      <c r="D221" s="7">
        <f t="shared" si="9"/>
        <v>2.471760924960632E-2</v>
      </c>
      <c r="E221" s="7">
        <f t="shared" si="10"/>
        <v>95.740308579772943</v>
      </c>
      <c r="F221" s="8" t="str">
        <f t="shared" si="11"/>
        <v>Não</v>
      </c>
      <c r="G221" s="8" t="str">
        <f>IF(OR(C221&lt;$K$75,C221&gt;$K$76),"Sim","Não")</f>
        <v>Não</v>
      </c>
    </row>
    <row r="222" spans="1:7" x14ac:dyDescent="0.2">
      <c r="A222" s="4" t="s">
        <v>254</v>
      </c>
      <c r="B222" s="4" t="s">
        <v>7</v>
      </c>
      <c r="C222" s="4">
        <v>56.41</v>
      </c>
      <c r="D222" s="7">
        <f t="shared" si="9"/>
        <v>3.986130371722213E-2</v>
      </c>
      <c r="E222" s="7">
        <f t="shared" si="10"/>
        <v>9.9034626284481786E-2</v>
      </c>
      <c r="F222" s="8" t="str">
        <f t="shared" si="11"/>
        <v>Não</v>
      </c>
      <c r="G222" s="8" t="str">
        <f>IF(OR(C222&lt;$K$75,C222&gt;$K$76),"Sim","Não")</f>
        <v>Não</v>
      </c>
    </row>
    <row r="223" spans="1:7" x14ac:dyDescent="0.2">
      <c r="A223" s="4" t="s">
        <v>255</v>
      </c>
      <c r="B223" s="4" t="s">
        <v>7</v>
      </c>
      <c r="C223" s="4">
        <v>52.49</v>
      </c>
      <c r="D223" s="7">
        <f t="shared" si="9"/>
        <v>3.7373160943103945E-2</v>
      </c>
      <c r="E223" s="7">
        <f t="shared" si="10"/>
        <v>12.998204858842536</v>
      </c>
      <c r="F223" s="8" t="str">
        <f t="shared" si="11"/>
        <v>Não</v>
      </c>
      <c r="G223" s="8" t="str">
        <f>IF(OR(C223&lt;$K$75,C223&gt;$K$76),"Sim","Não")</f>
        <v>Não</v>
      </c>
    </row>
    <row r="224" spans="1:7" x14ac:dyDescent="0.2">
      <c r="A224" s="4" t="s">
        <v>256</v>
      </c>
      <c r="B224" s="4" t="s">
        <v>7</v>
      </c>
      <c r="C224" s="4">
        <v>52.05</v>
      </c>
      <c r="D224" s="7">
        <f t="shared" si="9"/>
        <v>3.6749794219314805E-2</v>
      </c>
      <c r="E224" s="7">
        <f t="shared" si="10"/>
        <v>16.364470905354192</v>
      </c>
      <c r="F224" s="8" t="str">
        <f t="shared" si="11"/>
        <v>Não</v>
      </c>
      <c r="G224" s="8" t="str">
        <f>IF(OR(C224&lt;$K$75,C224&gt;$K$76),"Sim","Não")</f>
        <v>Não</v>
      </c>
    </row>
    <row r="225" spans="1:7" x14ac:dyDescent="0.2">
      <c r="A225" s="4" t="s">
        <v>257</v>
      </c>
      <c r="B225" s="4" t="s">
        <v>7</v>
      </c>
      <c r="C225" s="4">
        <v>66.510000000000005</v>
      </c>
      <c r="D225" s="7">
        <f t="shared" si="9"/>
        <v>2.3194841386989882E-2</v>
      </c>
      <c r="E225" s="7">
        <f t="shared" si="10"/>
        <v>108.46592764954059</v>
      </c>
      <c r="F225" s="8" t="str">
        <f t="shared" si="11"/>
        <v>Não</v>
      </c>
      <c r="G225" s="8" t="str">
        <f>IF(OR(C225&lt;$K$75,C225&gt;$K$76),"Sim","Não")</f>
        <v>Não</v>
      </c>
    </row>
    <row r="226" spans="1:7" x14ac:dyDescent="0.2">
      <c r="A226" s="4" t="s">
        <v>258</v>
      </c>
      <c r="B226" s="4" t="s">
        <v>7</v>
      </c>
      <c r="C226" s="4">
        <v>53.13</v>
      </c>
      <c r="D226" s="7">
        <f t="shared" si="9"/>
        <v>3.8166755212459998E-2</v>
      </c>
      <c r="E226" s="7">
        <f t="shared" si="10"/>
        <v>8.7930178820983613</v>
      </c>
      <c r="F226" s="8" t="str">
        <f t="shared" si="11"/>
        <v>Não</v>
      </c>
      <c r="G226" s="8" t="str">
        <f>IF(OR(C226&lt;$K$75,C226&gt;$K$76),"Sim","Não")</f>
        <v>Não</v>
      </c>
    </row>
    <row r="227" spans="1:7" x14ac:dyDescent="0.2">
      <c r="A227" s="4" t="s">
        <v>259</v>
      </c>
      <c r="B227" s="4" t="s">
        <v>7</v>
      </c>
      <c r="C227" s="4">
        <v>48.17</v>
      </c>
      <c r="D227" s="7">
        <f t="shared" si="9"/>
        <v>2.91383880432441E-2</v>
      </c>
      <c r="E227" s="7">
        <f t="shared" si="10"/>
        <v>62.810416951865697</v>
      </c>
      <c r="F227" s="8" t="str">
        <f t="shared" si="11"/>
        <v>Não</v>
      </c>
      <c r="G227" s="8" t="str">
        <f>IF(OR(C227&lt;$K$75,C227&gt;$K$76),"Sim","Não")</f>
        <v>Não</v>
      </c>
    </row>
    <row r="228" spans="1:7" x14ac:dyDescent="0.2">
      <c r="A228" s="4" t="s">
        <v>260</v>
      </c>
      <c r="B228" s="4" t="s">
        <v>7</v>
      </c>
      <c r="C228" s="4">
        <v>58.05</v>
      </c>
      <c r="D228" s="7">
        <f t="shared" si="9"/>
        <v>3.9126863883714898E-2</v>
      </c>
      <c r="E228" s="7">
        <f t="shared" si="10"/>
        <v>3.8208429983775267</v>
      </c>
      <c r="F228" s="8" t="str">
        <f t="shared" si="11"/>
        <v>Não</v>
      </c>
      <c r="G228" s="8" t="str">
        <f>IF(OR(C228&lt;$K$75,C228&gt;$K$76),"Sim","Não")</f>
        <v>Não</v>
      </c>
    </row>
    <row r="229" spans="1:7" x14ac:dyDescent="0.2">
      <c r="A229" s="4" t="s">
        <v>261</v>
      </c>
      <c r="B229" s="4" t="s">
        <v>7</v>
      </c>
      <c r="C229" s="4">
        <v>61.72</v>
      </c>
      <c r="D229" s="7">
        <f t="shared" si="9"/>
        <v>3.4049636749681929E-2</v>
      </c>
      <c r="E229" s="7">
        <f t="shared" si="10"/>
        <v>31.637223928610151</v>
      </c>
      <c r="F229" s="8" t="str">
        <f t="shared" si="11"/>
        <v>Não</v>
      </c>
      <c r="G229" s="8" t="str">
        <f>IF(OR(C229&lt;$K$75,C229&gt;$K$76),"Sim","Não")</f>
        <v>Não</v>
      </c>
    </row>
    <row r="230" spans="1:7" x14ac:dyDescent="0.2">
      <c r="A230" s="4" t="s">
        <v>262</v>
      </c>
      <c r="B230" s="4" t="s">
        <v>7</v>
      </c>
      <c r="C230" s="4">
        <v>50.27</v>
      </c>
      <c r="D230" s="7">
        <f t="shared" si="9"/>
        <v>3.3661082345557126E-2</v>
      </c>
      <c r="E230" s="7">
        <f t="shared" si="10"/>
        <v>33.934147184423871</v>
      </c>
      <c r="F230" s="8" t="str">
        <f t="shared" si="11"/>
        <v>Não</v>
      </c>
      <c r="G230" s="8" t="str">
        <f>IF(OR(C230&lt;$K$75,C230&gt;$K$76),"Sim","Não")</f>
        <v>Não</v>
      </c>
    </row>
    <row r="231" spans="1:7" x14ac:dyDescent="0.2">
      <c r="A231" s="4" t="s">
        <v>263</v>
      </c>
      <c r="B231" s="4" t="s">
        <v>7</v>
      </c>
      <c r="C231" s="4">
        <v>53.28</v>
      </c>
      <c r="D231" s="7">
        <f t="shared" si="9"/>
        <v>3.8332474708186758E-2</v>
      </c>
      <c r="E231" s="7">
        <f t="shared" si="10"/>
        <v>7.9259271844239541</v>
      </c>
      <c r="F231" s="8" t="str">
        <f t="shared" si="11"/>
        <v>Não</v>
      </c>
      <c r="G231" s="8" t="str">
        <f>IF(OR(C231&lt;$K$75,C231&gt;$K$76),"Sim","Não")</f>
        <v>Não</v>
      </c>
    </row>
    <row r="232" spans="1:7" x14ac:dyDescent="0.2">
      <c r="A232" s="4" t="s">
        <v>264</v>
      </c>
      <c r="B232" s="4" t="s">
        <v>7</v>
      </c>
      <c r="C232" s="4">
        <v>66.91</v>
      </c>
      <c r="D232" s="7">
        <f t="shared" si="9"/>
        <v>2.2231255174100014E-2</v>
      </c>
      <c r="E232" s="7">
        <f t="shared" si="10"/>
        <v>116.9576857890753</v>
      </c>
      <c r="F232" s="8" t="str">
        <f t="shared" si="11"/>
        <v>Não</v>
      </c>
      <c r="G232" s="8" t="str">
        <f>IF(OR(C232&lt;$K$75,C232&gt;$K$76),"Sim","Não")</f>
        <v>Não</v>
      </c>
    </row>
    <row r="233" spans="1:7" x14ac:dyDescent="0.2">
      <c r="A233" s="4" t="s">
        <v>265</v>
      </c>
      <c r="B233" s="4" t="s">
        <v>7</v>
      </c>
      <c r="C233" s="4">
        <v>47.56</v>
      </c>
      <c r="D233" s="7">
        <f t="shared" si="9"/>
        <v>2.7712535070916811E-2</v>
      </c>
      <c r="E233" s="7">
        <f t="shared" si="10"/>
        <v>72.851385789074982</v>
      </c>
      <c r="F233" s="8" t="str">
        <f t="shared" si="11"/>
        <v>Não</v>
      </c>
      <c r="G233" s="8" t="str">
        <f>IF(OR(C233&lt;$K$75,C233&gt;$K$76),"Sim","Não")</f>
        <v>Não</v>
      </c>
    </row>
    <row r="234" spans="1:7" x14ac:dyDescent="0.2">
      <c r="A234" s="4" t="s">
        <v>266</v>
      </c>
      <c r="B234" s="4" t="s">
        <v>7</v>
      </c>
      <c r="C234" s="4">
        <v>59.8</v>
      </c>
      <c r="D234" s="7">
        <f t="shared" si="9"/>
        <v>3.7237723781343879E-2</v>
      </c>
      <c r="E234" s="7">
        <f t="shared" si="10"/>
        <v>13.724784858842666</v>
      </c>
      <c r="F234" s="8" t="str">
        <f t="shared" si="11"/>
        <v>Não</v>
      </c>
      <c r="G234" s="8" t="str">
        <f>IF(OR(C234&lt;$K$75,C234&gt;$K$76),"Sim","Não")</f>
        <v>Não</v>
      </c>
    </row>
    <row r="235" spans="1:7" x14ac:dyDescent="0.2">
      <c r="A235" s="4" t="s">
        <v>267</v>
      </c>
      <c r="B235" s="4" t="s">
        <v>7</v>
      </c>
      <c r="C235" s="4">
        <v>62.18</v>
      </c>
      <c r="D235" s="7">
        <f t="shared" si="9"/>
        <v>3.3145453780586642E-2</v>
      </c>
      <c r="E235" s="7">
        <f t="shared" si="10"/>
        <v>37.023545789075285</v>
      </c>
      <c r="F235" s="8" t="str">
        <f t="shared" si="11"/>
        <v>Não</v>
      </c>
      <c r="G235" s="8" t="str">
        <f>IF(OR(C235&lt;$K$75,C235&gt;$K$76),"Sim","Não")</f>
        <v>Não</v>
      </c>
    </row>
    <row r="236" spans="1:7" x14ac:dyDescent="0.2">
      <c r="A236" s="4" t="s">
        <v>268</v>
      </c>
      <c r="B236" s="4" t="s">
        <v>7</v>
      </c>
      <c r="C236" s="4">
        <v>53.94</v>
      </c>
      <c r="D236" s="7">
        <f t="shared" si="9"/>
        <v>3.8966004547176518E-2</v>
      </c>
      <c r="E236" s="7">
        <f t="shared" si="10"/>
        <v>4.6453281146565413</v>
      </c>
      <c r="F236" s="8" t="str">
        <f t="shared" si="11"/>
        <v>Não</v>
      </c>
      <c r="G236" s="8" t="str">
        <f>IF(OR(C236&lt;$K$75,C236&gt;$K$76),"Sim","Não")</f>
        <v>Não</v>
      </c>
    </row>
    <row r="237" spans="1:7" x14ac:dyDescent="0.2">
      <c r="A237" s="4" t="s">
        <v>269</v>
      </c>
      <c r="B237" s="4" t="s">
        <v>7</v>
      </c>
      <c r="C237" s="4">
        <v>78.73</v>
      </c>
      <c r="D237" s="7">
        <f t="shared" si="9"/>
        <v>3.0831361963759548E-3</v>
      </c>
      <c r="E237" s="7">
        <f t="shared" si="10"/>
        <v>512.32953881233163</v>
      </c>
      <c r="F237" s="8" t="str">
        <f t="shared" si="11"/>
        <v>Não</v>
      </c>
      <c r="G237" s="8" t="str">
        <f>IF(OR(C237&lt;$K$75,C237&gt;$K$76),"Sim","Não")</f>
        <v>Sim</v>
      </c>
    </row>
    <row r="238" spans="1:7" x14ac:dyDescent="0.2">
      <c r="A238" s="4" t="s">
        <v>270</v>
      </c>
      <c r="B238" s="4" t="s">
        <v>7</v>
      </c>
      <c r="C238" s="4">
        <v>52.52</v>
      </c>
      <c r="D238" s="7">
        <f t="shared" si="9"/>
        <v>3.7413410262702701E-2</v>
      </c>
      <c r="E238" s="7">
        <f t="shared" si="10"/>
        <v>12.782786719307646</v>
      </c>
      <c r="F238" s="8" t="str">
        <f t="shared" si="11"/>
        <v>Não</v>
      </c>
      <c r="G238" s="8" t="str">
        <f>IF(OR(C238&lt;$K$75,C238&gt;$K$76),"Sim","Não")</f>
        <v>Não</v>
      </c>
    </row>
    <row r="239" spans="1:7" x14ac:dyDescent="0.2">
      <c r="A239" s="4" t="s">
        <v>271</v>
      </c>
      <c r="B239" s="4" t="s">
        <v>7</v>
      </c>
      <c r="C239" s="4">
        <v>51.02</v>
      </c>
      <c r="D239" s="7">
        <f t="shared" si="9"/>
        <v>3.506461760684601E-2</v>
      </c>
      <c r="E239" s="7">
        <f t="shared" si="10"/>
        <v>25.758693696051793</v>
      </c>
      <c r="F239" s="8" t="str">
        <f t="shared" si="11"/>
        <v>Não</v>
      </c>
      <c r="G239" s="8" t="str">
        <f>IF(OR(C239&lt;$K$75,C239&gt;$K$76),"Sim","Não")</f>
        <v>Não</v>
      </c>
    </row>
    <row r="240" spans="1:7" x14ac:dyDescent="0.2">
      <c r="A240" s="4" t="s">
        <v>272</v>
      </c>
      <c r="B240" s="4" t="s">
        <v>7</v>
      </c>
      <c r="C240" s="4">
        <v>38.69</v>
      </c>
      <c r="D240" s="7">
        <f t="shared" si="9"/>
        <v>8.7773969368891858E-3</v>
      </c>
      <c r="E240" s="7">
        <f t="shared" si="10"/>
        <v>302.9445490448889</v>
      </c>
      <c r="F240" s="8" t="str">
        <f t="shared" si="11"/>
        <v>Não</v>
      </c>
      <c r="G240" s="8" t="str">
        <f>IF(OR(C240&lt;$K$75,C240&gt;$K$76),"Sim","Não")</f>
        <v>Não</v>
      </c>
    </row>
    <row r="241" spans="1:7" x14ac:dyDescent="0.2">
      <c r="A241" s="4" t="s">
        <v>273</v>
      </c>
      <c r="B241" s="4" t="s">
        <v>7</v>
      </c>
      <c r="C241" s="4">
        <v>41.51</v>
      </c>
      <c r="D241" s="7">
        <f t="shared" si="9"/>
        <v>1.3776291374605912E-2</v>
      </c>
      <c r="E241" s="7">
        <f t="shared" si="10"/>
        <v>212.73104392860984</v>
      </c>
      <c r="F241" s="8" t="str">
        <f t="shared" si="11"/>
        <v>Não</v>
      </c>
      <c r="G241" s="8" t="str">
        <f>IF(OR(C241&lt;$K$75,C241&gt;$K$76),"Sim","Não")</f>
        <v>Não</v>
      </c>
    </row>
    <row r="242" spans="1:7" x14ac:dyDescent="0.2">
      <c r="A242" s="4" t="s">
        <v>274</v>
      </c>
      <c r="B242" s="4" t="s">
        <v>7</v>
      </c>
      <c r="C242" s="4">
        <v>58.32</v>
      </c>
      <c r="D242" s="7">
        <f t="shared" si="9"/>
        <v>3.8906869726111973E-2</v>
      </c>
      <c r="E242" s="7">
        <f t="shared" si="10"/>
        <v>4.9492797425635908</v>
      </c>
      <c r="F242" s="8" t="str">
        <f t="shared" si="11"/>
        <v>Não</v>
      </c>
      <c r="G242" s="8" t="str">
        <f>IF(OR(C242&lt;$K$75,C242&gt;$K$76),"Sim","Não")</f>
        <v>Não</v>
      </c>
    </row>
    <row r="243" spans="1:7" x14ac:dyDescent="0.2">
      <c r="A243" s="4" t="s">
        <v>275</v>
      </c>
      <c r="B243" s="4" t="s">
        <v>7</v>
      </c>
      <c r="C243" s="4">
        <v>49.55</v>
      </c>
      <c r="D243" s="7">
        <f t="shared" si="9"/>
        <v>3.2195851843676911E-2</v>
      </c>
      <c r="E243" s="7">
        <f t="shared" si="10"/>
        <v>42.84098253326114</v>
      </c>
      <c r="F243" s="8" t="str">
        <f t="shared" si="11"/>
        <v>Não</v>
      </c>
      <c r="G243" s="8" t="str">
        <f>IF(OR(C243&lt;$K$75,C243&gt;$K$76),"Sim","Não")</f>
        <v>Não</v>
      </c>
    </row>
    <row r="244" spans="1:7" x14ac:dyDescent="0.2">
      <c r="A244" s="4" t="s">
        <v>276</v>
      </c>
      <c r="B244" s="4" t="s">
        <v>7</v>
      </c>
      <c r="C244" s="4">
        <v>60.72</v>
      </c>
      <c r="D244" s="7">
        <f t="shared" si="9"/>
        <v>3.5838848147158972E-2</v>
      </c>
      <c r="E244" s="7">
        <f t="shared" si="10"/>
        <v>21.387828579772926</v>
      </c>
      <c r="F244" s="8" t="str">
        <f t="shared" si="11"/>
        <v>Não</v>
      </c>
      <c r="G244" s="8" t="str">
        <f>IF(OR(C244&lt;$K$75,C244&gt;$K$76),"Sim","Não")</f>
        <v>Não</v>
      </c>
    </row>
    <row r="245" spans="1:7" x14ac:dyDescent="0.2">
      <c r="A245" s="4" t="s">
        <v>277</v>
      </c>
      <c r="B245" s="4" t="s">
        <v>7</v>
      </c>
      <c r="C245" s="4">
        <v>71.489999999999995</v>
      </c>
      <c r="D245" s="7">
        <f t="shared" si="9"/>
        <v>1.220323372853359E-2</v>
      </c>
      <c r="E245" s="7">
        <f t="shared" si="10"/>
        <v>236.99671648674973</v>
      </c>
      <c r="F245" s="8" t="str">
        <f t="shared" si="11"/>
        <v>Não</v>
      </c>
      <c r="G245" s="8" t="str">
        <f>IF(OR(C245&lt;$K$75,C245&gt;$K$76),"Sim","Não")</f>
        <v>Não</v>
      </c>
    </row>
    <row r="246" spans="1:7" x14ac:dyDescent="0.2">
      <c r="A246" s="4" t="s">
        <v>278</v>
      </c>
      <c r="B246" s="4" t="s">
        <v>7</v>
      </c>
      <c r="C246" s="4">
        <v>40.58</v>
      </c>
      <c r="D246" s="7">
        <f t="shared" si="9"/>
        <v>1.1978026601890734E-2</v>
      </c>
      <c r="E246" s="7">
        <f t="shared" si="10"/>
        <v>240.72460625419123</v>
      </c>
      <c r="F246" s="8" t="str">
        <f t="shared" si="11"/>
        <v>Não</v>
      </c>
      <c r="G246" s="8" t="str">
        <f>IF(OR(C246&lt;$K$75,C246&gt;$K$76),"Sim","Não")</f>
        <v>Não</v>
      </c>
    </row>
    <row r="247" spans="1:7" x14ac:dyDescent="0.2">
      <c r="A247" s="4" t="s">
        <v>279</v>
      </c>
      <c r="B247" s="4" t="s">
        <v>7</v>
      </c>
      <c r="C247" s="4">
        <v>52.83</v>
      </c>
      <c r="D247" s="7">
        <f t="shared" si="9"/>
        <v>3.7811947656755406E-2</v>
      </c>
      <c r="E247" s="7">
        <f t="shared" si="10"/>
        <v>10.66219927744722</v>
      </c>
      <c r="F247" s="8" t="str">
        <f t="shared" si="11"/>
        <v>Não</v>
      </c>
      <c r="G247" s="8" t="str">
        <f>IF(OR(C247&lt;$K$75,C247&gt;$K$76),"Sim","Não")</f>
        <v>Não</v>
      </c>
    </row>
    <row r="248" spans="1:7" x14ac:dyDescent="0.2">
      <c r="A248" s="4" t="s">
        <v>280</v>
      </c>
      <c r="B248" s="4" t="s">
        <v>7</v>
      </c>
      <c r="C248" s="4">
        <v>49.19</v>
      </c>
      <c r="D248" s="7">
        <f t="shared" si="9"/>
        <v>3.1426218959437868E-2</v>
      </c>
      <c r="E248" s="7">
        <f t="shared" si="10"/>
        <v>47.683200207679732</v>
      </c>
      <c r="F248" s="8" t="str">
        <f t="shared" si="11"/>
        <v>Não</v>
      </c>
      <c r="G248" s="8" t="str">
        <f>IF(OR(C248&lt;$K$75,C248&gt;$K$76),"Sim","Não")</f>
        <v>Não</v>
      </c>
    </row>
    <row r="249" spans="1:7" x14ac:dyDescent="0.2">
      <c r="A249" s="4" t="s">
        <v>281</v>
      </c>
      <c r="B249" s="4" t="s">
        <v>7</v>
      </c>
      <c r="C249" s="4">
        <v>51.15</v>
      </c>
      <c r="D249" s="7">
        <f t="shared" si="9"/>
        <v>3.5293600623084002E-2</v>
      </c>
      <c r="E249" s="7">
        <f t="shared" si="10"/>
        <v>24.45601509140068</v>
      </c>
      <c r="F249" s="8" t="str">
        <f t="shared" si="11"/>
        <v>Não</v>
      </c>
      <c r="G249" s="8" t="str">
        <f>IF(OR(C249&lt;$K$75,C249&gt;$K$76),"Sim","Não")</f>
        <v>Não</v>
      </c>
    </row>
    <row r="250" spans="1:7" x14ac:dyDescent="0.2">
      <c r="A250" s="4" t="s">
        <v>282</v>
      </c>
      <c r="B250" s="4" t="s">
        <v>7</v>
      </c>
      <c r="C250" s="4">
        <v>58.32</v>
      </c>
      <c r="D250" s="7">
        <f t="shared" si="9"/>
        <v>3.8906869726111973E-2</v>
      </c>
      <c r="E250" s="7">
        <f t="shared" si="10"/>
        <v>4.9492797425635908</v>
      </c>
      <c r="F250" s="8" t="str">
        <f t="shared" si="11"/>
        <v>Não</v>
      </c>
      <c r="G250" s="8" t="str">
        <f>IF(OR(C250&lt;$K$75,C250&gt;$K$76),"Sim","Não")</f>
        <v>Não</v>
      </c>
    </row>
    <row r="251" spans="1:7" x14ac:dyDescent="0.2">
      <c r="A251" s="4" t="s">
        <v>283</v>
      </c>
      <c r="B251" s="4" t="s">
        <v>7</v>
      </c>
      <c r="C251" s="4">
        <v>55.48</v>
      </c>
      <c r="D251" s="7">
        <f t="shared" si="9"/>
        <v>3.9805660845450716E-2</v>
      </c>
      <c r="E251" s="7">
        <f t="shared" si="10"/>
        <v>0.37859695186586589</v>
      </c>
      <c r="F251" s="8" t="str">
        <f t="shared" si="11"/>
        <v>Não</v>
      </c>
      <c r="G251" s="8" t="str">
        <f>IF(OR(C251&lt;$K$75,C251&gt;$K$76),"Sim","Não")</f>
        <v>Não</v>
      </c>
    </row>
    <row r="252" spans="1:7" x14ac:dyDescent="0.2">
      <c r="A252" s="4" t="s">
        <v>284</v>
      </c>
      <c r="B252" s="4" t="s">
        <v>7</v>
      </c>
      <c r="C252" s="4">
        <v>35.72</v>
      </c>
      <c r="D252" s="7">
        <f t="shared" si="9"/>
        <v>5.0103659408394941E-3</v>
      </c>
      <c r="E252" s="7">
        <f t="shared" si="10"/>
        <v>415.15294485884226</v>
      </c>
      <c r="F252" s="8" t="str">
        <f t="shared" si="11"/>
        <v>Não</v>
      </c>
      <c r="G252" s="8" t="str">
        <f>IF(OR(C252&lt;$K$75,C252&gt;$K$76),"Sim","Não")</f>
        <v>Sim</v>
      </c>
    </row>
    <row r="253" spans="1:7" x14ac:dyDescent="0.2">
      <c r="A253" s="4" t="s">
        <v>285</v>
      </c>
      <c r="B253" s="4" t="s">
        <v>7</v>
      </c>
      <c r="C253" s="4">
        <v>67.95</v>
      </c>
      <c r="D253" s="7">
        <f t="shared" si="9"/>
        <v>1.9760723270348977E-2</v>
      </c>
      <c r="E253" s="7">
        <f t="shared" si="10"/>
        <v>140.53385695186617</v>
      </c>
      <c r="F253" s="8" t="str">
        <f t="shared" si="11"/>
        <v>Não</v>
      </c>
      <c r="G253" s="8" t="str">
        <f>IF(OR(C253&lt;$K$75,C253&gt;$K$76),"Sim","Não")</f>
        <v>Não</v>
      </c>
    </row>
    <row r="254" spans="1:7" x14ac:dyDescent="0.2">
      <c r="A254" s="4" t="s">
        <v>286</v>
      </c>
      <c r="B254" s="4" t="s">
        <v>7</v>
      </c>
      <c r="C254" s="4">
        <v>48.67</v>
      </c>
      <c r="D254" s="7">
        <f t="shared" si="9"/>
        <v>3.0277583275280209E-2</v>
      </c>
      <c r="E254" s="7">
        <f t="shared" si="10"/>
        <v>55.135114626284313</v>
      </c>
      <c r="F254" s="8" t="str">
        <f t="shared" si="11"/>
        <v>Não</v>
      </c>
      <c r="G254" s="8" t="str">
        <f>IF(OR(C254&lt;$K$75,C254&gt;$K$76),"Sim","Não")</f>
        <v>Não</v>
      </c>
    </row>
    <row r="255" spans="1:7" x14ac:dyDescent="0.2">
      <c r="A255" s="4" t="s">
        <v>287</v>
      </c>
      <c r="B255" s="4" t="s">
        <v>7</v>
      </c>
      <c r="C255" s="4">
        <v>50.9</v>
      </c>
      <c r="D255" s="7">
        <f t="shared" si="9"/>
        <v>3.4849343158900918E-2</v>
      </c>
      <c r="E255" s="7">
        <f t="shared" si="10"/>
        <v>26.991166254191373</v>
      </c>
      <c r="F255" s="8" t="str">
        <f t="shared" si="11"/>
        <v>Não</v>
      </c>
      <c r="G255" s="8" t="str">
        <f>IF(OR(C255&lt;$K$75,C255&gt;$K$76),"Sim","Não")</f>
        <v>Não</v>
      </c>
    </row>
    <row r="256" spans="1:7" x14ac:dyDescent="0.2">
      <c r="A256" s="4" t="s">
        <v>288</v>
      </c>
      <c r="B256" s="4" t="s">
        <v>7</v>
      </c>
      <c r="C256" s="4">
        <v>39.53</v>
      </c>
      <c r="D256" s="7">
        <f t="shared" si="9"/>
        <v>1.0122514155563499E-2</v>
      </c>
      <c r="E256" s="7">
        <f t="shared" si="10"/>
        <v>274.40924113791203</v>
      </c>
      <c r="F256" s="8" t="str">
        <f t="shared" si="11"/>
        <v>Não</v>
      </c>
      <c r="G256" s="8" t="str">
        <f>IF(OR(C256&lt;$K$75,C256&gt;$K$76),"Sim","Não")</f>
        <v>Não</v>
      </c>
    </row>
    <row r="257" spans="1:7" x14ac:dyDescent="0.2">
      <c r="A257" s="4" t="s">
        <v>289</v>
      </c>
      <c r="B257" s="4" t="s">
        <v>7</v>
      </c>
      <c r="C257" s="4">
        <v>66.069999999999993</v>
      </c>
      <c r="D257" s="7">
        <f t="shared" si="9"/>
        <v>2.4258253346144825E-2</v>
      </c>
      <c r="E257" s="7">
        <f t="shared" si="10"/>
        <v>99.494593696051965</v>
      </c>
      <c r="F257" s="8" t="str">
        <f t="shared" si="11"/>
        <v>Não</v>
      </c>
      <c r="G257" s="8" t="str">
        <f>IF(OR(C257&lt;$K$75,C257&gt;$K$76),"Sim","Não")</f>
        <v>Não</v>
      </c>
    </row>
    <row r="258" spans="1:7" x14ac:dyDescent="0.2">
      <c r="A258" s="4" t="s">
        <v>290</v>
      </c>
      <c r="B258" s="4" t="s">
        <v>7</v>
      </c>
      <c r="C258" s="4">
        <v>58.21</v>
      </c>
      <c r="D258" s="7">
        <f t="shared" si="9"/>
        <v>3.8999776825479504E-2</v>
      </c>
      <c r="E258" s="7">
        <f t="shared" si="10"/>
        <v>4.471946254191498</v>
      </c>
      <c r="F258" s="8" t="str">
        <f t="shared" si="11"/>
        <v>Não</v>
      </c>
      <c r="G258" s="8" t="str">
        <f>IF(OR(C258&lt;$K$75,C258&gt;$K$76),"Sim","Não")</f>
        <v>Não</v>
      </c>
    </row>
    <row r="259" spans="1:7" x14ac:dyDescent="0.2">
      <c r="A259" s="4" t="s">
        <v>291</v>
      </c>
      <c r="B259" s="4" t="s">
        <v>7</v>
      </c>
      <c r="C259" s="4">
        <v>38.71</v>
      </c>
      <c r="D259" s="7">
        <f t="shared" ref="D259:D322" si="12">_xlfn.NORM.DIST(C259,$J$35,$J$36,0)</f>
        <v>8.8079669472795885E-3</v>
      </c>
      <c r="E259" s="7">
        <f t="shared" ref="E259:E322" si="13">(C259-AVERAGE($C$2:$C$646))^2</f>
        <v>302.24873695186551</v>
      </c>
      <c r="F259" s="8" t="str">
        <f t="shared" ref="F259:F322" si="14">IF(C259-$J$35&gt;$J$36*3,"Sim","Não")</f>
        <v>Não</v>
      </c>
      <c r="G259" s="8" t="str">
        <f>IF(OR(C259&lt;$K$75,C259&gt;$K$76),"Sim","Não")</f>
        <v>Não</v>
      </c>
    </row>
    <row r="260" spans="1:7" x14ac:dyDescent="0.2">
      <c r="A260" s="4" t="s">
        <v>292</v>
      </c>
      <c r="B260" s="4" t="s">
        <v>7</v>
      </c>
      <c r="C260" s="4">
        <v>49.96</v>
      </c>
      <c r="D260" s="7">
        <f t="shared" si="12"/>
        <v>3.3043195730319906E-2</v>
      </c>
      <c r="E260" s="7">
        <f t="shared" si="13"/>
        <v>37.641934626284353</v>
      </c>
      <c r="F260" s="8" t="str">
        <f t="shared" si="14"/>
        <v>Não</v>
      </c>
      <c r="G260" s="8" t="str">
        <f>IF(OR(C260&lt;$K$75,C260&gt;$K$76),"Sim","Não")</f>
        <v>Não</v>
      </c>
    </row>
    <row r="261" spans="1:7" x14ac:dyDescent="0.2">
      <c r="A261" s="4" t="s">
        <v>293</v>
      </c>
      <c r="B261" s="4" t="s">
        <v>7</v>
      </c>
      <c r="C261" s="4">
        <v>58.3</v>
      </c>
      <c r="D261" s="7">
        <f t="shared" si="12"/>
        <v>3.8924095531742711E-2</v>
      </c>
      <c r="E261" s="7">
        <f t="shared" si="13"/>
        <v>4.8606918355868318</v>
      </c>
      <c r="F261" s="8" t="str">
        <f t="shared" si="14"/>
        <v>Não</v>
      </c>
      <c r="G261" s="8" t="str">
        <f>IF(OR(C261&lt;$K$75,C261&gt;$K$76),"Sim","Não")</f>
        <v>Não</v>
      </c>
    </row>
    <row r="262" spans="1:7" x14ac:dyDescent="0.2">
      <c r="A262" s="4" t="s">
        <v>294</v>
      </c>
      <c r="B262" s="4" t="s">
        <v>7</v>
      </c>
      <c r="C262" s="4">
        <v>49.57</v>
      </c>
      <c r="D262" s="7">
        <f t="shared" si="12"/>
        <v>3.2237933415197963E-2</v>
      </c>
      <c r="E262" s="7">
        <f t="shared" si="13"/>
        <v>42.579570440237845</v>
      </c>
      <c r="F262" s="8" t="str">
        <f t="shared" si="14"/>
        <v>Não</v>
      </c>
      <c r="G262" s="8" t="str">
        <f>IF(OR(C262&lt;$K$75,C262&gt;$K$76),"Sim","Não")</f>
        <v>Não</v>
      </c>
    </row>
    <row r="263" spans="1:7" x14ac:dyDescent="0.2">
      <c r="A263" s="4" t="s">
        <v>295</v>
      </c>
      <c r="B263" s="4" t="s">
        <v>7</v>
      </c>
      <c r="C263" s="4">
        <v>59.89</v>
      </c>
      <c r="D263" s="7">
        <f t="shared" si="12"/>
        <v>3.7112351234010611E-2</v>
      </c>
      <c r="E263" s="7">
        <f t="shared" si="13"/>
        <v>14.399730440238041</v>
      </c>
      <c r="F263" s="8" t="str">
        <f t="shared" si="14"/>
        <v>Não</v>
      </c>
      <c r="G263" s="8" t="str">
        <f>IF(OR(C263&lt;$K$75,C263&gt;$K$76),"Sim","Não")</f>
        <v>Não</v>
      </c>
    </row>
    <row r="264" spans="1:7" x14ac:dyDescent="0.2">
      <c r="A264" s="4" t="s">
        <v>296</v>
      </c>
      <c r="B264" s="4" t="s">
        <v>7</v>
      </c>
      <c r="C264" s="4">
        <v>44.8</v>
      </c>
      <c r="D264" s="7">
        <f t="shared" si="12"/>
        <v>2.1081660321848505E-2</v>
      </c>
      <c r="E264" s="7">
        <f t="shared" si="13"/>
        <v>127.58385462628434</v>
      </c>
      <c r="F264" s="8" t="str">
        <f t="shared" si="14"/>
        <v>Não</v>
      </c>
      <c r="G264" s="8" t="str">
        <f>IF(OR(C264&lt;$K$75,C264&gt;$K$76),"Sim","Não")</f>
        <v>Não</v>
      </c>
    </row>
    <row r="265" spans="1:7" x14ac:dyDescent="0.2">
      <c r="A265" s="4" t="s">
        <v>297</v>
      </c>
      <c r="B265" s="4" t="s">
        <v>7</v>
      </c>
      <c r="C265" s="4">
        <v>49.51</v>
      </c>
      <c r="D265" s="7">
        <f t="shared" si="12"/>
        <v>3.2111468336542742E-2</v>
      </c>
      <c r="E265" s="7">
        <f t="shared" si="13"/>
        <v>43.366206719307641</v>
      </c>
      <c r="F265" s="8" t="str">
        <f t="shared" si="14"/>
        <v>Não</v>
      </c>
      <c r="G265" s="8" t="str">
        <f>IF(OR(C265&lt;$K$75,C265&gt;$K$76),"Sim","Não")</f>
        <v>Não</v>
      </c>
    </row>
    <row r="266" spans="1:7" x14ac:dyDescent="0.2">
      <c r="A266" s="4" t="s">
        <v>298</v>
      </c>
      <c r="B266" s="4" t="s">
        <v>7</v>
      </c>
      <c r="C266" s="4">
        <v>63.55</v>
      </c>
      <c r="D266" s="7">
        <f t="shared" si="12"/>
        <v>3.0211481832161945E-2</v>
      </c>
      <c r="E266" s="7">
        <f t="shared" si="13"/>
        <v>55.572517416982251</v>
      </c>
      <c r="F266" s="8" t="str">
        <f t="shared" si="14"/>
        <v>Não</v>
      </c>
      <c r="G266" s="8" t="str">
        <f>IF(OR(C266&lt;$K$75,C266&gt;$K$76),"Sim","Não")</f>
        <v>Não</v>
      </c>
    </row>
    <row r="267" spans="1:7" x14ac:dyDescent="0.2">
      <c r="A267" s="4" t="s">
        <v>299</v>
      </c>
      <c r="B267" s="4" t="s">
        <v>7</v>
      </c>
      <c r="C267" s="4">
        <v>62.85</v>
      </c>
      <c r="D267" s="7">
        <f t="shared" si="12"/>
        <v>3.1750930691083541E-2</v>
      </c>
      <c r="E267" s="7">
        <f t="shared" si="13"/>
        <v>45.625940672796247</v>
      </c>
      <c r="F267" s="8" t="str">
        <f t="shared" si="14"/>
        <v>Não</v>
      </c>
      <c r="G267" s="8" t="str">
        <f>IF(OR(C267&lt;$K$75,C267&gt;$K$76),"Sim","Não")</f>
        <v>Não</v>
      </c>
    </row>
    <row r="268" spans="1:7" x14ac:dyDescent="0.2">
      <c r="A268" s="4" t="s">
        <v>300</v>
      </c>
      <c r="B268" s="4" t="s">
        <v>7</v>
      </c>
      <c r="C268" s="4">
        <v>51.7</v>
      </c>
      <c r="D268" s="7">
        <f t="shared" si="12"/>
        <v>3.6211304058665336E-2</v>
      </c>
      <c r="E268" s="7">
        <f t="shared" si="13"/>
        <v>19.318682533261114</v>
      </c>
      <c r="F268" s="8" t="str">
        <f t="shared" si="14"/>
        <v>Não</v>
      </c>
      <c r="G268" s="8" t="str">
        <f>IF(OR(C268&lt;$K$75,C268&gt;$K$76),"Sim","Não")</f>
        <v>Não</v>
      </c>
    </row>
    <row r="269" spans="1:7" x14ac:dyDescent="0.2">
      <c r="A269" s="4" t="s">
        <v>301</v>
      </c>
      <c r="B269" s="4" t="s">
        <v>7</v>
      </c>
      <c r="C269" s="4">
        <v>42.65</v>
      </c>
      <c r="D269" s="7">
        <f t="shared" si="12"/>
        <v>1.6161273855572852E-2</v>
      </c>
      <c r="E269" s="7">
        <f t="shared" si="13"/>
        <v>180.77615462628427</v>
      </c>
      <c r="F269" s="8" t="str">
        <f t="shared" si="14"/>
        <v>Não</v>
      </c>
      <c r="G269" s="8" t="str">
        <f>IF(OR(C269&lt;$K$75,C269&gt;$K$76),"Sim","Não")</f>
        <v>Não</v>
      </c>
    </row>
    <row r="270" spans="1:7" x14ac:dyDescent="0.2">
      <c r="A270" s="4" t="s">
        <v>302</v>
      </c>
      <c r="B270" s="4" t="s">
        <v>7</v>
      </c>
      <c r="C270" s="4">
        <v>64.290000000000006</v>
      </c>
      <c r="D270" s="7">
        <f t="shared" si="12"/>
        <v>2.8512927375932248E-2</v>
      </c>
      <c r="E270" s="7">
        <f t="shared" si="13"/>
        <v>67.153069975121937</v>
      </c>
      <c r="F270" s="8" t="str">
        <f t="shared" si="14"/>
        <v>Não</v>
      </c>
      <c r="G270" s="8" t="str">
        <f>IF(OR(C270&lt;$K$75,C270&gt;$K$76),"Sim","Não")</f>
        <v>Não</v>
      </c>
    </row>
    <row r="271" spans="1:7" x14ac:dyDescent="0.2">
      <c r="A271" s="4" t="s">
        <v>303</v>
      </c>
      <c r="B271" s="4" t="s">
        <v>7</v>
      </c>
      <c r="C271" s="4">
        <v>49.75</v>
      </c>
      <c r="D271" s="7">
        <f t="shared" si="12"/>
        <v>3.2613284290490326E-2</v>
      </c>
      <c r="E271" s="7">
        <f t="shared" si="13"/>
        <v>40.262861603028547</v>
      </c>
      <c r="F271" s="8" t="str">
        <f t="shared" si="14"/>
        <v>Não</v>
      </c>
      <c r="G271" s="8" t="str">
        <f>IF(OR(C271&lt;$K$75,C271&gt;$K$76),"Sim","Não")</f>
        <v>Não</v>
      </c>
    </row>
    <row r="272" spans="1:7" x14ac:dyDescent="0.2">
      <c r="A272" s="4" t="s">
        <v>304</v>
      </c>
      <c r="B272" s="4" t="s">
        <v>7</v>
      </c>
      <c r="C272" s="4">
        <v>51.2</v>
      </c>
      <c r="D272" s="7">
        <f t="shared" si="12"/>
        <v>3.5380477542821788E-2</v>
      </c>
      <c r="E272" s="7">
        <f t="shared" si="13"/>
        <v>23.963984858842498</v>
      </c>
      <c r="F272" s="8" t="str">
        <f t="shared" si="14"/>
        <v>Não</v>
      </c>
      <c r="G272" s="8" t="str">
        <f>IF(OR(C272&lt;$K$75,C272&gt;$K$76),"Sim","Não")</f>
        <v>Não</v>
      </c>
    </row>
    <row r="273" spans="1:7" x14ac:dyDescent="0.2">
      <c r="A273" s="4" t="s">
        <v>305</v>
      </c>
      <c r="B273" s="4" t="s">
        <v>7</v>
      </c>
      <c r="C273" s="4">
        <v>44.23</v>
      </c>
      <c r="D273" s="7">
        <f t="shared" si="12"/>
        <v>1.9735902017627906E-2</v>
      </c>
      <c r="E273" s="7">
        <f t="shared" si="13"/>
        <v>140.78539927744711</v>
      </c>
      <c r="F273" s="8" t="str">
        <f t="shared" si="14"/>
        <v>Não</v>
      </c>
      <c r="G273" s="8" t="str">
        <f>IF(OR(C273&lt;$K$75,C273&gt;$K$76),"Sim","Não")</f>
        <v>Não</v>
      </c>
    </row>
    <row r="274" spans="1:7" x14ac:dyDescent="0.2">
      <c r="A274" s="4" t="s">
        <v>306</v>
      </c>
      <c r="B274" s="4" t="s">
        <v>7</v>
      </c>
      <c r="C274" s="4">
        <v>58.03</v>
      </c>
      <c r="D274" s="7">
        <f t="shared" si="12"/>
        <v>3.9142074759416043E-2</v>
      </c>
      <c r="E274" s="7">
        <f t="shared" si="13"/>
        <v>3.7430550914007976</v>
      </c>
      <c r="F274" s="8" t="str">
        <f t="shared" si="14"/>
        <v>Não</v>
      </c>
      <c r="G274" s="8" t="str">
        <f>IF(OR(C274&lt;$K$75,C274&gt;$K$76),"Sim","Não")</f>
        <v>Não</v>
      </c>
    </row>
    <row r="275" spans="1:7" x14ac:dyDescent="0.2">
      <c r="A275" s="4" t="s">
        <v>307</v>
      </c>
      <c r="B275" s="4" t="s">
        <v>7</v>
      </c>
      <c r="C275" s="4">
        <v>47.02</v>
      </c>
      <c r="D275" s="7">
        <f t="shared" si="12"/>
        <v>2.6426509506377132E-2</v>
      </c>
      <c r="E275" s="7">
        <f t="shared" si="13"/>
        <v>82.361112300702857</v>
      </c>
      <c r="F275" s="8" t="str">
        <f t="shared" si="14"/>
        <v>Não</v>
      </c>
      <c r="G275" s="8" t="str">
        <f>IF(OR(C275&lt;$K$75,C275&gt;$K$76),"Sim","Não")</f>
        <v>Não</v>
      </c>
    </row>
    <row r="276" spans="1:7" x14ac:dyDescent="0.2">
      <c r="A276" s="4" t="s">
        <v>308</v>
      </c>
      <c r="B276" s="4" t="s">
        <v>7</v>
      </c>
      <c r="C276" s="4">
        <v>66.72</v>
      </c>
      <c r="D276" s="7">
        <f t="shared" si="12"/>
        <v>2.2688385577785249E-2</v>
      </c>
      <c r="E276" s="7">
        <f t="shared" si="13"/>
        <v>112.88420067279628</v>
      </c>
      <c r="F276" s="8" t="str">
        <f t="shared" si="14"/>
        <v>Não</v>
      </c>
      <c r="G276" s="8" t="str">
        <f>IF(OR(C276&lt;$K$75,C276&gt;$K$76),"Sim","Não")</f>
        <v>Não</v>
      </c>
    </row>
    <row r="277" spans="1:7" x14ac:dyDescent="0.2">
      <c r="A277" s="4" t="s">
        <v>309</v>
      </c>
      <c r="B277" s="4" t="s">
        <v>7</v>
      </c>
      <c r="C277" s="4">
        <v>52.94</v>
      </c>
      <c r="D277" s="7">
        <f t="shared" si="12"/>
        <v>3.7945621639340434E-2</v>
      </c>
      <c r="E277" s="7">
        <f t="shared" si="13"/>
        <v>9.955932765819318</v>
      </c>
      <c r="F277" s="8" t="str">
        <f t="shared" si="14"/>
        <v>Não</v>
      </c>
      <c r="G277" s="8" t="str">
        <f>IF(OR(C277&lt;$K$75,C277&gt;$K$76),"Sim","Não")</f>
        <v>Não</v>
      </c>
    </row>
    <row r="278" spans="1:7" x14ac:dyDescent="0.2">
      <c r="A278" s="4" t="s">
        <v>310</v>
      </c>
      <c r="B278" s="4" t="s">
        <v>7</v>
      </c>
      <c r="C278" s="4">
        <v>54.31</v>
      </c>
      <c r="D278" s="7">
        <f t="shared" si="12"/>
        <v>3.9250920060620226E-2</v>
      </c>
      <c r="E278" s="7">
        <f t="shared" si="13"/>
        <v>3.1873043937262975</v>
      </c>
      <c r="F278" s="8" t="str">
        <f t="shared" si="14"/>
        <v>Não</v>
      </c>
      <c r="G278" s="8" t="str">
        <f>IF(OR(C278&lt;$K$75,C278&gt;$K$76),"Sim","Não")</f>
        <v>Não</v>
      </c>
    </row>
    <row r="279" spans="1:7" x14ac:dyDescent="0.2">
      <c r="A279" s="4" t="s">
        <v>311</v>
      </c>
      <c r="B279" s="4" t="s">
        <v>7</v>
      </c>
      <c r="C279" s="4">
        <v>47.28</v>
      </c>
      <c r="D279" s="7">
        <f t="shared" si="12"/>
        <v>2.7047918676400332E-2</v>
      </c>
      <c r="E279" s="7">
        <f t="shared" si="13"/>
        <v>77.709555091400574</v>
      </c>
      <c r="F279" s="8" t="str">
        <f t="shared" si="14"/>
        <v>Não</v>
      </c>
      <c r="G279" s="8" t="str">
        <f>IF(OR(C279&lt;$K$75,C279&gt;$K$76),"Sim","Não")</f>
        <v>Não</v>
      </c>
    </row>
    <row r="280" spans="1:7" x14ac:dyDescent="0.2">
      <c r="A280" s="4" t="s">
        <v>312</v>
      </c>
      <c r="B280" s="4" t="s">
        <v>7</v>
      </c>
      <c r="C280" s="4">
        <v>55.3</v>
      </c>
      <c r="D280" s="7">
        <f t="shared" si="12"/>
        <v>3.9755191243891257E-2</v>
      </c>
      <c r="E280" s="7">
        <f t="shared" si="13"/>
        <v>0.63250578907516553</v>
      </c>
      <c r="F280" s="8" t="str">
        <f t="shared" si="14"/>
        <v>Não</v>
      </c>
      <c r="G280" s="8" t="str">
        <f>IF(OR(C280&lt;$K$75,C280&gt;$K$76),"Sim","Não")</f>
        <v>Não</v>
      </c>
    </row>
    <row r="281" spans="1:7" x14ac:dyDescent="0.2">
      <c r="A281" s="4" t="s">
        <v>313</v>
      </c>
      <c r="B281" s="4" t="s">
        <v>7</v>
      </c>
      <c r="C281" s="4">
        <v>60.86</v>
      </c>
      <c r="D281" s="7">
        <f t="shared" si="12"/>
        <v>3.5604221734788222E-2</v>
      </c>
      <c r="E281" s="7">
        <f t="shared" si="13"/>
        <v>22.702343928610141</v>
      </c>
      <c r="F281" s="8" t="str">
        <f t="shared" si="14"/>
        <v>Não</v>
      </c>
      <c r="G281" s="8" t="str">
        <f>IF(OR(C281&lt;$K$75,C281&gt;$K$76),"Sim","Não")</f>
        <v>Não</v>
      </c>
    </row>
    <row r="282" spans="1:7" x14ac:dyDescent="0.2">
      <c r="A282" s="4" t="s">
        <v>314</v>
      </c>
      <c r="B282" s="4" t="s">
        <v>7</v>
      </c>
      <c r="C282" s="4">
        <v>52.62</v>
      </c>
      <c r="D282" s="7">
        <f t="shared" si="12"/>
        <v>3.7545449064664151E-2</v>
      </c>
      <c r="E282" s="7">
        <f t="shared" si="13"/>
        <v>12.077726254191408</v>
      </c>
      <c r="F282" s="8" t="str">
        <f t="shared" si="14"/>
        <v>Não</v>
      </c>
      <c r="G282" s="8" t="str">
        <f>IF(OR(C282&lt;$K$75,C282&gt;$K$76),"Sim","Não")</f>
        <v>Não</v>
      </c>
    </row>
    <row r="283" spans="1:7" x14ac:dyDescent="0.2">
      <c r="A283" s="4" t="s">
        <v>315</v>
      </c>
      <c r="B283" s="4" t="s">
        <v>7</v>
      </c>
      <c r="C283" s="4">
        <v>53.09</v>
      </c>
      <c r="D283" s="7">
        <f t="shared" si="12"/>
        <v>3.8121236797497793E-2</v>
      </c>
      <c r="E283" s="7">
        <f t="shared" si="13"/>
        <v>9.0318420681448668</v>
      </c>
      <c r="F283" s="8" t="str">
        <f t="shared" si="14"/>
        <v>Não</v>
      </c>
      <c r="G283" s="8" t="str">
        <f>IF(OR(C283&lt;$K$75,C283&gt;$K$76),"Sim","Não")</f>
        <v>Não</v>
      </c>
    </row>
    <row r="284" spans="1:7" x14ac:dyDescent="0.2">
      <c r="A284" s="4" t="s">
        <v>316</v>
      </c>
      <c r="B284" s="4" t="s">
        <v>7</v>
      </c>
      <c r="C284" s="4">
        <v>61.96</v>
      </c>
      <c r="D284" s="7">
        <f t="shared" si="12"/>
        <v>3.358371269484909E-2</v>
      </c>
      <c r="E284" s="7">
        <f t="shared" si="13"/>
        <v>34.394678812331108</v>
      </c>
      <c r="F284" s="8" t="str">
        <f t="shared" si="14"/>
        <v>Não</v>
      </c>
      <c r="G284" s="8" t="str">
        <f>IF(OR(C284&lt;$K$75,C284&gt;$K$76),"Sim","Não")</f>
        <v>Não</v>
      </c>
    </row>
    <row r="285" spans="1:7" x14ac:dyDescent="0.2">
      <c r="A285" s="4" t="s">
        <v>317</v>
      </c>
      <c r="B285" s="4" t="s">
        <v>7</v>
      </c>
      <c r="C285" s="4">
        <v>50.88</v>
      </c>
      <c r="D285" s="7">
        <f t="shared" si="12"/>
        <v>3.481310573300983E-2</v>
      </c>
      <c r="E285" s="7">
        <f t="shared" si="13"/>
        <v>27.199378347214587</v>
      </c>
      <c r="F285" s="8" t="str">
        <f t="shared" si="14"/>
        <v>Não</v>
      </c>
      <c r="G285" s="8" t="str">
        <f>IF(OR(C285&lt;$K$75,C285&gt;$K$76),"Sim","Não")</f>
        <v>Não</v>
      </c>
    </row>
    <row r="286" spans="1:7" x14ac:dyDescent="0.2">
      <c r="A286" s="4" t="s">
        <v>318</v>
      </c>
      <c r="B286" s="4" t="s">
        <v>7</v>
      </c>
      <c r="C286" s="4">
        <v>44.85</v>
      </c>
      <c r="D286" s="7">
        <f t="shared" si="12"/>
        <v>2.1200715006075562E-2</v>
      </c>
      <c r="E286" s="7">
        <f t="shared" si="13"/>
        <v>126.45682439372609</v>
      </c>
      <c r="F286" s="8" t="str">
        <f t="shared" si="14"/>
        <v>Não</v>
      </c>
      <c r="G286" s="8" t="str">
        <f>IF(OR(C286&lt;$K$75,C286&gt;$K$76),"Sim","Não")</f>
        <v>Não</v>
      </c>
    </row>
    <row r="287" spans="1:7" x14ac:dyDescent="0.2">
      <c r="A287" s="4" t="s">
        <v>319</v>
      </c>
      <c r="B287" s="4" t="s">
        <v>7</v>
      </c>
      <c r="C287" s="4">
        <v>45.01</v>
      </c>
      <c r="D287" s="7">
        <f t="shared" si="12"/>
        <v>2.1582603071559101E-2</v>
      </c>
      <c r="E287" s="7">
        <f t="shared" si="13"/>
        <v>122.88392764954013</v>
      </c>
      <c r="F287" s="8" t="str">
        <f t="shared" si="14"/>
        <v>Não</v>
      </c>
      <c r="G287" s="8" t="str">
        <f>IF(OR(C287&lt;$K$75,C287&gt;$K$76),"Sim","Não")</f>
        <v>Não</v>
      </c>
    </row>
    <row r="288" spans="1:7" x14ac:dyDescent="0.2">
      <c r="A288" s="4" t="s">
        <v>320</v>
      </c>
      <c r="B288" s="4" t="s">
        <v>7</v>
      </c>
      <c r="C288" s="4">
        <v>61.15</v>
      </c>
      <c r="D288" s="7">
        <f t="shared" si="12"/>
        <v>3.5101206813814151E-2</v>
      </c>
      <c r="E288" s="7">
        <f t="shared" si="13"/>
        <v>25.54996857977293</v>
      </c>
      <c r="F288" s="8" t="str">
        <f t="shared" si="14"/>
        <v>Não</v>
      </c>
      <c r="G288" s="8" t="str">
        <f>IF(OR(C288&lt;$K$75,C288&gt;$K$76),"Sim","Não")</f>
        <v>Não</v>
      </c>
    </row>
    <row r="289" spans="1:7" x14ac:dyDescent="0.2">
      <c r="A289" s="4" t="s">
        <v>321</v>
      </c>
      <c r="B289" s="4" t="s">
        <v>7</v>
      </c>
      <c r="C289" s="4">
        <v>48.01</v>
      </c>
      <c r="D289" s="7">
        <f t="shared" si="12"/>
        <v>2.8767793172643934E-2</v>
      </c>
      <c r="E289" s="7">
        <f t="shared" si="13"/>
        <v>65.372113696051798</v>
      </c>
      <c r="F289" s="8" t="str">
        <f t="shared" si="14"/>
        <v>Não</v>
      </c>
      <c r="G289" s="8" t="str">
        <f>IF(OR(C289&lt;$K$75,C289&gt;$K$76),"Sim","Não")</f>
        <v>Não</v>
      </c>
    </row>
    <row r="290" spans="1:7" x14ac:dyDescent="0.2">
      <c r="A290" s="4" t="s">
        <v>322</v>
      </c>
      <c r="B290" s="4" t="s">
        <v>7</v>
      </c>
      <c r="C290" s="4">
        <v>56.14</v>
      </c>
      <c r="D290" s="7">
        <f t="shared" si="12"/>
        <v>3.9880635668586739E-2</v>
      </c>
      <c r="E290" s="7">
        <f t="shared" si="13"/>
        <v>1.9978820984324647E-3</v>
      </c>
      <c r="F290" s="8" t="str">
        <f t="shared" si="14"/>
        <v>Não</v>
      </c>
      <c r="G290" s="8" t="str">
        <f>IF(OR(C290&lt;$K$75,C290&gt;$K$76),"Sim","Não")</f>
        <v>Não</v>
      </c>
    </row>
    <row r="291" spans="1:7" x14ac:dyDescent="0.2">
      <c r="A291" s="4" t="s">
        <v>323</v>
      </c>
      <c r="B291" s="4" t="s">
        <v>7</v>
      </c>
      <c r="C291" s="4">
        <v>46.71</v>
      </c>
      <c r="D291" s="7">
        <f t="shared" si="12"/>
        <v>2.5681545010747969E-2</v>
      </c>
      <c r="E291" s="7">
        <f t="shared" si="13"/>
        <v>88.083899742563361</v>
      </c>
      <c r="F291" s="8" t="str">
        <f t="shared" si="14"/>
        <v>Não</v>
      </c>
      <c r="G291" s="8" t="str">
        <f>IF(OR(C291&lt;$K$75,C291&gt;$K$76),"Sim","Não")</f>
        <v>Não</v>
      </c>
    </row>
    <row r="292" spans="1:7" x14ac:dyDescent="0.2">
      <c r="A292" s="4" t="s">
        <v>324</v>
      </c>
      <c r="B292" s="4" t="s">
        <v>7</v>
      </c>
      <c r="C292" s="4">
        <v>54.77</v>
      </c>
      <c r="D292" s="7">
        <f t="shared" si="12"/>
        <v>3.953255636149073E-2</v>
      </c>
      <c r="E292" s="7">
        <f t="shared" si="13"/>
        <v>1.756426254191422</v>
      </c>
      <c r="F292" s="8" t="str">
        <f t="shared" si="14"/>
        <v>Não</v>
      </c>
      <c r="G292" s="8" t="str">
        <f>IF(OR(C292&lt;$K$75,C292&gt;$K$76),"Sim","Não")</f>
        <v>Não</v>
      </c>
    </row>
    <row r="293" spans="1:7" x14ac:dyDescent="0.2">
      <c r="A293" s="4" t="s">
        <v>325</v>
      </c>
      <c r="B293" s="4" t="s">
        <v>7</v>
      </c>
      <c r="C293" s="4">
        <v>29.54</v>
      </c>
      <c r="D293" s="7">
        <f t="shared" si="12"/>
        <v>1.1762275602834667E-3</v>
      </c>
      <c r="E293" s="7">
        <f t="shared" si="13"/>
        <v>705.18408160302818</v>
      </c>
      <c r="F293" s="8" t="str">
        <f t="shared" si="14"/>
        <v>Não</v>
      </c>
      <c r="G293" s="8" t="str">
        <f>IF(OR(C293&lt;$K$75,C293&gt;$K$76),"Sim","Não")</f>
        <v>Sim</v>
      </c>
    </row>
    <row r="294" spans="1:7" x14ac:dyDescent="0.2">
      <c r="A294" s="4" t="s">
        <v>326</v>
      </c>
      <c r="B294" s="4" t="s">
        <v>7</v>
      </c>
      <c r="C294" s="4">
        <v>44.8</v>
      </c>
      <c r="D294" s="7">
        <f t="shared" si="12"/>
        <v>2.1081660321848505E-2</v>
      </c>
      <c r="E294" s="7">
        <f t="shared" si="13"/>
        <v>127.58385462628434</v>
      </c>
      <c r="F294" s="8" t="str">
        <f t="shared" si="14"/>
        <v>Não</v>
      </c>
      <c r="G294" s="8" t="str">
        <f>IF(OR(C294&lt;$K$75,C294&gt;$K$76),"Sim","Não")</f>
        <v>Não</v>
      </c>
    </row>
    <row r="295" spans="1:7" x14ac:dyDescent="0.2">
      <c r="A295" s="4" t="s">
        <v>327</v>
      </c>
      <c r="B295" s="4" t="s">
        <v>7</v>
      </c>
      <c r="C295" s="4">
        <v>52.18</v>
      </c>
      <c r="D295" s="7">
        <f t="shared" si="12"/>
        <v>3.6940318510053208E-2</v>
      </c>
      <c r="E295" s="7">
        <f t="shared" si="13"/>
        <v>15.329592300703013</v>
      </c>
      <c r="F295" s="8" t="str">
        <f t="shared" si="14"/>
        <v>Não</v>
      </c>
      <c r="G295" s="8" t="str">
        <f>IF(OR(C295&lt;$K$75,C295&gt;$K$76),"Sim","Não")</f>
        <v>Não</v>
      </c>
    </row>
    <row r="296" spans="1:7" x14ac:dyDescent="0.2">
      <c r="A296" s="4" t="s">
        <v>328</v>
      </c>
      <c r="B296" s="4" t="s">
        <v>7</v>
      </c>
      <c r="C296" s="4">
        <v>62.6</v>
      </c>
      <c r="D296" s="7">
        <f t="shared" si="12"/>
        <v>3.2281209792690661E-2</v>
      </c>
      <c r="E296" s="7">
        <f t="shared" si="13"/>
        <v>42.311091835586943</v>
      </c>
      <c r="F296" s="8" t="str">
        <f t="shared" si="14"/>
        <v>Não</v>
      </c>
      <c r="G296" s="8" t="str">
        <f>IF(OR(C296&lt;$K$75,C296&gt;$K$76),"Sim","Não")</f>
        <v>Não</v>
      </c>
    </row>
    <row r="297" spans="1:7" x14ac:dyDescent="0.2">
      <c r="A297" s="4" t="s">
        <v>329</v>
      </c>
      <c r="B297" s="4" t="s">
        <v>7</v>
      </c>
      <c r="C297" s="4">
        <v>52.67</v>
      </c>
      <c r="D297" s="7">
        <f t="shared" si="12"/>
        <v>3.7610233631535761E-2</v>
      </c>
      <c r="E297" s="7">
        <f t="shared" si="13"/>
        <v>11.73269602163324</v>
      </c>
      <c r="F297" s="8" t="str">
        <f t="shared" si="14"/>
        <v>Não</v>
      </c>
      <c r="G297" s="8" t="str">
        <f>IF(OR(C297&lt;$K$75,C297&gt;$K$76),"Sim","Não")</f>
        <v>Não</v>
      </c>
    </row>
    <row r="298" spans="1:7" x14ac:dyDescent="0.2">
      <c r="A298" s="4" t="s">
        <v>330</v>
      </c>
      <c r="B298" s="4" t="s">
        <v>7</v>
      </c>
      <c r="C298" s="4">
        <v>66.489999999999995</v>
      </c>
      <c r="D298" s="7">
        <f t="shared" si="12"/>
        <v>2.3243126716709663E-2</v>
      </c>
      <c r="E298" s="7">
        <f t="shared" si="13"/>
        <v>108.04973974256363</v>
      </c>
      <c r="F298" s="8" t="str">
        <f t="shared" si="14"/>
        <v>Não</v>
      </c>
      <c r="G298" s="8" t="str">
        <f>IF(OR(C298&lt;$K$75,C298&gt;$K$76),"Sim","Não")</f>
        <v>Não</v>
      </c>
    </row>
    <row r="299" spans="1:7" x14ac:dyDescent="0.2">
      <c r="A299" s="4" t="s">
        <v>331</v>
      </c>
      <c r="B299" s="4" t="s">
        <v>7</v>
      </c>
      <c r="C299" s="4">
        <v>45.82</v>
      </c>
      <c r="D299" s="7">
        <f t="shared" si="12"/>
        <v>2.3531520299863447E-2</v>
      </c>
      <c r="E299" s="7">
        <f t="shared" si="13"/>
        <v>105.58183788209824</v>
      </c>
      <c r="F299" s="8" t="str">
        <f t="shared" si="14"/>
        <v>Não</v>
      </c>
      <c r="G299" s="8" t="str">
        <f>IF(OR(C299&lt;$K$75,C299&gt;$K$76),"Sim","Não")</f>
        <v>Não</v>
      </c>
    </row>
    <row r="300" spans="1:7" x14ac:dyDescent="0.2">
      <c r="A300" s="4" t="s">
        <v>332</v>
      </c>
      <c r="B300" s="4" t="s">
        <v>7</v>
      </c>
      <c r="C300" s="4">
        <v>18.95</v>
      </c>
      <c r="D300" s="7">
        <f t="shared" si="12"/>
        <v>4.0421074820621098E-5</v>
      </c>
      <c r="E300" s="7">
        <f t="shared" si="13"/>
        <v>1379.7734848588418</v>
      </c>
      <c r="F300" s="8" t="str">
        <f t="shared" si="14"/>
        <v>Não</v>
      </c>
      <c r="G300" s="8" t="str">
        <f>IF(OR(C300&lt;$K$75,C300&gt;$K$76),"Sim","Não")</f>
        <v>Sim</v>
      </c>
    </row>
    <row r="301" spans="1:7" x14ac:dyDescent="0.2">
      <c r="A301" s="4" t="s">
        <v>333</v>
      </c>
      <c r="B301" s="4" t="s">
        <v>7</v>
      </c>
      <c r="C301" s="4">
        <v>62.67</v>
      </c>
      <c r="D301" s="7">
        <f t="shared" si="12"/>
        <v>3.2133868261307388E-2</v>
      </c>
      <c r="E301" s="7">
        <f t="shared" si="13"/>
        <v>43.226649510005551</v>
      </c>
      <c r="F301" s="8" t="str">
        <f t="shared" si="14"/>
        <v>Não</v>
      </c>
      <c r="G301" s="8" t="str">
        <f>IF(OR(C301&lt;$K$75,C301&gt;$K$76),"Sim","Não")</f>
        <v>Não</v>
      </c>
    </row>
    <row r="302" spans="1:7" x14ac:dyDescent="0.2">
      <c r="A302" s="4" t="s">
        <v>334</v>
      </c>
      <c r="B302" s="4" t="s">
        <v>7</v>
      </c>
      <c r="C302" s="4">
        <v>53.73</v>
      </c>
      <c r="D302" s="7">
        <f t="shared" si="12"/>
        <v>3.8781607162544855E-2</v>
      </c>
      <c r="E302" s="7">
        <f t="shared" si="13"/>
        <v>5.5946550914007283</v>
      </c>
      <c r="F302" s="8" t="str">
        <f t="shared" si="14"/>
        <v>Não</v>
      </c>
      <c r="G302" s="8" t="str">
        <f>IF(OR(C302&lt;$K$75,C302&gt;$K$76),"Sim","Não")</f>
        <v>Não</v>
      </c>
    </row>
    <row r="303" spans="1:7" x14ac:dyDescent="0.2">
      <c r="A303" s="4" t="s">
        <v>335</v>
      </c>
      <c r="B303" s="4" t="s">
        <v>7</v>
      </c>
      <c r="C303" s="4">
        <v>42.49</v>
      </c>
      <c r="D303" s="7">
        <f t="shared" si="12"/>
        <v>1.581551951839142E-2</v>
      </c>
      <c r="E303" s="7">
        <f t="shared" si="13"/>
        <v>185.10425137047022</v>
      </c>
      <c r="F303" s="8" t="str">
        <f t="shared" si="14"/>
        <v>Não</v>
      </c>
      <c r="G303" s="8" t="str">
        <f>IF(OR(C303&lt;$K$75,C303&gt;$K$76),"Sim","Não")</f>
        <v>Não</v>
      </c>
    </row>
    <row r="304" spans="1:7" x14ac:dyDescent="0.2">
      <c r="A304" s="4" t="s">
        <v>336</v>
      </c>
      <c r="B304" s="4" t="s">
        <v>7</v>
      </c>
      <c r="C304" s="4">
        <v>61.2</v>
      </c>
      <c r="D304" s="7">
        <f t="shared" si="12"/>
        <v>3.5012226985907405E-2</v>
      </c>
      <c r="E304" s="7">
        <f t="shared" si="13"/>
        <v>26.057938347214833</v>
      </c>
      <c r="F304" s="8" t="str">
        <f t="shared" si="14"/>
        <v>Não</v>
      </c>
      <c r="G304" s="8" t="str">
        <f>IF(OR(C304&lt;$K$75,C304&gt;$K$76),"Sim","Não")</f>
        <v>Não</v>
      </c>
    </row>
    <row r="305" spans="1:7" x14ac:dyDescent="0.2">
      <c r="A305" s="4" t="s">
        <v>337</v>
      </c>
      <c r="B305" s="4" t="s">
        <v>7</v>
      </c>
      <c r="C305" s="4">
        <v>58.83</v>
      </c>
      <c r="D305" s="7">
        <f t="shared" si="12"/>
        <v>3.8418255116873447E-2</v>
      </c>
      <c r="E305" s="7">
        <f t="shared" si="13"/>
        <v>7.4785713704705659</v>
      </c>
      <c r="F305" s="8" t="str">
        <f t="shared" si="14"/>
        <v>Não</v>
      </c>
      <c r="G305" s="8" t="str">
        <f>IF(OR(C305&lt;$K$75,C305&gt;$K$76),"Sim","Não")</f>
        <v>Não</v>
      </c>
    </row>
    <row r="306" spans="1:7" x14ac:dyDescent="0.2">
      <c r="A306" s="4" t="s">
        <v>338</v>
      </c>
      <c r="B306" s="4" t="s">
        <v>7</v>
      </c>
      <c r="C306" s="4">
        <v>62.73</v>
      </c>
      <c r="D306" s="7">
        <f t="shared" si="12"/>
        <v>3.2006863435465792E-2</v>
      </c>
      <c r="E306" s="7">
        <f t="shared" si="13"/>
        <v>44.019213230935719</v>
      </c>
      <c r="F306" s="8" t="str">
        <f t="shared" si="14"/>
        <v>Não</v>
      </c>
      <c r="G306" s="8" t="str">
        <f>IF(OR(C306&lt;$K$75,C306&gt;$K$76),"Sim","Não")</f>
        <v>Não</v>
      </c>
    </row>
    <row r="307" spans="1:7" x14ac:dyDescent="0.2">
      <c r="A307" s="4" t="s">
        <v>339</v>
      </c>
      <c r="B307" s="4" t="s">
        <v>7</v>
      </c>
      <c r="C307" s="4">
        <v>60.31</v>
      </c>
      <c r="D307" s="7">
        <f t="shared" si="12"/>
        <v>3.6493757738510955E-2</v>
      </c>
      <c r="E307" s="7">
        <f t="shared" si="13"/>
        <v>17.763676486749691</v>
      </c>
      <c r="F307" s="8" t="str">
        <f t="shared" si="14"/>
        <v>Não</v>
      </c>
      <c r="G307" s="8" t="str">
        <f>IF(OR(C307&lt;$K$75,C307&gt;$K$76),"Sim","Não")</f>
        <v>Não</v>
      </c>
    </row>
    <row r="308" spans="1:7" x14ac:dyDescent="0.2">
      <c r="A308" s="4" t="s">
        <v>340</v>
      </c>
      <c r="B308" s="4" t="s">
        <v>7</v>
      </c>
      <c r="C308" s="4">
        <v>58.29</v>
      </c>
      <c r="D308" s="7">
        <f t="shared" si="12"/>
        <v>3.8932652933933241E-2</v>
      </c>
      <c r="E308" s="7">
        <f t="shared" si="13"/>
        <v>4.8166978820984685</v>
      </c>
      <c r="F308" s="8" t="str">
        <f t="shared" si="14"/>
        <v>Não</v>
      </c>
      <c r="G308" s="8" t="str">
        <f>IF(OR(C308&lt;$K$75,C308&gt;$K$76),"Sim","Não")</f>
        <v>Não</v>
      </c>
    </row>
    <row r="309" spans="1:7" x14ac:dyDescent="0.2">
      <c r="A309" s="4" t="s">
        <v>341</v>
      </c>
      <c r="B309" s="4" t="s">
        <v>7</v>
      </c>
      <c r="C309" s="4">
        <v>67.06</v>
      </c>
      <c r="D309" s="7">
        <f t="shared" si="12"/>
        <v>2.1871303734534067E-2</v>
      </c>
      <c r="E309" s="7">
        <f t="shared" si="13"/>
        <v>120.22459509140101</v>
      </c>
      <c r="F309" s="8" t="str">
        <f t="shared" si="14"/>
        <v>Não</v>
      </c>
      <c r="G309" s="8" t="str">
        <f>IF(OR(C309&lt;$K$75,C309&gt;$K$76),"Sim","Não")</f>
        <v>Não</v>
      </c>
    </row>
    <row r="310" spans="1:7" x14ac:dyDescent="0.2">
      <c r="A310" s="4" t="s">
        <v>342</v>
      </c>
      <c r="B310" s="4" t="s">
        <v>7</v>
      </c>
      <c r="C310" s="4">
        <v>52.74</v>
      </c>
      <c r="D310" s="7">
        <f t="shared" si="12"/>
        <v>3.7699537501528886E-2</v>
      </c>
      <c r="E310" s="7">
        <f t="shared" si="13"/>
        <v>11.258053696051844</v>
      </c>
      <c r="F310" s="8" t="str">
        <f t="shared" si="14"/>
        <v>Não</v>
      </c>
      <c r="G310" s="8" t="str">
        <f>IF(OR(C310&lt;$K$75,C310&gt;$K$76),"Sim","Não")</f>
        <v>Não</v>
      </c>
    </row>
    <row r="311" spans="1:7" x14ac:dyDescent="0.2">
      <c r="A311" s="4" t="s">
        <v>343</v>
      </c>
      <c r="B311" s="4" t="s">
        <v>7</v>
      </c>
      <c r="C311" s="4">
        <v>43.72</v>
      </c>
      <c r="D311" s="7">
        <f t="shared" si="12"/>
        <v>1.8553654045177684E-2</v>
      </c>
      <c r="E311" s="7">
        <f t="shared" si="13"/>
        <v>153.14810764954009</v>
      </c>
      <c r="F311" s="8" t="str">
        <f t="shared" si="14"/>
        <v>Não</v>
      </c>
      <c r="G311" s="8" t="str">
        <f>IF(OR(C311&lt;$K$75,C311&gt;$K$76),"Sim","Não")</f>
        <v>Não</v>
      </c>
    </row>
    <row r="312" spans="1:7" x14ac:dyDescent="0.2">
      <c r="A312" s="4" t="s">
        <v>344</v>
      </c>
      <c r="B312" s="4" t="s">
        <v>7</v>
      </c>
      <c r="C312" s="4">
        <v>61.7</v>
      </c>
      <c r="D312" s="7">
        <f t="shared" si="12"/>
        <v>3.4087868593500159E-2</v>
      </c>
      <c r="E312" s="7">
        <f t="shared" si="13"/>
        <v>31.41263602163345</v>
      </c>
      <c r="F312" s="8" t="str">
        <f t="shared" si="14"/>
        <v>Não</v>
      </c>
      <c r="G312" s="8" t="str">
        <f>IF(OR(C312&lt;$K$75,C312&gt;$K$76),"Sim","Não")</f>
        <v>Não</v>
      </c>
    </row>
    <row r="313" spans="1:7" x14ac:dyDescent="0.2">
      <c r="A313" s="4" t="s">
        <v>345</v>
      </c>
      <c r="B313" s="4" t="s">
        <v>7</v>
      </c>
      <c r="C313" s="4">
        <v>65.239999999999995</v>
      </c>
      <c r="D313" s="7">
        <f t="shared" si="12"/>
        <v>2.6260080097352593E-2</v>
      </c>
      <c r="E313" s="7">
        <f t="shared" si="13"/>
        <v>83.625495556517109</v>
      </c>
      <c r="F313" s="8" t="str">
        <f t="shared" si="14"/>
        <v>Não</v>
      </c>
      <c r="G313" s="8" t="str">
        <f>IF(OR(C313&lt;$K$75,C313&gt;$K$76),"Sim","Não")</f>
        <v>Não</v>
      </c>
    </row>
    <row r="314" spans="1:7" x14ac:dyDescent="0.2">
      <c r="A314" s="4" t="s">
        <v>346</v>
      </c>
      <c r="B314" s="4" t="s">
        <v>7</v>
      </c>
      <c r="C314" s="4">
        <v>30.6</v>
      </c>
      <c r="D314" s="7">
        <f t="shared" si="12"/>
        <v>1.5496019523490012E-3</v>
      </c>
      <c r="E314" s="7">
        <f t="shared" si="13"/>
        <v>650.01044067279554</v>
      </c>
      <c r="F314" s="8" t="str">
        <f t="shared" si="14"/>
        <v>Não</v>
      </c>
      <c r="G314" s="8" t="str">
        <f>IF(OR(C314&lt;$K$75,C314&gt;$K$76),"Sim","Não")</f>
        <v>Sim</v>
      </c>
    </row>
    <row r="315" spans="1:7" x14ac:dyDescent="0.2">
      <c r="A315" s="4" t="s">
        <v>347</v>
      </c>
      <c r="B315" s="4" t="s">
        <v>7</v>
      </c>
      <c r="C315" s="4">
        <v>63.63</v>
      </c>
      <c r="D315" s="7">
        <f t="shared" si="12"/>
        <v>3.0031002130329876E-2</v>
      </c>
      <c r="E315" s="7">
        <f t="shared" si="13"/>
        <v>56.771669044889308</v>
      </c>
      <c r="F315" s="8" t="str">
        <f t="shared" si="14"/>
        <v>Não</v>
      </c>
      <c r="G315" s="8" t="str">
        <f>IF(OR(C315&lt;$K$75,C315&gt;$K$76),"Sim","Não")</f>
        <v>Não</v>
      </c>
    </row>
    <row r="316" spans="1:7" x14ac:dyDescent="0.2">
      <c r="A316" s="4" t="s">
        <v>348</v>
      </c>
      <c r="B316" s="4" t="s">
        <v>7</v>
      </c>
      <c r="C316" s="4">
        <v>48.81</v>
      </c>
      <c r="D316" s="7">
        <f t="shared" si="12"/>
        <v>3.0590766829958989E-2</v>
      </c>
      <c r="E316" s="7">
        <f t="shared" si="13"/>
        <v>53.075629975121522</v>
      </c>
      <c r="F316" s="8" t="str">
        <f t="shared" si="14"/>
        <v>Não</v>
      </c>
      <c r="G316" s="8" t="str">
        <f>IF(OR(C316&lt;$K$75,C316&gt;$K$76),"Sim","Não")</f>
        <v>Não</v>
      </c>
    </row>
    <row r="317" spans="1:7" x14ac:dyDescent="0.2">
      <c r="A317" s="4" t="s">
        <v>349</v>
      </c>
      <c r="B317" s="4" t="s">
        <v>7</v>
      </c>
      <c r="C317" s="4">
        <v>66.39</v>
      </c>
      <c r="D317" s="7">
        <f t="shared" si="12"/>
        <v>2.3484657120260918E-2</v>
      </c>
      <c r="E317" s="7">
        <f t="shared" si="13"/>
        <v>105.98080020768003</v>
      </c>
      <c r="F317" s="8" t="str">
        <f t="shared" si="14"/>
        <v>Não</v>
      </c>
      <c r="G317" s="8" t="str">
        <f>IF(OR(C317&lt;$K$75,C317&gt;$K$76),"Sim","Não")</f>
        <v>Não</v>
      </c>
    </row>
    <row r="318" spans="1:7" x14ac:dyDescent="0.2">
      <c r="A318" s="4" t="s">
        <v>350</v>
      </c>
      <c r="B318" s="4" t="s">
        <v>7</v>
      </c>
      <c r="C318" s="4">
        <v>53.82</v>
      </c>
      <c r="D318" s="7">
        <f t="shared" si="12"/>
        <v>3.8862624657813698E-2</v>
      </c>
      <c r="E318" s="7">
        <f t="shared" si="13"/>
        <v>5.1770006727960629</v>
      </c>
      <c r="F318" s="8" t="str">
        <f t="shared" si="14"/>
        <v>Não</v>
      </c>
      <c r="G318" s="8" t="str">
        <f>IF(OR(C318&lt;$K$75,C318&gt;$K$76),"Sim","Não")</f>
        <v>Não</v>
      </c>
    </row>
    <row r="319" spans="1:7" x14ac:dyDescent="0.2">
      <c r="A319" s="4" t="s">
        <v>351</v>
      </c>
      <c r="B319" s="4" t="s">
        <v>7</v>
      </c>
      <c r="C319" s="4">
        <v>56.2</v>
      </c>
      <c r="D319" s="7">
        <f t="shared" si="12"/>
        <v>3.9878849496241361E-2</v>
      </c>
      <c r="E319" s="7">
        <f t="shared" si="13"/>
        <v>1.096160302866668E-2</v>
      </c>
      <c r="F319" s="8" t="str">
        <f t="shared" si="14"/>
        <v>Não</v>
      </c>
      <c r="G319" s="8" t="str">
        <f>IF(OR(C319&lt;$K$75,C319&gt;$K$76),"Sim","Não")</f>
        <v>Não</v>
      </c>
    </row>
    <row r="320" spans="1:7" x14ac:dyDescent="0.2">
      <c r="A320" s="4" t="s">
        <v>352</v>
      </c>
      <c r="B320" s="4" t="s">
        <v>7</v>
      </c>
      <c r="C320" s="4">
        <v>41.02</v>
      </c>
      <c r="D320" s="7">
        <f t="shared" si="12"/>
        <v>1.2811313867399117E-2</v>
      </c>
      <c r="E320" s="7">
        <f t="shared" si="13"/>
        <v>227.26474020767947</v>
      </c>
      <c r="F320" s="8" t="str">
        <f t="shared" si="14"/>
        <v>Não</v>
      </c>
      <c r="G320" s="8" t="str">
        <f>IF(OR(C320&lt;$K$75,C320&gt;$K$76),"Sim","Não")</f>
        <v>Não</v>
      </c>
    </row>
    <row r="321" spans="1:7" x14ac:dyDescent="0.2">
      <c r="A321" s="4" t="s">
        <v>353</v>
      </c>
      <c r="B321" s="4" t="s">
        <v>7</v>
      </c>
      <c r="C321" s="4">
        <v>50.98</v>
      </c>
      <c r="D321" s="7">
        <f t="shared" si="12"/>
        <v>3.4993271622391901E-2</v>
      </c>
      <c r="E321" s="7">
        <f t="shared" si="13"/>
        <v>26.166317882098369</v>
      </c>
      <c r="F321" s="8" t="str">
        <f t="shared" si="14"/>
        <v>Não</v>
      </c>
      <c r="G321" s="8" t="str">
        <f>IF(OR(C321&lt;$K$75,C321&gt;$K$76),"Sim","Não")</f>
        <v>Não</v>
      </c>
    </row>
    <row r="322" spans="1:7" x14ac:dyDescent="0.2">
      <c r="A322" s="4" t="s">
        <v>354</v>
      </c>
      <c r="B322" s="4" t="s">
        <v>7</v>
      </c>
      <c r="C322" s="4">
        <v>49.46</v>
      </c>
      <c r="D322" s="7">
        <f t="shared" si="12"/>
        <v>3.2005580239711638E-2</v>
      </c>
      <c r="E322" s="7">
        <f t="shared" si="13"/>
        <v>44.027236951865738</v>
      </c>
      <c r="F322" s="8" t="str">
        <f t="shared" si="14"/>
        <v>Não</v>
      </c>
      <c r="G322" s="8" t="str">
        <f>IF(OR(C322&lt;$K$75,C322&gt;$K$76),"Sim","Não")</f>
        <v>Não</v>
      </c>
    </row>
    <row r="323" spans="1:7" x14ac:dyDescent="0.2">
      <c r="A323" s="4" t="s">
        <v>355</v>
      </c>
      <c r="B323" s="4" t="s">
        <v>7</v>
      </c>
      <c r="C323" s="4">
        <v>43.86</v>
      </c>
      <c r="D323" s="7">
        <f t="shared" ref="D323:D386" si="15">_xlfn.NORM.DIST(C323,$J$35,$J$36,0)</f>
        <v>1.8875839728720714E-2</v>
      </c>
      <c r="E323" s="7">
        <f t="shared" ref="E323:E386" si="16">(C323-AVERAGE($C$2:$C$646))^2</f>
        <v>149.70262299837728</v>
      </c>
      <c r="F323" s="8" t="str">
        <f t="shared" ref="F323:F386" si="17">IF(C323-$J$35&gt;$J$36*3,"Sim","Não")</f>
        <v>Não</v>
      </c>
      <c r="G323" s="8" t="str">
        <f>IF(OR(C323&lt;$K$75,C323&gt;$K$76),"Sim","Não")</f>
        <v>Não</v>
      </c>
    </row>
    <row r="324" spans="1:7" x14ac:dyDescent="0.2">
      <c r="A324" s="4" t="s">
        <v>356</v>
      </c>
      <c r="B324" s="4" t="s">
        <v>7</v>
      </c>
      <c r="C324" s="4">
        <v>53.26</v>
      </c>
      <c r="D324" s="7">
        <f t="shared" si="15"/>
        <v>3.831083497760656E-2</v>
      </c>
      <c r="E324" s="7">
        <f t="shared" si="16"/>
        <v>8.038939277447227</v>
      </c>
      <c r="F324" s="8" t="str">
        <f t="shared" si="17"/>
        <v>Não</v>
      </c>
      <c r="G324" s="8" t="str">
        <f>IF(OR(C324&lt;$K$75,C324&gt;$K$76),"Sim","Não")</f>
        <v>Não</v>
      </c>
    </row>
    <row r="325" spans="1:7" x14ac:dyDescent="0.2">
      <c r="A325" s="4" t="s">
        <v>357</v>
      </c>
      <c r="B325" s="4" t="s">
        <v>7</v>
      </c>
      <c r="C325" s="4">
        <v>54.59</v>
      </c>
      <c r="D325" s="7">
        <f t="shared" si="15"/>
        <v>3.9432040037270286E-2</v>
      </c>
      <c r="E325" s="7">
        <f t="shared" si="16"/>
        <v>2.2659350914007188</v>
      </c>
      <c r="F325" s="8" t="str">
        <f t="shared" si="17"/>
        <v>Não</v>
      </c>
      <c r="G325" s="8" t="str">
        <f>IF(OR(C325&lt;$K$75,C325&gt;$K$76),"Sim","Não")</f>
        <v>Não</v>
      </c>
    </row>
    <row r="326" spans="1:7" x14ac:dyDescent="0.2">
      <c r="A326" s="4" t="s">
        <v>358</v>
      </c>
      <c r="B326" s="4" t="s">
        <v>7</v>
      </c>
      <c r="C326" s="4">
        <v>50.73</v>
      </c>
      <c r="D326" s="7">
        <f t="shared" si="15"/>
        <v>3.453812243347841E-2</v>
      </c>
      <c r="E326" s="7">
        <f t="shared" si="16"/>
        <v>28.786469044889063</v>
      </c>
      <c r="F326" s="8" t="str">
        <f t="shared" si="17"/>
        <v>Não</v>
      </c>
      <c r="G326" s="8" t="str">
        <f>IF(OR(C326&lt;$K$75,C326&gt;$K$76),"Sim","Não")</f>
        <v>Não</v>
      </c>
    </row>
    <row r="327" spans="1:7" x14ac:dyDescent="0.2">
      <c r="A327" s="4" t="s">
        <v>359</v>
      </c>
      <c r="B327" s="4" t="s">
        <v>7</v>
      </c>
      <c r="C327" s="4">
        <v>47.49</v>
      </c>
      <c r="D327" s="7">
        <f t="shared" si="15"/>
        <v>2.7546888701657654E-2</v>
      </c>
      <c r="E327" s="7">
        <f t="shared" si="16"/>
        <v>74.051228114656382</v>
      </c>
      <c r="F327" s="8" t="str">
        <f t="shared" si="17"/>
        <v>Não</v>
      </c>
      <c r="G327" s="8" t="str">
        <f>IF(OR(C327&lt;$K$75,C327&gt;$K$76),"Sim","Não")</f>
        <v>Não</v>
      </c>
    </row>
    <row r="328" spans="1:7" x14ac:dyDescent="0.2">
      <c r="A328" s="4" t="s">
        <v>360</v>
      </c>
      <c r="B328" s="4" t="s">
        <v>7</v>
      </c>
      <c r="C328" s="4">
        <v>49</v>
      </c>
      <c r="D328" s="7">
        <f t="shared" si="15"/>
        <v>3.1011272429594717E-2</v>
      </c>
      <c r="E328" s="7">
        <f t="shared" si="16"/>
        <v>50.343315091400626</v>
      </c>
      <c r="F328" s="8" t="str">
        <f t="shared" si="17"/>
        <v>Não</v>
      </c>
      <c r="G328" s="8" t="str">
        <f>IF(OR(C328&lt;$K$75,C328&gt;$K$76),"Sim","Não")</f>
        <v>Não</v>
      </c>
    </row>
    <row r="329" spans="1:7" x14ac:dyDescent="0.2">
      <c r="A329" s="4" t="s">
        <v>361</v>
      </c>
      <c r="B329" s="4" t="s">
        <v>7</v>
      </c>
      <c r="C329" s="4">
        <v>63.28</v>
      </c>
      <c r="D329" s="7">
        <f t="shared" si="15"/>
        <v>3.0814093255032895E-2</v>
      </c>
      <c r="E329" s="7">
        <f t="shared" si="16"/>
        <v>51.619880672796256</v>
      </c>
      <c r="F329" s="8" t="str">
        <f t="shared" si="17"/>
        <v>Não</v>
      </c>
      <c r="G329" s="8" t="str">
        <f>IF(OR(C329&lt;$K$75,C329&gt;$K$76),"Sim","Não")</f>
        <v>Não</v>
      </c>
    </row>
    <row r="330" spans="1:7" x14ac:dyDescent="0.2">
      <c r="A330" s="4" t="s">
        <v>362</v>
      </c>
      <c r="B330" s="4" t="s">
        <v>7</v>
      </c>
      <c r="C330" s="4">
        <v>46.04</v>
      </c>
      <c r="D330" s="7">
        <f t="shared" si="15"/>
        <v>2.4063343997142887E-2</v>
      </c>
      <c r="E330" s="7">
        <f t="shared" si="16"/>
        <v>101.10910485884244</v>
      </c>
      <c r="F330" s="8" t="str">
        <f t="shared" si="17"/>
        <v>Não</v>
      </c>
      <c r="G330" s="8" t="str">
        <f>IF(OR(C330&lt;$K$75,C330&gt;$K$76),"Sim","Não")</f>
        <v>Não</v>
      </c>
    </row>
    <row r="331" spans="1:7" x14ac:dyDescent="0.2">
      <c r="A331" s="4" t="s">
        <v>363</v>
      </c>
      <c r="B331" s="4" t="s">
        <v>7</v>
      </c>
      <c r="C331" s="4">
        <v>61.48</v>
      </c>
      <c r="D331" s="7">
        <f t="shared" si="15"/>
        <v>3.4502158990282715E-2</v>
      </c>
      <c r="E331" s="7">
        <f t="shared" si="16"/>
        <v>28.994969044889196</v>
      </c>
      <c r="F331" s="8" t="str">
        <f t="shared" si="17"/>
        <v>Não</v>
      </c>
      <c r="G331" s="8" t="str">
        <f>IF(OR(C331&lt;$K$75,C331&gt;$K$76),"Sim","Não")</f>
        <v>Não</v>
      </c>
    </row>
    <row r="332" spans="1:7" x14ac:dyDescent="0.2">
      <c r="A332" s="4" t="s">
        <v>364</v>
      </c>
      <c r="B332" s="4" t="s">
        <v>7</v>
      </c>
      <c r="C332" s="4">
        <v>68.61</v>
      </c>
      <c r="D332" s="7">
        <f t="shared" si="15"/>
        <v>1.8234774813212156E-2</v>
      </c>
      <c r="E332" s="7">
        <f t="shared" si="16"/>
        <v>156.61765788209865</v>
      </c>
      <c r="F332" s="8" t="str">
        <f t="shared" si="17"/>
        <v>Não</v>
      </c>
      <c r="G332" s="8" t="str">
        <f>IF(OR(C332&lt;$K$75,C332&gt;$K$76),"Sim","Não")</f>
        <v>Não</v>
      </c>
    </row>
    <row r="333" spans="1:7" x14ac:dyDescent="0.2">
      <c r="A333" s="4" t="s">
        <v>365</v>
      </c>
      <c r="B333" s="4" t="s">
        <v>7</v>
      </c>
      <c r="C333" s="4">
        <v>50.87</v>
      </c>
      <c r="D333" s="7">
        <f t="shared" si="15"/>
        <v>3.4794948994868055E-2</v>
      </c>
      <c r="E333" s="7">
        <f t="shared" si="16"/>
        <v>27.303784393726268</v>
      </c>
      <c r="F333" s="8" t="str">
        <f t="shared" si="17"/>
        <v>Não</v>
      </c>
      <c r="G333" s="8" t="str">
        <f>IF(OR(C333&lt;$K$75,C333&gt;$K$76),"Sim","Não")</f>
        <v>Não</v>
      </c>
    </row>
    <row r="334" spans="1:7" x14ac:dyDescent="0.2">
      <c r="A334" s="4" t="s">
        <v>366</v>
      </c>
      <c r="B334" s="4" t="s">
        <v>7</v>
      </c>
      <c r="C334" s="4">
        <v>56.43</v>
      </c>
      <c r="D334" s="7">
        <f t="shared" si="15"/>
        <v>3.985871693859571E-2</v>
      </c>
      <c r="E334" s="7">
        <f t="shared" si="16"/>
        <v>0.1120225332612283</v>
      </c>
      <c r="F334" s="8" t="str">
        <f t="shared" si="17"/>
        <v>Não</v>
      </c>
      <c r="G334" s="8" t="str">
        <f>IF(OR(C334&lt;$K$75,C334&gt;$K$76),"Sim","Não")</f>
        <v>Não</v>
      </c>
    </row>
    <row r="335" spans="1:7" x14ac:dyDescent="0.2">
      <c r="A335" s="4" t="s">
        <v>367</v>
      </c>
      <c r="B335" s="4" t="s">
        <v>7</v>
      </c>
      <c r="C335" s="4">
        <v>61.41</v>
      </c>
      <c r="D335" s="7">
        <f t="shared" si="15"/>
        <v>3.4631518726467393E-2</v>
      </c>
      <c r="E335" s="7">
        <f t="shared" si="16"/>
        <v>28.246011370470587</v>
      </c>
      <c r="F335" s="8" t="str">
        <f t="shared" si="17"/>
        <v>Não</v>
      </c>
      <c r="G335" s="8" t="str">
        <f>IF(OR(C335&lt;$K$75,C335&gt;$K$76),"Sim","Não")</f>
        <v>Não</v>
      </c>
    </row>
    <row r="336" spans="1:7" x14ac:dyDescent="0.2">
      <c r="A336" s="4" t="s">
        <v>368</v>
      </c>
      <c r="B336" s="4" t="s">
        <v>7</v>
      </c>
      <c r="C336" s="4">
        <v>57.22</v>
      </c>
      <c r="D336" s="7">
        <f t="shared" si="15"/>
        <v>3.9629758997919054E-2</v>
      </c>
      <c r="E336" s="7">
        <f t="shared" si="16"/>
        <v>1.264944858842636</v>
      </c>
      <c r="F336" s="8" t="str">
        <f t="shared" si="17"/>
        <v>Não</v>
      </c>
      <c r="G336" s="8" t="str">
        <f>IF(OR(C336&lt;$K$75,C336&gt;$K$76),"Sim","Não")</f>
        <v>Não</v>
      </c>
    </row>
    <row r="337" spans="1:7" x14ac:dyDescent="0.2">
      <c r="A337" s="4" t="s">
        <v>369</v>
      </c>
      <c r="B337" s="4" t="s">
        <v>7</v>
      </c>
      <c r="C337" s="4">
        <v>64.7</v>
      </c>
      <c r="D337" s="7">
        <f t="shared" si="15"/>
        <v>2.7548321062024154E-2</v>
      </c>
      <c r="E337" s="7">
        <f t="shared" si="16"/>
        <v>74.040822068145147</v>
      </c>
      <c r="F337" s="8" t="str">
        <f t="shared" si="17"/>
        <v>Não</v>
      </c>
      <c r="G337" s="8" t="str">
        <f>IF(OR(C337&lt;$K$75,C337&gt;$K$76),"Sim","Não")</f>
        <v>Não</v>
      </c>
    </row>
    <row r="338" spans="1:7" x14ac:dyDescent="0.2">
      <c r="A338" s="4" t="s">
        <v>370</v>
      </c>
      <c r="B338" s="4" t="s">
        <v>7</v>
      </c>
      <c r="C338" s="4">
        <v>62.42</v>
      </c>
      <c r="D338" s="7">
        <f t="shared" si="15"/>
        <v>3.2655854167140966E-2</v>
      </c>
      <c r="E338" s="7">
        <f t="shared" si="16"/>
        <v>40.001800672796243</v>
      </c>
      <c r="F338" s="8" t="str">
        <f t="shared" si="17"/>
        <v>Não</v>
      </c>
      <c r="G338" s="8" t="str">
        <f>IF(OR(C338&lt;$K$75,C338&gt;$K$76),"Sim","Não")</f>
        <v>Não</v>
      </c>
    </row>
    <row r="339" spans="1:7" x14ac:dyDescent="0.2">
      <c r="A339" s="4" t="s">
        <v>371</v>
      </c>
      <c r="B339" s="4" t="s">
        <v>7</v>
      </c>
      <c r="C339" s="4">
        <v>57.85</v>
      </c>
      <c r="D339" s="7">
        <f t="shared" si="15"/>
        <v>3.9272174065766094E-2</v>
      </c>
      <c r="E339" s="7">
        <f t="shared" si="16"/>
        <v>3.0789639286100972</v>
      </c>
      <c r="F339" s="8" t="str">
        <f t="shared" si="17"/>
        <v>Não</v>
      </c>
      <c r="G339" s="8" t="str">
        <f>IF(OR(C339&lt;$K$75,C339&gt;$K$76),"Sim","Não")</f>
        <v>Não</v>
      </c>
    </row>
    <row r="340" spans="1:7" x14ac:dyDescent="0.2">
      <c r="A340" s="4" t="s">
        <v>372</v>
      </c>
      <c r="B340" s="4" t="s">
        <v>7</v>
      </c>
      <c r="C340" s="4">
        <v>35.450000000000003</v>
      </c>
      <c r="D340" s="7">
        <f t="shared" si="15"/>
        <v>4.7406192113124464E-3</v>
      </c>
      <c r="E340" s="7">
        <f t="shared" si="16"/>
        <v>426.22850811465605</v>
      </c>
      <c r="F340" s="8" t="str">
        <f t="shared" si="17"/>
        <v>Não</v>
      </c>
      <c r="G340" s="8" t="str">
        <f>IF(OR(C340&lt;$K$75,C340&gt;$K$76),"Sim","Não")</f>
        <v>Sim</v>
      </c>
    </row>
    <row r="341" spans="1:7" x14ac:dyDescent="0.2">
      <c r="A341" s="4" t="s">
        <v>373</v>
      </c>
      <c r="B341" s="4" t="s">
        <v>7</v>
      </c>
      <c r="C341" s="4">
        <v>52.1</v>
      </c>
      <c r="D341" s="7">
        <f t="shared" si="15"/>
        <v>3.682369220415431E-2</v>
      </c>
      <c r="E341" s="7">
        <f t="shared" si="16"/>
        <v>15.962440672796021</v>
      </c>
      <c r="F341" s="8" t="str">
        <f t="shared" si="17"/>
        <v>Não</v>
      </c>
      <c r="G341" s="8" t="str">
        <f>IF(OR(C341&lt;$K$75,C341&gt;$K$76),"Sim","Não")</f>
        <v>Não</v>
      </c>
    </row>
    <row r="342" spans="1:7" x14ac:dyDescent="0.2">
      <c r="A342" s="4" t="s">
        <v>374</v>
      </c>
      <c r="B342" s="4" t="s">
        <v>7</v>
      </c>
      <c r="C342" s="4">
        <v>68.03</v>
      </c>
      <c r="D342" s="7">
        <f t="shared" si="15"/>
        <v>1.9573700021440002E-2</v>
      </c>
      <c r="E342" s="7">
        <f t="shared" si="16"/>
        <v>142.43700857977311</v>
      </c>
      <c r="F342" s="8" t="str">
        <f t="shared" si="17"/>
        <v>Não</v>
      </c>
      <c r="G342" s="8" t="str">
        <f>IF(OR(C342&lt;$K$75,C342&gt;$K$76),"Sim","Não")</f>
        <v>Não</v>
      </c>
    </row>
    <row r="343" spans="1:7" x14ac:dyDescent="0.2">
      <c r="A343" s="4" t="s">
        <v>375</v>
      </c>
      <c r="B343" s="4" t="s">
        <v>7</v>
      </c>
      <c r="C343" s="4">
        <v>42.87</v>
      </c>
      <c r="D343" s="7">
        <f t="shared" si="15"/>
        <v>1.6642108502734215E-2</v>
      </c>
      <c r="E343" s="7">
        <f t="shared" si="16"/>
        <v>174.90862160302848</v>
      </c>
      <c r="F343" s="8" t="str">
        <f t="shared" si="17"/>
        <v>Não</v>
      </c>
      <c r="G343" s="8" t="str">
        <f>IF(OR(C343&lt;$K$75,C343&gt;$K$76),"Sim","Não")</f>
        <v>Não</v>
      </c>
    </row>
    <row r="344" spans="1:7" x14ac:dyDescent="0.2">
      <c r="A344" s="4" t="s">
        <v>376</v>
      </c>
      <c r="B344" s="4" t="s">
        <v>7</v>
      </c>
      <c r="C344" s="4">
        <v>50.76</v>
      </c>
      <c r="D344" s="7">
        <f t="shared" si="15"/>
        <v>3.4593567044749994E-2</v>
      </c>
      <c r="E344" s="7">
        <f t="shared" si="16"/>
        <v>28.465450905354167</v>
      </c>
      <c r="F344" s="8" t="str">
        <f t="shared" si="17"/>
        <v>Não</v>
      </c>
      <c r="G344" s="8" t="str">
        <f>IF(OR(C344&lt;$K$75,C344&gt;$K$76),"Sim","Não")</f>
        <v>Não</v>
      </c>
    </row>
    <row r="345" spans="1:7" x14ac:dyDescent="0.2">
      <c r="A345" s="4" t="s">
        <v>377</v>
      </c>
      <c r="B345" s="4" t="s">
        <v>7</v>
      </c>
      <c r="C345" s="4">
        <v>42.84</v>
      </c>
      <c r="D345" s="7">
        <f t="shared" si="15"/>
        <v>1.6576179194928351E-2</v>
      </c>
      <c r="E345" s="7">
        <f t="shared" si="16"/>
        <v>175.70303974256322</v>
      </c>
      <c r="F345" s="8" t="str">
        <f t="shared" si="17"/>
        <v>Não</v>
      </c>
      <c r="G345" s="8" t="str">
        <f>IF(OR(C345&lt;$K$75,C345&gt;$K$76),"Sim","Não")</f>
        <v>Não</v>
      </c>
    </row>
    <row r="346" spans="1:7" x14ac:dyDescent="0.2">
      <c r="A346" s="4" t="s">
        <v>378</v>
      </c>
      <c r="B346" s="4" t="s">
        <v>7</v>
      </c>
      <c r="C346" s="4">
        <v>62</v>
      </c>
      <c r="D346" s="7">
        <f t="shared" si="15"/>
        <v>3.3504805821247888E-2</v>
      </c>
      <c r="E346" s="7">
        <f t="shared" si="16"/>
        <v>34.865454626284588</v>
      </c>
      <c r="F346" s="8" t="str">
        <f t="shared" si="17"/>
        <v>Não</v>
      </c>
      <c r="G346" s="8" t="str">
        <f>IF(OR(C346&lt;$K$75,C346&gt;$K$76),"Sim","Não")</f>
        <v>Não</v>
      </c>
    </row>
    <row r="347" spans="1:7" x14ac:dyDescent="0.2">
      <c r="A347" s="4" t="s">
        <v>379</v>
      </c>
      <c r="B347" s="4" t="s">
        <v>7</v>
      </c>
      <c r="C347" s="4">
        <v>54.21</v>
      </c>
      <c r="D347" s="7">
        <f t="shared" si="15"/>
        <v>3.917899637514529E-2</v>
      </c>
      <c r="E347" s="7">
        <f t="shared" si="16"/>
        <v>3.5543648588425794</v>
      </c>
      <c r="F347" s="8" t="str">
        <f t="shared" si="17"/>
        <v>Não</v>
      </c>
      <c r="G347" s="8" t="str">
        <f>IF(OR(C347&lt;$K$75,C347&gt;$K$76),"Sim","Não")</f>
        <v>Não</v>
      </c>
    </row>
    <row r="348" spans="1:7" x14ac:dyDescent="0.2">
      <c r="A348" s="4" t="s">
        <v>380</v>
      </c>
      <c r="B348" s="4" t="s">
        <v>7</v>
      </c>
      <c r="C348" s="4">
        <v>60.75</v>
      </c>
      <c r="D348" s="7">
        <f t="shared" si="15"/>
        <v>3.5789031367534335E-2</v>
      </c>
      <c r="E348" s="7">
        <f t="shared" si="16"/>
        <v>21.666210440238054</v>
      </c>
      <c r="F348" s="8" t="str">
        <f t="shared" si="17"/>
        <v>Não</v>
      </c>
      <c r="G348" s="8" t="str">
        <f>IF(OR(C348&lt;$K$75,C348&gt;$K$76),"Sim","Não")</f>
        <v>Não</v>
      </c>
    </row>
    <row r="349" spans="1:7" x14ac:dyDescent="0.2">
      <c r="A349" s="4" t="s">
        <v>381</v>
      </c>
      <c r="B349" s="4" t="s">
        <v>7</v>
      </c>
      <c r="C349" s="4">
        <v>65.23</v>
      </c>
      <c r="D349" s="7">
        <f t="shared" si="15"/>
        <v>2.6284076100482352E-2</v>
      </c>
      <c r="E349" s="7">
        <f t="shared" si="16"/>
        <v>83.442701603028908</v>
      </c>
      <c r="F349" s="8" t="str">
        <f t="shared" si="17"/>
        <v>Não</v>
      </c>
      <c r="G349" s="8" t="str">
        <f>IF(OR(C349&lt;$K$75,C349&gt;$K$76),"Sim","Não")</f>
        <v>Não</v>
      </c>
    </row>
    <row r="350" spans="1:7" x14ac:dyDescent="0.2">
      <c r="A350" s="4" t="s">
        <v>382</v>
      </c>
      <c r="B350" s="4" t="s">
        <v>7</v>
      </c>
      <c r="C350" s="4">
        <v>59.49</v>
      </c>
      <c r="D350" s="7">
        <f t="shared" si="15"/>
        <v>3.764947887394892E-2</v>
      </c>
      <c r="E350" s="7">
        <f t="shared" si="16"/>
        <v>11.523972300703159</v>
      </c>
      <c r="F350" s="8" t="str">
        <f t="shared" si="17"/>
        <v>Não</v>
      </c>
      <c r="G350" s="8" t="str">
        <f>IF(OR(C350&lt;$K$75,C350&gt;$K$76),"Sim","Não")</f>
        <v>Não</v>
      </c>
    </row>
    <row r="351" spans="1:7" x14ac:dyDescent="0.2">
      <c r="A351" s="4" t="s">
        <v>383</v>
      </c>
      <c r="B351" s="4" t="s">
        <v>7</v>
      </c>
      <c r="C351" s="4">
        <v>57.69</v>
      </c>
      <c r="D351" s="7">
        <f t="shared" si="15"/>
        <v>3.9377475823780823E-2</v>
      </c>
      <c r="E351" s="7">
        <f t="shared" si="16"/>
        <v>2.5430606727961282</v>
      </c>
      <c r="F351" s="8" t="str">
        <f t="shared" si="17"/>
        <v>Não</v>
      </c>
      <c r="G351" s="8" t="str">
        <f>IF(OR(C351&lt;$K$75,C351&gt;$K$76),"Sim","Não")</f>
        <v>Não</v>
      </c>
    </row>
    <row r="352" spans="1:7" x14ac:dyDescent="0.2">
      <c r="A352" s="4" t="s">
        <v>384</v>
      </c>
      <c r="B352" s="4" t="s">
        <v>7</v>
      </c>
      <c r="C352" s="4">
        <v>67.39</v>
      </c>
      <c r="D352" s="7">
        <f t="shared" si="15"/>
        <v>2.1083099198094243E-2</v>
      </c>
      <c r="E352" s="7">
        <f t="shared" si="16"/>
        <v>127.57019555651726</v>
      </c>
      <c r="F352" s="8" t="str">
        <f t="shared" si="17"/>
        <v>Não</v>
      </c>
      <c r="G352" s="8" t="str">
        <f>IF(OR(C352&lt;$K$75,C352&gt;$K$76),"Sim","Não")</f>
        <v>Não</v>
      </c>
    </row>
    <row r="353" spans="1:7" x14ac:dyDescent="0.2">
      <c r="A353" s="4" t="s">
        <v>385</v>
      </c>
      <c r="B353" s="4" t="s">
        <v>7</v>
      </c>
      <c r="C353" s="4">
        <v>71.95</v>
      </c>
      <c r="D353" s="7">
        <f t="shared" si="15"/>
        <v>1.1357461181796799E-2</v>
      </c>
      <c r="E353" s="7">
        <f t="shared" si="16"/>
        <v>251.3714383472151</v>
      </c>
      <c r="F353" s="8" t="str">
        <f t="shared" si="17"/>
        <v>Não</v>
      </c>
      <c r="G353" s="8" t="str">
        <f>IF(OR(C353&lt;$K$75,C353&gt;$K$76),"Sim","Não")</f>
        <v>Não</v>
      </c>
    </row>
    <row r="354" spans="1:7" x14ac:dyDescent="0.2">
      <c r="A354" s="4" t="s">
        <v>386</v>
      </c>
      <c r="B354" s="4" t="s">
        <v>7</v>
      </c>
      <c r="C354" s="4">
        <v>69.63</v>
      </c>
      <c r="D354" s="7">
        <f t="shared" si="15"/>
        <v>1.5967675870249894E-2</v>
      </c>
      <c r="E354" s="7">
        <f t="shared" si="16"/>
        <v>183.18804113791251</v>
      </c>
      <c r="F354" s="8" t="str">
        <f t="shared" si="17"/>
        <v>Não</v>
      </c>
      <c r="G354" s="8" t="str">
        <f>IF(OR(C354&lt;$K$75,C354&gt;$K$76),"Sim","Não")</f>
        <v>Não</v>
      </c>
    </row>
    <row r="355" spans="1:7" x14ac:dyDescent="0.2">
      <c r="A355" s="4" t="s">
        <v>387</v>
      </c>
      <c r="B355" s="4" t="s">
        <v>7</v>
      </c>
      <c r="C355" s="4">
        <v>63.92</v>
      </c>
      <c r="D355" s="7">
        <f t="shared" si="15"/>
        <v>2.9370003318843436E-2</v>
      </c>
      <c r="E355" s="7">
        <f t="shared" si="16"/>
        <v>61.22589369605209</v>
      </c>
      <c r="F355" s="8" t="str">
        <f t="shared" si="17"/>
        <v>Não</v>
      </c>
      <c r="G355" s="8" t="str">
        <f>IF(OR(C355&lt;$K$75,C355&gt;$K$76),"Sim","Não")</f>
        <v>Não</v>
      </c>
    </row>
    <row r="356" spans="1:7" x14ac:dyDescent="0.2">
      <c r="A356" s="4" t="s">
        <v>388</v>
      </c>
      <c r="B356" s="4" t="s">
        <v>7</v>
      </c>
      <c r="C356" s="4">
        <v>69.819999999999993</v>
      </c>
      <c r="D356" s="7">
        <f t="shared" si="15"/>
        <v>1.55597448644899E-2</v>
      </c>
      <c r="E356" s="7">
        <f t="shared" si="16"/>
        <v>188.36732625419151</v>
      </c>
      <c r="F356" s="8" t="str">
        <f t="shared" si="17"/>
        <v>Não</v>
      </c>
      <c r="G356" s="8" t="str">
        <f>IF(OR(C356&lt;$K$75,C356&gt;$K$76),"Sim","Não")</f>
        <v>Não</v>
      </c>
    </row>
    <row r="357" spans="1:7" x14ac:dyDescent="0.2">
      <c r="A357" s="4" t="s">
        <v>389</v>
      </c>
      <c r="B357" s="4" t="s">
        <v>7</v>
      </c>
      <c r="C357" s="4">
        <v>52.85</v>
      </c>
      <c r="D357" s="7">
        <f t="shared" si="15"/>
        <v>3.7836557244904465E-2</v>
      </c>
      <c r="E357" s="7">
        <f t="shared" si="16"/>
        <v>10.531987184423944</v>
      </c>
      <c r="F357" s="8" t="str">
        <f t="shared" si="17"/>
        <v>Não</v>
      </c>
      <c r="G357" s="8" t="str">
        <f>IF(OR(C357&lt;$K$75,C357&gt;$K$76),"Sim","Não")</f>
        <v>Não</v>
      </c>
    </row>
    <row r="358" spans="1:7" x14ac:dyDescent="0.2">
      <c r="A358" s="4" t="s">
        <v>390</v>
      </c>
      <c r="B358" s="4" t="s">
        <v>7</v>
      </c>
      <c r="C358" s="4">
        <v>75.349999999999994</v>
      </c>
      <c r="D358" s="7">
        <f t="shared" si="15"/>
        <v>6.2551799615669802E-3</v>
      </c>
      <c r="E358" s="7">
        <f t="shared" si="16"/>
        <v>370.74338253326135</v>
      </c>
      <c r="F358" s="8" t="str">
        <f t="shared" si="17"/>
        <v>Não</v>
      </c>
      <c r="G358" s="8" t="str">
        <f>IF(OR(C358&lt;$K$75,C358&gt;$K$76),"Sim","Não")</f>
        <v>Não</v>
      </c>
    </row>
    <row r="359" spans="1:7" x14ac:dyDescent="0.2">
      <c r="A359" s="4" t="s">
        <v>391</v>
      </c>
      <c r="B359" s="4" t="s">
        <v>7</v>
      </c>
      <c r="C359" s="4">
        <v>65.13</v>
      </c>
      <c r="D359" s="7">
        <f t="shared" si="15"/>
        <v>2.652378755237924E-2</v>
      </c>
      <c r="E359" s="7">
        <f t="shared" si="16"/>
        <v>81.625762068145022</v>
      </c>
      <c r="F359" s="8" t="str">
        <f t="shared" si="17"/>
        <v>Não</v>
      </c>
      <c r="G359" s="8" t="str">
        <f>IF(OR(C359&lt;$K$75,C359&gt;$K$76),"Sim","Não")</f>
        <v>Não</v>
      </c>
    </row>
    <row r="360" spans="1:7" x14ac:dyDescent="0.2">
      <c r="A360" s="4" t="s">
        <v>392</v>
      </c>
      <c r="B360" s="4" t="s">
        <v>7</v>
      </c>
      <c r="C360" s="4">
        <v>76.569999999999993</v>
      </c>
      <c r="D360" s="7">
        <f t="shared" si="15"/>
        <v>4.9097394781270048E-3</v>
      </c>
      <c r="E360" s="7">
        <f t="shared" si="16"/>
        <v>419.2132448588427</v>
      </c>
      <c r="F360" s="8" t="str">
        <f t="shared" si="17"/>
        <v>Não</v>
      </c>
      <c r="G360" s="8" t="str">
        <f>IF(OR(C360&lt;$K$75,C360&gt;$K$76),"Sim","Não")</f>
        <v>Sim</v>
      </c>
    </row>
    <row r="361" spans="1:7" x14ac:dyDescent="0.2">
      <c r="A361" s="4" t="s">
        <v>393</v>
      </c>
      <c r="B361" s="4" t="s">
        <v>7</v>
      </c>
      <c r="C361" s="4">
        <v>55.69</v>
      </c>
      <c r="D361" s="7">
        <f t="shared" si="15"/>
        <v>3.9848312603158749E-2</v>
      </c>
      <c r="E361" s="7">
        <f t="shared" si="16"/>
        <v>0.16426997512168173</v>
      </c>
      <c r="F361" s="8" t="str">
        <f t="shared" si="17"/>
        <v>Não</v>
      </c>
      <c r="G361" s="8" t="str">
        <f>IF(OR(C361&lt;$K$75,C361&gt;$K$76),"Sim","Não")</f>
        <v>Não</v>
      </c>
    </row>
    <row r="362" spans="1:7" x14ac:dyDescent="0.2">
      <c r="A362" s="4" t="s">
        <v>394</v>
      </c>
      <c r="B362" s="4" t="s">
        <v>7</v>
      </c>
      <c r="C362" s="4">
        <v>68.180000000000007</v>
      </c>
      <c r="D362" s="7">
        <f t="shared" si="15"/>
        <v>1.9224474810628871E-2</v>
      </c>
      <c r="E362" s="7">
        <f t="shared" si="16"/>
        <v>146.03991788209882</v>
      </c>
      <c r="F362" s="8" t="str">
        <f t="shared" si="17"/>
        <v>Não</v>
      </c>
      <c r="G362" s="8" t="str">
        <f>IF(OR(C362&lt;$K$75,C362&gt;$K$76),"Sim","Não")</f>
        <v>Não</v>
      </c>
    </row>
    <row r="363" spans="1:7" x14ac:dyDescent="0.2">
      <c r="A363" s="4" t="s">
        <v>395</v>
      </c>
      <c r="B363" s="4" t="s">
        <v>7</v>
      </c>
      <c r="C363" s="4">
        <v>65.61</v>
      </c>
      <c r="D363" s="7">
        <f t="shared" si="15"/>
        <v>2.5369631981076869E-2</v>
      </c>
      <c r="E363" s="7">
        <f t="shared" si="16"/>
        <v>90.529471835586975</v>
      </c>
      <c r="F363" s="8" t="str">
        <f t="shared" si="17"/>
        <v>Não</v>
      </c>
      <c r="G363" s="8" t="str">
        <f>IF(OR(C363&lt;$K$75,C363&gt;$K$76),"Sim","Não")</f>
        <v>Não</v>
      </c>
    </row>
    <row r="364" spans="1:7" x14ac:dyDescent="0.2">
      <c r="A364" s="4" t="s">
        <v>396</v>
      </c>
      <c r="B364" s="4" t="s">
        <v>7</v>
      </c>
      <c r="C364" s="4">
        <v>68.150000000000006</v>
      </c>
      <c r="D364" s="7">
        <f t="shared" si="15"/>
        <v>1.9294164864723719E-2</v>
      </c>
      <c r="E364" s="7">
        <f t="shared" si="16"/>
        <v>145.31573602163368</v>
      </c>
      <c r="F364" s="8" t="str">
        <f t="shared" si="17"/>
        <v>Não</v>
      </c>
      <c r="G364" s="8" t="str">
        <f>IF(OR(C364&lt;$K$75,C364&gt;$K$76),"Sim","Não")</f>
        <v>Não</v>
      </c>
    </row>
    <row r="365" spans="1:7" x14ac:dyDescent="0.2">
      <c r="A365" s="4" t="s">
        <v>397</v>
      </c>
      <c r="B365" s="4" t="s">
        <v>7</v>
      </c>
      <c r="C365" s="4">
        <v>76.97</v>
      </c>
      <c r="D365" s="7">
        <f t="shared" si="15"/>
        <v>4.520292857741904E-3</v>
      </c>
      <c r="E365" s="7">
        <f t="shared" si="16"/>
        <v>435.75300299837784</v>
      </c>
      <c r="F365" s="8" t="str">
        <f t="shared" si="17"/>
        <v>Não</v>
      </c>
      <c r="G365" s="8" t="str">
        <f>IF(OR(C365&lt;$K$75,C365&gt;$K$76),"Sim","Não")</f>
        <v>Sim</v>
      </c>
    </row>
    <row r="366" spans="1:7" x14ac:dyDescent="0.2">
      <c r="A366" s="4" t="s">
        <v>398</v>
      </c>
      <c r="B366" s="4" t="s">
        <v>7</v>
      </c>
      <c r="C366" s="4">
        <v>71.64</v>
      </c>
      <c r="D366" s="7">
        <f t="shared" si="15"/>
        <v>1.1923506361181363E-2</v>
      </c>
      <c r="E366" s="7">
        <f t="shared" si="16"/>
        <v>241.63762578907549</v>
      </c>
      <c r="F366" s="8" t="str">
        <f t="shared" si="17"/>
        <v>Não</v>
      </c>
      <c r="G366" s="8" t="str">
        <f>IF(OR(C366&lt;$K$75,C366&gt;$K$76),"Sim","Não")</f>
        <v>Não</v>
      </c>
    </row>
    <row r="367" spans="1:7" x14ac:dyDescent="0.2">
      <c r="A367" s="4" t="s">
        <v>399</v>
      </c>
      <c r="B367" s="4" t="s">
        <v>7</v>
      </c>
      <c r="C367" s="4">
        <v>85.14</v>
      </c>
      <c r="D367" s="7">
        <f t="shared" si="15"/>
        <v>5.8902780898576498E-4</v>
      </c>
      <c r="E367" s="7">
        <f t="shared" si="16"/>
        <v>843.59446299837805</v>
      </c>
      <c r="F367" s="8" t="str">
        <f t="shared" si="17"/>
        <v>Não</v>
      </c>
      <c r="G367" s="8" t="str">
        <f>IF(OR(C367&lt;$K$75,C367&gt;$K$76),"Sim","Não")</f>
        <v>Sim</v>
      </c>
    </row>
    <row r="368" spans="1:7" x14ac:dyDescent="0.2">
      <c r="A368" s="4" t="s">
        <v>400</v>
      </c>
      <c r="B368" s="4" t="s">
        <v>7</v>
      </c>
      <c r="C368" s="4">
        <v>68.66</v>
      </c>
      <c r="D368" s="7">
        <f t="shared" si="15"/>
        <v>1.8120878336797801E-2</v>
      </c>
      <c r="E368" s="7">
        <f t="shared" si="16"/>
        <v>157.87162764954044</v>
      </c>
      <c r="F368" s="8" t="str">
        <f t="shared" si="17"/>
        <v>Não</v>
      </c>
      <c r="G368" s="8" t="str">
        <f>IF(OR(C368&lt;$K$75,C368&gt;$K$76),"Sim","Não")</f>
        <v>Não</v>
      </c>
    </row>
    <row r="369" spans="1:7" x14ac:dyDescent="0.2">
      <c r="A369" s="4" t="s">
        <v>401</v>
      </c>
      <c r="B369" s="4" t="s">
        <v>7</v>
      </c>
      <c r="C369" s="4">
        <v>69.540000000000006</v>
      </c>
      <c r="D369" s="7">
        <f t="shared" si="15"/>
        <v>1.616258687639522E-2</v>
      </c>
      <c r="E369" s="7">
        <f t="shared" si="16"/>
        <v>180.75989555651745</v>
      </c>
      <c r="F369" s="8" t="str">
        <f t="shared" si="17"/>
        <v>Não</v>
      </c>
      <c r="G369" s="8" t="str">
        <f>IF(OR(C369&lt;$K$75,C369&gt;$K$76),"Sim","Não")</f>
        <v>Não</v>
      </c>
    </row>
    <row r="370" spans="1:7" x14ac:dyDescent="0.2">
      <c r="A370" s="4" t="s">
        <v>402</v>
      </c>
      <c r="B370" s="4" t="s">
        <v>7</v>
      </c>
      <c r="C370" s="4">
        <v>62.15</v>
      </c>
      <c r="D370" s="7">
        <f t="shared" si="15"/>
        <v>3.3205823640895381E-2</v>
      </c>
      <c r="E370" s="7">
        <f t="shared" si="16"/>
        <v>36.659363928610155</v>
      </c>
      <c r="F370" s="8" t="str">
        <f t="shared" si="17"/>
        <v>Não</v>
      </c>
      <c r="G370" s="8" t="str">
        <f>IF(OR(C370&lt;$K$75,C370&gt;$K$76),"Sim","Não")</f>
        <v>Não</v>
      </c>
    </row>
    <row r="371" spans="1:7" x14ac:dyDescent="0.2">
      <c r="A371" s="4" t="s">
        <v>403</v>
      </c>
      <c r="B371" s="4" t="s">
        <v>7</v>
      </c>
      <c r="C371" s="4">
        <v>76.55</v>
      </c>
      <c r="D371" s="7">
        <f t="shared" si="15"/>
        <v>4.9298625809258961E-3</v>
      </c>
      <c r="E371" s="7">
        <f t="shared" si="16"/>
        <v>418.39465695186612</v>
      </c>
      <c r="F371" s="8" t="str">
        <f t="shared" si="17"/>
        <v>Não</v>
      </c>
      <c r="G371" s="8" t="str">
        <f>IF(OR(C371&lt;$K$75,C371&gt;$K$76),"Sim","Não")</f>
        <v>Sim</v>
      </c>
    </row>
    <row r="372" spans="1:7" x14ac:dyDescent="0.2">
      <c r="A372" s="4" t="s">
        <v>404</v>
      </c>
      <c r="B372" s="4" t="s">
        <v>7</v>
      </c>
      <c r="C372" s="4">
        <v>68.239999999999995</v>
      </c>
      <c r="D372" s="7">
        <f t="shared" si="15"/>
        <v>1.9085333979409435E-2</v>
      </c>
      <c r="E372" s="7">
        <f t="shared" si="16"/>
        <v>147.49368160302876</v>
      </c>
      <c r="F372" s="8" t="str">
        <f t="shared" si="17"/>
        <v>Não</v>
      </c>
      <c r="G372" s="8" t="str">
        <f>IF(OR(C372&lt;$K$75,C372&gt;$K$76),"Sim","Não")</f>
        <v>Não</v>
      </c>
    </row>
    <row r="373" spans="1:7" x14ac:dyDescent="0.2">
      <c r="A373" s="4" t="s">
        <v>405</v>
      </c>
      <c r="B373" s="4" t="s">
        <v>7</v>
      </c>
      <c r="C373" s="4">
        <v>62.3</v>
      </c>
      <c r="D373" s="7">
        <f t="shared" si="15"/>
        <v>3.2902110535590542E-2</v>
      </c>
      <c r="E373" s="7">
        <f t="shared" si="16"/>
        <v>38.498273230935723</v>
      </c>
      <c r="F373" s="8" t="str">
        <f t="shared" si="17"/>
        <v>Não</v>
      </c>
      <c r="G373" s="8" t="str">
        <f>IF(OR(C373&lt;$K$75,C373&gt;$K$76),"Sim","Não")</f>
        <v>Não</v>
      </c>
    </row>
    <row r="374" spans="1:7" x14ac:dyDescent="0.2">
      <c r="A374" s="4" t="s">
        <v>406</v>
      </c>
      <c r="B374" s="4" t="s">
        <v>7</v>
      </c>
      <c r="C374" s="4">
        <v>48.72</v>
      </c>
      <c r="D374" s="7">
        <f t="shared" si="15"/>
        <v>3.0389748066176694E-2</v>
      </c>
      <c r="E374" s="7">
        <f t="shared" si="16"/>
        <v>54.395084393726215</v>
      </c>
      <c r="F374" s="8" t="str">
        <f t="shared" si="17"/>
        <v>Não</v>
      </c>
      <c r="G374" s="8" t="str">
        <f>IF(OR(C374&lt;$K$75,C374&gt;$K$76),"Sim","Não")</f>
        <v>Não</v>
      </c>
    </row>
    <row r="375" spans="1:7" x14ac:dyDescent="0.2">
      <c r="A375" s="4" t="s">
        <v>407</v>
      </c>
      <c r="B375" s="4" t="s">
        <v>7</v>
      </c>
      <c r="C375" s="4">
        <v>63.26</v>
      </c>
      <c r="D375" s="7">
        <f t="shared" si="15"/>
        <v>3.0858312070193936E-2</v>
      </c>
      <c r="E375" s="7">
        <f t="shared" si="16"/>
        <v>51.332892765819466</v>
      </c>
      <c r="F375" s="8" t="str">
        <f t="shared" si="17"/>
        <v>Não</v>
      </c>
      <c r="G375" s="8" t="str">
        <f>IF(OR(C375&lt;$K$75,C375&gt;$K$76),"Sim","Não")</f>
        <v>Não</v>
      </c>
    </row>
    <row r="376" spans="1:7" x14ac:dyDescent="0.2">
      <c r="A376" s="4" t="s">
        <v>408</v>
      </c>
      <c r="B376" s="4" t="s">
        <v>7</v>
      </c>
      <c r="C376" s="4">
        <v>63.91</v>
      </c>
      <c r="D376" s="7">
        <f t="shared" si="15"/>
        <v>2.9392963554593494E-2</v>
      </c>
      <c r="E376" s="7">
        <f t="shared" si="16"/>
        <v>61.069499742563643</v>
      </c>
      <c r="F376" s="8" t="str">
        <f t="shared" si="17"/>
        <v>Não</v>
      </c>
      <c r="G376" s="8" t="str">
        <f>IF(OR(C376&lt;$K$75,C376&gt;$K$76),"Sim","Não")</f>
        <v>Não</v>
      </c>
    </row>
    <row r="377" spans="1:7" x14ac:dyDescent="0.2">
      <c r="A377" s="4" t="s">
        <v>409</v>
      </c>
      <c r="B377" s="4" t="s">
        <v>7</v>
      </c>
      <c r="C377" s="4">
        <v>67.23</v>
      </c>
      <c r="D377" s="7">
        <f t="shared" si="15"/>
        <v>2.1464563862853961E-2</v>
      </c>
      <c r="E377" s="7">
        <f t="shared" si="16"/>
        <v>123.98149230070338</v>
      </c>
      <c r="F377" s="8" t="str">
        <f t="shared" si="17"/>
        <v>Não</v>
      </c>
      <c r="G377" s="8" t="str">
        <f>IF(OR(C377&lt;$K$75,C377&gt;$K$76),"Sim","Não")</f>
        <v>Não</v>
      </c>
    </row>
    <row r="378" spans="1:7" x14ac:dyDescent="0.2">
      <c r="A378" s="4" t="s">
        <v>410</v>
      </c>
      <c r="B378" s="4" t="s">
        <v>7</v>
      </c>
      <c r="C378" s="4">
        <v>70.98</v>
      </c>
      <c r="D378" s="7">
        <f t="shared" si="15"/>
        <v>1.3182133233985056E-2</v>
      </c>
      <c r="E378" s="7">
        <f t="shared" si="16"/>
        <v>221.55422485884301</v>
      </c>
      <c r="F378" s="8" t="str">
        <f t="shared" si="17"/>
        <v>Não</v>
      </c>
      <c r="G378" s="8" t="str">
        <f>IF(OR(C378&lt;$K$75,C378&gt;$K$76),"Sim","Não")</f>
        <v>Não</v>
      </c>
    </row>
    <row r="379" spans="1:7" x14ac:dyDescent="0.2">
      <c r="A379" s="4" t="s">
        <v>411</v>
      </c>
      <c r="B379" s="4" t="s">
        <v>7</v>
      </c>
      <c r="C379" s="4">
        <v>83.86</v>
      </c>
      <c r="D379" s="7">
        <f t="shared" si="15"/>
        <v>8.4709518909724846E-4</v>
      </c>
      <c r="E379" s="7">
        <f t="shared" si="16"/>
        <v>770.87843695186632</v>
      </c>
      <c r="F379" s="8" t="str">
        <f t="shared" si="17"/>
        <v>Não</v>
      </c>
      <c r="G379" s="8" t="str">
        <f>IF(OR(C379&lt;$K$75,C379&gt;$K$76),"Sim","Não")</f>
        <v>Sim</v>
      </c>
    </row>
    <row r="380" spans="1:7" x14ac:dyDescent="0.2">
      <c r="A380" s="4" t="s">
        <v>412</v>
      </c>
      <c r="B380" s="4" t="s">
        <v>7</v>
      </c>
      <c r="C380" s="4">
        <v>75.17</v>
      </c>
      <c r="D380" s="7">
        <f t="shared" si="15"/>
        <v>6.4745788036932386E-3</v>
      </c>
      <c r="E380" s="7">
        <f t="shared" si="16"/>
        <v>363.84409137047095</v>
      </c>
      <c r="F380" s="8" t="str">
        <f t="shared" si="17"/>
        <v>Não</v>
      </c>
      <c r="G380" s="8" t="str">
        <f>IF(OR(C380&lt;$K$75,C380&gt;$K$76),"Sim","Não")</f>
        <v>Não</v>
      </c>
    </row>
    <row r="381" spans="1:7" x14ac:dyDescent="0.2">
      <c r="A381" s="4" t="s">
        <v>413</v>
      </c>
      <c r="B381" s="4" t="s">
        <v>7</v>
      </c>
      <c r="C381" s="4">
        <v>90.62</v>
      </c>
      <c r="D381" s="7">
        <f t="shared" si="15"/>
        <v>1.0331927054322331E-4</v>
      </c>
      <c r="E381" s="7">
        <f t="shared" si="16"/>
        <v>1191.9547495100064</v>
      </c>
      <c r="F381" s="8" t="str">
        <f t="shared" si="17"/>
        <v>Sim</v>
      </c>
      <c r="G381" s="8" t="str">
        <f>IF(OR(C381&lt;$K$75,C381&gt;$K$76),"Sim","Não")</f>
        <v>Sim</v>
      </c>
    </row>
    <row r="382" spans="1:7" x14ac:dyDescent="0.2">
      <c r="A382" s="4" t="s">
        <v>414</v>
      </c>
      <c r="B382" s="4" t="s">
        <v>7</v>
      </c>
      <c r="C382" s="4">
        <v>66.05</v>
      </c>
      <c r="D382" s="7">
        <f t="shared" si="15"/>
        <v>2.4306614747879471E-2</v>
      </c>
      <c r="E382" s="7">
        <f t="shared" si="16"/>
        <v>99.096005789075306</v>
      </c>
      <c r="F382" s="8" t="str">
        <f t="shared" si="17"/>
        <v>Não</v>
      </c>
      <c r="G382" s="8" t="str">
        <f>IF(OR(C382&lt;$K$75,C382&gt;$K$76),"Sim","Não")</f>
        <v>Não</v>
      </c>
    </row>
    <row r="383" spans="1:7" x14ac:dyDescent="0.2">
      <c r="A383" s="4" t="s">
        <v>415</v>
      </c>
      <c r="B383" s="4" t="s">
        <v>7</v>
      </c>
      <c r="C383" s="4">
        <v>80.33</v>
      </c>
      <c r="D383" s="7">
        <f t="shared" si="15"/>
        <v>2.1196270197411187E-3</v>
      </c>
      <c r="E383" s="7">
        <f t="shared" si="16"/>
        <v>587.32057137047093</v>
      </c>
      <c r="F383" s="8" t="str">
        <f t="shared" si="17"/>
        <v>Não</v>
      </c>
      <c r="G383" s="8" t="str">
        <f>IF(OR(C383&lt;$K$75,C383&gt;$K$76),"Sim","Não")</f>
        <v>Sim</v>
      </c>
    </row>
    <row r="384" spans="1:7" x14ac:dyDescent="0.2">
      <c r="A384" s="4" t="s">
        <v>416</v>
      </c>
      <c r="B384" s="4" t="s">
        <v>7</v>
      </c>
      <c r="C384" s="4">
        <v>67.53</v>
      </c>
      <c r="D384" s="7">
        <f t="shared" si="15"/>
        <v>2.0750527735706386E-2</v>
      </c>
      <c r="E384" s="7">
        <f t="shared" si="16"/>
        <v>130.75231090535448</v>
      </c>
      <c r="F384" s="8" t="str">
        <f t="shared" si="17"/>
        <v>Não</v>
      </c>
      <c r="G384" s="8" t="str">
        <f>IF(OR(C384&lt;$K$75,C384&gt;$K$76),"Sim","Não")</f>
        <v>Não</v>
      </c>
    </row>
    <row r="385" spans="1:7" x14ac:dyDescent="0.2">
      <c r="A385" s="4" t="s">
        <v>417</v>
      </c>
      <c r="B385" s="4" t="s">
        <v>7</v>
      </c>
      <c r="C385" s="4">
        <v>67.53</v>
      </c>
      <c r="D385" s="7">
        <f t="shared" si="15"/>
        <v>2.0750527735706386E-2</v>
      </c>
      <c r="E385" s="7">
        <f t="shared" si="16"/>
        <v>130.75231090535448</v>
      </c>
      <c r="F385" s="8" t="str">
        <f t="shared" si="17"/>
        <v>Não</v>
      </c>
      <c r="G385" s="8" t="str">
        <f>IF(OR(C385&lt;$K$75,C385&gt;$K$76),"Sim","Não")</f>
        <v>Não</v>
      </c>
    </row>
    <row r="386" spans="1:7" x14ac:dyDescent="0.2">
      <c r="A386" s="4" t="s">
        <v>418</v>
      </c>
      <c r="B386" s="4" t="s">
        <v>7</v>
      </c>
      <c r="C386" s="4">
        <v>47.69</v>
      </c>
      <c r="D386" s="7">
        <f t="shared" si="15"/>
        <v>2.8019170905351835E-2</v>
      </c>
      <c r="E386" s="7">
        <f t="shared" si="16"/>
        <v>70.649107184423897</v>
      </c>
      <c r="F386" s="8" t="str">
        <f t="shared" si="17"/>
        <v>Não</v>
      </c>
      <c r="G386" s="8" t="str">
        <f>IF(OR(C386&lt;$K$75,C386&gt;$K$76),"Sim","Não")</f>
        <v>Não</v>
      </c>
    </row>
    <row r="387" spans="1:7" x14ac:dyDescent="0.2">
      <c r="A387" s="4" t="s">
        <v>419</v>
      </c>
      <c r="B387" s="4" t="s">
        <v>7</v>
      </c>
      <c r="C387" s="4">
        <v>55.66</v>
      </c>
      <c r="D387" s="7">
        <f t="shared" ref="D387:D450" si="18">_xlfn.NORM.DIST(C387,$J$35,$J$36,0)</f>
        <v>3.9843291740925775E-2</v>
      </c>
      <c r="E387" s="7">
        <f t="shared" ref="E387:E450" si="19">(C387-AVERAGE($C$2:$C$646))^2</f>
        <v>0.18948811465656601</v>
      </c>
      <c r="F387" s="8" t="str">
        <f t="shared" ref="F387:F450" si="20">IF(C387-$J$35&gt;$J$36*3,"Sim","Não")</f>
        <v>Não</v>
      </c>
      <c r="G387" s="8" t="str">
        <f>IF(OR(C387&lt;$K$75,C387&gt;$K$76),"Sim","Não")</f>
        <v>Não</v>
      </c>
    </row>
    <row r="388" spans="1:7" x14ac:dyDescent="0.2">
      <c r="A388" s="4" t="s">
        <v>420</v>
      </c>
      <c r="B388" s="4" t="s">
        <v>7</v>
      </c>
      <c r="C388" s="4">
        <v>65.11</v>
      </c>
      <c r="D388" s="7">
        <f t="shared" si="18"/>
        <v>2.6571672897196932E-2</v>
      </c>
      <c r="E388" s="7">
        <f t="shared" si="19"/>
        <v>81.264774161168361</v>
      </c>
      <c r="F388" s="8" t="str">
        <f t="shared" si="20"/>
        <v>Não</v>
      </c>
      <c r="G388" s="8" t="str">
        <f>IF(OR(C388&lt;$K$75,C388&gt;$K$76),"Sim","Não")</f>
        <v>Não</v>
      </c>
    </row>
    <row r="389" spans="1:7" x14ac:dyDescent="0.2">
      <c r="A389" s="4" t="s">
        <v>421</v>
      </c>
      <c r="B389" s="4" t="s">
        <v>7</v>
      </c>
      <c r="C389" s="4">
        <v>64.66</v>
      </c>
      <c r="D389" s="7">
        <f t="shared" si="18"/>
        <v>2.7643018492099512E-2</v>
      </c>
      <c r="E389" s="7">
        <f t="shared" si="19"/>
        <v>73.354046254191559</v>
      </c>
      <c r="F389" s="8" t="str">
        <f t="shared" si="20"/>
        <v>Não</v>
      </c>
      <c r="G389" s="8" t="str">
        <f>IF(OR(C389&lt;$K$75,C389&gt;$K$76),"Sim","Não")</f>
        <v>Não</v>
      </c>
    </row>
    <row r="390" spans="1:7" x14ac:dyDescent="0.2">
      <c r="A390" s="4" t="s">
        <v>422</v>
      </c>
      <c r="B390" s="4" t="s">
        <v>7</v>
      </c>
      <c r="C390" s="4">
        <v>44.75</v>
      </c>
      <c r="D390" s="7">
        <f t="shared" si="18"/>
        <v>2.0962750472109989E-2</v>
      </c>
      <c r="E390" s="7">
        <f t="shared" si="19"/>
        <v>128.7158848588424</v>
      </c>
      <c r="F390" s="8" t="str">
        <f t="shared" si="20"/>
        <v>Não</v>
      </c>
      <c r="G390" s="8" t="str">
        <f>IF(OR(C390&lt;$K$75,C390&gt;$K$76),"Sim","Não")</f>
        <v>Não</v>
      </c>
    </row>
    <row r="391" spans="1:7" x14ac:dyDescent="0.2">
      <c r="A391" s="4" t="s">
        <v>423</v>
      </c>
      <c r="B391" s="4" t="s">
        <v>7</v>
      </c>
      <c r="C391" s="4">
        <v>48.69</v>
      </c>
      <c r="D391" s="7">
        <f t="shared" si="18"/>
        <v>3.032249033469581E-2</v>
      </c>
      <c r="E391" s="7">
        <f t="shared" si="19"/>
        <v>54.838502533261121</v>
      </c>
      <c r="F391" s="8" t="str">
        <f t="shared" si="20"/>
        <v>Não</v>
      </c>
      <c r="G391" s="8" t="str">
        <f>IF(OR(C391&lt;$K$75,C391&gt;$K$76),"Sim","Não")</f>
        <v>Não</v>
      </c>
    </row>
    <row r="392" spans="1:7" x14ac:dyDescent="0.2">
      <c r="A392" s="4" t="s">
        <v>424</v>
      </c>
      <c r="B392" s="4" t="s">
        <v>7</v>
      </c>
      <c r="C392" s="4">
        <v>51.5</v>
      </c>
      <c r="D392" s="7">
        <f t="shared" si="18"/>
        <v>3.5887415045706687E-2</v>
      </c>
      <c r="E392" s="7">
        <f t="shared" si="19"/>
        <v>21.116803463493696</v>
      </c>
      <c r="F392" s="8" t="str">
        <f t="shared" si="20"/>
        <v>Não</v>
      </c>
      <c r="G392" s="8" t="str">
        <f>IF(OR(C392&lt;$K$75,C392&gt;$K$76),"Sim","Não")</f>
        <v>Não</v>
      </c>
    </row>
    <row r="393" spans="1:7" x14ac:dyDescent="0.2">
      <c r="A393" s="4" t="s">
        <v>425</v>
      </c>
      <c r="B393" s="4" t="s">
        <v>7</v>
      </c>
      <c r="C393" s="4">
        <v>57.31</v>
      </c>
      <c r="D393" s="7">
        <f t="shared" si="18"/>
        <v>3.9588089158698742E-2</v>
      </c>
      <c r="E393" s="7">
        <f t="shared" si="19"/>
        <v>1.4754904402379945</v>
      </c>
      <c r="F393" s="8" t="str">
        <f t="shared" si="20"/>
        <v>Não</v>
      </c>
      <c r="G393" s="8" t="str">
        <f>IF(OR(C393&lt;$K$75,C393&gt;$K$76),"Sim","Não")</f>
        <v>Não</v>
      </c>
    </row>
    <row r="394" spans="1:7" x14ac:dyDescent="0.2">
      <c r="A394" s="4" t="s">
        <v>426</v>
      </c>
      <c r="B394" s="4" t="s">
        <v>7</v>
      </c>
      <c r="C394" s="4">
        <v>55.46</v>
      </c>
      <c r="D394" s="7">
        <f t="shared" si="18"/>
        <v>3.9800686334136033E-2</v>
      </c>
      <c r="E394" s="7">
        <f t="shared" si="19"/>
        <v>0.40360904488911636</v>
      </c>
      <c r="F394" s="8" t="str">
        <f t="shared" si="20"/>
        <v>Não</v>
      </c>
      <c r="G394" s="8" t="str">
        <f>IF(OR(C394&lt;$K$75,C394&gt;$K$76),"Sim","Não")</f>
        <v>Não</v>
      </c>
    </row>
    <row r="395" spans="1:7" x14ac:dyDescent="0.2">
      <c r="A395" s="4" t="s">
        <v>427</v>
      </c>
      <c r="B395" s="4" t="s">
        <v>7</v>
      </c>
      <c r="C395" s="4">
        <v>63.38</v>
      </c>
      <c r="D395" s="7">
        <f t="shared" si="18"/>
        <v>3.0592113456142041E-2</v>
      </c>
      <c r="E395" s="7">
        <f t="shared" si="19"/>
        <v>53.066820207680003</v>
      </c>
      <c r="F395" s="8" t="str">
        <f t="shared" si="20"/>
        <v>Não</v>
      </c>
      <c r="G395" s="8" t="str">
        <f>IF(OR(C395&lt;$K$75,C395&gt;$K$76),"Sim","Não")</f>
        <v>Não</v>
      </c>
    </row>
    <row r="396" spans="1:7" x14ac:dyDescent="0.2">
      <c r="A396" s="4" t="s">
        <v>428</v>
      </c>
      <c r="B396" s="4" t="s">
        <v>7</v>
      </c>
      <c r="C396" s="4">
        <v>60.09</v>
      </c>
      <c r="D396" s="7">
        <f t="shared" si="18"/>
        <v>3.6824581132864603E-2</v>
      </c>
      <c r="E396" s="7">
        <f t="shared" si="19"/>
        <v>15.95760951000551</v>
      </c>
      <c r="F396" s="8" t="str">
        <f t="shared" si="20"/>
        <v>Não</v>
      </c>
      <c r="G396" s="8" t="str">
        <f>IF(OR(C396&lt;$K$75,C396&gt;$K$76),"Sim","Não")</f>
        <v>Não</v>
      </c>
    </row>
    <row r="397" spans="1:7" x14ac:dyDescent="0.2">
      <c r="A397" s="4" t="s">
        <v>429</v>
      </c>
      <c r="B397" s="4" t="s">
        <v>7</v>
      </c>
      <c r="C397" s="4">
        <v>61.74</v>
      </c>
      <c r="D397" s="7">
        <f t="shared" si="18"/>
        <v>3.401131182990999E-2</v>
      </c>
      <c r="E397" s="7">
        <f t="shared" si="19"/>
        <v>31.862611835586932</v>
      </c>
      <c r="F397" s="8" t="str">
        <f t="shared" si="20"/>
        <v>Não</v>
      </c>
      <c r="G397" s="8" t="str">
        <f>IF(OR(C397&lt;$K$75,C397&gt;$K$76),"Sim","Não")</f>
        <v>Não</v>
      </c>
    </row>
    <row r="398" spans="1:7" x14ac:dyDescent="0.2">
      <c r="A398" s="4" t="s">
        <v>430</v>
      </c>
      <c r="B398" s="4" t="s">
        <v>7</v>
      </c>
      <c r="C398" s="4">
        <v>68.05</v>
      </c>
      <c r="D398" s="7">
        <f t="shared" si="18"/>
        <v>1.9527026296348404E-2</v>
      </c>
      <c r="E398" s="7">
        <f t="shared" si="19"/>
        <v>142.91479648674974</v>
      </c>
      <c r="F398" s="8" t="str">
        <f t="shared" si="20"/>
        <v>Não</v>
      </c>
      <c r="G398" s="8" t="str">
        <f>IF(OR(C398&lt;$K$75,C398&gt;$K$76),"Sim","Não")</f>
        <v>Não</v>
      </c>
    </row>
    <row r="399" spans="1:7" x14ac:dyDescent="0.2">
      <c r="A399" s="4" t="s">
        <v>431</v>
      </c>
      <c r="B399" s="4" t="s">
        <v>7</v>
      </c>
      <c r="C399" s="4">
        <v>68.069999999999993</v>
      </c>
      <c r="D399" s="7">
        <f t="shared" si="18"/>
        <v>1.9480385995154302E-2</v>
      </c>
      <c r="E399" s="7">
        <f t="shared" si="19"/>
        <v>143.39338439372639</v>
      </c>
      <c r="F399" s="8" t="str">
        <f t="shared" si="20"/>
        <v>Não</v>
      </c>
      <c r="G399" s="8" t="str">
        <f>IF(OR(C399&lt;$K$75,C399&gt;$K$76),"Sim","Não")</f>
        <v>Não</v>
      </c>
    </row>
    <row r="400" spans="1:7" x14ac:dyDescent="0.2">
      <c r="A400" s="4" t="s">
        <v>432</v>
      </c>
      <c r="B400" s="4" t="s">
        <v>7</v>
      </c>
      <c r="C400" s="4">
        <v>70.14</v>
      </c>
      <c r="D400" s="7">
        <f t="shared" si="18"/>
        <v>1.4883980103817127E-2</v>
      </c>
      <c r="E400" s="7">
        <f t="shared" si="19"/>
        <v>197.25353276581964</v>
      </c>
      <c r="F400" s="8" t="str">
        <f t="shared" si="20"/>
        <v>Não</v>
      </c>
      <c r="G400" s="8" t="str">
        <f>IF(OR(C400&lt;$K$75,C400&gt;$K$76),"Sim","Não")</f>
        <v>Não</v>
      </c>
    </row>
    <row r="401" spans="1:7" x14ac:dyDescent="0.2">
      <c r="A401" s="4" t="s">
        <v>433</v>
      </c>
      <c r="B401" s="4" t="s">
        <v>7</v>
      </c>
      <c r="C401" s="4">
        <v>56.68</v>
      </c>
      <c r="D401" s="7">
        <f t="shared" si="18"/>
        <v>3.9812966111791373E-2</v>
      </c>
      <c r="E401" s="7">
        <f t="shared" si="19"/>
        <v>0.34187137047053512</v>
      </c>
      <c r="F401" s="8" t="str">
        <f t="shared" si="20"/>
        <v>Não</v>
      </c>
      <c r="G401" s="8" t="str">
        <f>IF(OR(C401&lt;$K$75,C401&gt;$K$76),"Sim","Não")</f>
        <v>Não</v>
      </c>
    </row>
    <row r="402" spans="1:7" x14ac:dyDescent="0.2">
      <c r="A402" s="4" t="s">
        <v>434</v>
      </c>
      <c r="B402" s="4" t="s">
        <v>7</v>
      </c>
      <c r="C402" s="4">
        <v>62.54</v>
      </c>
      <c r="D402" s="7">
        <f t="shared" si="18"/>
        <v>3.240677708317391E-2</v>
      </c>
      <c r="E402" s="7">
        <f t="shared" si="19"/>
        <v>41.534128114656681</v>
      </c>
      <c r="F402" s="8" t="str">
        <f t="shared" si="20"/>
        <v>Não</v>
      </c>
      <c r="G402" s="8" t="str">
        <f>IF(OR(C402&lt;$K$75,C402&gt;$K$76),"Sim","Não")</f>
        <v>Não</v>
      </c>
    </row>
    <row r="403" spans="1:7" x14ac:dyDescent="0.2">
      <c r="A403" s="4" t="s">
        <v>435</v>
      </c>
      <c r="B403" s="4" t="s">
        <v>7</v>
      </c>
      <c r="C403" s="4">
        <v>56.32</v>
      </c>
      <c r="D403" s="7">
        <f t="shared" si="18"/>
        <v>3.9870973941955497E-2</v>
      </c>
      <c r="E403" s="7">
        <f t="shared" si="19"/>
        <v>5.0489044889133555E-2</v>
      </c>
      <c r="F403" s="8" t="str">
        <f t="shared" si="20"/>
        <v>Não</v>
      </c>
      <c r="G403" s="8" t="str">
        <f>IF(OR(C403&lt;$K$75,C403&gt;$K$76),"Sim","Não")</f>
        <v>Não</v>
      </c>
    </row>
    <row r="404" spans="1:7" x14ac:dyDescent="0.2">
      <c r="A404" s="4" t="s">
        <v>436</v>
      </c>
      <c r="B404" s="4" t="s">
        <v>7</v>
      </c>
      <c r="C404" s="4">
        <v>66.319999999999993</v>
      </c>
      <c r="D404" s="7">
        <f t="shared" si="18"/>
        <v>2.3653813708403467E-2</v>
      </c>
      <c r="E404" s="7">
        <f t="shared" si="19"/>
        <v>104.54444253326128</v>
      </c>
      <c r="F404" s="8" t="str">
        <f t="shared" si="20"/>
        <v>Não</v>
      </c>
      <c r="G404" s="8" t="str">
        <f>IF(OR(C404&lt;$K$75,C404&gt;$K$76),"Sim","Não")</f>
        <v>Não</v>
      </c>
    </row>
    <row r="405" spans="1:7" x14ac:dyDescent="0.2">
      <c r="A405" s="4" t="s">
        <v>437</v>
      </c>
      <c r="B405" s="4" t="s">
        <v>7</v>
      </c>
      <c r="C405" s="4">
        <v>71.150000000000006</v>
      </c>
      <c r="D405" s="7">
        <f t="shared" si="18"/>
        <v>1.2851116750396969E-2</v>
      </c>
      <c r="E405" s="7">
        <f t="shared" si="19"/>
        <v>226.6439220681454</v>
      </c>
      <c r="F405" s="8" t="str">
        <f t="shared" si="20"/>
        <v>Não</v>
      </c>
      <c r="G405" s="8" t="str">
        <f>IF(OR(C405&lt;$K$75,C405&gt;$K$76),"Sim","Não")</f>
        <v>Não</v>
      </c>
    </row>
    <row r="406" spans="1:7" x14ac:dyDescent="0.2">
      <c r="A406" s="4" t="s">
        <v>438</v>
      </c>
      <c r="B406" s="4" t="s">
        <v>7</v>
      </c>
      <c r="C406" s="4">
        <v>49.78</v>
      </c>
      <c r="D406" s="7">
        <f t="shared" si="18"/>
        <v>3.2675237684129478E-2</v>
      </c>
      <c r="E406" s="7">
        <f t="shared" si="19"/>
        <v>39.883043463493649</v>
      </c>
      <c r="F406" s="8" t="str">
        <f t="shared" si="20"/>
        <v>Não</v>
      </c>
      <c r="G406" s="8" t="str">
        <f>IF(OR(C406&lt;$K$75,C406&gt;$K$76),"Sim","Não")</f>
        <v>Não</v>
      </c>
    </row>
    <row r="407" spans="1:7" x14ac:dyDescent="0.2">
      <c r="A407" s="4" t="s">
        <v>439</v>
      </c>
      <c r="B407" s="4" t="s">
        <v>7</v>
      </c>
      <c r="C407" s="4">
        <v>44.49</v>
      </c>
      <c r="D407" s="7">
        <f t="shared" si="18"/>
        <v>2.0346949960675778E-2</v>
      </c>
      <c r="E407" s="7">
        <f t="shared" si="19"/>
        <v>134.68304206814469</v>
      </c>
      <c r="F407" s="8" t="str">
        <f t="shared" si="20"/>
        <v>Não</v>
      </c>
      <c r="G407" s="8" t="str">
        <f>IF(OR(C407&lt;$K$75,C407&gt;$K$76),"Sim","Não")</f>
        <v>Não</v>
      </c>
    </row>
    <row r="408" spans="1:7" x14ac:dyDescent="0.2">
      <c r="A408" s="4" t="s">
        <v>440</v>
      </c>
      <c r="B408" s="4" t="s">
        <v>7</v>
      </c>
      <c r="C408" s="4">
        <v>53.85</v>
      </c>
      <c r="D408" s="7">
        <f t="shared" si="18"/>
        <v>3.8888968538730036E-2</v>
      </c>
      <c r="E408" s="7">
        <f t="shared" si="19"/>
        <v>5.0413825332611744</v>
      </c>
      <c r="F408" s="8" t="str">
        <f t="shared" si="20"/>
        <v>Não</v>
      </c>
      <c r="G408" s="8" t="str">
        <f>IF(OR(C408&lt;$K$75,C408&gt;$K$76),"Sim","Não")</f>
        <v>Não</v>
      </c>
    </row>
    <row r="409" spans="1:7" x14ac:dyDescent="0.2">
      <c r="A409" s="4" t="s">
        <v>441</v>
      </c>
      <c r="B409" s="4" t="s">
        <v>7</v>
      </c>
      <c r="C409" s="4">
        <v>59.54</v>
      </c>
      <c r="D409" s="7">
        <f t="shared" si="18"/>
        <v>3.7585201462391409E-2</v>
      </c>
      <c r="E409" s="7">
        <f t="shared" si="19"/>
        <v>11.865942068145001</v>
      </c>
      <c r="F409" s="8" t="str">
        <f t="shared" si="20"/>
        <v>Não</v>
      </c>
      <c r="G409" s="8" t="str">
        <f>IF(OR(C409&lt;$K$75,C409&gt;$K$76),"Sim","Não")</f>
        <v>Não</v>
      </c>
    </row>
    <row r="410" spans="1:7" x14ac:dyDescent="0.2">
      <c r="A410" s="4" t="s">
        <v>442</v>
      </c>
      <c r="B410" s="4" t="s">
        <v>7</v>
      </c>
      <c r="C410" s="4">
        <v>54.05</v>
      </c>
      <c r="D410" s="7">
        <f t="shared" si="18"/>
        <v>3.9056073373942617E-2</v>
      </c>
      <c r="E410" s="7">
        <f t="shared" si="19"/>
        <v>4.1832616030286376</v>
      </c>
      <c r="F410" s="8" t="str">
        <f t="shared" si="20"/>
        <v>Não</v>
      </c>
      <c r="G410" s="8" t="str">
        <f>IF(OR(C410&lt;$K$75,C410&gt;$K$76),"Sim","Não")</f>
        <v>Não</v>
      </c>
    </row>
    <row r="411" spans="1:7" x14ac:dyDescent="0.2">
      <c r="A411" s="4" t="s">
        <v>443</v>
      </c>
      <c r="B411" s="4" t="s">
        <v>7</v>
      </c>
      <c r="C411" s="4">
        <v>63.98</v>
      </c>
      <c r="D411" s="7">
        <f t="shared" si="18"/>
        <v>2.9232004583699771E-2</v>
      </c>
      <c r="E411" s="7">
        <f t="shared" si="19"/>
        <v>62.16845741698225</v>
      </c>
      <c r="F411" s="8" t="str">
        <f t="shared" si="20"/>
        <v>Não</v>
      </c>
      <c r="G411" s="8" t="str">
        <f>IF(OR(C411&lt;$K$75,C411&gt;$K$76),"Sim","Não")</f>
        <v>Não</v>
      </c>
    </row>
    <row r="412" spans="1:7" x14ac:dyDescent="0.2">
      <c r="A412" s="4" t="s">
        <v>444</v>
      </c>
      <c r="B412" s="4" t="s">
        <v>7</v>
      </c>
      <c r="C412" s="4">
        <v>62.37</v>
      </c>
      <c r="D412" s="7">
        <f t="shared" si="18"/>
        <v>3.2758809098057937E-2</v>
      </c>
      <c r="E412" s="7">
        <f t="shared" si="19"/>
        <v>39.371830905354329</v>
      </c>
      <c r="F412" s="8" t="str">
        <f t="shared" si="20"/>
        <v>Não</v>
      </c>
      <c r="G412" s="8" t="str">
        <f>IF(OR(C412&lt;$K$75,C412&gt;$K$76),"Sim","Não")</f>
        <v>Não</v>
      </c>
    </row>
    <row r="413" spans="1:7" x14ac:dyDescent="0.2">
      <c r="A413" s="4" t="s">
        <v>445</v>
      </c>
      <c r="B413" s="4" t="s">
        <v>7</v>
      </c>
      <c r="C413" s="4">
        <v>52.29</v>
      </c>
      <c r="D413" s="7">
        <f t="shared" si="18"/>
        <v>3.7097408719290806E-2</v>
      </c>
      <c r="E413" s="7">
        <f t="shared" si="19"/>
        <v>14.480325789075112</v>
      </c>
      <c r="F413" s="8" t="str">
        <f t="shared" si="20"/>
        <v>Não</v>
      </c>
      <c r="G413" s="8" t="str">
        <f>IF(OR(C413&lt;$K$75,C413&gt;$K$76),"Sim","Não")</f>
        <v>Não</v>
      </c>
    </row>
    <row r="414" spans="1:7" x14ac:dyDescent="0.2">
      <c r="A414" s="4" t="s">
        <v>446</v>
      </c>
      <c r="B414" s="4" t="s">
        <v>7</v>
      </c>
      <c r="C414" s="4">
        <v>53.44</v>
      </c>
      <c r="D414" s="7">
        <f t="shared" si="18"/>
        <v>3.850049236261599E-2</v>
      </c>
      <c r="E414" s="7">
        <f t="shared" si="19"/>
        <v>7.0506304402379296</v>
      </c>
      <c r="F414" s="8" t="str">
        <f t="shared" si="20"/>
        <v>Não</v>
      </c>
      <c r="G414" s="8" t="str">
        <f>IF(OR(C414&lt;$K$75,C414&gt;$K$76),"Sim","Não")</f>
        <v>Não</v>
      </c>
    </row>
    <row r="415" spans="1:7" x14ac:dyDescent="0.2">
      <c r="A415" s="4" t="s">
        <v>447</v>
      </c>
      <c r="B415" s="4" t="s">
        <v>7</v>
      </c>
      <c r="C415" s="4">
        <v>61.85</v>
      </c>
      <c r="D415" s="7">
        <f t="shared" si="18"/>
        <v>3.3798879436715272E-2</v>
      </c>
      <c r="E415" s="7">
        <f t="shared" si="19"/>
        <v>33.116545323959016</v>
      </c>
      <c r="F415" s="8" t="str">
        <f t="shared" si="20"/>
        <v>Não</v>
      </c>
      <c r="G415" s="8" t="str">
        <f>IF(OR(C415&lt;$K$75,C415&gt;$K$76),"Sim","Não")</f>
        <v>Não</v>
      </c>
    </row>
    <row r="416" spans="1:7" x14ac:dyDescent="0.2">
      <c r="A416" s="4" t="s">
        <v>448</v>
      </c>
      <c r="B416" s="4" t="s">
        <v>7</v>
      </c>
      <c r="C416" s="4">
        <v>59.29</v>
      </c>
      <c r="D416" s="7">
        <f t="shared" si="18"/>
        <v>3.7898220188445575E-2</v>
      </c>
      <c r="E416" s="7">
        <f t="shared" si="19"/>
        <v>10.206093230935695</v>
      </c>
      <c r="F416" s="8" t="str">
        <f t="shared" si="20"/>
        <v>Não</v>
      </c>
      <c r="G416" s="8" t="str">
        <f>IF(OR(C416&lt;$K$75,C416&gt;$K$76),"Sim","Não")</f>
        <v>Não</v>
      </c>
    </row>
    <row r="417" spans="1:7" x14ac:dyDescent="0.2">
      <c r="A417" s="4" t="s">
        <v>449</v>
      </c>
      <c r="B417" s="4" t="s">
        <v>7</v>
      </c>
      <c r="C417" s="4">
        <v>73.81</v>
      </c>
      <c r="D417" s="7">
        <f t="shared" si="18"/>
        <v>8.3135440254632903E-3</v>
      </c>
      <c r="E417" s="7">
        <f t="shared" si="19"/>
        <v>313.81051369605234</v>
      </c>
      <c r="F417" s="8" t="str">
        <f t="shared" si="20"/>
        <v>Não</v>
      </c>
      <c r="G417" s="8" t="str">
        <f>IF(OR(C417&lt;$K$75,C417&gt;$K$76),"Sim","Não")</f>
        <v>Não</v>
      </c>
    </row>
    <row r="418" spans="1:7" x14ac:dyDescent="0.2">
      <c r="A418" s="4" t="s">
        <v>450</v>
      </c>
      <c r="B418" s="4" t="s">
        <v>7</v>
      </c>
      <c r="C418" s="4">
        <v>70.84</v>
      </c>
      <c r="D418" s="7">
        <f t="shared" si="18"/>
        <v>1.3458208667886691E-2</v>
      </c>
      <c r="E418" s="7">
        <f t="shared" si="19"/>
        <v>217.40610951000579</v>
      </c>
      <c r="F418" s="8" t="str">
        <f t="shared" si="20"/>
        <v>Não</v>
      </c>
      <c r="G418" s="8" t="str">
        <f>IF(OR(C418&lt;$K$75,C418&gt;$K$76),"Sim","Não")</f>
        <v>Não</v>
      </c>
    </row>
    <row r="419" spans="1:7" x14ac:dyDescent="0.2">
      <c r="A419" s="4" t="s">
        <v>451</v>
      </c>
      <c r="B419" s="4" t="s">
        <v>7</v>
      </c>
      <c r="C419" s="4">
        <v>58.68</v>
      </c>
      <c r="D419" s="7">
        <f t="shared" si="18"/>
        <v>3.8571730909812141E-2</v>
      </c>
      <c r="E419" s="7">
        <f t="shared" si="19"/>
        <v>6.68066206814499</v>
      </c>
      <c r="F419" s="8" t="str">
        <f t="shared" si="20"/>
        <v>Não</v>
      </c>
      <c r="G419" s="8" t="str">
        <f>IF(OR(C419&lt;$K$75,C419&gt;$K$76),"Sim","Não")</f>
        <v>Não</v>
      </c>
    </row>
    <row r="420" spans="1:7" x14ac:dyDescent="0.2">
      <c r="A420" s="4" t="s">
        <v>452</v>
      </c>
      <c r="B420" s="4" t="s">
        <v>7</v>
      </c>
      <c r="C420" s="4">
        <v>63.9</v>
      </c>
      <c r="D420" s="7">
        <f t="shared" si="18"/>
        <v>2.9415912343219303E-2</v>
      </c>
      <c r="E420" s="7">
        <f t="shared" si="19"/>
        <v>60.913305789075295</v>
      </c>
      <c r="F420" s="8" t="str">
        <f t="shared" si="20"/>
        <v>Não</v>
      </c>
      <c r="G420" s="8" t="str">
        <f>IF(OR(C420&lt;$K$75,C420&gt;$K$76),"Sim","Não")</f>
        <v>Não</v>
      </c>
    </row>
    <row r="421" spans="1:7" x14ac:dyDescent="0.2">
      <c r="A421" s="4" t="s">
        <v>453</v>
      </c>
      <c r="B421" s="4" t="s">
        <v>7</v>
      </c>
      <c r="C421" s="4">
        <v>62.56</v>
      </c>
      <c r="D421" s="7">
        <f t="shared" si="18"/>
        <v>3.2364996517283993E-2</v>
      </c>
      <c r="E421" s="7">
        <f t="shared" si="19"/>
        <v>41.792316021633468</v>
      </c>
      <c r="F421" s="8" t="str">
        <f t="shared" si="20"/>
        <v>Não</v>
      </c>
      <c r="G421" s="8" t="str">
        <f>IF(OR(C421&lt;$K$75,C421&gt;$K$76),"Sim","Não")</f>
        <v>Não</v>
      </c>
    </row>
    <row r="422" spans="1:7" x14ac:dyDescent="0.2">
      <c r="A422" s="4" t="s">
        <v>454</v>
      </c>
      <c r="B422" s="4" t="s">
        <v>7</v>
      </c>
      <c r="C422" s="4">
        <v>64.94</v>
      </c>
      <c r="D422" s="7">
        <f t="shared" si="18"/>
        <v>2.697785019220399E-2</v>
      </c>
      <c r="E422" s="7">
        <f t="shared" si="19"/>
        <v>78.228676951865992</v>
      </c>
      <c r="F422" s="8" t="str">
        <f t="shared" si="20"/>
        <v>Não</v>
      </c>
      <c r="G422" s="8" t="str">
        <f>IF(OR(C422&lt;$K$75,C422&gt;$K$76),"Sim","Não")</f>
        <v>Não</v>
      </c>
    </row>
    <row r="423" spans="1:7" x14ac:dyDescent="0.2">
      <c r="A423" s="4" t="s">
        <v>455</v>
      </c>
      <c r="B423" s="4" t="s">
        <v>7</v>
      </c>
      <c r="C423" s="4">
        <v>75.84</v>
      </c>
      <c r="D423" s="7">
        <f t="shared" si="18"/>
        <v>5.6855313435190923E-3</v>
      </c>
      <c r="E423" s="7">
        <f t="shared" si="19"/>
        <v>389.85308625419196</v>
      </c>
      <c r="F423" s="8" t="str">
        <f t="shared" si="20"/>
        <v>Não</v>
      </c>
      <c r="G423" s="8" t="str">
        <f>IF(OR(C423&lt;$K$75,C423&gt;$K$76),"Sim","Não")</f>
        <v>Sim</v>
      </c>
    </row>
    <row r="424" spans="1:7" x14ac:dyDescent="0.2">
      <c r="A424" s="4" t="s">
        <v>456</v>
      </c>
      <c r="B424" s="4" t="s">
        <v>7</v>
      </c>
      <c r="C424" s="4">
        <v>78.900000000000006</v>
      </c>
      <c r="D424" s="7">
        <f t="shared" si="18"/>
        <v>2.9664008477737554E-3</v>
      </c>
      <c r="E424" s="7">
        <f t="shared" si="19"/>
        <v>520.05423602163398</v>
      </c>
      <c r="F424" s="8" t="str">
        <f t="shared" si="20"/>
        <v>Não</v>
      </c>
      <c r="G424" s="8" t="str">
        <f>IF(OR(C424&lt;$K$75,C424&gt;$K$76),"Sim","Não")</f>
        <v>Sim</v>
      </c>
    </row>
    <row r="425" spans="1:7" x14ac:dyDescent="0.2">
      <c r="A425" s="4" t="s">
        <v>457</v>
      </c>
      <c r="B425" s="4" t="s">
        <v>7</v>
      </c>
      <c r="C425" s="4">
        <v>54.53</v>
      </c>
      <c r="D425" s="7">
        <f t="shared" si="18"/>
        <v>3.9395756701881043E-2</v>
      </c>
      <c r="E425" s="7">
        <f t="shared" si="19"/>
        <v>2.4501713704704922</v>
      </c>
      <c r="F425" s="8" t="str">
        <f t="shared" si="20"/>
        <v>Não</v>
      </c>
      <c r="G425" s="8" t="str">
        <f>IF(OR(C425&lt;$K$75,C425&gt;$K$76),"Sim","Não")</f>
        <v>Não</v>
      </c>
    </row>
    <row r="426" spans="1:7" x14ac:dyDescent="0.2">
      <c r="A426" s="4" t="s">
        <v>458</v>
      </c>
      <c r="B426" s="4" t="s">
        <v>7</v>
      </c>
      <c r="C426" s="4">
        <v>33.74</v>
      </c>
      <c r="D426" s="7">
        <f t="shared" si="18"/>
        <v>3.2829937745518663E-3</v>
      </c>
      <c r="E426" s="7">
        <f t="shared" si="19"/>
        <v>499.75954206814441</v>
      </c>
      <c r="F426" s="8" t="str">
        <f t="shared" si="20"/>
        <v>Não</v>
      </c>
      <c r="G426" s="8" t="str">
        <f>IF(OR(C426&lt;$K$75,C426&gt;$K$76),"Sim","Não")</f>
        <v>Sim</v>
      </c>
    </row>
    <row r="427" spans="1:7" x14ac:dyDescent="0.2">
      <c r="A427" s="4" t="s">
        <v>459</v>
      </c>
      <c r="B427" s="4" t="s">
        <v>7</v>
      </c>
      <c r="C427" s="4">
        <v>68.37</v>
      </c>
      <c r="D427" s="7">
        <f t="shared" si="18"/>
        <v>1.8784988672658445E-2</v>
      </c>
      <c r="E427" s="7">
        <f t="shared" si="19"/>
        <v>150.66820299837784</v>
      </c>
      <c r="F427" s="8" t="str">
        <f t="shared" si="20"/>
        <v>Não</v>
      </c>
      <c r="G427" s="8" t="str">
        <f>IF(OR(C427&lt;$K$75,C427&gt;$K$76),"Sim","Não")</f>
        <v>Não</v>
      </c>
    </row>
    <row r="428" spans="1:7" x14ac:dyDescent="0.2">
      <c r="A428" s="4" t="s">
        <v>460</v>
      </c>
      <c r="B428" s="4" t="s">
        <v>7</v>
      </c>
      <c r="C428" s="4">
        <v>43.23</v>
      </c>
      <c r="D428" s="7">
        <f t="shared" si="18"/>
        <v>1.7441774628094129E-2</v>
      </c>
      <c r="E428" s="7">
        <f t="shared" si="19"/>
        <v>165.5160039286099</v>
      </c>
      <c r="F428" s="8" t="str">
        <f t="shared" si="20"/>
        <v>Não</v>
      </c>
      <c r="G428" s="8" t="str">
        <f>IF(OR(C428&lt;$K$75,C428&gt;$K$76),"Sim","Não")</f>
        <v>Não</v>
      </c>
    </row>
    <row r="429" spans="1:7" x14ac:dyDescent="0.2">
      <c r="A429" s="4" t="s">
        <v>461</v>
      </c>
      <c r="B429" s="4" t="s">
        <v>7</v>
      </c>
      <c r="C429" s="4">
        <v>79.28</v>
      </c>
      <c r="D429" s="7">
        <f t="shared" si="18"/>
        <v>2.7183560925873118E-3</v>
      </c>
      <c r="E429" s="7">
        <f t="shared" si="19"/>
        <v>537.53020625419197</v>
      </c>
      <c r="F429" s="8" t="str">
        <f t="shared" si="20"/>
        <v>Não</v>
      </c>
      <c r="G429" s="8" t="str">
        <f>IF(OR(C429&lt;$K$75,C429&gt;$K$76),"Sim","Não")</f>
        <v>Sim</v>
      </c>
    </row>
    <row r="430" spans="1:7" x14ac:dyDescent="0.2">
      <c r="A430" s="4" t="s">
        <v>462</v>
      </c>
      <c r="B430" s="4" t="s">
        <v>7</v>
      </c>
      <c r="C430" s="4">
        <v>61.48</v>
      </c>
      <c r="D430" s="7">
        <f t="shared" si="18"/>
        <v>3.4502158990282715E-2</v>
      </c>
      <c r="E430" s="7">
        <f t="shared" si="19"/>
        <v>28.994969044889196</v>
      </c>
      <c r="F430" s="8" t="str">
        <f t="shared" si="20"/>
        <v>Não</v>
      </c>
      <c r="G430" s="8" t="str">
        <f>IF(OR(C430&lt;$K$75,C430&gt;$K$76),"Sim","Não")</f>
        <v>Não</v>
      </c>
    </row>
    <row r="431" spans="1:7" x14ac:dyDescent="0.2">
      <c r="A431" s="4" t="s">
        <v>463</v>
      </c>
      <c r="B431" s="4" t="s">
        <v>7</v>
      </c>
      <c r="C431" s="4">
        <v>67.88</v>
      </c>
      <c r="D431" s="7">
        <f t="shared" si="18"/>
        <v>1.992478852132145E-2</v>
      </c>
      <c r="E431" s="7">
        <f t="shared" si="19"/>
        <v>138.87909927744738</v>
      </c>
      <c r="F431" s="8" t="str">
        <f t="shared" si="20"/>
        <v>Não</v>
      </c>
      <c r="G431" s="8" t="str">
        <f>IF(OR(C431&lt;$K$75,C431&gt;$K$76),"Sim","Não")</f>
        <v>Não</v>
      </c>
    </row>
    <row r="432" spans="1:7" x14ac:dyDescent="0.2">
      <c r="A432" s="4" t="s">
        <v>464</v>
      </c>
      <c r="B432" s="4" t="s">
        <v>7</v>
      </c>
      <c r="C432" s="4">
        <v>59.43</v>
      </c>
      <c r="D432" s="7">
        <f t="shared" si="18"/>
        <v>3.7725512747402129E-2</v>
      </c>
      <c r="E432" s="7">
        <f t="shared" si="19"/>
        <v>11.12020857977291</v>
      </c>
      <c r="F432" s="8" t="str">
        <f t="shared" si="20"/>
        <v>Não</v>
      </c>
      <c r="G432" s="8" t="str">
        <f>IF(OR(C432&lt;$K$75,C432&gt;$K$76),"Sim","Não")</f>
        <v>Não</v>
      </c>
    </row>
    <row r="433" spans="1:7" x14ac:dyDescent="0.2">
      <c r="A433" s="4" t="s">
        <v>465</v>
      </c>
      <c r="B433" s="4" t="s">
        <v>7</v>
      </c>
      <c r="C433" s="4">
        <v>60.55</v>
      </c>
      <c r="D433" s="7">
        <f t="shared" si="18"/>
        <v>3.6116319644781882E-2</v>
      </c>
      <c r="E433" s="7">
        <f t="shared" si="19"/>
        <v>19.844331370470581</v>
      </c>
      <c r="F433" s="8" t="str">
        <f t="shared" si="20"/>
        <v>Não</v>
      </c>
      <c r="G433" s="8" t="str">
        <f>IF(OR(C433&lt;$K$75,C433&gt;$K$76),"Sim","Não")</f>
        <v>Não</v>
      </c>
    </row>
    <row r="434" spans="1:7" x14ac:dyDescent="0.2">
      <c r="A434" s="4" t="s">
        <v>466</v>
      </c>
      <c r="B434" s="4" t="s">
        <v>7</v>
      </c>
      <c r="C434" s="4">
        <v>55.41</v>
      </c>
      <c r="D434" s="7">
        <f t="shared" si="18"/>
        <v>3.9787556947617916E-2</v>
      </c>
      <c r="E434" s="7">
        <f t="shared" si="19"/>
        <v>0.46963927744726075</v>
      </c>
      <c r="F434" s="8" t="str">
        <f t="shared" si="20"/>
        <v>Não</v>
      </c>
      <c r="G434" s="8" t="str">
        <f>IF(OR(C434&lt;$K$75,C434&gt;$K$76),"Sim","Não")</f>
        <v>Não</v>
      </c>
    </row>
    <row r="435" spans="1:7" x14ac:dyDescent="0.2">
      <c r="A435" s="4" t="s">
        <v>467</v>
      </c>
      <c r="B435" s="4" t="s">
        <v>7</v>
      </c>
      <c r="C435" s="4">
        <v>68.08</v>
      </c>
      <c r="D435" s="7">
        <f t="shared" si="18"/>
        <v>1.9457078469998317E-2</v>
      </c>
      <c r="E435" s="7">
        <f t="shared" si="19"/>
        <v>143.6329783472149</v>
      </c>
      <c r="F435" s="8" t="str">
        <f t="shared" si="20"/>
        <v>Não</v>
      </c>
      <c r="G435" s="8" t="str">
        <f>IF(OR(C435&lt;$K$75,C435&gt;$K$76),"Sim","Não")</f>
        <v>Não</v>
      </c>
    </row>
    <row r="436" spans="1:7" x14ac:dyDescent="0.2">
      <c r="A436" s="4" t="s">
        <v>468</v>
      </c>
      <c r="B436" s="4" t="s">
        <v>7</v>
      </c>
      <c r="C436" s="4">
        <v>48.17</v>
      </c>
      <c r="D436" s="7">
        <f t="shared" si="18"/>
        <v>2.91383880432441E-2</v>
      </c>
      <c r="E436" s="7">
        <f t="shared" si="19"/>
        <v>62.810416951865697</v>
      </c>
      <c r="F436" s="8" t="str">
        <f t="shared" si="20"/>
        <v>Não</v>
      </c>
      <c r="G436" s="8" t="str">
        <f>IF(OR(C436&lt;$K$75,C436&gt;$K$76),"Sim","Não")</f>
        <v>Não</v>
      </c>
    </row>
    <row r="437" spans="1:7" x14ac:dyDescent="0.2">
      <c r="A437" s="4" t="s">
        <v>469</v>
      </c>
      <c r="B437" s="4" t="s">
        <v>7</v>
      </c>
      <c r="C437" s="4">
        <v>38.049999999999997</v>
      </c>
      <c r="D437" s="7">
        <f t="shared" si="18"/>
        <v>7.8366619925276104E-3</v>
      </c>
      <c r="E437" s="7">
        <f t="shared" si="19"/>
        <v>325.6329360216331</v>
      </c>
      <c r="F437" s="8" t="str">
        <f t="shared" si="20"/>
        <v>Não</v>
      </c>
      <c r="G437" s="8" t="str">
        <f>IF(OR(C437&lt;$K$75,C437&gt;$K$76),"Sim","Não")</f>
        <v>Não</v>
      </c>
    </row>
    <row r="438" spans="1:7" x14ac:dyDescent="0.2">
      <c r="A438" s="4" t="s">
        <v>470</v>
      </c>
      <c r="B438" s="4" t="s">
        <v>7</v>
      </c>
      <c r="C438" s="4">
        <v>48.66</v>
      </c>
      <c r="D438" s="7">
        <f t="shared" si="18"/>
        <v>3.0255109339001027E-2</v>
      </c>
      <c r="E438" s="7">
        <f t="shared" si="19"/>
        <v>55.283720672796022</v>
      </c>
      <c r="F438" s="8" t="str">
        <f t="shared" si="20"/>
        <v>Não</v>
      </c>
      <c r="G438" s="8" t="str">
        <f>IF(OR(C438&lt;$K$75,C438&gt;$K$76),"Sim","Não")</f>
        <v>Não</v>
      </c>
    </row>
    <row r="439" spans="1:7" x14ac:dyDescent="0.2">
      <c r="A439" s="4" t="s">
        <v>471</v>
      </c>
      <c r="B439" s="4" t="s">
        <v>7</v>
      </c>
      <c r="C439" s="4">
        <v>63.83</v>
      </c>
      <c r="D439" s="7">
        <f t="shared" si="18"/>
        <v>2.9576228738011936E-2</v>
      </c>
      <c r="E439" s="7">
        <f t="shared" si="19"/>
        <v>59.825548114656691</v>
      </c>
      <c r="F439" s="8" t="str">
        <f t="shared" si="20"/>
        <v>Não</v>
      </c>
      <c r="G439" s="8" t="str">
        <f>IF(OR(C439&lt;$K$75,C439&gt;$K$76),"Sim","Não")</f>
        <v>Não</v>
      </c>
    </row>
    <row r="440" spans="1:7" x14ac:dyDescent="0.2">
      <c r="A440" s="4" t="s">
        <v>472</v>
      </c>
      <c r="B440" s="4" t="s">
        <v>7</v>
      </c>
      <c r="C440" s="4">
        <v>65.78</v>
      </c>
      <c r="D440" s="7">
        <f t="shared" si="18"/>
        <v>2.4959241996742411E-2</v>
      </c>
      <c r="E440" s="7">
        <f t="shared" si="19"/>
        <v>93.793369044889332</v>
      </c>
      <c r="F440" s="8" t="str">
        <f t="shared" si="20"/>
        <v>Não</v>
      </c>
      <c r="G440" s="8" t="str">
        <f>IF(OR(C440&lt;$K$75,C440&gt;$K$76),"Sim","Não")</f>
        <v>Não</v>
      </c>
    </row>
    <row r="441" spans="1:7" x14ac:dyDescent="0.2">
      <c r="A441" s="4" t="s">
        <v>473</v>
      </c>
      <c r="B441" s="4" t="s">
        <v>7</v>
      </c>
      <c r="C441" s="4">
        <v>65.91</v>
      </c>
      <c r="D441" s="7">
        <f t="shared" si="18"/>
        <v>2.4645096351407093E-2</v>
      </c>
      <c r="E441" s="7">
        <f t="shared" si="19"/>
        <v>96.328290440238078</v>
      </c>
      <c r="F441" s="8" t="str">
        <f t="shared" si="20"/>
        <v>Não</v>
      </c>
      <c r="G441" s="8" t="str">
        <f>IF(OR(C441&lt;$K$75,C441&gt;$K$76),"Sim","Não")</f>
        <v>Não</v>
      </c>
    </row>
    <row r="442" spans="1:7" x14ac:dyDescent="0.2">
      <c r="A442" s="4" t="s">
        <v>474</v>
      </c>
      <c r="B442" s="4" t="s">
        <v>7</v>
      </c>
      <c r="C442" s="4">
        <v>55.21</v>
      </c>
      <c r="D442" s="7">
        <f t="shared" si="18"/>
        <v>3.9725156737292329E-2</v>
      </c>
      <c r="E442" s="7">
        <f t="shared" si="19"/>
        <v>0.78376020767980903</v>
      </c>
      <c r="F442" s="8" t="str">
        <f t="shared" si="20"/>
        <v>Não</v>
      </c>
      <c r="G442" s="8" t="str">
        <f>IF(OR(C442&lt;$K$75,C442&gt;$K$76),"Sim","Não")</f>
        <v>Não</v>
      </c>
    </row>
    <row r="443" spans="1:7" x14ac:dyDescent="0.2">
      <c r="A443" s="4" t="s">
        <v>475</v>
      </c>
      <c r="B443" s="4" t="s">
        <v>7</v>
      </c>
      <c r="C443" s="4">
        <v>48.77</v>
      </c>
      <c r="D443" s="7">
        <f t="shared" si="18"/>
        <v>3.0501566332666732E-2</v>
      </c>
      <c r="E443" s="7">
        <f t="shared" si="19"/>
        <v>53.66005416116802</v>
      </c>
      <c r="F443" s="8" t="str">
        <f t="shared" si="20"/>
        <v>Não</v>
      </c>
      <c r="G443" s="8" t="str">
        <f>IF(OR(C443&lt;$K$75,C443&gt;$K$76),"Sim","Não")</f>
        <v>Não</v>
      </c>
    </row>
    <row r="444" spans="1:7" x14ac:dyDescent="0.2">
      <c r="A444" s="4" t="s">
        <v>476</v>
      </c>
      <c r="B444" s="4" t="s">
        <v>7</v>
      </c>
      <c r="C444" s="4">
        <v>46.69</v>
      </c>
      <c r="D444" s="7">
        <f t="shared" si="18"/>
        <v>2.5633365000619808E-2</v>
      </c>
      <c r="E444" s="7">
        <f t="shared" si="19"/>
        <v>88.459711835586674</v>
      </c>
      <c r="F444" s="8" t="str">
        <f t="shared" si="20"/>
        <v>Não</v>
      </c>
      <c r="G444" s="8" t="str">
        <f>IF(OR(C444&lt;$K$75,C444&gt;$K$76),"Sim","Não")</f>
        <v>Não</v>
      </c>
    </row>
    <row r="445" spans="1:7" x14ac:dyDescent="0.2">
      <c r="A445" s="4" t="s">
        <v>477</v>
      </c>
      <c r="B445" s="4" t="s">
        <v>7</v>
      </c>
      <c r="C445" s="4">
        <v>61.74</v>
      </c>
      <c r="D445" s="7">
        <f t="shared" si="18"/>
        <v>3.401131182990999E-2</v>
      </c>
      <c r="E445" s="7">
        <f t="shared" si="19"/>
        <v>31.862611835586932</v>
      </c>
      <c r="F445" s="8" t="str">
        <f t="shared" si="20"/>
        <v>Não</v>
      </c>
      <c r="G445" s="8" t="str">
        <f>IF(OR(C445&lt;$K$75,C445&gt;$K$76),"Sim","Não")</f>
        <v>Não</v>
      </c>
    </row>
    <row r="446" spans="1:7" x14ac:dyDescent="0.2">
      <c r="A446" s="4" t="s">
        <v>478</v>
      </c>
      <c r="B446" s="4" t="s">
        <v>7</v>
      </c>
      <c r="C446" s="4">
        <v>66.61</v>
      </c>
      <c r="D446" s="7">
        <f t="shared" si="18"/>
        <v>2.2953538855478423E-2</v>
      </c>
      <c r="E446" s="7">
        <f t="shared" si="19"/>
        <v>110.5588671844242</v>
      </c>
      <c r="F446" s="8" t="str">
        <f t="shared" si="20"/>
        <v>Não</v>
      </c>
      <c r="G446" s="8" t="str">
        <f>IF(OR(C446&lt;$K$75,C446&gt;$K$76),"Sim","Não")</f>
        <v>Não</v>
      </c>
    </row>
    <row r="447" spans="1:7" x14ac:dyDescent="0.2">
      <c r="A447" s="4" t="s">
        <v>479</v>
      </c>
      <c r="B447" s="4" t="s">
        <v>7</v>
      </c>
      <c r="C447" s="4">
        <v>30.52</v>
      </c>
      <c r="D447" s="7">
        <f t="shared" si="18"/>
        <v>1.5182879652588281E-3</v>
      </c>
      <c r="E447" s="7">
        <f t="shared" si="19"/>
        <v>654.09608904488869</v>
      </c>
      <c r="F447" s="8" t="str">
        <f t="shared" si="20"/>
        <v>Não</v>
      </c>
      <c r="G447" s="8" t="str">
        <f>IF(OR(C447&lt;$K$75,C447&gt;$K$76),"Sim","Não")</f>
        <v>Sim</v>
      </c>
    </row>
    <row r="448" spans="1:7" x14ac:dyDescent="0.2">
      <c r="A448" s="4" t="s">
        <v>480</v>
      </c>
      <c r="B448" s="4" t="s">
        <v>7</v>
      </c>
      <c r="C448" s="4">
        <v>44.32</v>
      </c>
      <c r="D448" s="7">
        <f t="shared" si="18"/>
        <v>1.9946838328684054E-2</v>
      </c>
      <c r="E448" s="7">
        <f t="shared" si="19"/>
        <v>138.65774485884239</v>
      </c>
      <c r="F448" s="8" t="str">
        <f t="shared" si="20"/>
        <v>Não</v>
      </c>
      <c r="G448" s="8" t="str">
        <f>IF(OR(C448&lt;$K$75,C448&gt;$K$76),"Sim","Não")</f>
        <v>Não</v>
      </c>
    </row>
    <row r="449" spans="1:7" x14ac:dyDescent="0.2">
      <c r="A449" s="4" t="s">
        <v>481</v>
      </c>
      <c r="B449" s="4" t="s">
        <v>7</v>
      </c>
      <c r="C449" s="4">
        <v>60.92</v>
      </c>
      <c r="D449" s="7">
        <f t="shared" si="18"/>
        <v>3.5502009583616649E-2</v>
      </c>
      <c r="E449" s="7">
        <f t="shared" si="19"/>
        <v>23.2777076495404</v>
      </c>
      <c r="F449" s="8" t="str">
        <f t="shared" si="20"/>
        <v>Não</v>
      </c>
      <c r="G449" s="8" t="str">
        <f>IF(OR(C449&lt;$K$75,C449&gt;$K$76),"Sim","Não")</f>
        <v>Não</v>
      </c>
    </row>
    <row r="450" spans="1:7" x14ac:dyDescent="0.2">
      <c r="A450" s="4" t="s">
        <v>482</v>
      </c>
      <c r="B450" s="4" t="s">
        <v>7</v>
      </c>
      <c r="C450" s="4">
        <v>70.64</v>
      </c>
      <c r="D450" s="7">
        <f t="shared" si="18"/>
        <v>1.3857952485199287E-2</v>
      </c>
      <c r="E450" s="7">
        <f t="shared" si="19"/>
        <v>211.54823044023826</v>
      </c>
      <c r="F450" s="8" t="str">
        <f t="shared" si="20"/>
        <v>Não</v>
      </c>
      <c r="G450" s="8" t="str">
        <f>IF(OR(C450&lt;$K$75,C450&gt;$K$76),"Sim","Não")</f>
        <v>Não</v>
      </c>
    </row>
    <row r="451" spans="1:7" x14ac:dyDescent="0.2">
      <c r="A451" s="4" t="s">
        <v>483</v>
      </c>
      <c r="B451" s="4" t="s">
        <v>7</v>
      </c>
      <c r="C451" s="4">
        <v>63.19</v>
      </c>
      <c r="D451" s="7">
        <f t="shared" ref="D451:D514" si="21">_xlfn.NORM.DIST(C451,$J$35,$J$36,0)</f>
        <v>3.1012601961829245E-2</v>
      </c>
      <c r="E451" s="7">
        <f t="shared" ref="E451:E514" si="22">(C451-AVERAGE($C$2:$C$646))^2</f>
        <v>50.334735091400859</v>
      </c>
      <c r="F451" s="8" t="str">
        <f t="shared" ref="F451:F514" si="23">IF(C451-$J$35&gt;$J$36*3,"Sim","Não")</f>
        <v>Não</v>
      </c>
      <c r="G451" s="8" t="str">
        <f>IF(OR(C451&lt;$K$75,C451&gt;$K$76),"Sim","Não")</f>
        <v>Não</v>
      </c>
    </row>
    <row r="452" spans="1:7" x14ac:dyDescent="0.2">
      <c r="A452" s="4" t="s">
        <v>484</v>
      </c>
      <c r="B452" s="4" t="s">
        <v>7</v>
      </c>
      <c r="C452" s="4">
        <v>54.84</v>
      </c>
      <c r="D452" s="7">
        <f t="shared" si="21"/>
        <v>3.9568255120342968E-2</v>
      </c>
      <c r="E452" s="7">
        <f t="shared" si="22"/>
        <v>1.5757839286100277</v>
      </c>
      <c r="F452" s="8" t="str">
        <f t="shared" si="23"/>
        <v>Não</v>
      </c>
      <c r="G452" s="8" t="str">
        <f>IF(OR(C452&lt;$K$75,C452&gt;$K$76),"Sim","Não")</f>
        <v>Não</v>
      </c>
    </row>
    <row r="453" spans="1:7" x14ac:dyDescent="0.2">
      <c r="A453" s="4" t="s">
        <v>485</v>
      </c>
      <c r="B453" s="4" t="s">
        <v>7</v>
      </c>
      <c r="C453" s="4">
        <v>52.4</v>
      </c>
      <c r="D453" s="7">
        <f t="shared" si="21"/>
        <v>3.7250662339487921E-2</v>
      </c>
      <c r="E453" s="7">
        <f t="shared" si="22"/>
        <v>13.655259277447211</v>
      </c>
      <c r="F453" s="8" t="str">
        <f t="shared" si="23"/>
        <v>Não</v>
      </c>
      <c r="G453" s="8" t="str">
        <f>IF(OR(C453&lt;$K$75,C453&gt;$K$76),"Sim","Não")</f>
        <v>Não</v>
      </c>
    </row>
    <row r="454" spans="1:7" x14ac:dyDescent="0.2">
      <c r="A454" s="4" t="s">
        <v>486</v>
      </c>
      <c r="B454" s="4" t="s">
        <v>7</v>
      </c>
      <c r="C454" s="4">
        <v>64.11</v>
      </c>
      <c r="D454" s="7">
        <f t="shared" si="21"/>
        <v>2.8931656732269308E-2</v>
      </c>
      <c r="E454" s="7">
        <f t="shared" si="22"/>
        <v>64.235378812331135</v>
      </c>
      <c r="F454" s="8" t="str">
        <f t="shared" si="23"/>
        <v>Não</v>
      </c>
      <c r="G454" s="8" t="str">
        <f>IF(OR(C454&lt;$K$75,C454&gt;$K$76),"Sim","Não")</f>
        <v>Não</v>
      </c>
    </row>
    <row r="455" spans="1:7" x14ac:dyDescent="0.2">
      <c r="A455" s="4" t="s">
        <v>487</v>
      </c>
      <c r="B455" s="4" t="s">
        <v>7</v>
      </c>
      <c r="C455" s="4">
        <v>44.85</v>
      </c>
      <c r="D455" s="7">
        <f t="shared" si="21"/>
        <v>2.1200715006075562E-2</v>
      </c>
      <c r="E455" s="7">
        <f t="shared" si="22"/>
        <v>126.45682439372609</v>
      </c>
      <c r="F455" s="8" t="str">
        <f t="shared" si="23"/>
        <v>Não</v>
      </c>
      <c r="G455" s="8" t="str">
        <f>IF(OR(C455&lt;$K$75,C455&gt;$K$76),"Sim","Não")</f>
        <v>Não</v>
      </c>
    </row>
    <row r="456" spans="1:7" x14ac:dyDescent="0.2">
      <c r="A456" s="4" t="s">
        <v>488</v>
      </c>
      <c r="B456" s="4" t="s">
        <v>7</v>
      </c>
      <c r="C456" s="4">
        <v>46.59</v>
      </c>
      <c r="D456" s="7">
        <f t="shared" si="21"/>
        <v>2.5392294813307854E-2</v>
      </c>
      <c r="E456" s="7">
        <f t="shared" si="22"/>
        <v>90.350772300702843</v>
      </c>
      <c r="F456" s="8" t="str">
        <f t="shared" si="23"/>
        <v>Não</v>
      </c>
      <c r="G456" s="8" t="str">
        <f>IF(OR(C456&lt;$K$75,C456&gt;$K$76),"Sim","Não")</f>
        <v>Não</v>
      </c>
    </row>
    <row r="457" spans="1:7" x14ac:dyDescent="0.2">
      <c r="A457" s="4" t="s">
        <v>489</v>
      </c>
      <c r="B457" s="4" t="s">
        <v>7</v>
      </c>
      <c r="C457" s="4">
        <v>80.849999999999994</v>
      </c>
      <c r="D457" s="7">
        <f t="shared" si="21"/>
        <v>1.8662889665396361E-3</v>
      </c>
      <c r="E457" s="7">
        <f t="shared" si="22"/>
        <v>612.79505695186606</v>
      </c>
      <c r="F457" s="8" t="str">
        <f t="shared" si="23"/>
        <v>Não</v>
      </c>
      <c r="G457" s="8" t="str">
        <f>IF(OR(C457&lt;$K$75,C457&gt;$K$76),"Sim","Não")</f>
        <v>Sim</v>
      </c>
    </row>
    <row r="458" spans="1:7" x14ac:dyDescent="0.2">
      <c r="A458" s="4" t="s">
        <v>490</v>
      </c>
      <c r="B458" s="4" t="s">
        <v>7</v>
      </c>
      <c r="C458" s="4">
        <v>37.19</v>
      </c>
      <c r="D458" s="7">
        <f t="shared" si="21"/>
        <v>6.6860980850075667E-3</v>
      </c>
      <c r="E458" s="7">
        <f t="shared" si="22"/>
        <v>357.41045602163302</v>
      </c>
      <c r="F458" s="8" t="str">
        <f t="shared" si="23"/>
        <v>Não</v>
      </c>
      <c r="G458" s="8" t="str">
        <f>IF(OR(C458&lt;$K$75,C458&gt;$K$76),"Sim","Não")</f>
        <v>Não</v>
      </c>
    </row>
    <row r="459" spans="1:7" x14ac:dyDescent="0.2">
      <c r="A459" s="4" t="s">
        <v>491</v>
      </c>
      <c r="B459" s="4" t="s">
        <v>7</v>
      </c>
      <c r="C459" s="4">
        <v>60.87</v>
      </c>
      <c r="D459" s="7">
        <f t="shared" si="21"/>
        <v>3.5587254872586162E-2</v>
      </c>
      <c r="E459" s="7">
        <f t="shared" si="22"/>
        <v>22.797737882098495</v>
      </c>
      <c r="F459" s="8" t="str">
        <f t="shared" si="23"/>
        <v>Não</v>
      </c>
      <c r="G459" s="8" t="str">
        <f>IF(OR(C459&lt;$K$75,C459&gt;$K$76),"Sim","Não")</f>
        <v>Não</v>
      </c>
    </row>
    <row r="460" spans="1:7" x14ac:dyDescent="0.2">
      <c r="A460" s="4" t="s">
        <v>492</v>
      </c>
      <c r="B460" s="4" t="s">
        <v>7</v>
      </c>
      <c r="C460" s="4">
        <v>52.64</v>
      </c>
      <c r="D460" s="7">
        <f t="shared" si="21"/>
        <v>3.7571462129146721E-2</v>
      </c>
      <c r="E460" s="7">
        <f t="shared" si="22"/>
        <v>11.939114161168131</v>
      </c>
      <c r="F460" s="8" t="str">
        <f t="shared" si="23"/>
        <v>Não</v>
      </c>
      <c r="G460" s="8" t="str">
        <f>IF(OR(C460&lt;$K$75,C460&gt;$K$76),"Sim","Não")</f>
        <v>Não</v>
      </c>
    </row>
    <row r="461" spans="1:7" x14ac:dyDescent="0.2">
      <c r="A461" s="4" t="s">
        <v>493</v>
      </c>
      <c r="B461" s="4" t="s">
        <v>7</v>
      </c>
      <c r="C461" s="4">
        <v>62.71</v>
      </c>
      <c r="D461" s="7">
        <f t="shared" si="21"/>
        <v>3.2049270616853046E-2</v>
      </c>
      <c r="E461" s="7">
        <f t="shared" si="22"/>
        <v>43.754225323959034</v>
      </c>
      <c r="F461" s="8" t="str">
        <f t="shared" si="23"/>
        <v>Não</v>
      </c>
      <c r="G461" s="8" t="str">
        <f>IF(OR(C461&lt;$K$75,C461&gt;$K$76),"Sim","Não")</f>
        <v>Não</v>
      </c>
    </row>
    <row r="462" spans="1:7" x14ac:dyDescent="0.2">
      <c r="A462" s="4" t="s">
        <v>494</v>
      </c>
      <c r="B462" s="4" t="s">
        <v>7</v>
      </c>
      <c r="C462" s="4">
        <v>52.11</v>
      </c>
      <c r="D462" s="7">
        <f t="shared" si="21"/>
        <v>3.6838379181005181E-2</v>
      </c>
      <c r="E462" s="7">
        <f t="shared" si="22"/>
        <v>15.882634626284409</v>
      </c>
      <c r="F462" s="8" t="str">
        <f t="shared" si="23"/>
        <v>Não</v>
      </c>
      <c r="G462" s="8" t="str">
        <f>IF(OR(C462&lt;$K$75,C462&gt;$K$76),"Sim","Não")</f>
        <v>Não</v>
      </c>
    </row>
    <row r="463" spans="1:7" x14ac:dyDescent="0.2">
      <c r="A463" s="4" t="s">
        <v>495</v>
      </c>
      <c r="B463" s="4" t="s">
        <v>7</v>
      </c>
      <c r="C463" s="4">
        <v>72.22</v>
      </c>
      <c r="D463" s="7">
        <f t="shared" si="21"/>
        <v>1.0877878907797491E-2</v>
      </c>
      <c r="E463" s="7">
        <f t="shared" si="22"/>
        <v>260.00587509140104</v>
      </c>
      <c r="F463" s="8" t="str">
        <f t="shared" si="23"/>
        <v>Não</v>
      </c>
      <c r="G463" s="8" t="str">
        <f>IF(OR(C463&lt;$K$75,C463&gt;$K$76),"Sim","Não")</f>
        <v>Não</v>
      </c>
    </row>
    <row r="464" spans="1:7" x14ac:dyDescent="0.2">
      <c r="A464" s="4" t="s">
        <v>496</v>
      </c>
      <c r="B464" s="4" t="s">
        <v>7</v>
      </c>
      <c r="C464" s="4">
        <v>37.29</v>
      </c>
      <c r="D464" s="7">
        <f t="shared" si="21"/>
        <v>6.813277557986064E-3</v>
      </c>
      <c r="E464" s="7">
        <f t="shared" si="22"/>
        <v>353.63939555651672</v>
      </c>
      <c r="F464" s="8" t="str">
        <f t="shared" si="23"/>
        <v>Não</v>
      </c>
      <c r="G464" s="8" t="str">
        <f>IF(OR(C464&lt;$K$75,C464&gt;$K$76),"Sim","Não")</f>
        <v>Não</v>
      </c>
    </row>
    <row r="465" spans="1:7" x14ac:dyDescent="0.2">
      <c r="A465" s="4" t="s">
        <v>497</v>
      </c>
      <c r="B465" s="4" t="s">
        <v>7</v>
      </c>
      <c r="C465" s="4">
        <v>74.489999999999995</v>
      </c>
      <c r="D465" s="7">
        <f t="shared" si="21"/>
        <v>7.3536386595715892E-3</v>
      </c>
      <c r="E465" s="7">
        <f t="shared" si="22"/>
        <v>338.36490253326139</v>
      </c>
      <c r="F465" s="8" t="str">
        <f t="shared" si="23"/>
        <v>Não</v>
      </c>
      <c r="G465" s="8" t="str">
        <f>IF(OR(C465&lt;$K$75,C465&gt;$K$76),"Sim","Não")</f>
        <v>Não</v>
      </c>
    </row>
    <row r="466" spans="1:7" x14ac:dyDescent="0.2">
      <c r="A466" s="4" t="s">
        <v>498</v>
      </c>
      <c r="B466" s="4" t="s">
        <v>7</v>
      </c>
      <c r="C466" s="4">
        <v>58.1</v>
      </c>
      <c r="D466" s="7">
        <f t="shared" si="21"/>
        <v>3.9088178953563001E-2</v>
      </c>
      <c r="E466" s="7">
        <f t="shared" si="22"/>
        <v>4.0188127658194048</v>
      </c>
      <c r="F466" s="8" t="str">
        <f t="shared" si="23"/>
        <v>Não</v>
      </c>
      <c r="G466" s="8" t="str">
        <f>IF(OR(C466&lt;$K$75,C466&gt;$K$76),"Sim","Não")</f>
        <v>Não</v>
      </c>
    </row>
    <row r="467" spans="1:7" x14ac:dyDescent="0.2">
      <c r="A467" s="4" t="s">
        <v>499</v>
      </c>
      <c r="B467" s="4" t="s">
        <v>7</v>
      </c>
      <c r="C467" s="4">
        <v>53.92</v>
      </c>
      <c r="D467" s="7">
        <f t="shared" si="21"/>
        <v>3.8949144719711892E-2</v>
      </c>
      <c r="E467" s="7">
        <f t="shared" si="22"/>
        <v>4.731940207679779</v>
      </c>
      <c r="F467" s="8" t="str">
        <f t="shared" si="23"/>
        <v>Não</v>
      </c>
      <c r="G467" s="8" t="str">
        <f>IF(OR(C467&lt;$K$75,C467&gt;$K$76),"Sim","Não")</f>
        <v>Não</v>
      </c>
    </row>
    <row r="468" spans="1:7" x14ac:dyDescent="0.2">
      <c r="A468" s="4" t="s">
        <v>500</v>
      </c>
      <c r="B468" s="4" t="s">
        <v>7</v>
      </c>
      <c r="C468" s="4">
        <v>65.930000000000007</v>
      </c>
      <c r="D468" s="7">
        <f t="shared" si="21"/>
        <v>2.4596749737175554E-2</v>
      </c>
      <c r="E468" s="7">
        <f t="shared" si="22"/>
        <v>96.721278347215033</v>
      </c>
      <c r="F468" s="8" t="str">
        <f t="shared" si="23"/>
        <v>Não</v>
      </c>
      <c r="G468" s="8" t="str">
        <f>IF(OR(C468&lt;$K$75,C468&gt;$K$76),"Sim","Não")</f>
        <v>Não</v>
      </c>
    </row>
    <row r="469" spans="1:7" x14ac:dyDescent="0.2">
      <c r="A469" s="4" t="s">
        <v>501</v>
      </c>
      <c r="B469" s="4" t="s">
        <v>7</v>
      </c>
      <c r="C469" s="4">
        <v>63.61</v>
      </c>
      <c r="D469" s="7">
        <f t="shared" si="21"/>
        <v>3.0076201062818601E-2</v>
      </c>
      <c r="E469" s="7">
        <f t="shared" si="22"/>
        <v>56.470681137912514</v>
      </c>
      <c r="F469" s="8" t="str">
        <f t="shared" si="23"/>
        <v>Não</v>
      </c>
      <c r="G469" s="8" t="str">
        <f>IF(OR(C469&lt;$K$75,C469&gt;$K$76),"Sim","Não")</f>
        <v>Não</v>
      </c>
    </row>
    <row r="470" spans="1:7" x14ac:dyDescent="0.2">
      <c r="A470" s="4" t="s">
        <v>502</v>
      </c>
      <c r="B470" s="4" t="s">
        <v>7</v>
      </c>
      <c r="C470" s="4">
        <v>60.58</v>
      </c>
      <c r="D470" s="7">
        <f t="shared" si="21"/>
        <v>3.6067955376077182E-2</v>
      </c>
      <c r="E470" s="7">
        <f t="shared" si="22"/>
        <v>20.112513230935708</v>
      </c>
      <c r="F470" s="8" t="str">
        <f t="shared" si="23"/>
        <v>Não</v>
      </c>
      <c r="G470" s="8" t="str">
        <f>IF(OR(C470&lt;$K$75,C470&gt;$K$76),"Sim","Não")</f>
        <v>Não</v>
      </c>
    </row>
    <row r="471" spans="1:7" x14ac:dyDescent="0.2">
      <c r="A471" s="4" t="s">
        <v>503</v>
      </c>
      <c r="B471" s="4" t="s">
        <v>7</v>
      </c>
      <c r="C471" s="4">
        <v>60.32</v>
      </c>
      <c r="D471" s="7">
        <f t="shared" si="21"/>
        <v>3.6478371904640101E-2</v>
      </c>
      <c r="E471" s="7">
        <f t="shared" si="22"/>
        <v>17.848070440238047</v>
      </c>
      <c r="F471" s="8" t="str">
        <f t="shared" si="23"/>
        <v>Não</v>
      </c>
      <c r="G471" s="8" t="str">
        <f>IF(OR(C471&lt;$K$75,C471&gt;$K$76),"Sim","Não")</f>
        <v>Não</v>
      </c>
    </row>
    <row r="472" spans="1:7" x14ac:dyDescent="0.2">
      <c r="A472" s="4" t="s">
        <v>504</v>
      </c>
      <c r="B472" s="4" t="s">
        <v>7</v>
      </c>
      <c r="C472" s="4">
        <v>69.38</v>
      </c>
      <c r="D472" s="7">
        <f t="shared" si="21"/>
        <v>1.6511687995689209E-2</v>
      </c>
      <c r="E472" s="7">
        <f t="shared" si="22"/>
        <v>176.48319230070319</v>
      </c>
      <c r="F472" s="8" t="str">
        <f t="shared" si="23"/>
        <v>Não</v>
      </c>
      <c r="G472" s="8" t="str">
        <f>IF(OR(C472&lt;$K$75,C472&gt;$K$76),"Sim","Não")</f>
        <v>Não</v>
      </c>
    </row>
    <row r="473" spans="1:7" x14ac:dyDescent="0.2">
      <c r="A473" s="4" t="s">
        <v>505</v>
      </c>
      <c r="B473" s="4" t="s">
        <v>7</v>
      </c>
      <c r="C473" s="4">
        <v>66.92</v>
      </c>
      <c r="D473" s="7">
        <f t="shared" si="21"/>
        <v>2.2207230526690293E-2</v>
      </c>
      <c r="E473" s="7">
        <f t="shared" si="22"/>
        <v>117.17407974256379</v>
      </c>
      <c r="F473" s="8" t="str">
        <f t="shared" si="23"/>
        <v>Não</v>
      </c>
      <c r="G473" s="8" t="str">
        <f>IF(OR(C473&lt;$K$75,C473&gt;$K$76),"Sim","Não")</f>
        <v>Não</v>
      </c>
    </row>
    <row r="474" spans="1:7" x14ac:dyDescent="0.2">
      <c r="A474" s="4" t="s">
        <v>506</v>
      </c>
      <c r="B474" s="4" t="s">
        <v>7</v>
      </c>
      <c r="C474" s="4">
        <v>50.43</v>
      </c>
      <c r="D474" s="7">
        <f t="shared" si="21"/>
        <v>3.3971731344545189E-2</v>
      </c>
      <c r="E474" s="7">
        <f t="shared" si="22"/>
        <v>32.095650440237861</v>
      </c>
      <c r="F474" s="8" t="str">
        <f t="shared" si="23"/>
        <v>Não</v>
      </c>
      <c r="G474" s="8" t="str">
        <f>IF(OR(C474&lt;$K$75,C474&gt;$K$76),"Sim","Não")</f>
        <v>Não</v>
      </c>
    </row>
    <row r="475" spans="1:7" x14ac:dyDescent="0.2">
      <c r="A475" s="4" t="s">
        <v>507</v>
      </c>
      <c r="B475" s="4" t="s">
        <v>7</v>
      </c>
      <c r="C475" s="4">
        <v>70.72</v>
      </c>
      <c r="D475" s="7">
        <f t="shared" si="21"/>
        <v>1.3697306571235194E-2</v>
      </c>
      <c r="E475" s="7">
        <f t="shared" si="22"/>
        <v>213.88178206814518</v>
      </c>
      <c r="F475" s="8" t="str">
        <f t="shared" si="23"/>
        <v>Não</v>
      </c>
      <c r="G475" s="8" t="str">
        <f>IF(OR(C475&lt;$K$75,C475&gt;$K$76),"Sim","Não")</f>
        <v>Não</v>
      </c>
    </row>
    <row r="476" spans="1:7" x14ac:dyDescent="0.2">
      <c r="A476" s="4" t="s">
        <v>508</v>
      </c>
      <c r="B476" s="4" t="s">
        <v>7</v>
      </c>
      <c r="C476" s="4">
        <v>74.11</v>
      </c>
      <c r="D476" s="7">
        <f t="shared" si="21"/>
        <v>7.8799956094242427E-3</v>
      </c>
      <c r="E476" s="7">
        <f t="shared" si="22"/>
        <v>324.5293323007034</v>
      </c>
      <c r="F476" s="8" t="str">
        <f t="shared" si="23"/>
        <v>Não</v>
      </c>
      <c r="G476" s="8" t="str">
        <f>IF(OR(C476&lt;$K$75,C476&gt;$K$76),"Sim","Não")</f>
        <v>Não</v>
      </c>
    </row>
    <row r="477" spans="1:7" x14ac:dyDescent="0.2">
      <c r="A477" s="4" t="s">
        <v>509</v>
      </c>
      <c r="B477" s="4" t="s">
        <v>7</v>
      </c>
      <c r="C477" s="4">
        <v>39.81</v>
      </c>
      <c r="D477" s="7">
        <f t="shared" si="21"/>
        <v>1.0598606155570796E-2</v>
      </c>
      <c r="E477" s="7">
        <f t="shared" si="22"/>
        <v>265.21107183558644</v>
      </c>
      <c r="F477" s="8" t="str">
        <f t="shared" si="23"/>
        <v>Não</v>
      </c>
      <c r="G477" s="8" t="str">
        <f>IF(OR(C477&lt;$K$75,C477&gt;$K$76),"Sim","Não")</f>
        <v>Não</v>
      </c>
    </row>
    <row r="478" spans="1:7" x14ac:dyDescent="0.2">
      <c r="A478" s="4" t="s">
        <v>510</v>
      </c>
      <c r="B478" s="4" t="s">
        <v>7</v>
      </c>
      <c r="C478" s="4">
        <v>68.959999999999994</v>
      </c>
      <c r="D478" s="7">
        <f t="shared" si="21"/>
        <v>1.7443130550749818E-2</v>
      </c>
      <c r="E478" s="7">
        <f t="shared" si="22"/>
        <v>165.50044625419153</v>
      </c>
      <c r="F478" s="8" t="str">
        <f t="shared" si="23"/>
        <v>Não</v>
      </c>
      <c r="G478" s="8" t="str">
        <f>IF(OR(C478&lt;$K$75,C478&gt;$K$76),"Sim","Não")</f>
        <v>Não</v>
      </c>
    </row>
    <row r="479" spans="1:7" x14ac:dyDescent="0.2">
      <c r="A479" s="4" t="s">
        <v>511</v>
      </c>
      <c r="B479" s="4" t="s">
        <v>7</v>
      </c>
      <c r="C479" s="4">
        <v>44.72</v>
      </c>
      <c r="D479" s="7">
        <f t="shared" si="21"/>
        <v>2.0891476209330049E-2</v>
      </c>
      <c r="E479" s="7">
        <f t="shared" si="22"/>
        <v>129.39750299837732</v>
      </c>
      <c r="F479" s="8" t="str">
        <f t="shared" si="23"/>
        <v>Não</v>
      </c>
      <c r="G479" s="8" t="str">
        <f>IF(OR(C479&lt;$K$75,C479&gt;$K$76),"Sim","Não")</f>
        <v>Não</v>
      </c>
    </row>
    <row r="480" spans="1:7" x14ac:dyDescent="0.2">
      <c r="A480" s="4" t="s">
        <v>512</v>
      </c>
      <c r="B480" s="4" t="s">
        <v>7</v>
      </c>
      <c r="C480" s="4">
        <v>54.17</v>
      </c>
      <c r="D480" s="7">
        <f t="shared" si="21"/>
        <v>3.9149168349590799E-2</v>
      </c>
      <c r="E480" s="7">
        <f t="shared" si="22"/>
        <v>3.7067890448890868</v>
      </c>
      <c r="F480" s="8" t="str">
        <f t="shared" si="23"/>
        <v>Não</v>
      </c>
      <c r="G480" s="8" t="str">
        <f>IF(OR(C480&lt;$K$75,C480&gt;$K$76),"Sim","Não")</f>
        <v>Não</v>
      </c>
    </row>
    <row r="481" spans="1:7" x14ac:dyDescent="0.2">
      <c r="A481" s="4" t="s">
        <v>513</v>
      </c>
      <c r="B481" s="4" t="s">
        <v>7</v>
      </c>
      <c r="C481" s="4">
        <v>49.94</v>
      </c>
      <c r="D481" s="7">
        <f t="shared" si="21"/>
        <v>3.3002635417850298E-2</v>
      </c>
      <c r="E481" s="7">
        <f t="shared" si="22"/>
        <v>37.88774671930765</v>
      </c>
      <c r="F481" s="8" t="str">
        <f t="shared" si="23"/>
        <v>Não</v>
      </c>
      <c r="G481" s="8" t="str">
        <f>IF(OR(C481&lt;$K$75,C481&gt;$K$76),"Sim","Não")</f>
        <v>Não</v>
      </c>
    </row>
    <row r="482" spans="1:7" x14ac:dyDescent="0.2">
      <c r="A482" s="4" t="s">
        <v>514</v>
      </c>
      <c r="B482" s="4" t="s">
        <v>7</v>
      </c>
      <c r="C482" s="4">
        <v>56.56</v>
      </c>
      <c r="D482" s="7">
        <f t="shared" si="21"/>
        <v>3.9838025141078245E-2</v>
      </c>
      <c r="E482" s="7">
        <f t="shared" si="22"/>
        <v>0.21594392861007022</v>
      </c>
      <c r="F482" s="8" t="str">
        <f t="shared" si="23"/>
        <v>Não</v>
      </c>
      <c r="G482" s="8" t="str">
        <f>IF(OR(C482&lt;$K$75,C482&gt;$K$76),"Sim","Não")</f>
        <v>Não</v>
      </c>
    </row>
    <row r="483" spans="1:7" x14ac:dyDescent="0.2">
      <c r="A483" s="4" t="s">
        <v>515</v>
      </c>
      <c r="B483" s="4" t="s">
        <v>7</v>
      </c>
      <c r="C483" s="4">
        <v>39.56</v>
      </c>
      <c r="D483" s="7">
        <f t="shared" si="21"/>
        <v>1.0172864929513789E-2</v>
      </c>
      <c r="E483" s="7">
        <f t="shared" si="22"/>
        <v>273.41622299837712</v>
      </c>
      <c r="F483" s="8" t="str">
        <f t="shared" si="23"/>
        <v>Não</v>
      </c>
      <c r="G483" s="8" t="str">
        <f>IF(OR(C483&lt;$K$75,C483&gt;$K$76),"Sim","Não")</f>
        <v>Não</v>
      </c>
    </row>
    <row r="484" spans="1:7" x14ac:dyDescent="0.2">
      <c r="A484" s="4" t="s">
        <v>516</v>
      </c>
      <c r="B484" s="4" t="s">
        <v>7</v>
      </c>
      <c r="C484" s="4">
        <v>21.94</v>
      </c>
      <c r="D484" s="7">
        <f t="shared" si="21"/>
        <v>1.1728306573016202E-4</v>
      </c>
      <c r="E484" s="7">
        <f t="shared" si="22"/>
        <v>1166.5846769518655</v>
      </c>
      <c r="F484" s="8" t="str">
        <f t="shared" si="23"/>
        <v>Não</v>
      </c>
      <c r="G484" s="8" t="str">
        <f>IF(OR(C484&lt;$K$75,C484&gt;$K$76),"Sim","Não")</f>
        <v>Sim</v>
      </c>
    </row>
    <row r="485" spans="1:7" x14ac:dyDescent="0.2">
      <c r="A485" s="4" t="s">
        <v>517</v>
      </c>
      <c r="B485" s="4" t="s">
        <v>7</v>
      </c>
      <c r="C485" s="4">
        <v>65.959999999999994</v>
      </c>
      <c r="D485" s="7">
        <f t="shared" si="21"/>
        <v>2.4524223776070119E-2</v>
      </c>
      <c r="E485" s="7">
        <f t="shared" si="22"/>
        <v>97.312260207679884</v>
      </c>
      <c r="F485" s="8" t="str">
        <f t="shared" si="23"/>
        <v>Não</v>
      </c>
      <c r="G485" s="8" t="str">
        <f>IF(OR(C485&lt;$K$75,C485&gt;$K$76),"Sim","Não")</f>
        <v>Não</v>
      </c>
    </row>
    <row r="486" spans="1:7" x14ac:dyDescent="0.2">
      <c r="A486" s="4" t="s">
        <v>518</v>
      </c>
      <c r="B486" s="4" t="s">
        <v>7</v>
      </c>
      <c r="C486" s="4">
        <v>57.57</v>
      </c>
      <c r="D486" s="7">
        <f t="shared" si="21"/>
        <v>3.9450013617352758E-2</v>
      </c>
      <c r="E486" s="7">
        <f t="shared" si="22"/>
        <v>2.1747332309356691</v>
      </c>
      <c r="F486" s="8" t="str">
        <f t="shared" si="23"/>
        <v>Não</v>
      </c>
      <c r="G486" s="8" t="str">
        <f>IF(OR(C486&lt;$K$75,C486&gt;$K$76),"Sim","Não")</f>
        <v>Não</v>
      </c>
    </row>
    <row r="487" spans="1:7" x14ac:dyDescent="0.2">
      <c r="A487" s="4" t="s">
        <v>519</v>
      </c>
      <c r="B487" s="4" t="s">
        <v>7</v>
      </c>
      <c r="C487" s="4">
        <v>60.07</v>
      </c>
      <c r="D487" s="7">
        <f t="shared" si="21"/>
        <v>3.6853920370262853E-2</v>
      </c>
      <c r="E487" s="7">
        <f t="shared" si="22"/>
        <v>15.79822160302874</v>
      </c>
      <c r="F487" s="8" t="str">
        <f t="shared" si="23"/>
        <v>Não</v>
      </c>
      <c r="G487" s="8" t="str">
        <f>IF(OR(C487&lt;$K$75,C487&gt;$K$76),"Sim","Não")</f>
        <v>Não</v>
      </c>
    </row>
    <row r="488" spans="1:7" x14ac:dyDescent="0.2">
      <c r="A488" s="4" t="s">
        <v>520</v>
      </c>
      <c r="B488" s="4" t="s">
        <v>7</v>
      </c>
      <c r="C488" s="4">
        <v>50.85</v>
      </c>
      <c r="D488" s="7">
        <f t="shared" si="21"/>
        <v>3.4758559715655446E-2</v>
      </c>
      <c r="E488" s="7">
        <f t="shared" si="22"/>
        <v>27.513196486749482</v>
      </c>
      <c r="F488" s="8" t="str">
        <f t="shared" si="23"/>
        <v>Não</v>
      </c>
      <c r="G488" s="8" t="str">
        <f>IF(OR(C488&lt;$K$75,C488&gt;$K$76),"Sim","Não")</f>
        <v>Não</v>
      </c>
    </row>
    <row r="489" spans="1:7" x14ac:dyDescent="0.2">
      <c r="A489" s="4" t="s">
        <v>521</v>
      </c>
      <c r="B489" s="4" t="s">
        <v>7</v>
      </c>
      <c r="C489" s="4">
        <v>76.989999999999995</v>
      </c>
      <c r="D489" s="7">
        <f t="shared" si="21"/>
        <v>4.5014636802791375E-3</v>
      </c>
      <c r="E489" s="7">
        <f t="shared" si="22"/>
        <v>436.5883909053544</v>
      </c>
      <c r="F489" s="8" t="str">
        <f t="shared" si="23"/>
        <v>Não</v>
      </c>
      <c r="G489" s="8" t="str">
        <f>IF(OR(C489&lt;$K$75,C489&gt;$K$76),"Sim","Não")</f>
        <v>Sim</v>
      </c>
    </row>
    <row r="490" spans="1:7" x14ac:dyDescent="0.2">
      <c r="A490" s="4" t="s">
        <v>522</v>
      </c>
      <c r="B490" s="4" t="s">
        <v>7</v>
      </c>
      <c r="C490" s="4">
        <v>63.48</v>
      </c>
      <c r="D490" s="7">
        <f t="shared" si="21"/>
        <v>3.0368697751232805E-2</v>
      </c>
      <c r="E490" s="7">
        <f t="shared" si="22"/>
        <v>54.533759742563639</v>
      </c>
      <c r="F490" s="8" t="str">
        <f t="shared" si="23"/>
        <v>Não</v>
      </c>
      <c r="G490" s="8" t="str">
        <f>IF(OR(C490&lt;$K$75,C490&gt;$K$76),"Sim","Não")</f>
        <v>Não</v>
      </c>
    </row>
    <row r="491" spans="1:7" x14ac:dyDescent="0.2">
      <c r="A491" s="4" t="s">
        <v>523</v>
      </c>
      <c r="B491" s="4" t="s">
        <v>7</v>
      </c>
      <c r="C491" s="4">
        <v>47.54</v>
      </c>
      <c r="D491" s="7">
        <f t="shared" si="21"/>
        <v>2.7665244392147952E-2</v>
      </c>
      <c r="E491" s="7">
        <f t="shared" si="22"/>
        <v>73.193197882098289</v>
      </c>
      <c r="F491" s="8" t="str">
        <f t="shared" si="23"/>
        <v>Não</v>
      </c>
      <c r="G491" s="8" t="str">
        <f>IF(OR(C491&lt;$K$75,C491&gt;$K$76),"Sim","Não")</f>
        <v>Não</v>
      </c>
    </row>
    <row r="492" spans="1:7" x14ac:dyDescent="0.2">
      <c r="A492" s="4" t="s">
        <v>524</v>
      </c>
      <c r="B492" s="4" t="s">
        <v>7</v>
      </c>
      <c r="C492" s="4">
        <v>39.479999999999997</v>
      </c>
      <c r="D492" s="7">
        <f t="shared" si="21"/>
        <v>1.0038948745944789E-2</v>
      </c>
      <c r="E492" s="7">
        <f t="shared" si="22"/>
        <v>276.06827137047031</v>
      </c>
      <c r="F492" s="8" t="str">
        <f t="shared" si="23"/>
        <v>Não</v>
      </c>
      <c r="G492" s="8" t="str">
        <f>IF(OR(C492&lt;$K$75,C492&gt;$K$76),"Sim","Não")</f>
        <v>Não</v>
      </c>
    </row>
    <row r="493" spans="1:7" x14ac:dyDescent="0.2">
      <c r="A493" s="4" t="s">
        <v>525</v>
      </c>
      <c r="B493" s="4" t="s">
        <v>7</v>
      </c>
      <c r="C493" s="4">
        <v>50.09</v>
      </c>
      <c r="D493" s="7">
        <f t="shared" si="21"/>
        <v>3.3304810335767494E-2</v>
      </c>
      <c r="E493" s="7">
        <f t="shared" si="22"/>
        <v>36.063656021633165</v>
      </c>
      <c r="F493" s="8" t="str">
        <f t="shared" si="23"/>
        <v>Não</v>
      </c>
      <c r="G493" s="8" t="str">
        <f>IF(OR(C493&lt;$K$75,C493&gt;$K$76),"Sim","Não")</f>
        <v>Não</v>
      </c>
    </row>
    <row r="494" spans="1:7" x14ac:dyDescent="0.2">
      <c r="A494" s="4" t="s">
        <v>526</v>
      </c>
      <c r="B494" s="4" t="s">
        <v>7</v>
      </c>
      <c r="C494" s="4">
        <v>64.34</v>
      </c>
      <c r="D494" s="7">
        <f t="shared" si="21"/>
        <v>2.8396061210877083E-2</v>
      </c>
      <c r="E494" s="7">
        <f t="shared" si="22"/>
        <v>67.975039742563752</v>
      </c>
      <c r="F494" s="8" t="str">
        <f t="shared" si="23"/>
        <v>Não</v>
      </c>
      <c r="G494" s="8" t="str">
        <f>IF(OR(C494&lt;$K$75,C494&gt;$K$76),"Sim","Não")</f>
        <v>Não</v>
      </c>
    </row>
    <row r="495" spans="1:7" x14ac:dyDescent="0.2">
      <c r="A495" s="4" t="s">
        <v>527</v>
      </c>
      <c r="B495" s="4" t="s">
        <v>7</v>
      </c>
      <c r="C495" s="4">
        <v>65.69</v>
      </c>
      <c r="D495" s="7">
        <f t="shared" si="21"/>
        <v>2.5176579174329215E-2</v>
      </c>
      <c r="E495" s="7">
        <f t="shared" si="22"/>
        <v>92.058223463493917</v>
      </c>
      <c r="F495" s="8" t="str">
        <f t="shared" si="23"/>
        <v>Não</v>
      </c>
      <c r="G495" s="8" t="str">
        <f>IF(OR(C495&lt;$K$75,C495&gt;$K$76),"Sim","Não")</f>
        <v>Não</v>
      </c>
    </row>
    <row r="496" spans="1:7" x14ac:dyDescent="0.2">
      <c r="A496" s="4" t="s">
        <v>528</v>
      </c>
      <c r="B496" s="4" t="s">
        <v>7</v>
      </c>
      <c r="C496" s="4">
        <v>69.36</v>
      </c>
      <c r="D496" s="7">
        <f t="shared" si="21"/>
        <v>1.6555554704373924E-2</v>
      </c>
      <c r="E496" s="7">
        <f t="shared" si="22"/>
        <v>175.95220439372656</v>
      </c>
      <c r="F496" s="8" t="str">
        <f t="shared" si="23"/>
        <v>Não</v>
      </c>
      <c r="G496" s="8" t="str">
        <f>IF(OR(C496&lt;$K$75,C496&gt;$K$76),"Sim","Não")</f>
        <v>Não</v>
      </c>
    </row>
    <row r="497" spans="1:7" x14ac:dyDescent="0.2">
      <c r="A497" s="4" t="s">
        <v>529</v>
      </c>
      <c r="B497" s="4" t="s">
        <v>7</v>
      </c>
      <c r="C497" s="4">
        <v>73.55</v>
      </c>
      <c r="D497" s="7">
        <f t="shared" si="21"/>
        <v>8.7022009109265219E-3</v>
      </c>
      <c r="E497" s="7">
        <f t="shared" si="22"/>
        <v>304.66647090535446</v>
      </c>
      <c r="F497" s="8" t="str">
        <f t="shared" si="23"/>
        <v>Não</v>
      </c>
      <c r="G497" s="8" t="str">
        <f>IF(OR(C497&lt;$K$75,C497&gt;$K$76),"Sim","Não")</f>
        <v>Não</v>
      </c>
    </row>
    <row r="498" spans="1:7" x14ac:dyDescent="0.2">
      <c r="A498" s="4" t="s">
        <v>530</v>
      </c>
      <c r="B498" s="4" t="s">
        <v>7</v>
      </c>
      <c r="C498" s="4">
        <v>66.150000000000006</v>
      </c>
      <c r="D498" s="7">
        <f t="shared" si="21"/>
        <v>2.4064806069356889E-2</v>
      </c>
      <c r="E498" s="7">
        <f t="shared" si="22"/>
        <v>101.0969453239592</v>
      </c>
      <c r="F498" s="8" t="str">
        <f t="shared" si="23"/>
        <v>Não</v>
      </c>
      <c r="G498" s="8" t="str">
        <f>IF(OR(C498&lt;$K$75,C498&gt;$K$76),"Sim","Não")</f>
        <v>Não</v>
      </c>
    </row>
    <row r="499" spans="1:7" x14ac:dyDescent="0.2">
      <c r="A499" s="4" t="s">
        <v>531</v>
      </c>
      <c r="B499" s="4" t="s">
        <v>7</v>
      </c>
      <c r="C499" s="4">
        <v>66.63</v>
      </c>
      <c r="D499" s="7">
        <f t="shared" si="21"/>
        <v>2.2905305745945102E-2</v>
      </c>
      <c r="E499" s="7">
        <f t="shared" si="22"/>
        <v>110.97985509140085</v>
      </c>
      <c r="F499" s="8" t="str">
        <f t="shared" si="23"/>
        <v>Não</v>
      </c>
      <c r="G499" s="8" t="str">
        <f>IF(OR(C499&lt;$K$75,C499&gt;$K$76),"Sim","Não")</f>
        <v>Não</v>
      </c>
    </row>
    <row r="500" spans="1:7" x14ac:dyDescent="0.2">
      <c r="A500" s="4" t="s">
        <v>532</v>
      </c>
      <c r="B500" s="4" t="s">
        <v>7</v>
      </c>
      <c r="C500" s="4">
        <v>74.61</v>
      </c>
      <c r="D500" s="7">
        <f t="shared" si="21"/>
        <v>7.1926829713382925E-3</v>
      </c>
      <c r="E500" s="7">
        <f t="shared" si="22"/>
        <v>342.79402997512199</v>
      </c>
      <c r="F500" s="8" t="str">
        <f t="shared" si="23"/>
        <v>Não</v>
      </c>
      <c r="G500" s="8" t="str">
        <f>IF(OR(C500&lt;$K$75,C500&gt;$K$76),"Sim","Não")</f>
        <v>Não</v>
      </c>
    </row>
    <row r="501" spans="1:7" x14ac:dyDescent="0.2">
      <c r="A501" s="4" t="s">
        <v>533</v>
      </c>
      <c r="B501" s="4" t="s">
        <v>7</v>
      </c>
      <c r="C501" s="4">
        <v>51.7</v>
      </c>
      <c r="D501" s="7">
        <f t="shared" si="21"/>
        <v>3.6211304058665336E-2</v>
      </c>
      <c r="E501" s="7">
        <f t="shared" si="22"/>
        <v>19.318682533261114</v>
      </c>
      <c r="F501" s="8" t="str">
        <f t="shared" si="23"/>
        <v>Não</v>
      </c>
      <c r="G501" s="8" t="str">
        <f>IF(OR(C501&lt;$K$75,C501&gt;$K$76),"Sim","Não")</f>
        <v>Não</v>
      </c>
    </row>
    <row r="502" spans="1:7" x14ac:dyDescent="0.2">
      <c r="A502" s="4" t="s">
        <v>534</v>
      </c>
      <c r="B502" s="4" t="s">
        <v>7</v>
      </c>
      <c r="C502" s="4">
        <v>63.54</v>
      </c>
      <c r="D502" s="7">
        <f t="shared" si="21"/>
        <v>3.0233981962317327E-2</v>
      </c>
      <c r="E502" s="7">
        <f t="shared" si="22"/>
        <v>55.423523463493908</v>
      </c>
      <c r="F502" s="8" t="str">
        <f t="shared" si="23"/>
        <v>Não</v>
      </c>
      <c r="G502" s="8" t="str">
        <f>IF(OR(C502&lt;$K$75,C502&gt;$K$76),"Sim","Não")</f>
        <v>Não</v>
      </c>
    </row>
    <row r="503" spans="1:7" x14ac:dyDescent="0.2">
      <c r="A503" s="4" t="s">
        <v>535</v>
      </c>
      <c r="B503" s="4" t="s">
        <v>7</v>
      </c>
      <c r="C503" s="4">
        <v>66.06</v>
      </c>
      <c r="D503" s="7">
        <f t="shared" si="21"/>
        <v>2.4282434140496613E-2</v>
      </c>
      <c r="E503" s="7">
        <f t="shared" si="22"/>
        <v>99.295199742563781</v>
      </c>
      <c r="F503" s="8" t="str">
        <f t="shared" si="23"/>
        <v>Não</v>
      </c>
      <c r="G503" s="8" t="str">
        <f>IF(OR(C503&lt;$K$75,C503&gt;$K$76),"Sim","Não")</f>
        <v>Não</v>
      </c>
    </row>
    <row r="504" spans="1:7" x14ac:dyDescent="0.2">
      <c r="A504" s="4" t="s">
        <v>536</v>
      </c>
      <c r="B504" s="4" t="s">
        <v>7</v>
      </c>
      <c r="C504" s="4">
        <v>60.15</v>
      </c>
      <c r="D504" s="7">
        <f t="shared" si="21"/>
        <v>3.6735822400087548E-2</v>
      </c>
      <c r="E504" s="7">
        <f t="shared" si="22"/>
        <v>16.440573230935705</v>
      </c>
      <c r="F504" s="8" t="str">
        <f t="shared" si="23"/>
        <v>Não</v>
      </c>
      <c r="G504" s="8" t="str">
        <f>IF(OR(C504&lt;$K$75,C504&gt;$K$76),"Sim","Não")</f>
        <v>Não</v>
      </c>
    </row>
    <row r="505" spans="1:7" x14ac:dyDescent="0.2">
      <c r="A505" s="4" t="s">
        <v>537</v>
      </c>
      <c r="B505" s="4" t="s">
        <v>7</v>
      </c>
      <c r="C505" s="4">
        <v>69.540000000000006</v>
      </c>
      <c r="D505" s="7">
        <f t="shared" si="21"/>
        <v>1.616258687639522E-2</v>
      </c>
      <c r="E505" s="7">
        <f t="shared" si="22"/>
        <v>180.75989555651745</v>
      </c>
      <c r="F505" s="8" t="str">
        <f t="shared" si="23"/>
        <v>Não</v>
      </c>
      <c r="G505" s="8" t="str">
        <f>IF(OR(C505&lt;$K$75,C505&gt;$K$76),"Sim","Não")</f>
        <v>Não</v>
      </c>
    </row>
    <row r="506" spans="1:7" x14ac:dyDescent="0.2">
      <c r="A506" s="4" t="s">
        <v>538</v>
      </c>
      <c r="B506" s="4" t="s">
        <v>7</v>
      </c>
      <c r="C506" s="4">
        <v>72.78</v>
      </c>
      <c r="D506" s="7">
        <f t="shared" si="21"/>
        <v>9.9236988336933746E-3</v>
      </c>
      <c r="E506" s="7">
        <f t="shared" si="22"/>
        <v>278.37913648674993</v>
      </c>
      <c r="F506" s="8" t="str">
        <f t="shared" si="23"/>
        <v>Não</v>
      </c>
      <c r="G506" s="8" t="str">
        <f>IF(OR(C506&lt;$K$75,C506&gt;$K$76),"Sim","Não")</f>
        <v>Não</v>
      </c>
    </row>
    <row r="507" spans="1:7" x14ac:dyDescent="0.2">
      <c r="A507" s="4" t="s">
        <v>539</v>
      </c>
      <c r="B507" s="4" t="s">
        <v>7</v>
      </c>
      <c r="C507" s="4">
        <v>27</v>
      </c>
      <c r="D507" s="7">
        <f t="shared" si="21"/>
        <v>5.8043182555846367E-4</v>
      </c>
      <c r="E507" s="7">
        <f t="shared" si="22"/>
        <v>846.53661741698158</v>
      </c>
      <c r="F507" s="8" t="str">
        <f t="shared" si="23"/>
        <v>Não</v>
      </c>
      <c r="G507" s="8" t="str">
        <f>IF(OR(C507&lt;$K$75,C507&gt;$K$76),"Sim","Não")</f>
        <v>Sim</v>
      </c>
    </row>
    <row r="508" spans="1:7" x14ac:dyDescent="0.2">
      <c r="A508" s="4" t="s">
        <v>540</v>
      </c>
      <c r="B508" s="4" t="s">
        <v>7</v>
      </c>
      <c r="C508" s="4">
        <v>51.44</v>
      </c>
      <c r="D508" s="7">
        <f t="shared" si="21"/>
        <v>3.5788024711508555E-2</v>
      </c>
      <c r="E508" s="7">
        <f t="shared" si="22"/>
        <v>21.671839742563481</v>
      </c>
      <c r="F508" s="8" t="str">
        <f t="shared" si="23"/>
        <v>Não</v>
      </c>
      <c r="G508" s="8" t="str">
        <f>IF(OR(C508&lt;$K$75,C508&gt;$K$76),"Sim","Não")</f>
        <v>Não</v>
      </c>
    </row>
    <row r="509" spans="1:7" x14ac:dyDescent="0.2">
      <c r="A509" s="4" t="s">
        <v>541</v>
      </c>
      <c r="B509" s="4" t="s">
        <v>7</v>
      </c>
      <c r="C509" s="4">
        <v>56.67</v>
      </c>
      <c r="D509" s="7">
        <f t="shared" si="21"/>
        <v>3.981527260061983E-2</v>
      </c>
      <c r="E509" s="7">
        <f t="shared" si="22"/>
        <v>0.33027741698216512</v>
      </c>
      <c r="F509" s="8" t="str">
        <f t="shared" si="23"/>
        <v>Não</v>
      </c>
      <c r="G509" s="8" t="str">
        <f>IF(OR(C509&lt;$K$75,C509&gt;$K$76),"Sim","Não")</f>
        <v>Não</v>
      </c>
    </row>
    <row r="510" spans="1:7" x14ac:dyDescent="0.2">
      <c r="A510" s="4" t="s">
        <v>542</v>
      </c>
      <c r="B510" s="4" t="s">
        <v>7</v>
      </c>
      <c r="C510" s="4">
        <v>63.99</v>
      </c>
      <c r="D510" s="7">
        <f t="shared" si="21"/>
        <v>2.9208965752371113E-2</v>
      </c>
      <c r="E510" s="7">
        <f t="shared" si="22"/>
        <v>62.3262513704707</v>
      </c>
      <c r="F510" s="8" t="str">
        <f t="shared" si="23"/>
        <v>Não</v>
      </c>
      <c r="G510" s="8" t="str">
        <f>IF(OR(C510&lt;$K$75,C510&gt;$K$76),"Sim","Não")</f>
        <v>Não</v>
      </c>
    </row>
    <row r="511" spans="1:7" x14ac:dyDescent="0.2">
      <c r="A511" s="4" t="s">
        <v>543</v>
      </c>
      <c r="B511" s="4" t="s">
        <v>7</v>
      </c>
      <c r="C511" s="4">
        <v>54.4</v>
      </c>
      <c r="D511" s="7">
        <f t="shared" si="21"/>
        <v>3.9312405129754882E-2</v>
      </c>
      <c r="E511" s="7">
        <f t="shared" si="22"/>
        <v>2.8740499751216606</v>
      </c>
      <c r="F511" s="8" t="str">
        <f t="shared" si="23"/>
        <v>Não</v>
      </c>
      <c r="G511" s="8" t="str">
        <f>IF(OR(C511&lt;$K$75,C511&gt;$K$76),"Sim","Não")</f>
        <v>Não</v>
      </c>
    </row>
    <row r="512" spans="1:7" x14ac:dyDescent="0.2">
      <c r="A512" s="4" t="s">
        <v>544</v>
      </c>
      <c r="B512" s="4" t="s">
        <v>7</v>
      </c>
      <c r="C512" s="4">
        <v>58.54</v>
      </c>
      <c r="D512" s="7">
        <f t="shared" si="21"/>
        <v>3.8707674842526262E-2</v>
      </c>
      <c r="E512" s="7">
        <f t="shared" si="22"/>
        <v>5.976546719307775</v>
      </c>
      <c r="F512" s="8" t="str">
        <f t="shared" si="23"/>
        <v>Não</v>
      </c>
      <c r="G512" s="8" t="str">
        <f>IF(OR(C512&lt;$K$75,C512&gt;$K$76),"Sim","Não")</f>
        <v>Não</v>
      </c>
    </row>
    <row r="513" spans="1:7" x14ac:dyDescent="0.2">
      <c r="A513" s="4" t="s">
        <v>545</v>
      </c>
      <c r="B513" s="4" t="s">
        <v>7</v>
      </c>
      <c r="C513" s="4">
        <v>64.239999999999995</v>
      </c>
      <c r="D513" s="7">
        <f t="shared" si="21"/>
        <v>2.862955923808129E-2</v>
      </c>
      <c r="E513" s="7">
        <f t="shared" si="22"/>
        <v>66.336100207679891</v>
      </c>
      <c r="F513" s="8" t="str">
        <f t="shared" si="23"/>
        <v>Não</v>
      </c>
      <c r="G513" s="8" t="str">
        <f>IF(OR(C513&lt;$K$75,C513&gt;$K$76),"Sim","Não")</f>
        <v>Não</v>
      </c>
    </row>
    <row r="514" spans="1:7" x14ac:dyDescent="0.2">
      <c r="A514" s="4" t="s">
        <v>546</v>
      </c>
      <c r="B514" s="4" t="s">
        <v>7</v>
      </c>
      <c r="C514" s="4">
        <v>64.23</v>
      </c>
      <c r="D514" s="7">
        <f t="shared" si="21"/>
        <v>2.8652856896111929E-2</v>
      </c>
      <c r="E514" s="7">
        <f t="shared" si="22"/>
        <v>66.173306254191672</v>
      </c>
      <c r="F514" s="8" t="str">
        <f t="shared" si="23"/>
        <v>Não</v>
      </c>
      <c r="G514" s="8" t="str">
        <f>IF(OR(C514&lt;$K$75,C514&gt;$K$76),"Sim","Não")</f>
        <v>Não</v>
      </c>
    </row>
    <row r="515" spans="1:7" x14ac:dyDescent="0.2">
      <c r="A515" s="4" t="s">
        <v>547</v>
      </c>
      <c r="B515" s="4" t="s">
        <v>7</v>
      </c>
      <c r="C515" s="4">
        <v>56.82</v>
      </c>
      <c r="D515" s="7">
        <f t="shared" ref="D515:D578" si="24">_xlfn.NORM.DIST(C515,$J$35,$J$36,0)</f>
        <v>3.9776515303243123E-2</v>
      </c>
      <c r="E515" s="7">
        <f t="shared" ref="E515:E578" si="25">(C515-AVERAGE($C$2:$C$646))^2</f>
        <v>0.52518671930774774</v>
      </c>
      <c r="F515" s="8" t="str">
        <f t="shared" ref="F515:F578" si="26">IF(C515-$J$35&gt;$J$36*3,"Sim","Não")</f>
        <v>Não</v>
      </c>
      <c r="G515" s="8" t="str">
        <f>IF(OR(C515&lt;$K$75,C515&gt;$K$76),"Sim","Não")</f>
        <v>Não</v>
      </c>
    </row>
    <row r="516" spans="1:7" x14ac:dyDescent="0.2">
      <c r="A516" s="4" t="s">
        <v>548</v>
      </c>
      <c r="B516" s="4" t="s">
        <v>7</v>
      </c>
      <c r="C516" s="4">
        <v>68.540000000000006</v>
      </c>
      <c r="D516" s="7">
        <f t="shared" si="24"/>
        <v>1.8394661487565422E-2</v>
      </c>
      <c r="E516" s="7">
        <f t="shared" si="25"/>
        <v>154.87050020768021</v>
      </c>
      <c r="F516" s="8" t="str">
        <f t="shared" si="26"/>
        <v>Não</v>
      </c>
      <c r="G516" s="8" t="str">
        <f>IF(OR(C516&lt;$K$75,C516&gt;$K$76),"Sim","Não")</f>
        <v>Não</v>
      </c>
    </row>
    <row r="517" spans="1:7" x14ac:dyDescent="0.2">
      <c r="A517" s="4" t="s">
        <v>549</v>
      </c>
      <c r="B517" s="4" t="s">
        <v>7</v>
      </c>
      <c r="C517" s="4">
        <v>57.85</v>
      </c>
      <c r="D517" s="7">
        <f t="shared" si="24"/>
        <v>3.9272174065766094E-2</v>
      </c>
      <c r="E517" s="7">
        <f t="shared" si="25"/>
        <v>3.0789639286100972</v>
      </c>
      <c r="F517" s="8" t="str">
        <f t="shared" si="26"/>
        <v>Não</v>
      </c>
      <c r="G517" s="8" t="str">
        <f>IF(OR(C517&lt;$K$75,C517&gt;$K$76),"Sim","Não")</f>
        <v>Não</v>
      </c>
    </row>
    <row r="518" spans="1:7" x14ac:dyDescent="0.2">
      <c r="A518" s="4" t="s">
        <v>550</v>
      </c>
      <c r="B518" s="4" t="s">
        <v>7</v>
      </c>
      <c r="C518" s="4">
        <v>48.85</v>
      </c>
      <c r="D518" s="7">
        <f t="shared" si="24"/>
        <v>3.0679737635123747E-2</v>
      </c>
      <c r="E518" s="7">
        <f t="shared" si="25"/>
        <v>52.494405789075017</v>
      </c>
      <c r="F518" s="8" t="str">
        <f t="shared" si="26"/>
        <v>Não</v>
      </c>
      <c r="G518" s="8" t="str">
        <f>IF(OR(C518&lt;$K$75,C518&gt;$K$76),"Sim","Não")</f>
        <v>Não</v>
      </c>
    </row>
    <row r="519" spans="1:7" x14ac:dyDescent="0.2">
      <c r="A519" s="4" t="s">
        <v>551</v>
      </c>
      <c r="B519" s="4" t="s">
        <v>7</v>
      </c>
      <c r="C519" s="4">
        <v>67.88</v>
      </c>
      <c r="D519" s="7">
        <f t="shared" si="24"/>
        <v>1.992478852132145E-2</v>
      </c>
      <c r="E519" s="7">
        <f t="shared" si="25"/>
        <v>138.87909927744738</v>
      </c>
      <c r="F519" s="8" t="str">
        <f t="shared" si="26"/>
        <v>Não</v>
      </c>
      <c r="G519" s="8" t="str">
        <f>IF(OR(C519&lt;$K$75,C519&gt;$K$76),"Sim","Não")</f>
        <v>Não</v>
      </c>
    </row>
    <row r="520" spans="1:7" x14ac:dyDescent="0.2">
      <c r="A520" s="4" t="s">
        <v>552</v>
      </c>
      <c r="B520" s="4" t="s">
        <v>7</v>
      </c>
      <c r="C520" s="4">
        <v>74.73</v>
      </c>
      <c r="D520" s="7">
        <f t="shared" si="24"/>
        <v>7.0342379314926621E-3</v>
      </c>
      <c r="E520" s="7">
        <f t="shared" si="25"/>
        <v>347.25195741698263</v>
      </c>
      <c r="F520" s="8" t="str">
        <f t="shared" si="26"/>
        <v>Não</v>
      </c>
      <c r="G520" s="8" t="str">
        <f>IF(OR(C520&lt;$K$75,C520&gt;$K$76),"Sim","Não")</f>
        <v>Não</v>
      </c>
    </row>
    <row r="521" spans="1:7" x14ac:dyDescent="0.2">
      <c r="A521" s="4" t="s">
        <v>553</v>
      </c>
      <c r="B521" s="4" t="s">
        <v>7</v>
      </c>
      <c r="C521" s="4">
        <v>65.23</v>
      </c>
      <c r="D521" s="7">
        <f t="shared" si="24"/>
        <v>2.6284076100482352E-2</v>
      </c>
      <c r="E521" s="7">
        <f t="shared" si="25"/>
        <v>83.442701603028908</v>
      </c>
      <c r="F521" s="8" t="str">
        <f t="shared" si="26"/>
        <v>Não</v>
      </c>
      <c r="G521" s="8" t="str">
        <f>IF(OR(C521&lt;$K$75,C521&gt;$K$76),"Sim","Não")</f>
        <v>Não</v>
      </c>
    </row>
    <row r="522" spans="1:7" x14ac:dyDescent="0.2">
      <c r="A522" s="4" t="s">
        <v>554</v>
      </c>
      <c r="B522" s="4" t="s">
        <v>7</v>
      </c>
      <c r="C522" s="4">
        <v>59.32</v>
      </c>
      <c r="D522" s="7">
        <f t="shared" si="24"/>
        <v>3.7861769314759826E-2</v>
      </c>
      <c r="E522" s="7">
        <f t="shared" si="25"/>
        <v>10.398675091400818</v>
      </c>
      <c r="F522" s="8" t="str">
        <f t="shared" si="26"/>
        <v>Não</v>
      </c>
      <c r="G522" s="8" t="str">
        <f>IF(OR(C522&lt;$K$75,C522&gt;$K$76),"Sim","Não")</f>
        <v>Não</v>
      </c>
    </row>
    <row r="523" spans="1:7" x14ac:dyDescent="0.2">
      <c r="A523" s="4" t="s">
        <v>555</v>
      </c>
      <c r="B523" s="4" t="s">
        <v>7</v>
      </c>
      <c r="C523" s="4">
        <v>60.36</v>
      </c>
      <c r="D523" s="7">
        <f t="shared" si="24"/>
        <v>3.641652948249486E-2</v>
      </c>
      <c r="E523" s="7">
        <f t="shared" si="25"/>
        <v>18.187646254191527</v>
      </c>
      <c r="F523" s="8" t="str">
        <f t="shared" si="26"/>
        <v>Não</v>
      </c>
      <c r="G523" s="8" t="str">
        <f>IF(OR(C523&lt;$K$75,C523&gt;$K$76),"Sim","Não")</f>
        <v>Não</v>
      </c>
    </row>
    <row r="524" spans="1:7" x14ac:dyDescent="0.2">
      <c r="A524" s="4" t="s">
        <v>556</v>
      </c>
      <c r="B524" s="4" t="s">
        <v>7</v>
      </c>
      <c r="C524" s="4">
        <v>71.25</v>
      </c>
      <c r="D524" s="7">
        <f t="shared" si="24"/>
        <v>1.2658589619673206E-2</v>
      </c>
      <c r="E524" s="7">
        <f t="shared" si="25"/>
        <v>229.66486160302895</v>
      </c>
      <c r="F524" s="8" t="str">
        <f t="shared" si="26"/>
        <v>Não</v>
      </c>
      <c r="G524" s="8" t="str">
        <f>IF(OR(C524&lt;$K$75,C524&gt;$K$76),"Sim","Não")</f>
        <v>Não</v>
      </c>
    </row>
    <row r="525" spans="1:7" x14ac:dyDescent="0.2">
      <c r="A525" s="4" t="s">
        <v>557</v>
      </c>
      <c r="B525" s="4" t="s">
        <v>7</v>
      </c>
      <c r="C525" s="4">
        <v>54.58</v>
      </c>
      <c r="D525" s="7">
        <f t="shared" si="24"/>
        <v>3.9426088994837634E-2</v>
      </c>
      <c r="E525" s="7">
        <f t="shared" si="25"/>
        <v>2.296141137912362</v>
      </c>
      <c r="F525" s="8" t="str">
        <f t="shared" si="26"/>
        <v>Não</v>
      </c>
      <c r="G525" s="8" t="str">
        <f>IF(OR(C525&lt;$K$75,C525&gt;$K$76),"Sim","Não")</f>
        <v>Não</v>
      </c>
    </row>
    <row r="526" spans="1:7" x14ac:dyDescent="0.2">
      <c r="A526" s="4" t="s">
        <v>558</v>
      </c>
      <c r="B526" s="4" t="s">
        <v>7</v>
      </c>
      <c r="C526" s="4">
        <v>54.97</v>
      </c>
      <c r="D526" s="7">
        <f t="shared" si="24"/>
        <v>3.9629489602594985E-2</v>
      </c>
      <c r="E526" s="7">
        <f t="shared" si="25"/>
        <v>1.2663053239588784</v>
      </c>
      <c r="F526" s="8" t="str">
        <f t="shared" si="26"/>
        <v>Não</v>
      </c>
      <c r="G526" s="8" t="str">
        <f>IF(OR(C526&lt;$K$75,C526&gt;$K$76),"Sim","Não")</f>
        <v>Não</v>
      </c>
    </row>
    <row r="527" spans="1:7" x14ac:dyDescent="0.2">
      <c r="A527" s="4" t="s">
        <v>559</v>
      </c>
      <c r="B527" s="4" t="s">
        <v>7</v>
      </c>
      <c r="C527" s="4">
        <v>54.87</v>
      </c>
      <c r="D527" s="7">
        <f t="shared" si="24"/>
        <v>3.9582971098781027E-2</v>
      </c>
      <c r="E527" s="7">
        <f t="shared" si="25"/>
        <v>1.5013657890751593</v>
      </c>
      <c r="F527" s="8" t="str">
        <f t="shared" si="26"/>
        <v>Não</v>
      </c>
      <c r="G527" s="8" t="str">
        <f>IF(OR(C527&lt;$K$75,C527&gt;$K$76),"Sim","Não")</f>
        <v>Não</v>
      </c>
    </row>
    <row r="528" spans="1:7" x14ac:dyDescent="0.2">
      <c r="A528" s="4" t="s">
        <v>560</v>
      </c>
      <c r="B528" s="4" t="s">
        <v>7</v>
      </c>
      <c r="C528" s="4">
        <v>69.02</v>
      </c>
      <c r="D528" s="7">
        <f t="shared" si="24"/>
        <v>1.7308785493341725E-2</v>
      </c>
      <c r="E528" s="7">
        <f t="shared" si="25"/>
        <v>167.04780997512182</v>
      </c>
      <c r="F528" s="8" t="str">
        <f t="shared" si="26"/>
        <v>Não</v>
      </c>
      <c r="G528" s="8" t="str">
        <f>IF(OR(C528&lt;$K$75,C528&gt;$K$76),"Sim","Não")</f>
        <v>Não</v>
      </c>
    </row>
    <row r="529" spans="1:7" x14ac:dyDescent="0.2">
      <c r="A529" s="4" t="s">
        <v>561</v>
      </c>
      <c r="B529" s="4" t="s">
        <v>7</v>
      </c>
      <c r="C529" s="4">
        <v>47.49</v>
      </c>
      <c r="D529" s="7">
        <f t="shared" si="24"/>
        <v>2.7546888701657654E-2</v>
      </c>
      <c r="E529" s="7">
        <f t="shared" si="25"/>
        <v>74.051228114656382</v>
      </c>
      <c r="F529" s="8" t="str">
        <f t="shared" si="26"/>
        <v>Não</v>
      </c>
      <c r="G529" s="8" t="str">
        <f>IF(OR(C529&lt;$K$75,C529&gt;$K$76),"Sim","Não")</f>
        <v>Não</v>
      </c>
    </row>
    <row r="530" spans="1:7" x14ac:dyDescent="0.2">
      <c r="A530" s="4" t="s">
        <v>562</v>
      </c>
      <c r="B530" s="4" t="s">
        <v>7</v>
      </c>
      <c r="C530" s="4">
        <v>53.8</v>
      </c>
      <c r="D530" s="7">
        <f t="shared" si="24"/>
        <v>3.8844877889125183E-2</v>
      </c>
      <c r="E530" s="7">
        <f t="shared" si="25"/>
        <v>5.268412765819332</v>
      </c>
      <c r="F530" s="8" t="str">
        <f t="shared" si="26"/>
        <v>Não</v>
      </c>
      <c r="G530" s="8" t="str">
        <f>IF(OR(C530&lt;$K$75,C530&gt;$K$76),"Sim","Não")</f>
        <v>Não</v>
      </c>
    </row>
    <row r="531" spans="1:7" x14ac:dyDescent="0.2">
      <c r="A531" s="4" t="s">
        <v>563</v>
      </c>
      <c r="B531" s="4" t="s">
        <v>7</v>
      </c>
      <c r="C531" s="4">
        <v>83.05</v>
      </c>
      <c r="D531" s="7">
        <f t="shared" si="24"/>
        <v>1.05709521128954E-3</v>
      </c>
      <c r="E531" s="7">
        <f t="shared" si="25"/>
        <v>726.55572671930804</v>
      </c>
      <c r="F531" s="8" t="str">
        <f t="shared" si="26"/>
        <v>Não</v>
      </c>
      <c r="G531" s="8" t="str">
        <f>IF(OR(C531&lt;$K$75,C531&gt;$K$76),"Sim","Não")</f>
        <v>Sim</v>
      </c>
    </row>
    <row r="532" spans="1:7" x14ac:dyDescent="0.2">
      <c r="A532" s="4" t="s">
        <v>564</v>
      </c>
      <c r="B532" s="4" t="s">
        <v>7</v>
      </c>
      <c r="C532" s="4">
        <v>39.770000000000003</v>
      </c>
      <c r="D532" s="7">
        <f t="shared" si="24"/>
        <v>1.0529751116462207E-2</v>
      </c>
      <c r="E532" s="7">
        <f t="shared" si="25"/>
        <v>266.51549602163288</v>
      </c>
      <c r="F532" s="8" t="str">
        <f t="shared" si="26"/>
        <v>Não</v>
      </c>
      <c r="G532" s="8" t="str">
        <f>IF(OR(C532&lt;$K$75,C532&gt;$K$76),"Sim","Não")</f>
        <v>Não</v>
      </c>
    </row>
    <row r="533" spans="1:7" x14ac:dyDescent="0.2">
      <c r="A533" s="4" t="s">
        <v>565</v>
      </c>
      <c r="B533" s="4" t="s">
        <v>7</v>
      </c>
      <c r="C533" s="4">
        <v>47.88</v>
      </c>
      <c r="D533" s="7">
        <f t="shared" si="24"/>
        <v>2.8464795639951739E-2</v>
      </c>
      <c r="E533" s="7">
        <f t="shared" si="25"/>
        <v>67.491192300702892</v>
      </c>
      <c r="F533" s="8" t="str">
        <f t="shared" si="26"/>
        <v>Não</v>
      </c>
      <c r="G533" s="8" t="str">
        <f>IF(OR(C533&lt;$K$75,C533&gt;$K$76),"Sim","Não")</f>
        <v>Não</v>
      </c>
    </row>
    <row r="534" spans="1:7" x14ac:dyDescent="0.2">
      <c r="A534" s="4" t="s">
        <v>566</v>
      </c>
      <c r="B534" s="4" t="s">
        <v>7</v>
      </c>
      <c r="C534" s="4">
        <v>65.06</v>
      </c>
      <c r="D534" s="7">
        <f t="shared" si="24"/>
        <v>2.6691298030696833E-2</v>
      </c>
      <c r="E534" s="7">
        <f t="shared" si="25"/>
        <v>80.365804393726549</v>
      </c>
      <c r="F534" s="8" t="str">
        <f t="shared" si="26"/>
        <v>Não</v>
      </c>
      <c r="G534" s="8" t="str">
        <f>IF(OR(C534&lt;$K$75,C534&gt;$K$76),"Sim","Não")</f>
        <v>Não</v>
      </c>
    </row>
    <row r="535" spans="1:7" x14ac:dyDescent="0.2">
      <c r="A535" s="4" t="s">
        <v>567</v>
      </c>
      <c r="B535" s="4" t="s">
        <v>7</v>
      </c>
      <c r="C535" s="4">
        <v>69.760000000000005</v>
      </c>
      <c r="D535" s="7">
        <f t="shared" si="24"/>
        <v>1.5688037921580317E-2</v>
      </c>
      <c r="E535" s="7">
        <f t="shared" si="25"/>
        <v>186.72396253326161</v>
      </c>
      <c r="F535" s="8" t="str">
        <f t="shared" si="26"/>
        <v>Não</v>
      </c>
      <c r="G535" s="8" t="str">
        <f>IF(OR(C535&lt;$K$75,C535&gt;$K$76),"Sim","Não")</f>
        <v>Não</v>
      </c>
    </row>
    <row r="536" spans="1:7" x14ac:dyDescent="0.2">
      <c r="A536" s="4" t="s">
        <v>568</v>
      </c>
      <c r="B536" s="4" t="s">
        <v>7</v>
      </c>
      <c r="C536" s="4">
        <v>60.25</v>
      </c>
      <c r="D536" s="7">
        <f t="shared" si="24"/>
        <v>3.658544132141895E-2</v>
      </c>
      <c r="E536" s="7">
        <f t="shared" si="25"/>
        <v>17.26151276581944</v>
      </c>
      <c r="F536" s="8" t="str">
        <f t="shared" si="26"/>
        <v>Não</v>
      </c>
      <c r="G536" s="8" t="str">
        <f>IF(OR(C536&lt;$K$75,C536&gt;$K$76),"Sim","Não")</f>
        <v>Não</v>
      </c>
    </row>
    <row r="537" spans="1:7" x14ac:dyDescent="0.2">
      <c r="A537" s="4" t="s">
        <v>569</v>
      </c>
      <c r="B537" s="4" t="s">
        <v>7</v>
      </c>
      <c r="C537" s="4">
        <v>60.96</v>
      </c>
      <c r="D537" s="7">
        <f t="shared" si="24"/>
        <v>3.5433323012999722E-2</v>
      </c>
      <c r="E537" s="7">
        <f t="shared" si="25"/>
        <v>23.665283463493878</v>
      </c>
      <c r="F537" s="8" t="str">
        <f t="shared" si="26"/>
        <v>Não</v>
      </c>
      <c r="G537" s="8" t="str">
        <f>IF(OR(C537&lt;$K$75,C537&gt;$K$76),"Sim","Não")</f>
        <v>Não</v>
      </c>
    </row>
    <row r="538" spans="1:7" x14ac:dyDescent="0.2">
      <c r="A538" s="4" t="s">
        <v>570</v>
      </c>
      <c r="B538" s="4" t="s">
        <v>7</v>
      </c>
      <c r="C538" s="4">
        <v>57.36</v>
      </c>
      <c r="D538" s="7">
        <f t="shared" si="24"/>
        <v>3.9563574349840223E-2</v>
      </c>
      <c r="E538" s="7">
        <f t="shared" si="25"/>
        <v>1.599460207679849</v>
      </c>
      <c r="F538" s="8" t="str">
        <f t="shared" si="26"/>
        <v>Não</v>
      </c>
      <c r="G538" s="8" t="str">
        <f>IF(OR(C538&lt;$K$75,C538&gt;$K$76),"Sim","Não")</f>
        <v>Não</v>
      </c>
    </row>
    <row r="539" spans="1:7" x14ac:dyDescent="0.2">
      <c r="A539" s="4" t="s">
        <v>571</v>
      </c>
      <c r="B539" s="4" t="s">
        <v>7</v>
      </c>
      <c r="C539" s="4">
        <v>64.260000000000005</v>
      </c>
      <c r="D539" s="7">
        <f t="shared" si="24"/>
        <v>2.8582935044419916E-2</v>
      </c>
      <c r="E539" s="7">
        <f t="shared" si="25"/>
        <v>66.662288114656803</v>
      </c>
      <c r="F539" s="8" t="str">
        <f t="shared" si="26"/>
        <v>Não</v>
      </c>
      <c r="G539" s="8" t="str">
        <f>IF(OR(C539&lt;$K$75,C539&gt;$K$76),"Sim","Não")</f>
        <v>Não</v>
      </c>
    </row>
    <row r="540" spans="1:7" x14ac:dyDescent="0.2">
      <c r="A540" s="4" t="s">
        <v>572</v>
      </c>
      <c r="B540" s="4" t="s">
        <v>7</v>
      </c>
      <c r="C540" s="4">
        <v>51</v>
      </c>
      <c r="D540" s="7">
        <f t="shared" si="24"/>
        <v>3.5028996461763502E-2</v>
      </c>
      <c r="E540" s="7">
        <f t="shared" si="25"/>
        <v>25.962105789075082</v>
      </c>
      <c r="F540" s="8" t="str">
        <f t="shared" si="26"/>
        <v>Não</v>
      </c>
      <c r="G540" s="8" t="str">
        <f>IF(OR(C540&lt;$K$75,C540&gt;$K$76),"Sim","Não")</f>
        <v>Não</v>
      </c>
    </row>
    <row r="541" spans="1:7" x14ac:dyDescent="0.2">
      <c r="A541" s="4" t="s">
        <v>573</v>
      </c>
      <c r="B541" s="4" t="s">
        <v>7</v>
      </c>
      <c r="C541" s="4">
        <v>32.96</v>
      </c>
      <c r="D541" s="7">
        <f t="shared" si="24"/>
        <v>2.7496117415479731E-3</v>
      </c>
      <c r="E541" s="7">
        <f t="shared" si="25"/>
        <v>535.24221369605141</v>
      </c>
      <c r="F541" s="8" t="str">
        <f t="shared" si="26"/>
        <v>Não</v>
      </c>
      <c r="G541" s="8" t="str">
        <f>IF(OR(C541&lt;$K$75,C541&gt;$K$76),"Sim","Não")</f>
        <v>Sim</v>
      </c>
    </row>
    <row r="542" spans="1:7" x14ac:dyDescent="0.2">
      <c r="A542" s="4" t="s">
        <v>574</v>
      </c>
      <c r="B542" s="4" t="s">
        <v>7</v>
      </c>
      <c r="C542" s="4">
        <v>41.82</v>
      </c>
      <c r="D542" s="7">
        <f t="shared" si="24"/>
        <v>1.4406124817055492E-2</v>
      </c>
      <c r="E542" s="7">
        <f t="shared" si="25"/>
        <v>203.78425648674931</v>
      </c>
      <c r="F542" s="8" t="str">
        <f t="shared" si="26"/>
        <v>Não</v>
      </c>
      <c r="G542" s="8" t="str">
        <f>IF(OR(C542&lt;$K$75,C542&gt;$K$76),"Sim","Não")</f>
        <v>Não</v>
      </c>
    </row>
    <row r="543" spans="1:7" x14ac:dyDescent="0.2">
      <c r="A543" s="4" t="s">
        <v>575</v>
      </c>
      <c r="B543" s="4" t="s">
        <v>7</v>
      </c>
      <c r="C543" s="4">
        <v>62.24</v>
      </c>
      <c r="D543" s="7">
        <f t="shared" si="24"/>
        <v>3.3024152052339904E-2</v>
      </c>
      <c r="E543" s="7">
        <f t="shared" si="25"/>
        <v>37.757309510005548</v>
      </c>
      <c r="F543" s="8" t="str">
        <f t="shared" si="26"/>
        <v>Não</v>
      </c>
      <c r="G543" s="8" t="str">
        <f>IF(OR(C543&lt;$K$75,C543&gt;$K$76),"Sim","Não")</f>
        <v>Não</v>
      </c>
    </row>
    <row r="544" spans="1:7" x14ac:dyDescent="0.2">
      <c r="A544" s="4" t="s">
        <v>576</v>
      </c>
      <c r="B544" s="4" t="s">
        <v>7</v>
      </c>
      <c r="C544" s="4">
        <v>44.69</v>
      </c>
      <c r="D544" s="7">
        <f t="shared" si="24"/>
        <v>2.082025702291198E-2</v>
      </c>
      <c r="E544" s="7">
        <f t="shared" si="25"/>
        <v>130.08092113791221</v>
      </c>
      <c r="F544" s="8" t="str">
        <f t="shared" si="26"/>
        <v>Não</v>
      </c>
      <c r="G544" s="8" t="str">
        <f>IF(OR(C544&lt;$K$75,C544&gt;$K$76),"Sim","Não")</f>
        <v>Não</v>
      </c>
    </row>
    <row r="545" spans="1:7" x14ac:dyDescent="0.2">
      <c r="A545" s="4" t="s">
        <v>577</v>
      </c>
      <c r="B545" s="4" t="s">
        <v>7</v>
      </c>
      <c r="C545" s="4">
        <v>51.38</v>
      </c>
      <c r="D545" s="7">
        <f t="shared" si="24"/>
        <v>3.5687625711278113E-2</v>
      </c>
      <c r="E545" s="7">
        <f t="shared" si="25"/>
        <v>22.234076021633204</v>
      </c>
      <c r="F545" s="8" t="str">
        <f t="shared" si="26"/>
        <v>Não</v>
      </c>
      <c r="G545" s="8" t="str">
        <f>IF(OR(C545&lt;$K$75,C545&gt;$K$76),"Sim","Não")</f>
        <v>Não</v>
      </c>
    </row>
    <row r="546" spans="1:7" x14ac:dyDescent="0.2">
      <c r="A546" s="4" t="s">
        <v>578</v>
      </c>
      <c r="B546" s="4" t="s">
        <v>7</v>
      </c>
      <c r="C546" s="4">
        <v>64.900000000000006</v>
      </c>
      <c r="D546" s="7">
        <f t="shared" si="24"/>
        <v>2.7073183809271855E-2</v>
      </c>
      <c r="E546" s="7">
        <f t="shared" si="25"/>
        <v>77.522701137912648</v>
      </c>
      <c r="F546" s="8" t="str">
        <f t="shared" si="26"/>
        <v>Não</v>
      </c>
      <c r="G546" s="8" t="str">
        <f>IF(OR(C546&lt;$K$75,C546&gt;$K$76),"Sim","Não")</f>
        <v>Não</v>
      </c>
    </row>
    <row r="547" spans="1:7" x14ac:dyDescent="0.2">
      <c r="A547" s="4" t="s">
        <v>579</v>
      </c>
      <c r="B547" s="4" t="s">
        <v>7</v>
      </c>
      <c r="C547" s="4">
        <v>64.47</v>
      </c>
      <c r="D547" s="7">
        <f t="shared" si="24"/>
        <v>2.8091161321506315E-2</v>
      </c>
      <c r="E547" s="7">
        <f t="shared" si="25"/>
        <v>70.135561137912518</v>
      </c>
      <c r="F547" s="8" t="str">
        <f t="shared" si="26"/>
        <v>Não</v>
      </c>
      <c r="G547" s="8" t="str">
        <f>IF(OR(C547&lt;$K$75,C547&gt;$K$76),"Sim","Não")</f>
        <v>Não</v>
      </c>
    </row>
    <row r="548" spans="1:7" x14ac:dyDescent="0.2">
      <c r="A548" s="4" t="s">
        <v>580</v>
      </c>
      <c r="B548" s="4" t="s">
        <v>7</v>
      </c>
      <c r="C548" s="4">
        <v>60.53</v>
      </c>
      <c r="D548" s="7">
        <f t="shared" si="24"/>
        <v>3.6148417891462836E-2</v>
      </c>
      <c r="E548" s="7">
        <f t="shared" si="25"/>
        <v>19.666543463493873</v>
      </c>
      <c r="F548" s="8" t="str">
        <f t="shared" si="26"/>
        <v>Não</v>
      </c>
      <c r="G548" s="8" t="str">
        <f>IF(OR(C548&lt;$K$75,C548&gt;$K$76),"Sim","Não")</f>
        <v>Não</v>
      </c>
    </row>
    <row r="549" spans="1:7" x14ac:dyDescent="0.2">
      <c r="A549" s="4" t="s">
        <v>581</v>
      </c>
      <c r="B549" s="4" t="s">
        <v>7</v>
      </c>
      <c r="C549" s="4">
        <v>70.290000000000006</v>
      </c>
      <c r="D549" s="7">
        <f t="shared" si="24"/>
        <v>1.4572263102965898E-2</v>
      </c>
      <c r="E549" s="7">
        <f t="shared" si="25"/>
        <v>201.48944206814539</v>
      </c>
      <c r="F549" s="8" t="str">
        <f t="shared" si="26"/>
        <v>Não</v>
      </c>
      <c r="G549" s="8" t="str">
        <f>IF(OR(C549&lt;$K$75,C549&gt;$K$76),"Sim","Não")</f>
        <v>Não</v>
      </c>
    </row>
    <row r="550" spans="1:7" x14ac:dyDescent="0.2">
      <c r="A550" s="4" t="s">
        <v>582</v>
      </c>
      <c r="B550" s="4" t="s">
        <v>7</v>
      </c>
      <c r="C550" s="4">
        <v>53.64</v>
      </c>
      <c r="D550" s="7">
        <f t="shared" si="24"/>
        <v>3.8697626004184978E-2</v>
      </c>
      <c r="E550" s="7">
        <f t="shared" si="25"/>
        <v>6.0285095100053603</v>
      </c>
      <c r="F550" s="8" t="str">
        <f t="shared" si="26"/>
        <v>Não</v>
      </c>
      <c r="G550" s="8" t="str">
        <f>IF(OR(C550&lt;$K$75,C550&gt;$K$76),"Sim","Não")</f>
        <v>Não</v>
      </c>
    </row>
    <row r="551" spans="1:7" x14ac:dyDescent="0.2">
      <c r="A551" s="4" t="s">
        <v>583</v>
      </c>
      <c r="B551" s="4" t="s">
        <v>7</v>
      </c>
      <c r="C551" s="4">
        <v>75.400000000000006</v>
      </c>
      <c r="D551" s="7">
        <f t="shared" si="24"/>
        <v>6.1952101736215343E-3</v>
      </c>
      <c r="E551" s="7">
        <f t="shared" si="25"/>
        <v>372.67135230070369</v>
      </c>
      <c r="F551" s="8" t="str">
        <f t="shared" si="26"/>
        <v>Não</v>
      </c>
      <c r="G551" s="8" t="str">
        <f>IF(OR(C551&lt;$K$75,C551&gt;$K$76),"Sim","Não")</f>
        <v>Não</v>
      </c>
    </row>
    <row r="552" spans="1:7" x14ac:dyDescent="0.2">
      <c r="A552" s="4" t="s">
        <v>584</v>
      </c>
      <c r="B552" s="4" t="s">
        <v>7</v>
      </c>
      <c r="C552" s="4">
        <v>75.58</v>
      </c>
      <c r="D552" s="7">
        <f t="shared" si="24"/>
        <v>5.9828023172913249E-3</v>
      </c>
      <c r="E552" s="7">
        <f t="shared" si="25"/>
        <v>379.65344346349406</v>
      </c>
      <c r="F552" s="8" t="str">
        <f t="shared" si="26"/>
        <v>Não</v>
      </c>
      <c r="G552" s="8" t="str">
        <f>IF(OR(C552&lt;$K$75,C552&gt;$K$76),"Sim","Não")</f>
        <v>Não</v>
      </c>
    </row>
    <row r="553" spans="1:7" x14ac:dyDescent="0.2">
      <c r="A553" s="4" t="s">
        <v>585</v>
      </c>
      <c r="B553" s="4" t="s">
        <v>7</v>
      </c>
      <c r="C553" s="4">
        <v>71.38</v>
      </c>
      <c r="D553" s="7">
        <f t="shared" si="24"/>
        <v>1.2410755607363134E-2</v>
      </c>
      <c r="E553" s="7">
        <f t="shared" si="25"/>
        <v>233.62198299837763</v>
      </c>
      <c r="F553" s="8" t="str">
        <f t="shared" si="26"/>
        <v>Não</v>
      </c>
      <c r="G553" s="8" t="str">
        <f>IF(OR(C553&lt;$K$75,C553&gt;$K$76),"Sim","Não")</f>
        <v>Não</v>
      </c>
    </row>
    <row r="554" spans="1:7" x14ac:dyDescent="0.2">
      <c r="A554" s="4" t="s">
        <v>586</v>
      </c>
      <c r="B554" s="4" t="s">
        <v>7</v>
      </c>
      <c r="C554" s="4">
        <v>66.09</v>
      </c>
      <c r="D554" s="7">
        <f t="shared" si="24"/>
        <v>2.4209891390453219E-2</v>
      </c>
      <c r="E554" s="7">
        <f t="shared" si="25"/>
        <v>99.893981603028919</v>
      </c>
      <c r="F554" s="8" t="str">
        <f t="shared" si="26"/>
        <v>Não</v>
      </c>
      <c r="G554" s="8" t="str">
        <f>IF(OR(C554&lt;$K$75,C554&gt;$K$76),"Sim","Não")</f>
        <v>Não</v>
      </c>
    </row>
    <row r="555" spans="1:7" x14ac:dyDescent="0.2">
      <c r="A555" s="4" t="s">
        <v>587</v>
      </c>
      <c r="B555" s="4" t="s">
        <v>7</v>
      </c>
      <c r="C555" s="4">
        <v>59.98</v>
      </c>
      <c r="D555" s="7">
        <f t="shared" si="24"/>
        <v>3.6984406916025524E-2</v>
      </c>
      <c r="E555" s="7">
        <f t="shared" si="25"/>
        <v>15.090876021633363</v>
      </c>
      <c r="F555" s="8" t="str">
        <f t="shared" si="26"/>
        <v>Não</v>
      </c>
      <c r="G555" s="8" t="str">
        <f>IF(OR(C555&lt;$K$75,C555&gt;$K$76),"Sim","Não")</f>
        <v>Não</v>
      </c>
    </row>
    <row r="556" spans="1:7" x14ac:dyDescent="0.2">
      <c r="A556" s="4" t="s">
        <v>588</v>
      </c>
      <c r="B556" s="4" t="s">
        <v>7</v>
      </c>
      <c r="C556" s="4">
        <v>49.52</v>
      </c>
      <c r="D556" s="7">
        <f t="shared" si="24"/>
        <v>3.2132591623462249E-2</v>
      </c>
      <c r="E556" s="7">
        <f t="shared" si="25"/>
        <v>43.234600672795942</v>
      </c>
      <c r="F556" s="8" t="str">
        <f t="shared" si="26"/>
        <v>Não</v>
      </c>
      <c r="G556" s="8" t="str">
        <f>IF(OR(C556&lt;$K$75,C556&gt;$K$76),"Sim","Não")</f>
        <v>Não</v>
      </c>
    </row>
    <row r="557" spans="1:7" x14ac:dyDescent="0.2">
      <c r="A557" s="4" t="s">
        <v>589</v>
      </c>
      <c r="B557" s="4" t="s">
        <v>7</v>
      </c>
      <c r="C557" s="4">
        <v>51.07</v>
      </c>
      <c r="D557" s="7">
        <f t="shared" si="24"/>
        <v>3.5153214247320513E-2</v>
      </c>
      <c r="E557" s="7">
        <f t="shared" si="25"/>
        <v>25.253663463493684</v>
      </c>
      <c r="F557" s="8" t="str">
        <f t="shared" si="26"/>
        <v>Não</v>
      </c>
      <c r="G557" s="8" t="str">
        <f>IF(OR(C557&lt;$K$75,C557&gt;$K$76),"Sim","Não")</f>
        <v>Não</v>
      </c>
    </row>
    <row r="558" spans="1:7" x14ac:dyDescent="0.2">
      <c r="A558" s="4" t="s">
        <v>590</v>
      </c>
      <c r="B558" s="4" t="s">
        <v>7</v>
      </c>
      <c r="C558" s="4">
        <v>51.63</v>
      </c>
      <c r="D558" s="7">
        <f t="shared" si="24"/>
        <v>3.6099253132185177E-2</v>
      </c>
      <c r="E558" s="7">
        <f t="shared" si="25"/>
        <v>19.938924858842512</v>
      </c>
      <c r="F558" s="8" t="str">
        <f t="shared" si="26"/>
        <v>Não</v>
      </c>
      <c r="G558" s="8" t="str">
        <f>IF(OR(C558&lt;$K$75,C558&gt;$K$76),"Sim","Não")</f>
        <v>Não</v>
      </c>
    </row>
    <row r="559" spans="1:7" x14ac:dyDescent="0.2">
      <c r="A559" s="4" t="s">
        <v>591</v>
      </c>
      <c r="B559" s="4" t="s">
        <v>7</v>
      </c>
      <c r="C559" s="4">
        <v>55.82</v>
      </c>
      <c r="D559" s="7">
        <f t="shared" si="24"/>
        <v>3.9865933454725971E-2</v>
      </c>
      <c r="E559" s="7">
        <f t="shared" si="25"/>
        <v>7.5791370470519343E-2</v>
      </c>
      <c r="F559" s="8" t="str">
        <f t="shared" si="26"/>
        <v>Não</v>
      </c>
      <c r="G559" s="8" t="str">
        <f>IF(OR(C559&lt;$K$75,C559&gt;$K$76),"Sim","Não")</f>
        <v>Não</v>
      </c>
    </row>
    <row r="560" spans="1:7" x14ac:dyDescent="0.2">
      <c r="A560" s="4" t="s">
        <v>592</v>
      </c>
      <c r="B560" s="4" t="s">
        <v>7</v>
      </c>
      <c r="C560" s="4">
        <v>61.65</v>
      </c>
      <c r="D560" s="7">
        <f t="shared" si="24"/>
        <v>3.4183038304577501E-2</v>
      </c>
      <c r="E560" s="7">
        <f t="shared" si="25"/>
        <v>30.854666254191542</v>
      </c>
      <c r="F560" s="8" t="str">
        <f t="shared" si="26"/>
        <v>Não</v>
      </c>
      <c r="G560" s="8" t="str">
        <f>IF(OR(C560&lt;$K$75,C560&gt;$K$76),"Sim","Não")</f>
        <v>Não</v>
      </c>
    </row>
    <row r="561" spans="1:7" x14ac:dyDescent="0.2">
      <c r="A561" s="4" t="s">
        <v>593</v>
      </c>
      <c r="B561" s="4" t="s">
        <v>7</v>
      </c>
      <c r="C561" s="4">
        <v>59.14</v>
      </c>
      <c r="D561" s="7">
        <f t="shared" si="24"/>
        <v>3.8075864432661123E-2</v>
      </c>
      <c r="E561" s="7">
        <f t="shared" si="25"/>
        <v>9.2701839286101198</v>
      </c>
      <c r="F561" s="8" t="str">
        <f t="shared" si="26"/>
        <v>Não</v>
      </c>
      <c r="G561" s="8" t="str">
        <f>IF(OR(C561&lt;$K$75,C561&gt;$K$76),"Sim","Não")</f>
        <v>Não</v>
      </c>
    </row>
    <row r="562" spans="1:7" x14ac:dyDescent="0.2">
      <c r="A562" s="4" t="s">
        <v>594</v>
      </c>
      <c r="B562" s="4" t="s">
        <v>7</v>
      </c>
      <c r="C562" s="4">
        <v>69.98</v>
      </c>
      <c r="D562" s="7">
        <f t="shared" si="24"/>
        <v>1.5220058759150532E-2</v>
      </c>
      <c r="E562" s="7">
        <f t="shared" si="25"/>
        <v>192.78482951000578</v>
      </c>
      <c r="F562" s="8" t="str">
        <f t="shared" si="26"/>
        <v>Não</v>
      </c>
      <c r="G562" s="8" t="str">
        <f>IF(OR(C562&lt;$K$75,C562&gt;$K$76),"Sim","Não")</f>
        <v>Não</v>
      </c>
    </row>
    <row r="563" spans="1:7" x14ac:dyDescent="0.2">
      <c r="A563" s="4" t="s">
        <v>595</v>
      </c>
      <c r="B563" s="4" t="s">
        <v>7</v>
      </c>
      <c r="C563" s="4">
        <v>45.98</v>
      </c>
      <c r="D563" s="7">
        <f t="shared" si="24"/>
        <v>2.3918267731429587E-2</v>
      </c>
      <c r="E563" s="7">
        <f t="shared" si="25"/>
        <v>102.31934113791226</v>
      </c>
      <c r="F563" s="8" t="str">
        <f t="shared" si="26"/>
        <v>Não</v>
      </c>
      <c r="G563" s="8" t="str">
        <f>IF(OR(C563&lt;$K$75,C563&gt;$K$76),"Sim","Não")</f>
        <v>Não</v>
      </c>
    </row>
    <row r="564" spans="1:7" x14ac:dyDescent="0.2">
      <c r="A564" s="4" t="s">
        <v>596</v>
      </c>
      <c r="B564" s="4" t="s">
        <v>7</v>
      </c>
      <c r="C564" s="4">
        <v>58.68</v>
      </c>
      <c r="D564" s="7">
        <f t="shared" si="24"/>
        <v>3.8571730909812141E-2</v>
      </c>
      <c r="E564" s="7">
        <f t="shared" si="25"/>
        <v>6.68066206814499</v>
      </c>
      <c r="F564" s="8" t="str">
        <f t="shared" si="26"/>
        <v>Não</v>
      </c>
      <c r="G564" s="8" t="str">
        <f>IF(OR(C564&lt;$K$75,C564&gt;$K$76),"Sim","Não")</f>
        <v>Não</v>
      </c>
    </row>
    <row r="565" spans="1:7" x14ac:dyDescent="0.2">
      <c r="A565" s="4" t="s">
        <v>597</v>
      </c>
      <c r="B565" s="4" t="s">
        <v>7</v>
      </c>
      <c r="C565" s="4">
        <v>51.06</v>
      </c>
      <c r="D565" s="7">
        <f t="shared" si="24"/>
        <v>3.5135547253507919E-2</v>
      </c>
      <c r="E565" s="7">
        <f t="shared" si="25"/>
        <v>25.354269510005292</v>
      </c>
      <c r="F565" s="8" t="str">
        <f t="shared" si="26"/>
        <v>Não</v>
      </c>
      <c r="G565" s="8" t="str">
        <f>IF(OR(C565&lt;$K$75,C565&gt;$K$76),"Sim","Não")</f>
        <v>Não</v>
      </c>
    </row>
    <row r="566" spans="1:7" x14ac:dyDescent="0.2">
      <c r="A566" s="4" t="s">
        <v>598</v>
      </c>
      <c r="B566" s="4" t="s">
        <v>7</v>
      </c>
      <c r="C566" s="4">
        <v>53.07</v>
      </c>
      <c r="D566" s="7">
        <f t="shared" si="24"/>
        <v>3.8098269512246506E-2</v>
      </c>
      <c r="E566" s="7">
        <f t="shared" si="25"/>
        <v>9.1524541611681407</v>
      </c>
      <c r="F566" s="8" t="str">
        <f t="shared" si="26"/>
        <v>Não</v>
      </c>
      <c r="G566" s="8" t="str">
        <f>IF(OR(C566&lt;$K$75,C566&gt;$K$76),"Sim","Não")</f>
        <v>Não</v>
      </c>
    </row>
    <row r="567" spans="1:7" x14ac:dyDescent="0.2">
      <c r="A567" s="4" t="s">
        <v>599</v>
      </c>
      <c r="B567" s="4" t="s">
        <v>7</v>
      </c>
      <c r="C567" s="4">
        <v>73.37</v>
      </c>
      <c r="D567" s="7">
        <f t="shared" si="24"/>
        <v>8.9783107866033586E-3</v>
      </c>
      <c r="E567" s="7">
        <f t="shared" si="25"/>
        <v>298.41517974256402</v>
      </c>
      <c r="F567" s="8" t="str">
        <f t="shared" si="26"/>
        <v>Não</v>
      </c>
      <c r="G567" s="8" t="str">
        <f>IF(OR(C567&lt;$K$75,C567&gt;$K$76),"Sim","Não")</f>
        <v>Não</v>
      </c>
    </row>
    <row r="568" spans="1:7" x14ac:dyDescent="0.2">
      <c r="A568" s="4" t="s">
        <v>600</v>
      </c>
      <c r="B568" s="4" t="s">
        <v>7</v>
      </c>
      <c r="C568" s="4">
        <v>64.63</v>
      </c>
      <c r="D568" s="7">
        <f t="shared" si="24"/>
        <v>2.7713964322085137E-2</v>
      </c>
      <c r="E568" s="7">
        <f t="shared" si="25"/>
        <v>72.841064393726413</v>
      </c>
      <c r="F568" s="8" t="str">
        <f t="shared" si="26"/>
        <v>Não</v>
      </c>
      <c r="G568" s="8" t="str">
        <f>IF(OR(C568&lt;$K$75,C568&gt;$K$76),"Sim","Não")</f>
        <v>Não</v>
      </c>
    </row>
    <row r="569" spans="1:7" x14ac:dyDescent="0.2">
      <c r="A569" s="4" t="s">
        <v>601</v>
      </c>
      <c r="B569" s="4" t="s">
        <v>7</v>
      </c>
      <c r="C569" s="4">
        <v>72.84</v>
      </c>
      <c r="D569" s="7">
        <f t="shared" si="24"/>
        <v>9.8247384061777143E-3</v>
      </c>
      <c r="E569" s="7">
        <f t="shared" si="25"/>
        <v>280.38490020768023</v>
      </c>
      <c r="F569" s="8" t="str">
        <f t="shared" si="26"/>
        <v>Não</v>
      </c>
      <c r="G569" s="8" t="str">
        <f>IF(OR(C569&lt;$K$75,C569&gt;$K$76),"Sim","Não")</f>
        <v>Não</v>
      </c>
    </row>
    <row r="570" spans="1:7" x14ac:dyDescent="0.2">
      <c r="A570" s="4" t="s">
        <v>602</v>
      </c>
      <c r="B570" s="4" t="s">
        <v>7</v>
      </c>
      <c r="C570" s="4">
        <v>62.27</v>
      </c>
      <c r="D570" s="7">
        <f t="shared" si="24"/>
        <v>3.2963223049718299E-2</v>
      </c>
      <c r="E570" s="7">
        <f t="shared" si="25"/>
        <v>38.12689137047068</v>
      </c>
      <c r="F570" s="8" t="str">
        <f t="shared" si="26"/>
        <v>Não</v>
      </c>
      <c r="G570" s="8" t="str">
        <f>IF(OR(C570&lt;$K$75,C570&gt;$K$76),"Sim","Não")</f>
        <v>Não</v>
      </c>
    </row>
    <row r="571" spans="1:7" x14ac:dyDescent="0.2">
      <c r="A571" s="4" t="s">
        <v>603</v>
      </c>
      <c r="B571" s="4" t="s">
        <v>7</v>
      </c>
      <c r="C571" s="4">
        <v>55.57</v>
      </c>
      <c r="D571" s="7">
        <f t="shared" si="24"/>
        <v>3.9826083705459647E-2</v>
      </c>
      <c r="E571" s="7">
        <f t="shared" si="25"/>
        <v>0.27594253326121226</v>
      </c>
      <c r="F571" s="8" t="str">
        <f t="shared" si="26"/>
        <v>Não</v>
      </c>
      <c r="G571" s="8" t="str">
        <f>IF(OR(C571&lt;$K$75,C571&gt;$K$76),"Sim","Não")</f>
        <v>Não</v>
      </c>
    </row>
    <row r="572" spans="1:7" x14ac:dyDescent="0.2">
      <c r="A572" s="4" t="s">
        <v>604</v>
      </c>
      <c r="B572" s="4" t="s">
        <v>7</v>
      </c>
      <c r="C572" s="4">
        <v>63.88</v>
      </c>
      <c r="D572" s="7">
        <f t="shared" si="24"/>
        <v>2.9461775359799783E-2</v>
      </c>
      <c r="E572" s="7">
        <f t="shared" si="25"/>
        <v>60.601517882098619</v>
      </c>
      <c r="F572" s="8" t="str">
        <f t="shared" si="26"/>
        <v>Não</v>
      </c>
      <c r="G572" s="8" t="str">
        <f>IF(OR(C572&lt;$K$75,C572&gt;$K$76),"Sim","Não")</f>
        <v>Não</v>
      </c>
    </row>
    <row r="573" spans="1:7" x14ac:dyDescent="0.2">
      <c r="A573" s="4" t="s">
        <v>605</v>
      </c>
      <c r="B573" s="4" t="s">
        <v>7</v>
      </c>
      <c r="C573" s="4">
        <v>64.760000000000005</v>
      </c>
      <c r="D573" s="7">
        <f t="shared" si="24"/>
        <v>2.7406061183183634E-2</v>
      </c>
      <c r="E573" s="7">
        <f t="shared" si="25"/>
        <v>75.076985789075422</v>
      </c>
      <c r="F573" s="8" t="str">
        <f t="shared" si="26"/>
        <v>Não</v>
      </c>
      <c r="G573" s="8" t="str">
        <f>IF(OR(C573&lt;$K$75,C573&gt;$K$76),"Sim","Não")</f>
        <v>Não</v>
      </c>
    </row>
    <row r="574" spans="1:7" x14ac:dyDescent="0.2">
      <c r="A574" s="4" t="s">
        <v>606</v>
      </c>
      <c r="B574" s="4" t="s">
        <v>7</v>
      </c>
      <c r="C574" s="4">
        <v>63.11</v>
      </c>
      <c r="D574" s="7">
        <f t="shared" si="24"/>
        <v>3.1188008014024639E-2</v>
      </c>
      <c r="E574" s="7">
        <f t="shared" si="25"/>
        <v>49.205983463493901</v>
      </c>
      <c r="F574" s="8" t="str">
        <f t="shared" si="26"/>
        <v>Não</v>
      </c>
      <c r="G574" s="8" t="str">
        <f>IF(OR(C574&lt;$K$75,C574&gt;$K$76),"Sim","Não")</f>
        <v>Não</v>
      </c>
    </row>
    <row r="575" spans="1:7" x14ac:dyDescent="0.2">
      <c r="A575" s="4" t="s">
        <v>607</v>
      </c>
      <c r="B575" s="4" t="s">
        <v>7</v>
      </c>
      <c r="C575" s="4">
        <v>44.59</v>
      </c>
      <c r="D575" s="7">
        <f t="shared" si="24"/>
        <v>2.0583271479165208E-2</v>
      </c>
      <c r="E575" s="7">
        <f t="shared" si="25"/>
        <v>132.37198160302836</v>
      </c>
      <c r="F575" s="8" t="str">
        <f t="shared" si="26"/>
        <v>Não</v>
      </c>
      <c r="G575" s="8" t="str">
        <f>IF(OR(C575&lt;$K$75,C575&gt;$K$76),"Sim","Não")</f>
        <v>Não</v>
      </c>
    </row>
    <row r="576" spans="1:7" x14ac:dyDescent="0.2">
      <c r="A576" s="4" t="s">
        <v>608</v>
      </c>
      <c r="B576" s="4" t="s">
        <v>7</v>
      </c>
      <c r="C576" s="4">
        <v>60.58</v>
      </c>
      <c r="D576" s="7">
        <f t="shared" si="24"/>
        <v>3.6067955376077182E-2</v>
      </c>
      <c r="E576" s="7">
        <f t="shared" si="25"/>
        <v>20.112513230935708</v>
      </c>
      <c r="F576" s="8" t="str">
        <f t="shared" si="26"/>
        <v>Não</v>
      </c>
      <c r="G576" s="8" t="str">
        <f>IF(OR(C576&lt;$K$75,C576&gt;$K$76),"Sim","Não")</f>
        <v>Não</v>
      </c>
    </row>
    <row r="577" spans="1:7" x14ac:dyDescent="0.2">
      <c r="A577" s="4" t="s">
        <v>609</v>
      </c>
      <c r="B577" s="4" t="s">
        <v>7</v>
      </c>
      <c r="C577" s="4">
        <v>46.18</v>
      </c>
      <c r="D577" s="7">
        <f t="shared" si="24"/>
        <v>2.4401872339308912E-2</v>
      </c>
      <c r="E577" s="7">
        <f t="shared" si="25"/>
        <v>98.313220207679649</v>
      </c>
      <c r="F577" s="8" t="str">
        <f t="shared" si="26"/>
        <v>Não</v>
      </c>
      <c r="G577" s="8" t="str">
        <f>IF(OR(C577&lt;$K$75,C577&gt;$K$76),"Sim","Não")</f>
        <v>Não</v>
      </c>
    </row>
    <row r="578" spans="1:7" x14ac:dyDescent="0.2">
      <c r="A578" s="4" t="s">
        <v>610</v>
      </c>
      <c r="B578" s="4" t="s">
        <v>7</v>
      </c>
      <c r="C578" s="4">
        <v>57.88</v>
      </c>
      <c r="D578" s="7">
        <f t="shared" si="24"/>
        <v>3.925134341882372E-2</v>
      </c>
      <c r="E578" s="7">
        <f t="shared" si="25"/>
        <v>3.1851457890752179</v>
      </c>
      <c r="F578" s="8" t="str">
        <f t="shared" si="26"/>
        <v>Não</v>
      </c>
      <c r="G578" s="8" t="str">
        <f>IF(OR(C578&lt;$K$75,C578&gt;$K$76),"Sim","Não")</f>
        <v>Não</v>
      </c>
    </row>
    <row r="579" spans="1:7" x14ac:dyDescent="0.2">
      <c r="A579" s="4" t="s">
        <v>611</v>
      </c>
      <c r="B579" s="4" t="s">
        <v>7</v>
      </c>
      <c r="C579" s="4">
        <v>55.09</v>
      </c>
      <c r="D579" s="7">
        <f t="shared" ref="D579:D642" si="27">_xlfn.NORM.DIST(C579,$J$35,$J$36,0)</f>
        <v>3.9680149315285206E-2</v>
      </c>
      <c r="E579" s="7">
        <f t="shared" ref="E579:E642" si="28">(C579-AVERAGE($C$2:$C$646))^2</f>
        <v>1.0106327658193364</v>
      </c>
      <c r="F579" s="8" t="str">
        <f t="shared" ref="F579:F642" si="29">IF(C579-$J$35&gt;$J$36*3,"Sim","Não")</f>
        <v>Não</v>
      </c>
      <c r="G579" s="8" t="str">
        <f>IF(OR(C579&lt;$K$75,C579&gt;$K$76),"Sim","Não")</f>
        <v>Não</v>
      </c>
    </row>
    <row r="580" spans="1:7" x14ac:dyDescent="0.2">
      <c r="A580" s="4" t="s">
        <v>612</v>
      </c>
      <c r="B580" s="4" t="s">
        <v>7</v>
      </c>
      <c r="C580" s="4">
        <v>70.73</v>
      </c>
      <c r="D580" s="7">
        <f t="shared" si="27"/>
        <v>1.3677295710020038E-2</v>
      </c>
      <c r="E580" s="7">
        <f t="shared" si="28"/>
        <v>214.17437602163369</v>
      </c>
      <c r="F580" s="8" t="str">
        <f t="shared" si="29"/>
        <v>Não</v>
      </c>
      <c r="G580" s="8" t="str">
        <f>IF(OR(C580&lt;$K$75,C580&gt;$K$76),"Sim","Não")</f>
        <v>Não</v>
      </c>
    </row>
    <row r="581" spans="1:7" x14ac:dyDescent="0.2">
      <c r="A581" s="4" t="s">
        <v>613</v>
      </c>
      <c r="B581" s="4" t="s">
        <v>7</v>
      </c>
      <c r="C581" s="4">
        <v>41.17</v>
      </c>
      <c r="D581" s="7">
        <f t="shared" si="27"/>
        <v>1.3102646715811668E-2</v>
      </c>
      <c r="E581" s="7">
        <f t="shared" si="28"/>
        <v>222.76464951000509</v>
      </c>
      <c r="F581" s="8" t="str">
        <f t="shared" si="29"/>
        <v>Não</v>
      </c>
      <c r="G581" s="8" t="str">
        <f>IF(OR(C581&lt;$K$75,C581&gt;$K$76),"Sim","Não")</f>
        <v>Não</v>
      </c>
    </row>
    <row r="582" spans="1:7" x14ac:dyDescent="0.2">
      <c r="A582" s="4" t="s">
        <v>614</v>
      </c>
      <c r="B582" s="4" t="s">
        <v>7</v>
      </c>
      <c r="C582" s="4">
        <v>59.63</v>
      </c>
      <c r="D582" s="7">
        <f t="shared" si="27"/>
        <v>3.7467419575310176E-2</v>
      </c>
      <c r="E582" s="7">
        <f t="shared" si="28"/>
        <v>12.494087649540376</v>
      </c>
      <c r="F582" s="8" t="str">
        <f t="shared" si="29"/>
        <v>Não</v>
      </c>
      <c r="G582" s="8" t="str">
        <f>IF(OR(C582&lt;$K$75,C582&gt;$K$76),"Sim","Não")</f>
        <v>Não</v>
      </c>
    </row>
    <row r="583" spans="1:7" x14ac:dyDescent="0.2">
      <c r="A583" s="4" t="s">
        <v>615</v>
      </c>
      <c r="B583" s="4" t="s">
        <v>7</v>
      </c>
      <c r="C583" s="4">
        <v>76.03</v>
      </c>
      <c r="D583" s="7">
        <f t="shared" si="27"/>
        <v>5.4753384509909934E-3</v>
      </c>
      <c r="E583" s="7">
        <f t="shared" si="28"/>
        <v>397.39217137047092</v>
      </c>
      <c r="F583" s="8" t="str">
        <f t="shared" si="29"/>
        <v>Não</v>
      </c>
      <c r="G583" s="8" t="str">
        <f>IF(OR(C583&lt;$K$75,C583&gt;$K$76),"Sim","Não")</f>
        <v>Sim</v>
      </c>
    </row>
    <row r="584" spans="1:7" x14ac:dyDescent="0.2">
      <c r="A584" s="4" t="s">
        <v>616</v>
      </c>
      <c r="B584" s="4" t="s">
        <v>7</v>
      </c>
      <c r="C584" s="4">
        <v>49.31</v>
      </c>
      <c r="D584" s="7">
        <f t="shared" si="27"/>
        <v>3.1685256352759587E-2</v>
      </c>
      <c r="E584" s="7">
        <f t="shared" si="28"/>
        <v>46.040327649540139</v>
      </c>
      <c r="F584" s="8" t="str">
        <f t="shared" si="29"/>
        <v>Não</v>
      </c>
      <c r="G584" s="8" t="str">
        <f>IF(OR(C584&lt;$K$75,C584&gt;$K$76),"Sim","Não")</f>
        <v>Não</v>
      </c>
    </row>
    <row r="585" spans="1:7" x14ac:dyDescent="0.2">
      <c r="A585" s="4" t="s">
        <v>617</v>
      </c>
      <c r="B585" s="4" t="s">
        <v>7</v>
      </c>
      <c r="C585" s="4">
        <v>66.58</v>
      </c>
      <c r="D585" s="7">
        <f t="shared" si="27"/>
        <v>2.3025906444780291E-2</v>
      </c>
      <c r="E585" s="7">
        <f t="shared" si="28"/>
        <v>109.92888532395905</v>
      </c>
      <c r="F585" s="8" t="str">
        <f t="shared" si="29"/>
        <v>Não</v>
      </c>
      <c r="G585" s="8" t="str">
        <f>IF(OR(C585&lt;$K$75,C585&gt;$K$76),"Sim","Não")</f>
        <v>Não</v>
      </c>
    </row>
    <row r="586" spans="1:7" x14ac:dyDescent="0.2">
      <c r="A586" s="4" t="s">
        <v>618</v>
      </c>
      <c r="B586" s="4" t="s">
        <v>7</v>
      </c>
      <c r="C586" s="4">
        <v>52.96</v>
      </c>
      <c r="D586" s="7">
        <f t="shared" si="27"/>
        <v>3.7969483442711047E-2</v>
      </c>
      <c r="E586" s="7">
        <f t="shared" si="28"/>
        <v>9.830120672796042</v>
      </c>
      <c r="F586" s="8" t="str">
        <f t="shared" si="29"/>
        <v>Não</v>
      </c>
      <c r="G586" s="8" t="str">
        <f>IF(OR(C586&lt;$K$75,C586&gt;$K$76),"Sim","Não")</f>
        <v>Não</v>
      </c>
    </row>
    <row r="587" spans="1:7" x14ac:dyDescent="0.2">
      <c r="A587" s="4" t="s">
        <v>619</v>
      </c>
      <c r="B587" s="4" t="s">
        <v>7</v>
      </c>
      <c r="C587" s="4">
        <v>49.44</v>
      </c>
      <c r="D587" s="7">
        <f t="shared" si="27"/>
        <v>3.1963099238006498E-2</v>
      </c>
      <c r="E587" s="7">
        <f t="shared" si="28"/>
        <v>44.293049044889038</v>
      </c>
      <c r="F587" s="8" t="str">
        <f t="shared" si="29"/>
        <v>Não</v>
      </c>
      <c r="G587" s="8" t="str">
        <f>IF(OR(C587&lt;$K$75,C587&gt;$K$76),"Sim","Não")</f>
        <v>Não</v>
      </c>
    </row>
    <row r="588" spans="1:7" x14ac:dyDescent="0.2">
      <c r="A588" s="4" t="s">
        <v>620</v>
      </c>
      <c r="B588" s="4" t="s">
        <v>7</v>
      </c>
      <c r="C588" s="4">
        <v>52.92</v>
      </c>
      <c r="D588" s="7">
        <f t="shared" si="27"/>
        <v>3.7921623245367929E-2</v>
      </c>
      <c r="E588" s="7">
        <f t="shared" si="28"/>
        <v>10.082544858842548</v>
      </c>
      <c r="F588" s="8" t="str">
        <f t="shared" si="29"/>
        <v>Não</v>
      </c>
      <c r="G588" s="8" t="str">
        <f>IF(OR(C588&lt;$K$75,C588&gt;$K$76),"Sim","Não")</f>
        <v>Não</v>
      </c>
    </row>
    <row r="589" spans="1:7" x14ac:dyDescent="0.2">
      <c r="A589" s="4" t="s">
        <v>621</v>
      </c>
      <c r="B589" s="4" t="s">
        <v>7</v>
      </c>
      <c r="C589" s="4">
        <v>58.93</v>
      </c>
      <c r="D589" s="7">
        <f t="shared" si="27"/>
        <v>3.8311491267892787E-2</v>
      </c>
      <c r="E589" s="7">
        <f t="shared" si="28"/>
        <v>8.0355109053542968</v>
      </c>
      <c r="F589" s="8" t="str">
        <f t="shared" si="29"/>
        <v>Não</v>
      </c>
      <c r="G589" s="8" t="str">
        <f>IF(OR(C589&lt;$K$75,C589&gt;$K$76),"Sim","Não")</f>
        <v>Não</v>
      </c>
    </row>
    <row r="590" spans="1:7" x14ac:dyDescent="0.2">
      <c r="A590" s="4" t="s">
        <v>622</v>
      </c>
      <c r="B590" s="4" t="s">
        <v>7</v>
      </c>
      <c r="C590" s="4">
        <v>58.69</v>
      </c>
      <c r="D590" s="7">
        <f t="shared" si="27"/>
        <v>3.8561749895408816E-2</v>
      </c>
      <c r="E590" s="7">
        <f t="shared" si="28"/>
        <v>6.732456021633352</v>
      </c>
      <c r="F590" s="8" t="str">
        <f t="shared" si="29"/>
        <v>Não</v>
      </c>
      <c r="G590" s="8" t="str">
        <f>IF(OR(C590&lt;$K$75,C590&gt;$K$76),"Sim","Não")</f>
        <v>Não</v>
      </c>
    </row>
    <row r="591" spans="1:7" x14ac:dyDescent="0.2">
      <c r="A591" s="4" t="s">
        <v>623</v>
      </c>
      <c r="B591" s="4" t="s">
        <v>7</v>
      </c>
      <c r="C591" s="4">
        <v>61.94</v>
      </c>
      <c r="D591" s="7">
        <f t="shared" si="27"/>
        <v>3.3623034186262543E-2</v>
      </c>
      <c r="E591" s="7">
        <f t="shared" si="28"/>
        <v>34.16049090535433</v>
      </c>
      <c r="F591" s="8" t="str">
        <f t="shared" si="29"/>
        <v>Não</v>
      </c>
      <c r="G591" s="8" t="str">
        <f>IF(OR(C591&lt;$K$75,C591&gt;$K$76),"Sim","Não")</f>
        <v>Não</v>
      </c>
    </row>
    <row r="592" spans="1:7" x14ac:dyDescent="0.2">
      <c r="A592" s="4" t="s">
        <v>624</v>
      </c>
      <c r="B592" s="4" t="s">
        <v>7</v>
      </c>
      <c r="C592" s="4">
        <v>49.69</v>
      </c>
      <c r="D592" s="7">
        <f t="shared" si="27"/>
        <v>3.2488853047175775E-2</v>
      </c>
      <c r="E592" s="7">
        <f t="shared" si="28"/>
        <v>41.027897882098344</v>
      </c>
      <c r="F592" s="8" t="str">
        <f t="shared" si="29"/>
        <v>Não</v>
      </c>
      <c r="G592" s="8" t="str">
        <f>IF(OR(C592&lt;$K$75,C592&gt;$K$76),"Sim","Não")</f>
        <v>Não</v>
      </c>
    </row>
    <row r="593" spans="1:7" x14ac:dyDescent="0.2">
      <c r="A593" s="4" t="s">
        <v>625</v>
      </c>
      <c r="B593" s="4" t="s">
        <v>7</v>
      </c>
      <c r="C593" s="4">
        <v>56.24</v>
      </c>
      <c r="D593" s="7">
        <f t="shared" si="27"/>
        <v>3.9876861741375176E-2</v>
      </c>
      <c r="E593" s="7">
        <f t="shared" si="28"/>
        <v>2.0937416982155774E-2</v>
      </c>
      <c r="F593" s="8" t="str">
        <f t="shared" si="29"/>
        <v>Não</v>
      </c>
      <c r="G593" s="8" t="str">
        <f>IF(OR(C593&lt;$K$75,C593&gt;$K$76),"Sim","Não")</f>
        <v>Não</v>
      </c>
    </row>
    <row r="594" spans="1:7" x14ac:dyDescent="0.2">
      <c r="A594" s="4" t="s">
        <v>626</v>
      </c>
      <c r="B594" s="4" t="s">
        <v>7</v>
      </c>
      <c r="C594" s="4">
        <v>63.86</v>
      </c>
      <c r="D594" s="7">
        <f t="shared" si="27"/>
        <v>2.9507591929906547E-2</v>
      </c>
      <c r="E594" s="7">
        <f t="shared" si="28"/>
        <v>60.290529975121821</v>
      </c>
      <c r="F594" s="8" t="str">
        <f t="shared" si="29"/>
        <v>Não</v>
      </c>
      <c r="G594" s="8" t="str">
        <f>IF(OR(C594&lt;$K$75,C594&gt;$K$76),"Sim","Não")</f>
        <v>Não</v>
      </c>
    </row>
    <row r="595" spans="1:7" x14ac:dyDescent="0.2">
      <c r="A595" s="4" t="s">
        <v>627</v>
      </c>
      <c r="B595" s="4" t="s">
        <v>7</v>
      </c>
      <c r="C595" s="4">
        <v>44.65</v>
      </c>
      <c r="D595" s="7">
        <f t="shared" si="27"/>
        <v>2.0725385667217124E-2</v>
      </c>
      <c r="E595" s="7">
        <f t="shared" si="28"/>
        <v>130.99494532395872</v>
      </c>
      <c r="F595" s="8" t="str">
        <f t="shared" si="29"/>
        <v>Não</v>
      </c>
      <c r="G595" s="8" t="str">
        <f>IF(OR(C595&lt;$K$75,C595&gt;$K$76),"Sim","Não")</f>
        <v>Não</v>
      </c>
    </row>
    <row r="596" spans="1:7" x14ac:dyDescent="0.2">
      <c r="A596" s="4" t="s">
        <v>628</v>
      </c>
      <c r="B596" s="4" t="s">
        <v>7</v>
      </c>
      <c r="C596" s="4">
        <v>56.02</v>
      </c>
      <c r="D596" s="7">
        <f t="shared" si="27"/>
        <v>3.9879903839857116E-2</v>
      </c>
      <c r="E596" s="7">
        <f t="shared" si="28"/>
        <v>5.6704402379646E-3</v>
      </c>
      <c r="F596" s="8" t="str">
        <f t="shared" si="29"/>
        <v>Não</v>
      </c>
      <c r="G596" s="8" t="str">
        <f>IF(OR(C596&lt;$K$75,C596&gt;$K$76),"Sim","Não")</f>
        <v>Não</v>
      </c>
    </row>
    <row r="597" spans="1:7" x14ac:dyDescent="0.2">
      <c r="A597" s="4" t="s">
        <v>629</v>
      </c>
      <c r="B597" s="4" t="s">
        <v>7</v>
      </c>
      <c r="C597" s="4">
        <v>54.36</v>
      </c>
      <c r="D597" s="7">
        <f t="shared" si="27"/>
        <v>3.9285459143516617E-2</v>
      </c>
      <c r="E597" s="7">
        <f t="shared" si="28"/>
        <v>3.0112741611681688</v>
      </c>
      <c r="F597" s="8" t="str">
        <f t="shared" si="29"/>
        <v>Não</v>
      </c>
      <c r="G597" s="8" t="str">
        <f>IF(OR(C597&lt;$K$75,C597&gt;$K$76),"Sim","Não")</f>
        <v>Não</v>
      </c>
    </row>
    <row r="598" spans="1:7" x14ac:dyDescent="0.2">
      <c r="A598" s="4" t="s">
        <v>630</v>
      </c>
      <c r="B598" s="4" t="s">
        <v>7</v>
      </c>
      <c r="C598" s="4">
        <v>51.78</v>
      </c>
      <c r="D598" s="7">
        <f t="shared" si="27"/>
        <v>3.6337609323899088E-2</v>
      </c>
      <c r="E598" s="7">
        <f t="shared" si="28"/>
        <v>18.62183416116811</v>
      </c>
      <c r="F598" s="8" t="str">
        <f t="shared" si="29"/>
        <v>Não</v>
      </c>
      <c r="G598" s="8" t="str">
        <f>IF(OR(C598&lt;$K$75,C598&gt;$K$76),"Sim","Não")</f>
        <v>Não</v>
      </c>
    </row>
    <row r="599" spans="1:7" x14ac:dyDescent="0.2">
      <c r="A599" s="4" t="s">
        <v>631</v>
      </c>
      <c r="B599" s="4" t="s">
        <v>7</v>
      </c>
      <c r="C599" s="4">
        <v>61.57</v>
      </c>
      <c r="D599" s="7">
        <f t="shared" si="27"/>
        <v>3.433407857688834E-2</v>
      </c>
      <c r="E599" s="7">
        <f t="shared" si="28"/>
        <v>29.972314626284582</v>
      </c>
      <c r="F599" s="8" t="str">
        <f t="shared" si="29"/>
        <v>Não</v>
      </c>
      <c r="G599" s="8" t="str">
        <f>IF(OR(C599&lt;$K$75,C599&gt;$K$76),"Sim","Não")</f>
        <v>Não</v>
      </c>
    </row>
    <row r="600" spans="1:7" x14ac:dyDescent="0.2">
      <c r="A600" s="4" t="s">
        <v>632</v>
      </c>
      <c r="B600" s="4" t="s">
        <v>7</v>
      </c>
      <c r="C600" s="4">
        <v>45.09</v>
      </c>
      <c r="D600" s="7">
        <f t="shared" si="27"/>
        <v>2.1774029990451162E-2</v>
      </c>
      <c r="E600" s="7">
        <f t="shared" si="28"/>
        <v>121.11667927744699</v>
      </c>
      <c r="F600" s="8" t="str">
        <f t="shared" si="29"/>
        <v>Não</v>
      </c>
      <c r="G600" s="8" t="str">
        <f>IF(OR(C600&lt;$K$75,C600&gt;$K$76),"Sim","Não")</f>
        <v>Não</v>
      </c>
    </row>
    <row r="601" spans="1:7" x14ac:dyDescent="0.2">
      <c r="A601" s="4" t="s">
        <v>633</v>
      </c>
      <c r="B601" s="4" t="s">
        <v>7</v>
      </c>
      <c r="C601" s="4">
        <v>53.83</v>
      </c>
      <c r="D601" s="7">
        <f t="shared" si="27"/>
        <v>3.887144281371769E-2</v>
      </c>
      <c r="E601" s="7">
        <f t="shared" si="28"/>
        <v>5.1315946262844436</v>
      </c>
      <c r="F601" s="8" t="str">
        <f t="shared" si="29"/>
        <v>Não</v>
      </c>
      <c r="G601" s="8" t="str">
        <f>IF(OR(C601&lt;$K$75,C601&gt;$K$76),"Sim","Não")</f>
        <v>Não</v>
      </c>
    </row>
    <row r="602" spans="1:7" x14ac:dyDescent="0.2">
      <c r="A602" s="4" t="s">
        <v>634</v>
      </c>
      <c r="B602" s="4" t="s">
        <v>7</v>
      </c>
      <c r="C602" s="4">
        <v>45.3</v>
      </c>
      <c r="D602" s="7">
        <f t="shared" si="27"/>
        <v>2.2277862467173844E-2</v>
      </c>
      <c r="E602" s="7">
        <f t="shared" si="28"/>
        <v>116.53855230070295</v>
      </c>
      <c r="F602" s="8" t="str">
        <f t="shared" si="29"/>
        <v>Não</v>
      </c>
      <c r="G602" s="8" t="str">
        <f>IF(OR(C602&lt;$K$75,C602&gt;$K$76),"Sim","Não")</f>
        <v>Não</v>
      </c>
    </row>
    <row r="603" spans="1:7" x14ac:dyDescent="0.2">
      <c r="A603" s="4" t="s">
        <v>635</v>
      </c>
      <c r="B603" s="4" t="s">
        <v>7</v>
      </c>
      <c r="C603" s="4">
        <v>57.18</v>
      </c>
      <c r="D603" s="7">
        <f t="shared" si="27"/>
        <v>3.9647262842100392E-2</v>
      </c>
      <c r="E603" s="7">
        <f t="shared" si="28"/>
        <v>1.1765690448891488</v>
      </c>
      <c r="F603" s="8" t="str">
        <f t="shared" si="29"/>
        <v>Não</v>
      </c>
      <c r="G603" s="8" t="str">
        <f>IF(OR(C603&lt;$K$75,C603&gt;$K$76),"Sim","Não")</f>
        <v>Não</v>
      </c>
    </row>
    <row r="604" spans="1:7" x14ac:dyDescent="0.2">
      <c r="A604" s="4" t="s">
        <v>636</v>
      </c>
      <c r="B604" s="4" t="s">
        <v>7</v>
      </c>
      <c r="C604" s="4">
        <v>68</v>
      </c>
      <c r="D604" s="7">
        <f t="shared" si="27"/>
        <v>1.9643772636120542E-2</v>
      </c>
      <c r="E604" s="7">
        <f t="shared" si="28"/>
        <v>141.72182671930796</v>
      </c>
      <c r="F604" s="8" t="str">
        <f t="shared" si="29"/>
        <v>Não</v>
      </c>
      <c r="G604" s="8" t="str">
        <f>IF(OR(C604&lt;$K$75,C604&gt;$K$76),"Sim","Não")</f>
        <v>Não</v>
      </c>
    </row>
    <row r="605" spans="1:7" x14ac:dyDescent="0.2">
      <c r="A605" s="4" t="s">
        <v>637</v>
      </c>
      <c r="B605" s="4" t="s">
        <v>7</v>
      </c>
      <c r="C605" s="4">
        <v>42.7</v>
      </c>
      <c r="D605" s="7">
        <f t="shared" si="27"/>
        <v>1.6270010898322682E-2</v>
      </c>
      <c r="E605" s="7">
        <f t="shared" si="28"/>
        <v>179.43412439372602</v>
      </c>
      <c r="F605" s="8" t="str">
        <f t="shared" si="29"/>
        <v>Não</v>
      </c>
      <c r="G605" s="8" t="str">
        <f>IF(OR(C605&lt;$K$75,C605&gt;$K$76),"Sim","Não")</f>
        <v>Não</v>
      </c>
    </row>
    <row r="606" spans="1:7" x14ac:dyDescent="0.2">
      <c r="A606" s="4" t="s">
        <v>638</v>
      </c>
      <c r="B606" s="4" t="s">
        <v>7</v>
      </c>
      <c r="C606" s="4">
        <v>62.23</v>
      </c>
      <c r="D606" s="7">
        <f t="shared" si="27"/>
        <v>3.3044420691245517E-2</v>
      </c>
      <c r="E606" s="7">
        <f t="shared" si="28"/>
        <v>37.634515556517108</v>
      </c>
      <c r="F606" s="8" t="str">
        <f t="shared" si="29"/>
        <v>Não</v>
      </c>
      <c r="G606" s="8" t="str">
        <f>IF(OR(C606&lt;$K$75,C606&gt;$K$76),"Sim","Não")</f>
        <v>Não</v>
      </c>
    </row>
    <row r="607" spans="1:7" x14ac:dyDescent="0.2">
      <c r="A607" s="4" t="s">
        <v>639</v>
      </c>
      <c r="B607" s="4" t="s">
        <v>7</v>
      </c>
      <c r="C607" s="4">
        <v>61.43</v>
      </c>
      <c r="D607" s="7">
        <f t="shared" si="27"/>
        <v>3.4594682248819085E-2</v>
      </c>
      <c r="E607" s="7">
        <f t="shared" si="28"/>
        <v>28.458999277447365</v>
      </c>
      <c r="F607" s="8" t="str">
        <f t="shared" si="29"/>
        <v>Não</v>
      </c>
      <c r="G607" s="8" t="str">
        <f>IF(OR(C607&lt;$K$75,C607&gt;$K$76),"Sim","Não")</f>
        <v>Não</v>
      </c>
    </row>
    <row r="608" spans="1:7" x14ac:dyDescent="0.2">
      <c r="A608" s="4" t="s">
        <v>640</v>
      </c>
      <c r="B608" s="4" t="s">
        <v>7</v>
      </c>
      <c r="C608" s="4">
        <v>57.83</v>
      </c>
      <c r="D608" s="7">
        <f t="shared" si="27"/>
        <v>3.9285871004986095E-2</v>
      </c>
      <c r="E608" s="7">
        <f t="shared" si="28"/>
        <v>3.0091760216333414</v>
      </c>
      <c r="F608" s="8" t="str">
        <f t="shared" si="29"/>
        <v>Não</v>
      </c>
      <c r="G608" s="8" t="str">
        <f>IF(OR(C608&lt;$K$75,C608&gt;$K$76),"Sim","Não")</f>
        <v>Não</v>
      </c>
    </row>
    <row r="609" spans="1:7" x14ac:dyDescent="0.2">
      <c r="A609" s="4" t="s">
        <v>641</v>
      </c>
      <c r="B609" s="4" t="s">
        <v>7</v>
      </c>
      <c r="C609" s="4">
        <v>59.56</v>
      </c>
      <c r="D609" s="7">
        <f t="shared" si="27"/>
        <v>3.7559258493111071E-2</v>
      </c>
      <c r="E609" s="7">
        <f t="shared" si="28"/>
        <v>12.004129975121767</v>
      </c>
      <c r="F609" s="8" t="str">
        <f t="shared" si="29"/>
        <v>Não</v>
      </c>
      <c r="G609" s="8" t="str">
        <f>IF(OR(C609&lt;$K$75,C609&gt;$K$76),"Sim","Não")</f>
        <v>Não</v>
      </c>
    </row>
    <row r="610" spans="1:7" x14ac:dyDescent="0.2">
      <c r="A610" s="4" t="s">
        <v>642</v>
      </c>
      <c r="B610" s="4" t="s">
        <v>7</v>
      </c>
      <c r="C610" s="4">
        <v>61.78</v>
      </c>
      <c r="D610" s="7">
        <f t="shared" si="27"/>
        <v>3.3934384407096813E-2</v>
      </c>
      <c r="E610" s="7">
        <f t="shared" si="28"/>
        <v>32.315787649540411</v>
      </c>
      <c r="F610" s="8" t="str">
        <f t="shared" si="29"/>
        <v>Não</v>
      </c>
      <c r="G610" s="8" t="str">
        <f>IF(OR(C610&lt;$K$75,C610&gt;$K$76),"Sim","Não")</f>
        <v>Não</v>
      </c>
    </row>
    <row r="611" spans="1:7" x14ac:dyDescent="0.2">
      <c r="A611" s="4" t="s">
        <v>643</v>
      </c>
      <c r="B611" s="4" t="s">
        <v>7</v>
      </c>
      <c r="C611" s="4">
        <v>60.41</v>
      </c>
      <c r="D611" s="7">
        <f t="shared" si="27"/>
        <v>3.6338556782819331E-2</v>
      </c>
      <c r="E611" s="7">
        <f t="shared" si="28"/>
        <v>18.616616021633366</v>
      </c>
      <c r="F611" s="8" t="str">
        <f t="shared" si="29"/>
        <v>Não</v>
      </c>
      <c r="G611" s="8" t="str">
        <f>IF(OR(C611&lt;$K$75,C611&gt;$K$76),"Sim","Não")</f>
        <v>Não</v>
      </c>
    </row>
    <row r="612" spans="1:7" x14ac:dyDescent="0.2">
      <c r="A612" s="4" t="s">
        <v>644</v>
      </c>
      <c r="B612" s="4" t="s">
        <v>7</v>
      </c>
      <c r="C612" s="4">
        <v>60.52</v>
      </c>
      <c r="D612" s="7">
        <f t="shared" si="27"/>
        <v>3.6164423500119156E-2</v>
      </c>
      <c r="E612" s="7">
        <f t="shared" si="28"/>
        <v>19.577949510005517</v>
      </c>
      <c r="F612" s="8" t="str">
        <f t="shared" si="29"/>
        <v>Não</v>
      </c>
      <c r="G612" s="8" t="str">
        <f>IF(OR(C612&lt;$K$75,C612&gt;$K$76),"Sim","Não")</f>
        <v>Não</v>
      </c>
    </row>
    <row r="613" spans="1:7" x14ac:dyDescent="0.2">
      <c r="A613" s="4" t="s">
        <v>645</v>
      </c>
      <c r="B613" s="4" t="s">
        <v>7</v>
      </c>
      <c r="C613" s="4">
        <v>60.8</v>
      </c>
      <c r="D613" s="7">
        <f t="shared" si="27"/>
        <v>3.5705443591137441E-2</v>
      </c>
      <c r="E613" s="7">
        <f t="shared" si="28"/>
        <v>22.134180207679886</v>
      </c>
      <c r="F613" s="8" t="str">
        <f t="shared" si="29"/>
        <v>Não</v>
      </c>
      <c r="G613" s="8" t="str">
        <f>IF(OR(C613&lt;$K$75,C613&gt;$K$76),"Sim","Não")</f>
        <v>Não</v>
      </c>
    </row>
    <row r="614" spans="1:7" x14ac:dyDescent="0.2">
      <c r="A614" s="4" t="s">
        <v>646</v>
      </c>
      <c r="B614" s="4" t="s">
        <v>7</v>
      </c>
      <c r="C614" s="4">
        <v>54.96</v>
      </c>
      <c r="D614" s="7">
        <f t="shared" si="27"/>
        <v>3.9625013487389574E-2</v>
      </c>
      <c r="E614" s="7">
        <f t="shared" si="28"/>
        <v>1.2889113704705015</v>
      </c>
      <c r="F614" s="8" t="str">
        <f t="shared" si="29"/>
        <v>Não</v>
      </c>
      <c r="G614" s="8" t="str">
        <f>IF(OR(C614&lt;$K$75,C614&gt;$K$76),"Sim","Não")</f>
        <v>Não</v>
      </c>
    </row>
    <row r="615" spans="1:7" x14ac:dyDescent="0.2">
      <c r="A615" s="4" t="s">
        <v>647</v>
      </c>
      <c r="B615" s="4" t="s">
        <v>7</v>
      </c>
      <c r="C615" s="4">
        <v>53.1</v>
      </c>
      <c r="D615" s="7">
        <f t="shared" si="27"/>
        <v>3.8132668470512485E-2</v>
      </c>
      <c r="E615" s="7">
        <f t="shared" si="28"/>
        <v>8.9718360216332513</v>
      </c>
      <c r="F615" s="8" t="str">
        <f t="shared" si="29"/>
        <v>Não</v>
      </c>
      <c r="G615" s="8" t="str">
        <f>IF(OR(C615&lt;$K$75,C615&gt;$K$76),"Sim","Não")</f>
        <v>Não</v>
      </c>
    </row>
    <row r="616" spans="1:7" x14ac:dyDescent="0.2">
      <c r="A616" s="4" t="s">
        <v>648</v>
      </c>
      <c r="B616" s="4" t="s">
        <v>7</v>
      </c>
      <c r="C616" s="4">
        <v>62.64</v>
      </c>
      <c r="D616" s="7">
        <f t="shared" si="27"/>
        <v>3.2197125158323542E-2</v>
      </c>
      <c r="E616" s="7">
        <f t="shared" si="28"/>
        <v>42.833067649540418</v>
      </c>
      <c r="F616" s="8" t="str">
        <f t="shared" si="29"/>
        <v>Não</v>
      </c>
      <c r="G616" s="8" t="str">
        <f>IF(OR(C616&lt;$K$75,C616&gt;$K$76),"Sim","Não")</f>
        <v>Não</v>
      </c>
    </row>
    <row r="617" spans="1:7" x14ac:dyDescent="0.2">
      <c r="A617" s="4" t="s">
        <v>649</v>
      </c>
      <c r="B617" s="4" t="s">
        <v>7</v>
      </c>
      <c r="C617" s="4">
        <v>66.48</v>
      </c>
      <c r="D617" s="7">
        <f t="shared" si="27"/>
        <v>2.3267272184478695E-2</v>
      </c>
      <c r="E617" s="7">
        <f t="shared" si="28"/>
        <v>107.84194578907545</v>
      </c>
      <c r="F617" s="8" t="str">
        <f t="shared" si="29"/>
        <v>Não</v>
      </c>
      <c r="G617" s="8" t="str">
        <f>IF(OR(C617&lt;$K$75,C617&gt;$K$76),"Sim","Não")</f>
        <v>Não</v>
      </c>
    </row>
    <row r="618" spans="1:7" x14ac:dyDescent="0.2">
      <c r="A618" s="4" t="s">
        <v>650</v>
      </c>
      <c r="B618" s="4" t="s">
        <v>7</v>
      </c>
      <c r="C618" s="4">
        <v>48.42</v>
      </c>
      <c r="D618" s="7">
        <f t="shared" si="27"/>
        <v>2.9711801997173052E-2</v>
      </c>
      <c r="E618" s="7">
        <f t="shared" si="28"/>
        <v>58.910265789075005</v>
      </c>
      <c r="F618" s="8" t="str">
        <f t="shared" si="29"/>
        <v>Não</v>
      </c>
      <c r="G618" s="8" t="str">
        <f>IF(OR(C618&lt;$K$75,C618&gt;$K$76),"Sim","Não")</f>
        <v>Não</v>
      </c>
    </row>
    <row r="619" spans="1:7" x14ac:dyDescent="0.2">
      <c r="A619" s="4" t="s">
        <v>651</v>
      </c>
      <c r="B619" s="4" t="s">
        <v>7</v>
      </c>
      <c r="C619" s="4">
        <v>51.94</v>
      </c>
      <c r="D619" s="7">
        <f t="shared" si="27"/>
        <v>3.6584522795426989E-2</v>
      </c>
      <c r="E619" s="7">
        <f t="shared" si="28"/>
        <v>17.266537416982093</v>
      </c>
      <c r="F619" s="8" t="str">
        <f t="shared" si="29"/>
        <v>Não</v>
      </c>
      <c r="G619" s="8" t="str">
        <f>IF(OR(C619&lt;$K$75,C619&gt;$K$76),"Sim","Não")</f>
        <v>Não</v>
      </c>
    </row>
    <row r="620" spans="1:7" x14ac:dyDescent="0.2">
      <c r="A620" s="4" t="s">
        <v>652</v>
      </c>
      <c r="B620" s="4" t="s">
        <v>7</v>
      </c>
      <c r="C620" s="4">
        <v>68.69</v>
      </c>
      <c r="D620" s="7">
        <f t="shared" si="27"/>
        <v>1.8052665722906171E-2</v>
      </c>
      <c r="E620" s="7">
        <f t="shared" si="28"/>
        <v>158.62640951000557</v>
      </c>
      <c r="F620" s="8" t="str">
        <f t="shared" si="29"/>
        <v>Não</v>
      </c>
      <c r="G620" s="8" t="str">
        <f>IF(OR(C620&lt;$K$75,C620&gt;$K$76),"Sim","Não")</f>
        <v>Não</v>
      </c>
    </row>
    <row r="621" spans="1:7" x14ac:dyDescent="0.2">
      <c r="A621" s="4" t="s">
        <v>653</v>
      </c>
      <c r="B621" s="4" t="s">
        <v>7</v>
      </c>
      <c r="C621" s="4">
        <v>56.85</v>
      </c>
      <c r="D621" s="7">
        <f t="shared" si="27"/>
        <v>3.9767695340097386E-2</v>
      </c>
      <c r="E621" s="7">
        <f t="shared" si="28"/>
        <v>0.56956857977286635</v>
      </c>
      <c r="F621" s="8" t="str">
        <f t="shared" si="29"/>
        <v>Não</v>
      </c>
      <c r="G621" s="8" t="str">
        <f>IF(OR(C621&lt;$K$75,C621&gt;$K$76),"Sim","Não")</f>
        <v>Não</v>
      </c>
    </row>
    <row r="622" spans="1:7" x14ac:dyDescent="0.2">
      <c r="A622" s="4" t="s">
        <v>654</v>
      </c>
      <c r="B622" s="4" t="s">
        <v>7</v>
      </c>
      <c r="C622" s="4">
        <v>58.94</v>
      </c>
      <c r="D622" s="7">
        <f t="shared" si="27"/>
        <v>3.8300620700187714E-2</v>
      </c>
      <c r="E622" s="7">
        <f t="shared" si="28"/>
        <v>8.0923048588426578</v>
      </c>
      <c r="F622" s="8" t="str">
        <f t="shared" si="29"/>
        <v>Não</v>
      </c>
      <c r="G622" s="8" t="str">
        <f>IF(OR(C622&lt;$K$75,C622&gt;$K$76),"Sim","Não")</f>
        <v>Não</v>
      </c>
    </row>
    <row r="623" spans="1:7" x14ac:dyDescent="0.2">
      <c r="A623" s="4" t="s">
        <v>655</v>
      </c>
      <c r="B623" s="4" t="s">
        <v>7</v>
      </c>
      <c r="C623" s="4">
        <v>55.09</v>
      </c>
      <c r="D623" s="7">
        <f t="shared" si="27"/>
        <v>3.9680149315285206E-2</v>
      </c>
      <c r="E623" s="7">
        <f t="shared" si="28"/>
        <v>1.0106327658193364</v>
      </c>
      <c r="F623" s="8" t="str">
        <f t="shared" si="29"/>
        <v>Não</v>
      </c>
      <c r="G623" s="8" t="str">
        <f>IF(OR(C623&lt;$K$75,C623&gt;$K$76),"Sim","Não")</f>
        <v>Não</v>
      </c>
    </row>
    <row r="624" spans="1:7" x14ac:dyDescent="0.2">
      <c r="A624" s="4" t="s">
        <v>656</v>
      </c>
      <c r="B624" s="4" t="s">
        <v>7</v>
      </c>
      <c r="C624" s="4">
        <v>54.43</v>
      </c>
      <c r="D624" s="7">
        <f t="shared" si="27"/>
        <v>3.9332214030476764E-2</v>
      </c>
      <c r="E624" s="7">
        <f t="shared" si="28"/>
        <v>2.7732318355867736</v>
      </c>
      <c r="F624" s="8" t="str">
        <f t="shared" si="29"/>
        <v>Não</v>
      </c>
      <c r="G624" s="8" t="str">
        <f>IF(OR(C624&lt;$K$75,C624&gt;$K$76),"Sim","Não")</f>
        <v>Não</v>
      </c>
    </row>
    <row r="625" spans="1:7" x14ac:dyDescent="0.2">
      <c r="A625" s="4" t="s">
        <v>657</v>
      </c>
      <c r="B625" s="4" t="s">
        <v>7</v>
      </c>
      <c r="C625" s="4">
        <v>54.22</v>
      </c>
      <c r="D625" s="7">
        <f t="shared" si="27"/>
        <v>3.9186359030593719E-2</v>
      </c>
      <c r="E625" s="7">
        <f t="shared" si="28"/>
        <v>3.5167588123309592</v>
      </c>
      <c r="F625" s="8" t="str">
        <f t="shared" si="29"/>
        <v>Não</v>
      </c>
      <c r="G625" s="8" t="str">
        <f>IF(OR(C625&lt;$K$75,C625&gt;$K$76),"Sim","Não")</f>
        <v>Não</v>
      </c>
    </row>
    <row r="626" spans="1:7" x14ac:dyDescent="0.2">
      <c r="A626" s="4" t="s">
        <v>658</v>
      </c>
      <c r="B626" s="4" t="s">
        <v>7</v>
      </c>
      <c r="C626" s="4">
        <v>47.6</v>
      </c>
      <c r="D626" s="7">
        <f t="shared" si="27"/>
        <v>2.7807025615586158E-2</v>
      </c>
      <c r="E626" s="7">
        <f t="shared" si="28"/>
        <v>72.170161603028475</v>
      </c>
      <c r="F626" s="8" t="str">
        <f t="shared" si="29"/>
        <v>Não</v>
      </c>
      <c r="G626" s="8" t="str">
        <f>IF(OR(C626&lt;$K$75,C626&gt;$K$76),"Sim","Não")</f>
        <v>Não</v>
      </c>
    </row>
    <row r="627" spans="1:7" x14ac:dyDescent="0.2">
      <c r="A627" s="4" t="s">
        <v>659</v>
      </c>
      <c r="B627" s="4" t="s">
        <v>7</v>
      </c>
      <c r="C627" s="4">
        <v>56.04</v>
      </c>
      <c r="D627" s="7">
        <f t="shared" si="27"/>
        <v>3.9880424348881512E-2</v>
      </c>
      <c r="E627" s="7">
        <f t="shared" si="28"/>
        <v>3.0583472147097225E-3</v>
      </c>
      <c r="F627" s="8" t="str">
        <f t="shared" si="29"/>
        <v>Não</v>
      </c>
      <c r="G627" s="8" t="str">
        <f>IF(OR(C627&lt;$K$75,C627&gt;$K$76),"Sim","Não")</f>
        <v>Não</v>
      </c>
    </row>
    <row r="628" spans="1:7" x14ac:dyDescent="0.2">
      <c r="A628" s="4" t="s">
        <v>660</v>
      </c>
      <c r="B628" s="4" t="s">
        <v>7</v>
      </c>
      <c r="C628" s="4">
        <v>63.57</v>
      </c>
      <c r="D628" s="7">
        <f t="shared" si="27"/>
        <v>3.016644135357447E-2</v>
      </c>
      <c r="E628" s="7">
        <f t="shared" si="28"/>
        <v>55.871105323959043</v>
      </c>
      <c r="F628" s="8" t="str">
        <f t="shared" si="29"/>
        <v>Não</v>
      </c>
      <c r="G628" s="8" t="str">
        <f>IF(OR(C628&lt;$K$75,C628&gt;$K$76),"Sim","Não")</f>
        <v>Não</v>
      </c>
    </row>
    <row r="629" spans="1:7" x14ac:dyDescent="0.2">
      <c r="A629" s="4" t="s">
        <v>661</v>
      </c>
      <c r="B629" s="4" t="s">
        <v>7</v>
      </c>
      <c r="C629" s="4">
        <v>44.24</v>
      </c>
      <c r="D629" s="7">
        <f t="shared" si="27"/>
        <v>1.9759307781620685E-2</v>
      </c>
      <c r="E629" s="7">
        <f t="shared" si="28"/>
        <v>140.54819323093537</v>
      </c>
      <c r="F629" s="8" t="str">
        <f t="shared" si="29"/>
        <v>Não</v>
      </c>
      <c r="G629" s="8" t="str">
        <f>IF(OR(C629&lt;$K$75,C629&gt;$K$76),"Sim","Não")</f>
        <v>Não</v>
      </c>
    </row>
    <row r="630" spans="1:7" x14ac:dyDescent="0.2">
      <c r="A630" s="4" t="s">
        <v>662</v>
      </c>
      <c r="B630" s="4" t="s">
        <v>7</v>
      </c>
      <c r="C630" s="4">
        <v>50.31</v>
      </c>
      <c r="D630" s="7">
        <f t="shared" si="27"/>
        <v>3.3739286459304282E-2</v>
      </c>
      <c r="E630" s="7">
        <f t="shared" si="28"/>
        <v>33.469722998377371</v>
      </c>
      <c r="F630" s="8" t="str">
        <f t="shared" si="29"/>
        <v>Não</v>
      </c>
      <c r="G630" s="8" t="str">
        <f>IF(OR(C630&lt;$K$75,C630&gt;$K$76),"Sim","Não")</f>
        <v>Não</v>
      </c>
    </row>
    <row r="631" spans="1:7" x14ac:dyDescent="0.2">
      <c r="A631" s="4" t="s">
        <v>663</v>
      </c>
      <c r="B631" s="4" t="s">
        <v>7</v>
      </c>
      <c r="C631" s="4">
        <v>48.58</v>
      </c>
      <c r="D631" s="7">
        <f t="shared" si="27"/>
        <v>3.0074835349075697E-2</v>
      </c>
      <c r="E631" s="7">
        <f t="shared" si="28"/>
        <v>56.479769044889018</v>
      </c>
      <c r="F631" s="8" t="str">
        <f t="shared" si="29"/>
        <v>Não</v>
      </c>
      <c r="G631" s="8" t="str">
        <f>IF(OR(C631&lt;$K$75,C631&gt;$K$76),"Sim","Não")</f>
        <v>Não</v>
      </c>
    </row>
    <row r="632" spans="1:7" x14ac:dyDescent="0.2">
      <c r="A632" s="4" t="s">
        <v>664</v>
      </c>
      <c r="B632" s="4" t="s">
        <v>7</v>
      </c>
      <c r="C632" s="4">
        <v>56.6</v>
      </c>
      <c r="D632" s="7">
        <f t="shared" si="27"/>
        <v>3.9830307237646766E-2</v>
      </c>
      <c r="E632" s="7">
        <f t="shared" si="28"/>
        <v>0.25471974256355867</v>
      </c>
      <c r="F632" s="8" t="str">
        <f t="shared" si="29"/>
        <v>Não</v>
      </c>
      <c r="G632" s="8" t="str">
        <f>IF(OR(C632&lt;$K$75,C632&gt;$K$76),"Sim","Não")</f>
        <v>Não</v>
      </c>
    </row>
    <row r="633" spans="1:7" x14ac:dyDescent="0.2">
      <c r="A633" s="4" t="s">
        <v>665</v>
      </c>
      <c r="B633" s="4" t="s">
        <v>7</v>
      </c>
      <c r="C633" s="4">
        <v>49.56</v>
      </c>
      <c r="D633" s="7">
        <f t="shared" si="27"/>
        <v>3.2216901856383491E-2</v>
      </c>
      <c r="E633" s="7">
        <f t="shared" si="28"/>
        <v>42.710176486749447</v>
      </c>
      <c r="F633" s="8" t="str">
        <f t="shared" si="29"/>
        <v>Não</v>
      </c>
      <c r="G633" s="8" t="str">
        <f>IF(OR(C633&lt;$K$75,C633&gt;$K$76),"Sim","Não")</f>
        <v>Não</v>
      </c>
    </row>
    <row r="634" spans="1:7" x14ac:dyDescent="0.2">
      <c r="A634" s="4" t="s">
        <v>666</v>
      </c>
      <c r="B634" s="4" t="s">
        <v>7</v>
      </c>
      <c r="C634" s="4">
        <v>50.26</v>
      </c>
      <c r="D634" s="7">
        <f t="shared" si="27"/>
        <v>3.3641475608643646E-2</v>
      </c>
      <c r="E634" s="7">
        <f t="shared" si="28"/>
        <v>34.050753230935555</v>
      </c>
      <c r="F634" s="8" t="str">
        <f t="shared" si="29"/>
        <v>Não</v>
      </c>
      <c r="G634" s="8" t="str">
        <f>IF(OR(C634&lt;$K$75,C634&gt;$K$76),"Sim","Não")</f>
        <v>Não</v>
      </c>
    </row>
    <row r="635" spans="1:7" x14ac:dyDescent="0.2">
      <c r="A635" s="4" t="s">
        <v>667</v>
      </c>
      <c r="B635" s="4" t="s">
        <v>7</v>
      </c>
      <c r="C635" s="4">
        <v>57.94</v>
      </c>
      <c r="D635" s="7">
        <f t="shared" si="27"/>
        <v>3.9208657318004526E-2</v>
      </c>
      <c r="E635" s="7">
        <f t="shared" si="28"/>
        <v>3.4029095100054341</v>
      </c>
      <c r="F635" s="8" t="str">
        <f t="shared" si="29"/>
        <v>Não</v>
      </c>
      <c r="G635" s="8" t="str">
        <f>IF(OR(C635&lt;$K$75,C635&gt;$K$76),"Sim","Não")</f>
        <v>Não</v>
      </c>
    </row>
    <row r="636" spans="1:7" x14ac:dyDescent="0.2">
      <c r="A636" s="4" t="s">
        <v>668</v>
      </c>
      <c r="B636" s="4" t="s">
        <v>7</v>
      </c>
      <c r="C636" s="4">
        <v>42.11</v>
      </c>
      <c r="D636" s="7">
        <f t="shared" si="27"/>
        <v>1.5008312685080776E-2</v>
      </c>
      <c r="E636" s="7">
        <f t="shared" si="28"/>
        <v>195.58868113791215</v>
      </c>
      <c r="F636" s="8" t="str">
        <f t="shared" si="29"/>
        <v>Não</v>
      </c>
      <c r="G636" s="8" t="str">
        <f>IF(OR(C636&lt;$K$75,C636&gt;$K$76),"Sim","Não")</f>
        <v>Não</v>
      </c>
    </row>
    <row r="637" spans="1:7" x14ac:dyDescent="0.2">
      <c r="A637" s="4" t="s">
        <v>669</v>
      </c>
      <c r="B637" s="4" t="s">
        <v>7</v>
      </c>
      <c r="C637" s="4">
        <v>44.91</v>
      </c>
      <c r="D637" s="7">
        <f t="shared" si="27"/>
        <v>2.1343764558074897E-2</v>
      </c>
      <c r="E637" s="7">
        <f t="shared" si="28"/>
        <v>125.11098811465644</v>
      </c>
      <c r="F637" s="8" t="str">
        <f t="shared" si="29"/>
        <v>Não</v>
      </c>
      <c r="G637" s="8" t="str">
        <f>IF(OR(C637&lt;$K$75,C637&gt;$K$76),"Sim","Não")</f>
        <v>Não</v>
      </c>
    </row>
    <row r="638" spans="1:7" x14ac:dyDescent="0.2">
      <c r="A638" s="4" t="s">
        <v>670</v>
      </c>
      <c r="B638" s="4" t="s">
        <v>7</v>
      </c>
      <c r="C638" s="4">
        <v>47.45</v>
      </c>
      <c r="D638" s="7">
        <f t="shared" si="27"/>
        <v>2.7452075004475555E-2</v>
      </c>
      <c r="E638" s="7">
        <f t="shared" si="28"/>
        <v>74.741252300702868</v>
      </c>
      <c r="F638" s="8" t="str">
        <f t="shared" si="29"/>
        <v>Não</v>
      </c>
      <c r="G638" s="8" t="str">
        <f>IF(OR(C638&lt;$K$75,C638&gt;$K$76),"Sim","Não")</f>
        <v>Não</v>
      </c>
    </row>
    <row r="639" spans="1:7" x14ac:dyDescent="0.2">
      <c r="A639" s="4" t="s">
        <v>671</v>
      </c>
      <c r="B639" s="4" t="s">
        <v>7</v>
      </c>
      <c r="C639" s="4">
        <v>48.2</v>
      </c>
      <c r="D639" s="7">
        <f t="shared" si="27"/>
        <v>2.9207572353255693E-2</v>
      </c>
      <c r="E639" s="7">
        <f t="shared" si="28"/>
        <v>62.3357988123308</v>
      </c>
      <c r="F639" s="8" t="str">
        <f t="shared" si="29"/>
        <v>Não</v>
      </c>
      <c r="G639" s="8" t="str">
        <f>IF(OR(C639&lt;$K$75,C639&gt;$K$76),"Sim","Não")</f>
        <v>Não</v>
      </c>
    </row>
    <row r="640" spans="1:7" x14ac:dyDescent="0.2">
      <c r="A640" s="4" t="s">
        <v>672</v>
      </c>
      <c r="B640" s="4" t="s">
        <v>7</v>
      </c>
      <c r="C640" s="4">
        <v>32.25</v>
      </c>
      <c r="D640" s="7">
        <f t="shared" si="27"/>
        <v>2.327486363710047E-3</v>
      </c>
      <c r="E640" s="7">
        <f t="shared" si="28"/>
        <v>568.5984429983771</v>
      </c>
      <c r="F640" s="8" t="str">
        <f t="shared" si="29"/>
        <v>Não</v>
      </c>
      <c r="G640" s="8" t="str">
        <f>IF(OR(C640&lt;$K$75,C640&gt;$K$76),"Sim","Não")</f>
        <v>Sim</v>
      </c>
    </row>
    <row r="641" spans="1:7" x14ac:dyDescent="0.2">
      <c r="A641" s="4" t="s">
        <v>673</v>
      </c>
      <c r="B641" s="4" t="s">
        <v>7</v>
      </c>
      <c r="C641" s="4">
        <v>53.64</v>
      </c>
      <c r="D641" s="7">
        <f t="shared" si="27"/>
        <v>3.8697626004184978E-2</v>
      </c>
      <c r="E641" s="7">
        <f t="shared" si="28"/>
        <v>6.0285095100053603</v>
      </c>
      <c r="F641" s="8" t="str">
        <f t="shared" si="29"/>
        <v>Não</v>
      </c>
      <c r="G641" s="8" t="str">
        <f>IF(OR(C641&lt;$K$75,C641&gt;$K$76),"Sim","Não")</f>
        <v>Não</v>
      </c>
    </row>
    <row r="642" spans="1:7" x14ac:dyDescent="0.2">
      <c r="A642" s="4" t="s">
        <v>674</v>
      </c>
      <c r="B642" s="4" t="s">
        <v>7</v>
      </c>
      <c r="C642" s="4">
        <v>38.950000000000003</v>
      </c>
      <c r="D642" s="7">
        <f t="shared" si="27"/>
        <v>9.1803558559598233E-3</v>
      </c>
      <c r="E642" s="7">
        <f t="shared" si="28"/>
        <v>293.96139183558637</v>
      </c>
      <c r="F642" s="8" t="str">
        <f t="shared" si="29"/>
        <v>Não</v>
      </c>
      <c r="G642" s="8" t="str">
        <f>IF(OR(C642&lt;$K$75,C642&gt;$K$76),"Sim","Não")</f>
        <v>Não</v>
      </c>
    </row>
    <row r="643" spans="1:7" x14ac:dyDescent="0.2">
      <c r="A643" s="4" t="s">
        <v>675</v>
      </c>
      <c r="B643" s="4" t="s">
        <v>7</v>
      </c>
      <c r="C643" s="4">
        <v>63.22</v>
      </c>
      <c r="D643" s="7">
        <f t="shared" ref="D643:D646" si="30">_xlfn.NORM.DIST(C643,$J$35,$J$36,0)</f>
        <v>3.0946569040665218E-2</v>
      </c>
      <c r="E643" s="7">
        <f t="shared" ref="E643:E646" si="31">(C643-AVERAGE($C$2:$C$646))^2</f>
        <v>50.761316951865986</v>
      </c>
      <c r="F643" s="8" t="str">
        <f t="shared" ref="F643:F646" si="32">IF(C643-$J$35&gt;$J$36*3,"Sim","Não")</f>
        <v>Não</v>
      </c>
      <c r="G643" s="8" t="str">
        <f>IF(OR(C643&lt;$K$75,C643&gt;$K$76),"Sim","Não")</f>
        <v>Não</v>
      </c>
    </row>
    <row r="644" spans="1:7" x14ac:dyDescent="0.2">
      <c r="A644" s="4" t="s">
        <v>676</v>
      </c>
      <c r="B644" s="4" t="s">
        <v>7</v>
      </c>
      <c r="C644" s="4">
        <v>60.92</v>
      </c>
      <c r="D644" s="7">
        <f t="shared" si="30"/>
        <v>3.5502009583616649E-2</v>
      </c>
      <c r="E644" s="7">
        <f t="shared" si="31"/>
        <v>23.2777076495404</v>
      </c>
      <c r="F644" s="8" t="str">
        <f t="shared" si="32"/>
        <v>Não</v>
      </c>
      <c r="G644" s="8" t="str">
        <f>IF(OR(C644&lt;$K$75,C644&gt;$K$76),"Sim","Não")</f>
        <v>Não</v>
      </c>
    </row>
    <row r="645" spans="1:7" x14ac:dyDescent="0.2">
      <c r="A645" s="4" t="s">
        <v>677</v>
      </c>
      <c r="B645" s="4" t="s">
        <v>7</v>
      </c>
      <c r="C645" s="4">
        <v>67.62</v>
      </c>
      <c r="D645" s="7">
        <f t="shared" si="30"/>
        <v>2.0537382957936026E-2</v>
      </c>
      <c r="E645" s="7">
        <f t="shared" si="31"/>
        <v>132.81865648674992</v>
      </c>
      <c r="F645" s="8" t="str">
        <f t="shared" si="32"/>
        <v>Não</v>
      </c>
      <c r="G645" s="8" t="str">
        <f>IF(OR(C645&lt;$K$75,C645&gt;$K$76),"Sim","Não")</f>
        <v>Não</v>
      </c>
    </row>
    <row r="646" spans="1:7" x14ac:dyDescent="0.2">
      <c r="A646" s="4" t="s">
        <v>678</v>
      </c>
      <c r="B646" s="4" t="s">
        <v>7</v>
      </c>
      <c r="C646" s="4">
        <v>55.24</v>
      </c>
      <c r="D646" s="7">
        <f t="shared" si="30"/>
        <v>3.9735523099048611E-2</v>
      </c>
      <c r="E646" s="7">
        <f t="shared" si="31"/>
        <v>0.73154206814492395</v>
      </c>
      <c r="F646" s="8" t="str">
        <f t="shared" si="32"/>
        <v>Não</v>
      </c>
      <c r="G646" s="8" t="str">
        <f>IF(OR(C646&lt;$K$75,C646&gt;$K$76),"Sim","Não")</f>
        <v>Não</v>
      </c>
    </row>
  </sheetData>
  <autoFilter ref="A1:G64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DATA_População (Ex04)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Oliveira</dc:creator>
  <cp:lastModifiedBy>Breno Oliveira</cp:lastModifiedBy>
  <dcterms:created xsi:type="dcterms:W3CDTF">2017-04-06T17:01:25Z</dcterms:created>
  <dcterms:modified xsi:type="dcterms:W3CDTF">2017-04-06T17:01:33Z</dcterms:modified>
</cp:coreProperties>
</file>