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Jean/Documents/Software Engineering/UFG/mestrado/ARP/Aula 3 - LDA,QDA,KNN/"/>
    </mc:Choice>
  </mc:AlternateContent>
  <bookViews>
    <workbookView xWindow="0" yWindow="440" windowWidth="23680" windowHeight="13160"/>
  </bookViews>
  <sheets>
    <sheet name="Exe 1 e 2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0" i="1" l="1"/>
  <c r="D2" i="1"/>
  <c r="E2" i="1"/>
  <c r="D3" i="1"/>
  <c r="E3" i="1"/>
  <c r="D4" i="1"/>
  <c r="E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E19" i="1"/>
  <c r="C21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C22" i="1"/>
  <c r="D19" i="1"/>
</calcChain>
</file>

<file path=xl/sharedStrings.xml><?xml version="1.0" encoding="utf-8"?>
<sst xmlns="http://schemas.openxmlformats.org/spreadsheetml/2006/main" count="30" uniqueCount="25">
  <si>
    <t>Mês</t>
  </si>
  <si>
    <t>Tempo</t>
  </si>
  <si>
    <t>Vendas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</si>
  <si>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</si>
  <si>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</si>
  <si>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</si>
  <si>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</si>
  <si>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</si>
  <si>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</si>
  <si>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</si>
  <si>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</si>
  <si>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</si>
  <si>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</si>
  <si>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</si>
  <si>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</si>
  <si>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Média</t>
  </si>
  <si>
    <t>desvio-padrão</t>
  </si>
  <si>
    <t>Variancia</t>
  </si>
  <si>
    <t>Soma</t>
  </si>
  <si>
    <t>Diferenca</t>
  </si>
  <si>
    <t>Max</t>
  </si>
  <si>
    <t>Min</t>
  </si>
  <si>
    <t>Normalizacao Linear</t>
  </si>
  <si>
    <t>Normalizacao Por Desvio Padrao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</si>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</sst>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0000"/>
  </numFmts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0" fontId="1" fillId="0" borderId="1" xfId="1" applyBorder="1"/>
    <xf numFmtId="1" fontId="1" fillId="0" borderId="1" xfId="1" applyNumberFormat="1" applyBorder="1"/>
    <xf numFmtId="0" fontId="1" fillId="0" borderId="1" xfId="1" applyBorder="1" applyAlignment="1">
      <alignment horizontal="right"/>
    </xf>
    <xf numFmtId="0" fontId="1" fillId="0" borderId="2" xfId="1" applyFill="1" applyBorder="1"/>
    <xf numFmtId="1" fontId="0" fillId="0" borderId="0" xfId="0" applyNumberFormat="1"/>
    <xf numFmtId="164" fontId="0" fillId="0" borderId="0" xfId="0" applyNumberForma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'Exe 1 e 2'!$B$2:$B$18</c:f>
              <c:numCache>
                <c:formatCode>General</c:formatCode>
                <c:ptCount val="17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</c:numCache>
            </c:numRef>
          </c:xVal>
          <c:yVal>
            <c:numRef>
              <c:f>'Exe 1 e 2'!$C$2:$C$18</c:f>
              <c:numCache>
                <c:formatCode>0</c:formatCode>
                <c:ptCount val="17"/>
                <c:pt idx="0">
                  <c:v>488.865511113545</c:v>
                </c:pt>
                <c:pt idx="1">
                  <c:v>467.0</c:v>
                </c:pt>
                <c:pt idx="2">
                  <c:v>524.277323973365</c:v>
                </c:pt>
                <c:pt idx="3">
                  <c:v>499.0977812558412</c:v>
                </c:pt>
                <c:pt idx="4">
                  <c:v>498.298926584539</c:v>
                </c:pt>
                <c:pt idx="5">
                  <c:v>477.0259819342755</c:v>
                </c:pt>
                <c:pt idx="6">
                  <c:v>470.8266841480508</c:v>
                </c:pt>
                <c:pt idx="7">
                  <c:v>509.3240032583708</c:v>
                </c:pt>
                <c:pt idx="8">
                  <c:v>492.1492872090311</c:v>
                </c:pt>
                <c:pt idx="9">
                  <c:v>523.0630575970281</c:v>
                </c:pt>
                <c:pt idx="10">
                  <c:v>482.9454736754997</c:v>
                </c:pt>
                <c:pt idx="11">
                  <c:v>500.5194806362851</c:v>
                </c:pt>
                <c:pt idx="12">
                  <c:v>486.5548488742206</c:v>
                </c:pt>
                <c:pt idx="13">
                  <c:v>532.4916982208378</c:v>
                </c:pt>
                <c:pt idx="14">
                  <c:v>465.0</c:v>
                </c:pt>
                <c:pt idx="15">
                  <c:v>497.765416992479</c:v>
                </c:pt>
                <c:pt idx="16">
                  <c:v>478.0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38918448"/>
        <c:axId val="-1638463760"/>
      </c:scatterChart>
      <c:valAx>
        <c:axId val="-1638918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38463760"/>
        <c:crosses val="autoZero"/>
        <c:crossBetween val="midCat"/>
      </c:valAx>
      <c:valAx>
        <c:axId val="-163846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38918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'Exe 1 e 2'!$B$2:$B$18</c:f>
              <c:numCache>
                <c:formatCode>General</c:formatCode>
                <c:ptCount val="17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</c:numCache>
            </c:numRef>
          </c:xVal>
          <c:yVal>
            <c:numRef>
              <c:f>'Exe 1 e 2'!$F$2:$F$18</c:f>
              <c:numCache>
                <c:formatCode>General</c:formatCode>
                <c:ptCount val="17"/>
                <c:pt idx="0">
                  <c:v>0.0</c:v>
                </c:pt>
                <c:pt idx="1">
                  <c:v>-4.898854961832058</c:v>
                </c:pt>
                <c:pt idx="2">
                  <c:v>52.37846901153307</c:v>
                </c:pt>
                <c:pt idx="3">
                  <c:v>27.1989262940092</c:v>
                </c:pt>
                <c:pt idx="4">
                  <c:v>26.40007162270695</c:v>
                </c:pt>
                <c:pt idx="5">
                  <c:v>5.127126972443421</c:v>
                </c:pt>
                <c:pt idx="6">
                  <c:v>-1.072170813781213</c:v>
                </c:pt>
                <c:pt idx="7">
                  <c:v>37.42514829653873</c:v>
                </c:pt>
                <c:pt idx="8">
                  <c:v>20.25043224719911</c:v>
                </c:pt>
                <c:pt idx="9">
                  <c:v>51.16420263519603</c:v>
                </c:pt>
                <c:pt idx="10">
                  <c:v>11.04661871366761</c:v>
                </c:pt>
                <c:pt idx="11">
                  <c:v>28.62062567445309</c:v>
                </c:pt>
                <c:pt idx="12">
                  <c:v>14.65599391238857</c:v>
                </c:pt>
                <c:pt idx="13">
                  <c:v>60.5928432590058</c:v>
                </c:pt>
                <c:pt idx="14">
                  <c:v>-6.898854961832058</c:v>
                </c:pt>
                <c:pt idx="15">
                  <c:v>25.86656203064695</c:v>
                </c:pt>
                <c:pt idx="16">
                  <c:v>6.101145038167942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38643472"/>
        <c:axId val="-1638351808"/>
      </c:scatterChart>
      <c:valAx>
        <c:axId val="-1638643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38351808"/>
        <c:crosses val="autoZero"/>
        <c:crossBetween val="midCat"/>
      </c:valAx>
      <c:valAx>
        <c:axId val="-163835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38643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Desvio Padrao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'Exe 1 e 2'!$B$2:$B$18</c:f>
              <c:numCache>
                <c:formatCode>General</c:formatCode>
                <c:ptCount val="17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</c:numCache>
            </c:numRef>
          </c:xVal>
          <c:yVal>
            <c:numRef>
              <c:f>'Exe 1 e 2'!$G$2:$G$18</c:f>
              <c:numCache>
                <c:formatCode>0</c:formatCode>
                <c:ptCount val="17"/>
                <c:pt idx="0">
                  <c:v>463.6538568460845</c:v>
                </c:pt>
                <c:pt idx="1">
                  <c:v>441.7883457325395</c:v>
                </c:pt>
                <c:pt idx="2">
                  <c:v>499.0656697059047</c:v>
                </c:pt>
                <c:pt idx="3">
                  <c:v>473.8861269883808</c:v>
                </c:pt>
                <c:pt idx="4">
                  <c:v>473.0872723170785</c:v>
                </c:pt>
                <c:pt idx="5">
                  <c:v>451.814327666815</c:v>
                </c:pt>
                <c:pt idx="6">
                  <c:v>445.6150298805904</c:v>
                </c:pt>
                <c:pt idx="7">
                  <c:v>484.1123489909103</c:v>
                </c:pt>
                <c:pt idx="8">
                  <c:v>466.9376329415707</c:v>
                </c:pt>
                <c:pt idx="9">
                  <c:v>497.8514033295676</c:v>
                </c:pt>
                <c:pt idx="10">
                  <c:v>457.7338194080392</c:v>
                </c:pt>
                <c:pt idx="11">
                  <c:v>475.3078263688247</c:v>
                </c:pt>
                <c:pt idx="12">
                  <c:v>461.3431946067601</c:v>
                </c:pt>
                <c:pt idx="13">
                  <c:v>507.2800439533774</c:v>
                </c:pt>
                <c:pt idx="14">
                  <c:v>439.7883457325395</c:v>
                </c:pt>
                <c:pt idx="15">
                  <c:v>472.5537627250185</c:v>
                </c:pt>
                <c:pt idx="16">
                  <c:v>452.7883457325395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33787376"/>
        <c:axId val="-1594655088"/>
      </c:scatterChart>
      <c:valAx>
        <c:axId val="-1533787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94655088"/>
        <c:crosses val="autoZero"/>
        <c:crossBetween val="midCat"/>
      </c:valAx>
      <c:valAx>
        <c:axId val="-159465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33787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50800</xdr:colOff>
      <xdr:row>26</xdr:row>
      <xdr:rowOff>95250</xdr:rowOff>
    </xdr:from>
    <xdr:to>
      <xdr:col>4</xdr:col>
      <xdr:colOff>2603500</xdr:colOff>
      <xdr:row>40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3067050</xdr:colOff>
      <xdr:row>26</xdr:row>
      <xdr:rowOff>107950</xdr:rowOff>
    </xdr:from>
    <xdr:to>
      <xdr:col>7</xdr:col>
      <xdr:colOff>565150</xdr:colOff>
      <xdr:row>40</xdr:row>
      <xdr:rowOff>184150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120650</xdr:colOff>
      <xdr:row>41</xdr:row>
      <xdr:rowOff>146050</xdr:rowOff>
    </xdr:from>
    <xdr:to>
      <xdr:col>4</xdr:col>
      <xdr:colOff>2673350</xdr:colOff>
      <xdr:row>56</xdr:row>
      <xdr:rowOff>31750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tabSelected="1" topLeftCell="A34" workbookViewId="0">
      <selection activeCell="F2" sqref="F2:F18"/>
    </sheetView>
  </sheetViews>
  <sheetFormatPr baseColWidth="10" defaultColWidth="8.83203125" defaultRowHeight="15" x14ac:dyDescent="0.2"/>
  <cols>
    <col min="5" max="5" width="46" customWidth="1"/>
    <col min="6" max="6" width="21.83203125" customWidth="1"/>
    <col min="7" max="7" width="25" customWidth="1"/>
  </cols>
  <sheetData>
    <row r="1" spans="1:7" x14ac:dyDescent="0.2">
      <c r="A1" s="1" t="s">
        <v>0</v>
      </c>
      <c r="B1" s="1" t="s">
        <v>1</v>
      </c>
      <c r="C1" s="1" t="s">
        <v>2</v>
      </c>
      <c r="D1" s="4" t="s">
        <v>19</v>
      </c>
      <c r="E1" s="4" t="s">
        <v>17</v>
      </c>
      <c r="F1" s="4" t="s">
        <v>22</v>
      </c>
      <c r="G1" t="s">
        <v>23</v>
      </c>
    </row>
    <row r="2" spans="1:7" x14ac:dyDescent="0.2">
      <c r="A2" s="1" t="s">
        <v>3</v>
      </c>
      <c r="B2" s="1">
        <v>1</v>
      </c>
      <c r="C2" s="2">
        <v>488.86551111354493</v>
      </c>
      <c r="D2" s="5">
        <f>C2-$C$20</f>
        <v>-3.283776095486246</v>
      </c>
      <c r="E2" s="6">
        <f>D2^2</f>
        <v>10.783185445286895</v>
      </c>
      <c r="F2" t="s">
        <v>24</v>
      </c>
      <c r="G2" s="5">
        <f>C2-$C$20/$C$21</f>
        <v>463.65385684608447</v>
      </c>
    </row>
    <row r="3" spans="1:7" x14ac:dyDescent="0.2">
      <c r="A3" s="1" t="s">
        <v>4</v>
      </c>
      <c r="B3" s="1">
        <v>2</v>
      </c>
      <c r="C3" s="2">
        <v>467</v>
      </c>
      <c r="D3" s="5">
        <f t="shared" ref="D3:D17" si="0">C3-$C$20</f>
        <v>-25.149287209031172</v>
      </c>
      <c r="E3" s="6">
        <f t="shared" ref="E3:E18" si="1">D3^2</f>
        <v>632.48664712233892</v>
      </c>
      <c r="F3">
        <f t="shared" ref="F3:F18" si="2">C3-$C$24/$C$23-$C$24</f>
        <v>-4.8988549618320576</v>
      </c>
      <c r="G3" s="5">
        <f t="shared" ref="G3:G18" si="3">C3-$C$20/$C$21</f>
        <v>441.78834573253954</v>
      </c>
    </row>
    <row r="4" spans="1:7" x14ac:dyDescent="0.2">
      <c r="A4" s="1" t="s">
        <v>5</v>
      </c>
      <c r="B4" s="1">
        <v>3</v>
      </c>
      <c r="C4" s="2">
        <v>524.27732397336513</v>
      </c>
      <c r="D4" s="5">
        <f t="shared" si="0"/>
        <v>32.128036764333956</v>
      </c>
      <c r="E4" s="6">
        <f t="shared" si="1"/>
        <v>1032.2107463303944</v>
      </c>
      <c r="F4">
        <f t="shared" si="2"/>
        <v>52.37846901153307</v>
      </c>
      <c r="G4" s="5">
        <f t="shared" si="3"/>
        <v>499.06566970590467</v>
      </c>
    </row>
    <row r="5" spans="1:7" x14ac:dyDescent="0.2">
      <c r="A5" s="1" t="s">
        <v>6</v>
      </c>
      <c r="B5" s="1">
        <v>4</v>
      </c>
      <c r="C5" s="2">
        <v>499.09778125584126</v>
      </c>
      <c r="D5" s="5">
        <f t="shared" si="0"/>
        <v>6.9484940468100831</v>
      </c>
      <c r="E5" s="6">
        <f t="shared" si="1"/>
        <v>48.281569518555166</v>
      </c>
      <c r="F5">
        <f t="shared" si="2"/>
        <v>27.198926294009198</v>
      </c>
      <c r="G5" s="5">
        <f t="shared" si="3"/>
        <v>473.88612698838079</v>
      </c>
    </row>
    <row r="6" spans="1:7" x14ac:dyDescent="0.2">
      <c r="A6" s="1" t="s">
        <v>7</v>
      </c>
      <c r="B6" s="1">
        <v>5</v>
      </c>
      <c r="C6" s="2">
        <v>498.298926584539</v>
      </c>
      <c r="D6" s="5">
        <f t="shared" si="0"/>
        <v>6.1496393755078316</v>
      </c>
      <c r="E6" s="6">
        <f t="shared" si="1"/>
        <v>37.818064448796356</v>
      </c>
      <c r="F6">
        <f t="shared" si="2"/>
        <v>26.400071622706946</v>
      </c>
      <c r="G6" s="5">
        <f t="shared" si="3"/>
        <v>473.08727231707854</v>
      </c>
    </row>
    <row r="7" spans="1:7" x14ac:dyDescent="0.2">
      <c r="A7" s="1" t="s">
        <v>8</v>
      </c>
      <c r="B7" s="1">
        <v>6</v>
      </c>
      <c r="C7" s="2">
        <v>477.02598193427548</v>
      </c>
      <c r="D7" s="5">
        <f t="shared" si="0"/>
        <v>-15.123305274755694</v>
      </c>
      <c r="E7" s="6">
        <f t="shared" si="1"/>
        <v>228.7143624334534</v>
      </c>
      <c r="F7">
        <f t="shared" si="2"/>
        <v>5.1271269724434205</v>
      </c>
      <c r="G7" s="5">
        <f t="shared" si="3"/>
        <v>451.81432766681502</v>
      </c>
    </row>
    <row r="8" spans="1:7" x14ac:dyDescent="0.2">
      <c r="A8" s="1" t="s">
        <v>9</v>
      </c>
      <c r="B8" s="1">
        <v>7</v>
      </c>
      <c r="C8" s="2">
        <v>470.82668414805084</v>
      </c>
      <c r="D8" s="5">
        <f t="shared" si="0"/>
        <v>-21.322603060980327</v>
      </c>
      <c r="E8" s="6">
        <f t="shared" si="1"/>
        <v>454.65340129612764</v>
      </c>
      <c r="F8">
        <f t="shared" si="2"/>
        <v>-1.0721708137812129</v>
      </c>
      <c r="G8" s="5">
        <f t="shared" si="3"/>
        <v>445.61502988059038</v>
      </c>
    </row>
    <row r="9" spans="1:7" x14ac:dyDescent="0.2">
      <c r="A9" s="1" t="s">
        <v>10</v>
      </c>
      <c r="B9" s="1">
        <v>8</v>
      </c>
      <c r="C9" s="2">
        <v>509.32400325837079</v>
      </c>
      <c r="D9" s="5">
        <f t="shared" si="0"/>
        <v>17.174716049339622</v>
      </c>
      <c r="E9" s="6">
        <f t="shared" si="1"/>
        <v>294.97087137544401</v>
      </c>
      <c r="F9">
        <f t="shared" si="2"/>
        <v>37.425148296538737</v>
      </c>
      <c r="G9" s="5">
        <f t="shared" si="3"/>
        <v>484.11234899091033</v>
      </c>
    </row>
    <row r="10" spans="1:7" x14ac:dyDescent="0.2">
      <c r="A10" s="1" t="s">
        <v>11</v>
      </c>
      <c r="B10" s="1">
        <v>9</v>
      </c>
      <c r="C10" s="2">
        <v>492.14928720903117</v>
      </c>
      <c r="D10" s="5">
        <f t="shared" si="0"/>
        <v>0</v>
      </c>
      <c r="E10" s="6">
        <f t="shared" si="1"/>
        <v>0</v>
      </c>
      <c r="F10">
        <f t="shared" si="2"/>
        <v>20.250432247199114</v>
      </c>
      <c r="G10" s="5">
        <f t="shared" si="3"/>
        <v>466.93763294157071</v>
      </c>
    </row>
    <row r="11" spans="1:7" x14ac:dyDescent="0.2">
      <c r="A11" s="1" t="s">
        <v>12</v>
      </c>
      <c r="B11" s="1">
        <v>10</v>
      </c>
      <c r="C11" s="2">
        <v>523.06305759702809</v>
      </c>
      <c r="D11" s="5">
        <f t="shared" si="0"/>
        <v>30.913770387996919</v>
      </c>
      <c r="E11" s="6">
        <f t="shared" si="1"/>
        <v>955.66119960179526</v>
      </c>
      <c r="F11">
        <f t="shared" si="2"/>
        <v>51.164202635196034</v>
      </c>
      <c r="G11" s="5">
        <f t="shared" si="3"/>
        <v>497.85140332956763</v>
      </c>
    </row>
    <row r="12" spans="1:7" x14ac:dyDescent="0.2">
      <c r="A12" s="1" t="s">
        <v>13</v>
      </c>
      <c r="B12" s="1">
        <v>11</v>
      </c>
      <c r="C12" s="2">
        <v>482.94547367549967</v>
      </c>
      <c r="D12" s="5">
        <f t="shared" si="0"/>
        <v>-9.2038135335315019</v>
      </c>
      <c r="E12" s="6">
        <f t="shared" si="1"/>
        <v>84.710183560017626</v>
      </c>
      <c r="F12">
        <f t="shared" si="2"/>
        <v>11.046618713667613</v>
      </c>
      <c r="G12" s="5">
        <f t="shared" si="3"/>
        <v>457.73381940803921</v>
      </c>
    </row>
    <row r="13" spans="1:7" x14ac:dyDescent="0.2">
      <c r="A13" s="1" t="s">
        <v>14</v>
      </c>
      <c r="B13" s="1">
        <v>12</v>
      </c>
      <c r="C13" s="2">
        <v>500.51948063628515</v>
      </c>
      <c r="D13" s="5">
        <f t="shared" si="0"/>
        <v>8.3701934272539802</v>
      </c>
      <c r="E13" s="6">
        <f t="shared" si="1"/>
        <v>70.060138009645726</v>
      </c>
      <c r="F13">
        <f t="shared" si="2"/>
        <v>28.620625674453095</v>
      </c>
      <c r="G13" s="5">
        <f t="shared" si="3"/>
        <v>475.30782636882469</v>
      </c>
    </row>
    <row r="14" spans="1:7" x14ac:dyDescent="0.2">
      <c r="A14" s="1" t="s">
        <v>3</v>
      </c>
      <c r="B14" s="1">
        <v>13</v>
      </c>
      <c r="C14" s="2">
        <v>486.55484887422062</v>
      </c>
      <c r="D14" s="5">
        <f t="shared" si="0"/>
        <v>-5.5944383348105475</v>
      </c>
      <c r="E14" s="6">
        <f t="shared" si="1"/>
        <v>31.297740281997811</v>
      </c>
      <c r="F14">
        <f t="shared" si="2"/>
        <v>14.655993912388567</v>
      </c>
      <c r="G14" s="5">
        <f t="shared" si="3"/>
        <v>461.34319460676016</v>
      </c>
    </row>
    <row r="15" spans="1:7" x14ac:dyDescent="0.2">
      <c r="A15" s="1" t="s">
        <v>4</v>
      </c>
      <c r="B15" s="1">
        <v>14</v>
      </c>
      <c r="C15" s="2">
        <v>532.49169822083786</v>
      </c>
      <c r="D15" s="5">
        <f t="shared" si="0"/>
        <v>40.342411011806689</v>
      </c>
      <c r="E15" s="6">
        <f t="shared" si="1"/>
        <v>1627.5101262455416</v>
      </c>
      <c r="F15">
        <f t="shared" si="2"/>
        <v>60.592843259005804</v>
      </c>
      <c r="G15" s="5">
        <f t="shared" si="3"/>
        <v>507.2800439533774</v>
      </c>
    </row>
    <row r="16" spans="1:7" x14ac:dyDescent="0.2">
      <c r="A16" s="1" t="s">
        <v>5</v>
      </c>
      <c r="B16" s="1">
        <v>15</v>
      </c>
      <c r="C16" s="2">
        <v>465</v>
      </c>
      <c r="D16" s="5">
        <f t="shared" si="0"/>
        <v>-27.149287209031172</v>
      </c>
      <c r="E16" s="6">
        <f t="shared" si="1"/>
        <v>737.08379595846361</v>
      </c>
      <c r="F16">
        <f t="shared" si="2"/>
        <v>-6.8988549618320576</v>
      </c>
      <c r="G16" s="5">
        <f t="shared" si="3"/>
        <v>439.78834573253954</v>
      </c>
    </row>
    <row r="17" spans="1:7" x14ac:dyDescent="0.2">
      <c r="A17" s="1" t="s">
        <v>6</v>
      </c>
      <c r="B17" s="1">
        <v>16</v>
      </c>
      <c r="C17" s="2">
        <v>497.765416992479</v>
      </c>
      <c r="D17" s="5">
        <f t="shared" si="0"/>
        <v>5.6161297834478319</v>
      </c>
      <c r="E17" s="6">
        <f t="shared" si="1"/>
        <v>31.540913744529792</v>
      </c>
      <c r="F17">
        <f t="shared" si="2"/>
        <v>25.866562030646946</v>
      </c>
      <c r="G17" s="5">
        <f t="shared" si="3"/>
        <v>472.55376272501854</v>
      </c>
    </row>
    <row r="18" spans="1:7" x14ac:dyDescent="0.2">
      <c r="A18" s="1" t="s">
        <v>7</v>
      </c>
      <c r="B18" s="1">
        <v>17</v>
      </c>
      <c r="C18" s="2">
        <v>478</v>
      </c>
      <c r="D18" s="5">
        <f>C18-$C$20</f>
        <v>-14.149287209031172</v>
      </c>
      <c r="E18" s="6">
        <f t="shared" si="1"/>
        <v>200.20232852365314</v>
      </c>
      <c r="F18">
        <f t="shared" si="2"/>
        <v>6.1011450381679424</v>
      </c>
      <c r="G18" s="5">
        <f t="shared" si="3"/>
        <v>452.78834573253954</v>
      </c>
    </row>
    <row r="19" spans="1:7" x14ac:dyDescent="0.2">
      <c r="C19" t="s">
        <v>18</v>
      </c>
      <c r="D19" s="5">
        <f>SUM(D2:D18)</f>
        <v>26.66759291983908</v>
      </c>
      <c r="E19" s="5">
        <f>SUM(E2:E18)</f>
        <v>6477.9852738960399</v>
      </c>
    </row>
    <row r="20" spans="1:7" x14ac:dyDescent="0.2">
      <c r="A20" s="1"/>
      <c r="B20" s="3" t="s">
        <v>15</v>
      </c>
      <c r="C20" s="2">
        <f>MEDIAN(C2:C18)</f>
        <v>492.14928720903117</v>
      </c>
    </row>
    <row r="21" spans="1:7" x14ac:dyDescent="0.2">
      <c r="A21" s="1"/>
      <c r="B21" s="3" t="s">
        <v>16</v>
      </c>
      <c r="C21" s="2">
        <f>SQRT(E19/17)</f>
        <v>19.52070586039353</v>
      </c>
    </row>
    <row r="22" spans="1:7" x14ac:dyDescent="0.2">
      <c r="C22">
        <f>_xlfn.STDEV.P(C2:C18)</f>
        <v>19.457574213406538</v>
      </c>
    </row>
    <row r="23" spans="1:7" x14ac:dyDescent="0.2">
      <c r="B23" t="s">
        <v>20</v>
      </c>
      <c r="C23">
        <v>524</v>
      </c>
    </row>
    <row r="24" spans="1:7" x14ac:dyDescent="0.2">
      <c r="B24" t="s">
        <v>21</v>
      </c>
      <c r="C24">
        <v>471</v>
      </c>
    </row>
  </sheetData>
  <pageMargins left="0.511811024" right="0.511811024" top="0.78740157499999996" bottom="0.78740157499999996" header="0.31496062000000002" footer="0.31496062000000002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Exe 1 e 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Microsoft Office User</cp:lastModifiedBy>
  <dcterms:created xsi:type="dcterms:W3CDTF">2015-08-11T16:44:24Z</dcterms:created>
  <dcterms:modified xsi:type="dcterms:W3CDTF">2017-04-08T19:24:33Z</dcterms:modified>
</cp:coreProperties>
</file>