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eu Drive\PUCP\9no Ciclo\Analisis Matricial de Estructuras\MatLab\METODO_RIGIDEZ_SIST\"/>
    </mc:Choice>
  </mc:AlternateContent>
  <xr:revisionPtr revIDLastSave="0" documentId="13_ncr:1_{75AF1C6A-84E9-4322-996E-EADB07728741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NUDOS" sheetId="3" r:id="rId1"/>
    <sheet name="BARRAS" sheetId="1" r:id="rId2"/>
    <sheet name="RESTRIC" sheetId="4" r:id="rId3"/>
  </sheets>
  <calcPr calcId="191029"/>
</workbook>
</file>

<file path=xl/calcChain.xml><?xml version="1.0" encoding="utf-8"?>
<calcChain xmlns="http://schemas.openxmlformats.org/spreadsheetml/2006/main">
  <c r="G9" i="1" l="1"/>
  <c r="H9" i="1"/>
  <c r="I9" i="1"/>
  <c r="J9" i="1"/>
  <c r="R9" i="1" s="1"/>
  <c r="K9" i="1"/>
  <c r="L9" i="1"/>
  <c r="M9" i="1"/>
  <c r="N9" i="1"/>
  <c r="O9" i="1"/>
  <c r="P9" i="1"/>
  <c r="G7" i="1"/>
  <c r="H7" i="1"/>
  <c r="I7" i="1"/>
  <c r="J7" i="1"/>
  <c r="Q7" i="1" s="1"/>
  <c r="K7" i="1"/>
  <c r="L7" i="1"/>
  <c r="M7" i="1"/>
  <c r="N7" i="1"/>
  <c r="O7" i="1"/>
  <c r="P7" i="1"/>
  <c r="R7" i="1"/>
  <c r="G8" i="1"/>
  <c r="H8" i="1"/>
  <c r="I8" i="1"/>
  <c r="J8" i="1"/>
  <c r="Q8" i="1" s="1"/>
  <c r="K8" i="1"/>
  <c r="L8" i="1"/>
  <c r="M8" i="1"/>
  <c r="N8" i="1"/>
  <c r="O8" i="1"/>
  <c r="P8" i="1"/>
  <c r="R8" i="1"/>
  <c r="D7" i="3"/>
  <c r="E7" i="3"/>
  <c r="F7" i="3"/>
  <c r="D6" i="3"/>
  <c r="E6" i="3"/>
  <c r="F6" i="3"/>
  <c r="G6" i="1"/>
  <c r="H6" i="1"/>
  <c r="I6" i="1"/>
  <c r="J6" i="1"/>
  <c r="G5" i="1"/>
  <c r="H5" i="1"/>
  <c r="I5" i="1"/>
  <c r="J5" i="1"/>
  <c r="J3" i="1"/>
  <c r="J2" i="1"/>
  <c r="I3" i="1"/>
  <c r="I2" i="1"/>
  <c r="H3" i="1"/>
  <c r="H2" i="1"/>
  <c r="G3" i="1"/>
  <c r="G2" i="1"/>
  <c r="Q9" i="1" l="1"/>
  <c r="R6" i="1"/>
  <c r="Q6" i="1"/>
  <c r="Q5" i="1"/>
  <c r="R5" i="1"/>
  <c r="R3" i="1"/>
  <c r="D2" i="3" l="1"/>
  <c r="E2" i="3"/>
  <c r="L2" i="1" s="1"/>
  <c r="F2" i="3"/>
  <c r="M2" i="1" s="1"/>
  <c r="D3" i="3"/>
  <c r="K6" i="1" s="1"/>
  <c r="E3" i="3"/>
  <c r="L6" i="1" s="1"/>
  <c r="F3" i="3"/>
  <c r="M6" i="1" s="1"/>
  <c r="D4" i="3"/>
  <c r="K5" i="1" s="1"/>
  <c r="E4" i="3"/>
  <c r="L5" i="1" s="1"/>
  <c r="F4" i="3"/>
  <c r="M5" i="1" s="1"/>
  <c r="D5" i="3"/>
  <c r="N6" i="1" s="1"/>
  <c r="E5" i="3"/>
  <c r="F5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R2" i="1"/>
  <c r="K2" i="1"/>
  <c r="X2" i="1"/>
  <c r="Q3" i="1"/>
  <c r="G4" i="1"/>
  <c r="H4" i="1"/>
  <c r="I4" i="1"/>
  <c r="J4" i="1"/>
  <c r="D1" i="4"/>
  <c r="O5" i="1" l="1"/>
  <c r="O6" i="1"/>
  <c r="P5" i="1"/>
  <c r="P6" i="1"/>
  <c r="N5" i="1"/>
  <c r="M3" i="1"/>
  <c r="P4" i="1"/>
  <c r="N4" i="1"/>
  <c r="K4" i="1"/>
  <c r="N3" i="1"/>
  <c r="L4" i="1"/>
  <c r="L3" i="1"/>
  <c r="O2" i="1"/>
  <c r="N2" i="1"/>
  <c r="P3" i="1"/>
  <c r="P2" i="1"/>
  <c r="O4" i="1"/>
  <c r="K3" i="1"/>
  <c r="O3" i="1"/>
  <c r="Q4" i="1"/>
  <c r="Q2" i="1"/>
  <c r="R4" i="1"/>
  <c r="M4" i="1"/>
  <c r="J2" i="3" l="1"/>
</calcChain>
</file>

<file path=xl/sharedStrings.xml><?xml version="1.0" encoding="utf-8"?>
<sst xmlns="http://schemas.openxmlformats.org/spreadsheetml/2006/main" count="34" uniqueCount="24">
  <si>
    <t>GDLx</t>
  </si>
  <si>
    <t>GDLy</t>
  </si>
  <si>
    <t>GDLm</t>
  </si>
  <si>
    <t>X</t>
  </si>
  <si>
    <t>Y</t>
  </si>
  <si>
    <t>GDL restringidos</t>
  </si>
  <si>
    <t>Número de GDLR</t>
  </si>
  <si>
    <t>ELEMENTO</t>
  </si>
  <si>
    <t>NUDO i</t>
  </si>
  <si>
    <t>NUDO j</t>
  </si>
  <si>
    <t>ÁNGULO</t>
  </si>
  <si>
    <t>LONGITUD</t>
  </si>
  <si>
    <t>NUDOS</t>
  </si>
  <si>
    <t>CARGA FX</t>
  </si>
  <si>
    <t>CARGA FY</t>
  </si>
  <si>
    <t>CARGA MZ</t>
  </si>
  <si>
    <t>v</t>
  </si>
  <si>
    <t>TIPO</t>
  </si>
  <si>
    <t>ÁREA [m2]</t>
  </si>
  <si>
    <t>INERCIA [m4]</t>
  </si>
  <si>
    <t>MÓDULO E [ton/m2]</t>
  </si>
  <si>
    <t>B.R. 1 [m]</t>
  </si>
  <si>
    <t>B.R. 2 [m]</t>
  </si>
  <si>
    <t>CARGA DIST [ton/m]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</si>
</sst>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="160" zoomScaleNormal="160" workbookViewId="0">
      <selection activeCell="G5" sqref="G5"/>
    </sheetView>
  </sheetViews>
  <sheetFormatPr defaultColWidth="8.7109375" defaultRowHeight="12.95" customHeight="1" x14ac:dyDescent="0.2"/>
  <cols>
    <col min="1" max="6" width="8.7109375" style="6" customWidth="1"/>
    <col min="7" max="9" width="8.7109375" style="4" customWidth="1"/>
    <col min="10" max="16384" width="8.7109375" style="6"/>
  </cols>
  <sheetData>
    <row r="1" spans="1:10" s="5" customFormat="1" ht="12.95" customHeight="1" x14ac:dyDescent="0.2">
      <c r="A1" s="1" t="s">
        <v>12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  <c r="G1" s="2" t="s">
        <v>13</v>
      </c>
      <c r="H1" s="2" t="s">
        <v>14</v>
      </c>
      <c r="I1" s="2" t="s">
        <v>15</v>
      </c>
    </row>
    <row r="2" spans="1:10" ht="12.95" customHeight="1" x14ac:dyDescent="0.2">
      <c r="A2" s="3">
        <v>1</v>
      </c>
      <c r="B2" s="17">
        <v>6</v>
      </c>
      <c r="C2" s="17">
        <v>0</v>
      </c>
      <c r="D2" s="3">
        <f t="shared" ref="D2:D21" si="0">IF(AND(ISNUMBER($B2),ISNUMBER($C2)),3*$A2-2,"")</f>
        <v>1</v>
      </c>
      <c r="E2" s="3">
        <f t="shared" ref="E2:E21" si="1">IF(AND(ISNUMBER($B2),ISNUMBER($C2)),3*$A2-1,"")</f>
        <v>2</v>
      </c>
      <c r="F2" s="3">
        <f t="shared" ref="F2:F21" si="2">IF(AND(ISNUMBER($B2),ISNUMBER($C2)),3*$A2,"")</f>
        <v>3</v>
      </c>
      <c r="G2" s="4">
        <v>0</v>
      </c>
      <c r="H2" s="4">
        <v>0</v>
      </c>
      <c r="I2" s="4">
        <v>0</v>
      </c>
      <c r="J2" s="13">
        <f>MAX(D2:F21)</f>
        <v>24</v>
      </c>
    </row>
    <row r="3" spans="1:10" ht="12.95" customHeight="1" x14ac:dyDescent="0.2">
      <c r="A3" s="3">
        <v>2</v>
      </c>
      <c r="B3" s="17">
        <v>10</v>
      </c>
      <c r="C3" s="17">
        <v>0</v>
      </c>
      <c r="D3" s="3">
        <f t="shared" si="0"/>
        <v>4</v>
      </c>
      <c r="E3" s="3">
        <f t="shared" si="1"/>
        <v>5</v>
      </c>
      <c r="F3" s="3">
        <f t="shared" si="2"/>
        <v>6</v>
      </c>
      <c r="G3" s="4">
        <v>0</v>
      </c>
      <c r="H3" s="4">
        <v>0</v>
      </c>
      <c r="I3" s="4">
        <v>0</v>
      </c>
    </row>
    <row r="4" spans="1:10" ht="12.95" customHeight="1" x14ac:dyDescent="0.2">
      <c r="A4" s="3">
        <v>3</v>
      </c>
      <c r="B4" s="17">
        <v>6</v>
      </c>
      <c r="C4" s="17">
        <v>5</v>
      </c>
      <c r="D4" s="3">
        <f t="shared" si="0"/>
        <v>7</v>
      </c>
      <c r="E4" s="3">
        <f t="shared" si="1"/>
        <v>8</v>
      </c>
      <c r="F4" s="3">
        <f t="shared" si="2"/>
        <v>9</v>
      </c>
      <c r="G4" s="4">
        <v>0</v>
      </c>
      <c r="H4" s="4">
        <v>0</v>
      </c>
      <c r="I4" s="4">
        <v>0</v>
      </c>
    </row>
    <row r="5" spans="1:10" ht="12.95" customHeight="1" x14ac:dyDescent="0.2">
      <c r="A5" s="3">
        <v>4</v>
      </c>
      <c r="B5" s="17">
        <v>10</v>
      </c>
      <c r="C5" s="17">
        <v>5</v>
      </c>
      <c r="D5" s="3">
        <f t="shared" si="0"/>
        <v>10</v>
      </c>
      <c r="E5" s="3">
        <f t="shared" si="1"/>
        <v>11</v>
      </c>
      <c r="F5" s="3">
        <f t="shared" si="2"/>
        <v>12</v>
      </c>
      <c r="G5" s="4">
        <v>0</v>
      </c>
      <c r="H5" s="4">
        <v>0</v>
      </c>
      <c r="I5" s="4">
        <v>0</v>
      </c>
    </row>
    <row r="6" spans="1:10" ht="12.95" customHeight="1" x14ac:dyDescent="0.2">
      <c r="A6" s="3">
        <v>5</v>
      </c>
      <c r="B6" s="17">
        <v>0</v>
      </c>
      <c r="C6" s="17">
        <v>13</v>
      </c>
      <c r="D6" s="3">
        <f t="shared" si="0"/>
        <v>13</v>
      </c>
      <c r="E6" s="3">
        <f t="shared" si="1"/>
        <v>14</v>
      </c>
      <c r="F6" s="3">
        <f t="shared" si="2"/>
        <v>15</v>
      </c>
      <c r="G6" s="4">
        <v>0</v>
      </c>
      <c r="H6" s="4">
        <v>0</v>
      </c>
      <c r="I6" s="4">
        <v>0</v>
      </c>
    </row>
    <row r="7" spans="1:10" ht="12.95" customHeight="1" x14ac:dyDescent="0.2">
      <c r="A7" s="3">
        <v>6</v>
      </c>
      <c r="B7" s="17">
        <v>2</v>
      </c>
      <c r="C7" s="17">
        <v>13</v>
      </c>
      <c r="D7" s="3">
        <f t="shared" si="0"/>
        <v>16</v>
      </c>
      <c r="E7" s="3">
        <f t="shared" si="1"/>
        <v>17</v>
      </c>
      <c r="F7" s="3">
        <f t="shared" si="2"/>
        <v>18</v>
      </c>
      <c r="G7" s="4">
        <v>0</v>
      </c>
      <c r="H7" s="4">
        <v>0</v>
      </c>
      <c r="I7" s="4">
        <v>0</v>
      </c>
    </row>
    <row r="8" spans="1:10" ht="12.95" customHeight="1" x14ac:dyDescent="0.2">
      <c r="A8" s="3">
        <v>7</v>
      </c>
      <c r="B8" s="17">
        <v>14</v>
      </c>
      <c r="C8" s="17">
        <v>13</v>
      </c>
      <c r="D8" s="3">
        <f t="shared" si="0"/>
        <v>19</v>
      </c>
      <c r="E8" s="3">
        <f t="shared" si="1"/>
        <v>20</v>
      </c>
      <c r="F8" s="3">
        <f t="shared" si="2"/>
        <v>21</v>
      </c>
      <c r="G8" s="4">
        <v>0</v>
      </c>
      <c r="H8" s="4">
        <v>0</v>
      </c>
      <c r="I8" s="4">
        <v>0</v>
      </c>
    </row>
    <row r="9" spans="1:10" ht="12.95" customHeight="1" x14ac:dyDescent="0.2">
      <c r="A9" s="3">
        <v>8</v>
      </c>
      <c r="B9" s="17">
        <v>16</v>
      </c>
      <c r="C9" s="17">
        <v>13</v>
      </c>
      <c r="D9" s="3">
        <f t="shared" si="0"/>
        <v>22</v>
      </c>
      <c r="E9" s="3">
        <f t="shared" si="1"/>
        <v>23</v>
      </c>
      <c r="F9" s="3">
        <f t="shared" si="2"/>
        <v>24</v>
      </c>
      <c r="G9" s="4">
        <v>0</v>
      </c>
      <c r="H9" s="4">
        <v>0</v>
      </c>
      <c r="I9" s="4">
        <v>0</v>
      </c>
    </row>
    <row r="10" spans="1:10" ht="12.95" customHeight="1" x14ac:dyDescent="0.2">
      <c r="A10" s="3">
        <v>9</v>
      </c>
      <c r="B10" s="17"/>
      <c r="C10" s="17"/>
      <c r="D10" s="3" t="str">
        <f t="shared" si="0"/>
        <v/>
      </c>
      <c r="E10" s="3" t="str">
        <f t="shared" si="1"/>
        <v/>
      </c>
      <c r="F10" s="3" t="str">
        <f t="shared" si="2"/>
        <v/>
      </c>
    </row>
    <row r="11" spans="1:10" ht="12.95" customHeight="1" x14ac:dyDescent="0.2">
      <c r="A11" s="3">
        <v>10</v>
      </c>
      <c r="B11" s="17"/>
      <c r="C11" s="17"/>
      <c r="D11" s="3" t="str">
        <f t="shared" si="0"/>
        <v/>
      </c>
      <c r="E11" s="3" t="str">
        <f t="shared" si="1"/>
        <v/>
      </c>
      <c r="F11" s="3" t="str">
        <f t="shared" si="2"/>
        <v/>
      </c>
    </row>
    <row r="12" spans="1:10" ht="12.95" customHeight="1" x14ac:dyDescent="0.2">
      <c r="A12" s="3">
        <v>11</v>
      </c>
      <c r="B12" s="17"/>
      <c r="C12" s="17"/>
      <c r="D12" s="3" t="str">
        <f t="shared" si="0"/>
        <v/>
      </c>
      <c r="E12" s="3" t="str">
        <f t="shared" si="1"/>
        <v/>
      </c>
      <c r="F12" s="3" t="str">
        <f t="shared" si="2"/>
        <v/>
      </c>
    </row>
    <row r="13" spans="1:10" ht="12.95" customHeight="1" x14ac:dyDescent="0.2">
      <c r="A13" s="3">
        <v>12</v>
      </c>
      <c r="B13" s="17"/>
      <c r="C13" s="17"/>
      <c r="D13" s="3" t="str">
        <f t="shared" si="0"/>
        <v/>
      </c>
      <c r="E13" s="3" t="str">
        <f t="shared" si="1"/>
        <v/>
      </c>
      <c r="F13" s="3" t="str">
        <f t="shared" si="2"/>
        <v/>
      </c>
    </row>
    <row r="14" spans="1:10" ht="12.95" customHeight="1" x14ac:dyDescent="0.2">
      <c r="A14" s="3">
        <v>13</v>
      </c>
      <c r="B14" s="17"/>
      <c r="C14" s="17"/>
      <c r="D14" s="3" t="str">
        <f t="shared" si="0"/>
        <v/>
      </c>
      <c r="E14" s="3" t="str">
        <f t="shared" si="1"/>
        <v/>
      </c>
      <c r="F14" s="3" t="str">
        <f t="shared" si="2"/>
        <v/>
      </c>
    </row>
    <row r="15" spans="1:10" ht="12.95" customHeight="1" x14ac:dyDescent="0.2">
      <c r="A15" s="3">
        <v>14</v>
      </c>
      <c r="B15" s="17"/>
      <c r="C15" s="17"/>
      <c r="D15" s="3" t="str">
        <f t="shared" si="0"/>
        <v/>
      </c>
      <c r="E15" s="3" t="str">
        <f t="shared" si="1"/>
        <v/>
      </c>
      <c r="F15" s="3" t="str">
        <f t="shared" si="2"/>
        <v/>
      </c>
    </row>
    <row r="16" spans="1:10" ht="12.95" customHeight="1" x14ac:dyDescent="0.2">
      <c r="A16" s="3">
        <v>15</v>
      </c>
      <c r="B16" s="17"/>
      <c r="C16" s="17"/>
      <c r="D16" s="3" t="str">
        <f t="shared" si="0"/>
        <v/>
      </c>
      <c r="E16" s="3" t="str">
        <f t="shared" si="1"/>
        <v/>
      </c>
      <c r="F16" s="3" t="str">
        <f t="shared" si="2"/>
        <v/>
      </c>
    </row>
    <row r="17" spans="1:6" ht="12.95" customHeight="1" x14ac:dyDescent="0.2">
      <c r="A17" s="3">
        <v>16</v>
      </c>
      <c r="B17" s="17"/>
      <c r="C17" s="17"/>
      <c r="D17" s="3" t="str">
        <f t="shared" si="0"/>
        <v/>
      </c>
      <c r="E17" s="3" t="str">
        <f t="shared" si="1"/>
        <v/>
      </c>
      <c r="F17" s="3" t="str">
        <f t="shared" si="2"/>
        <v/>
      </c>
    </row>
    <row r="18" spans="1:6" ht="12.95" customHeight="1" x14ac:dyDescent="0.2">
      <c r="A18" s="3">
        <v>17</v>
      </c>
      <c r="B18" s="17"/>
      <c r="C18" s="17"/>
      <c r="D18" s="3" t="str">
        <f t="shared" si="0"/>
        <v/>
      </c>
      <c r="E18" s="3" t="str">
        <f t="shared" si="1"/>
        <v/>
      </c>
      <c r="F18" s="3" t="str">
        <f t="shared" si="2"/>
        <v/>
      </c>
    </row>
    <row r="19" spans="1:6" ht="12.95" customHeight="1" x14ac:dyDescent="0.2">
      <c r="A19" s="3">
        <v>18</v>
      </c>
      <c r="B19" s="17"/>
      <c r="C19" s="17"/>
      <c r="D19" s="3" t="str">
        <f t="shared" si="0"/>
        <v/>
      </c>
      <c r="E19" s="3" t="str">
        <f t="shared" si="1"/>
        <v/>
      </c>
      <c r="F19" s="3" t="str">
        <f t="shared" si="2"/>
        <v/>
      </c>
    </row>
    <row r="20" spans="1:6" ht="12.95" customHeight="1" x14ac:dyDescent="0.2">
      <c r="A20" s="3">
        <v>19</v>
      </c>
      <c r="B20" s="17"/>
      <c r="C20" s="17"/>
      <c r="D20" s="3" t="str">
        <f t="shared" si="0"/>
        <v/>
      </c>
      <c r="E20" s="3" t="str">
        <f t="shared" si="1"/>
        <v/>
      </c>
      <c r="F20" s="3" t="str">
        <f t="shared" si="2"/>
        <v/>
      </c>
    </row>
    <row r="21" spans="1:6" ht="12.95" customHeight="1" x14ac:dyDescent="0.2">
      <c r="A21" s="3">
        <v>20</v>
      </c>
      <c r="B21" s="17"/>
      <c r="C21" s="17"/>
      <c r="D21" s="3" t="str">
        <f t="shared" si="0"/>
        <v/>
      </c>
      <c r="E21" s="3" t="str">
        <f t="shared" si="1"/>
        <v/>
      </c>
      <c r="F21" s="3" t="str">
        <f t="shared" si="2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"/>
  <sheetViews>
    <sheetView tabSelected="1" zoomScale="160" zoomScaleNormal="160" workbookViewId="0">
      <selection activeCell="U4" sqref="U4"/>
    </sheetView>
  </sheetViews>
  <sheetFormatPr defaultColWidth="8.7109375" defaultRowHeight="12.95" customHeight="1" x14ac:dyDescent="0.25"/>
  <cols>
    <col min="1" max="1" width="8.7109375" style="3" customWidth="1"/>
    <col min="2" max="2" width="8.140625" style="3" bestFit="1" customWidth="1"/>
    <col min="3" max="3" width="10.42578125" style="3" bestFit="1" customWidth="1"/>
    <col min="4" max="4" width="14.85546875" style="3" bestFit="1" customWidth="1"/>
    <col min="5" max="16" width="8.7109375" style="3" customWidth="1"/>
    <col min="17" max="21" width="8.7109375" style="4" customWidth="1"/>
    <col min="22" max="16384" width="8.7109375" style="3"/>
  </cols>
  <sheetData>
    <row r="1" spans="1:24" s="1" customFormat="1" ht="12.95" customHeight="1" x14ac:dyDescent="0.25">
      <c r="A1" s="1" t="s">
        <v>7</v>
      </c>
      <c r="B1" s="1" t="s">
        <v>18</v>
      </c>
      <c r="C1" s="1" t="s">
        <v>19</v>
      </c>
      <c r="D1" s="1" t="s">
        <v>20</v>
      </c>
      <c r="E1" s="1" t="s">
        <v>8</v>
      </c>
      <c r="F1" s="1" t="s">
        <v>9</v>
      </c>
      <c r="G1" s="16" t="s">
        <v>3</v>
      </c>
      <c r="H1" s="16" t="s">
        <v>4</v>
      </c>
      <c r="I1" s="16" t="s">
        <v>3</v>
      </c>
      <c r="J1" s="16" t="s">
        <v>4</v>
      </c>
      <c r="K1" s="16" t="s">
        <v>0</v>
      </c>
      <c r="L1" s="16" t="s">
        <v>1</v>
      </c>
      <c r="M1" s="16" t="s">
        <v>2</v>
      </c>
      <c r="N1" s="16" t="s">
        <v>0</v>
      </c>
      <c r="O1" s="16" t="s">
        <v>1</v>
      </c>
      <c r="P1" s="16" t="s">
        <v>2</v>
      </c>
      <c r="Q1" s="12" t="s">
        <v>11</v>
      </c>
      <c r="R1" s="11" t="s">
        <v>10</v>
      </c>
      <c r="S1" s="14" t="s">
        <v>21</v>
      </c>
      <c r="T1" s="14" t="s">
        <v>22</v>
      </c>
      <c r="U1" s="14" t="s">
        <v>23</v>
      </c>
      <c r="V1" s="1" t="s">
        <v>16</v>
      </c>
      <c r="W1" s="1" t="s">
        <v>17</v>
      </c>
    </row>
    <row r="2" spans="1:24" ht="12.95" customHeight="1" x14ac:dyDescent="0.25">
      <c r="A2" s="3">
        <v>1</v>
      </c>
      <c r="B2" s="4">
        <v>10000</v>
      </c>
      <c r="C2" s="4">
        <v>1</v>
      </c>
      <c r="D2" s="4">
        <v>1</v>
      </c>
      <c r="E2" s="3">
        <v>1</v>
      </c>
      <c r="F2" s="3">
        <v>3</v>
      </c>
      <c r="G2" s="10">
        <f>VLOOKUP(E2,NUDOS!$A$2:$F$21,2,FALSE)</f>
        <v>6</v>
      </c>
      <c r="H2" s="10">
        <f>VLOOKUP(E2,NUDOS!$A$2:$F$21,3,FALSE)</f>
        <v>0</v>
      </c>
      <c r="I2" s="10">
        <f>VLOOKUP(F2,NUDOS!$A$2:$F$21,2,FALSE)</f>
        <v>6</v>
      </c>
      <c r="J2" s="10">
        <f>VLOOKUP(F2,NUDOS!$A$2:$F$21,3,FALSE)</f>
        <v>5</v>
      </c>
      <c r="K2" s="10">
        <f>VLOOKUP(E2,NUDOS!$A$2:$F$21,4,FALSE)</f>
        <v>1</v>
      </c>
      <c r="L2" s="10">
        <f>VLOOKUP(E2,NUDOS!$A$2:$F$21,5,FALSE)</f>
        <v>2</v>
      </c>
      <c r="M2" s="10">
        <f>VLOOKUP(E2,NUDOS!$A$2:$F$21,6,FALSE)</f>
        <v>3</v>
      </c>
      <c r="N2" s="10">
        <f>VLOOKUP(F2,NUDOS!$A$2:$F$21,4,FALSE)</f>
        <v>7</v>
      </c>
      <c r="O2" s="10">
        <f>VLOOKUP(F2,NUDOS!$A$2:$F$21,5,FALSE)</f>
        <v>8</v>
      </c>
      <c r="P2" s="10">
        <f>VLOOKUP(F2,NUDOS!$A$2:$F$21,6,FALSE)</f>
        <v>9</v>
      </c>
      <c r="Q2" s="8">
        <f>SQRT((I2-G2)^2+(J2-H2)^2)</f>
        <v>5</v>
      </c>
      <c r="R2" s="9">
        <f>ATAN2(I2-G2,J2-H2)</f>
        <v>1.5707963267948966</v>
      </c>
      <c r="S2" s="15">
        <v>0</v>
      </c>
      <c r="T2" s="15">
        <v>0</v>
      </c>
      <c r="U2" s="15">
        <v>0</v>
      </c>
      <c r="V2" s="4">
        <v>0.25</v>
      </c>
      <c r="W2" s="4">
        <v>1</v>
      </c>
      <c r="X2" s="8">
        <f>MAX(A2:A65536)</f>
        <v>8</v>
      </c>
    </row>
    <row r="3" spans="1:24" ht="12.95" customHeight="1" x14ac:dyDescent="0.25">
      <c r="A3" s="3">
        <v>2</v>
      </c>
      <c r="B3" s="4">
        <v>10000</v>
      </c>
      <c r="C3" s="4">
        <v>1</v>
      </c>
      <c r="D3" s="4">
        <v>1</v>
      </c>
      <c r="E3" s="3">
        <v>3</v>
      </c>
      <c r="F3" s="3">
        <v>4</v>
      </c>
      <c r="G3" s="10">
        <f>VLOOKUP(E3,NUDOS!$A$2:$F$21,2,FALSE)</f>
        <v>6</v>
      </c>
      <c r="H3" s="10">
        <f>VLOOKUP(E3,NUDOS!$A$2:$F$21,3,FALSE)</f>
        <v>5</v>
      </c>
      <c r="I3" s="10">
        <f>VLOOKUP(F3,NUDOS!$A$2:$F$21,2,FALSE)</f>
        <v>10</v>
      </c>
      <c r="J3" s="10">
        <f>VLOOKUP(F3,NUDOS!$A$2:$F$21,3,FALSE)</f>
        <v>5</v>
      </c>
      <c r="K3" s="10">
        <f>VLOOKUP(E3,NUDOS!$A$2:$F$21,4,FALSE)</f>
        <v>7</v>
      </c>
      <c r="L3" s="10">
        <f>VLOOKUP(E3,NUDOS!$A$2:$F$21,5,FALSE)</f>
        <v>8</v>
      </c>
      <c r="M3" s="10">
        <f>VLOOKUP(E3,NUDOS!$A$2:$F$21,6,FALSE)</f>
        <v>9</v>
      </c>
      <c r="N3" s="10">
        <f>VLOOKUP(F3,NUDOS!$A$2:$F$21,4,FALSE)</f>
        <v>10</v>
      </c>
      <c r="O3" s="10">
        <f>VLOOKUP(F3,NUDOS!$A$2:$F$21,5,FALSE)</f>
        <v>11</v>
      </c>
      <c r="P3" s="10">
        <f>VLOOKUP(F3,NUDOS!$A$2:$F$21,6,FALSE)</f>
        <v>12</v>
      </c>
      <c r="Q3" s="8">
        <f>SQRT((I3-G3)^2+(J3-H3)^2)</f>
        <v>4</v>
      </c>
      <c r="R3" s="9">
        <f t="shared" ref="R3:R4" si="0">ATAN2(I3-G3,J3-H3)</f>
        <v>0</v>
      </c>
      <c r="S3" s="15">
        <v>0</v>
      </c>
      <c r="T3" s="15">
        <v>0</v>
      </c>
      <c r="U3" s="15">
        <v>10</v>
      </c>
      <c r="V3" s="4">
        <v>0.25</v>
      </c>
      <c r="W3" s="4">
        <v>1</v>
      </c>
    </row>
    <row r="4" spans="1:24" ht="12.95" customHeight="1" x14ac:dyDescent="0.25">
      <c r="A4" s="3">
        <v>3</v>
      </c>
      <c r="B4" s="4">
        <v>10000</v>
      </c>
      <c r="C4" s="4">
        <v>1</v>
      </c>
      <c r="D4" s="4">
        <v>1</v>
      </c>
      <c r="E4" s="3">
        <v>2</v>
      </c>
      <c r="F4" s="3">
        <v>4</v>
      </c>
      <c r="G4" s="10">
        <f>VLOOKUP(E4,NUDOS!$A$2:$F$21,2,FALSE)</f>
        <v>10</v>
      </c>
      <c r="H4" s="10">
        <f>VLOOKUP(E4,NUDOS!$A$2:$F$21,3,FALSE)</f>
        <v>0</v>
      </c>
      <c r="I4" s="10">
        <f>VLOOKUP(F4,NUDOS!$A$2:$F$21,2,FALSE)</f>
        <v>10</v>
      </c>
      <c r="J4" s="10">
        <f>VLOOKUP(F4,NUDOS!$A$2:$F$21,3,FALSE)</f>
        <v>5</v>
      </c>
      <c r="K4" s="10">
        <f>VLOOKUP(E4,NUDOS!$A$2:$F$21,4,FALSE)</f>
        <v>4</v>
      </c>
      <c r="L4" s="10">
        <f>VLOOKUP(E4,NUDOS!$A$2:$F$21,5,FALSE)</f>
        <v>5</v>
      </c>
      <c r="M4" s="10">
        <f>VLOOKUP(E4,NUDOS!$A$2:$F$21,6,FALSE)</f>
        <v>6</v>
      </c>
      <c r="N4" s="10">
        <f>VLOOKUP(F4,NUDOS!$A$2:$F$21,4,FALSE)</f>
        <v>10</v>
      </c>
      <c r="O4" s="10">
        <f>VLOOKUP(F4,NUDOS!$A$2:$F$21,5,FALSE)</f>
        <v>11</v>
      </c>
      <c r="P4" s="10">
        <f>VLOOKUP(F4,NUDOS!$A$2:$F$21,6,FALSE)</f>
        <v>12</v>
      </c>
      <c r="Q4" s="8">
        <f>SQRT((I4-G4)^2+(J4-H4)^2)</f>
        <v>5</v>
      </c>
      <c r="R4" s="9">
        <f t="shared" si="0"/>
        <v>1.5707963267948966</v>
      </c>
      <c r="S4" s="15">
        <v>0</v>
      </c>
      <c r="T4" s="15">
        <v>0</v>
      </c>
      <c r="U4" s="15">
        <v>0</v>
      </c>
      <c r="V4" s="4">
        <v>0.25</v>
      </c>
      <c r="W4" s="4">
        <v>3</v>
      </c>
    </row>
    <row r="5" spans="1:24" ht="12.95" customHeight="1" x14ac:dyDescent="0.25">
      <c r="A5" s="3">
        <v>4</v>
      </c>
      <c r="B5" s="4">
        <v>10000</v>
      </c>
      <c r="C5" s="4">
        <v>1</v>
      </c>
      <c r="D5" s="4">
        <v>1</v>
      </c>
      <c r="E5" s="3">
        <v>5</v>
      </c>
      <c r="F5" s="3">
        <v>6</v>
      </c>
      <c r="G5" s="10">
        <f>VLOOKUP(E5,NUDOS!$A$2:$F$21,2,FALSE)</f>
        <v>0</v>
      </c>
      <c r="H5" s="10">
        <f>VLOOKUP(E5,NUDOS!$A$2:$F$21,3,FALSE)</f>
        <v>13</v>
      </c>
      <c r="I5" s="10">
        <f>VLOOKUP(F5,NUDOS!$A$2:$F$21,2,FALSE)</f>
        <v>2</v>
      </c>
      <c r="J5" s="10">
        <f>VLOOKUP(F5,NUDOS!$A$2:$F$21,3,FALSE)</f>
        <v>13</v>
      </c>
      <c r="K5" s="10">
        <f>VLOOKUP(E5,NUDOS!$A$2:$F$21,4,FALSE)</f>
        <v>13</v>
      </c>
      <c r="L5" s="10">
        <f>VLOOKUP(E5,NUDOS!$A$2:$F$21,5,FALSE)</f>
        <v>14</v>
      </c>
      <c r="M5" s="10">
        <f>VLOOKUP(E5,NUDOS!$A$2:$F$21,6,FALSE)</f>
        <v>15</v>
      </c>
      <c r="N5" s="10">
        <f>VLOOKUP(F5,NUDOS!$A$2:$F$21,4,FALSE)</f>
        <v>16</v>
      </c>
      <c r="O5" s="10">
        <f>VLOOKUP(F5,NUDOS!$A$2:$F$21,5,FALSE)</f>
        <v>17</v>
      </c>
      <c r="P5" s="10">
        <f>VLOOKUP(F5,NUDOS!$A$2:$F$21,6,FALSE)</f>
        <v>18</v>
      </c>
      <c r="Q5" s="8">
        <f>SQRT((I5-G5)^2+(J5-H5)^2)</f>
        <v>2</v>
      </c>
      <c r="R5" s="9">
        <f t="shared" ref="R5" si="1">ATAN2(I5-G5,J5-H5)</f>
        <v>0</v>
      </c>
      <c r="S5" s="15">
        <v>0</v>
      </c>
      <c r="T5" s="15">
        <v>0</v>
      </c>
      <c r="U5" s="15">
        <v>3</v>
      </c>
      <c r="V5" s="4">
        <v>0.25</v>
      </c>
      <c r="W5" s="4">
        <v>1</v>
      </c>
    </row>
    <row r="6" spans="1:24" ht="12.95" customHeight="1" x14ac:dyDescent="0.25">
      <c r="A6" s="3">
        <v>5</v>
      </c>
      <c r="B6" s="4">
        <v>10000</v>
      </c>
      <c r="C6" s="4">
        <v>1</v>
      </c>
      <c r="D6" s="4">
        <v>1</v>
      </c>
      <c r="E6" s="3">
        <v>6</v>
      </c>
      <c r="F6" s="3">
        <v>3</v>
      </c>
      <c r="G6" s="10">
        <f>VLOOKUP(E6,NUDOS!$A$2:$F$21,2,FALSE)</f>
        <v>2</v>
      </c>
      <c r="H6" s="10">
        <f>VLOOKUP(E6,NUDOS!$A$2:$F$21,3,FALSE)</f>
        <v>13</v>
      </c>
      <c r="I6" s="10">
        <f>VLOOKUP(F6,NUDOS!$A$2:$F$21,2,FALSE)</f>
        <v>6</v>
      </c>
      <c r="J6" s="10">
        <f>VLOOKUP(F6,NUDOS!$A$2:$F$21,3,FALSE)</f>
        <v>5</v>
      </c>
      <c r="K6" s="10">
        <f>VLOOKUP(E6,NUDOS!$A$2:$F$21,4,FALSE)</f>
        <v>16</v>
      </c>
      <c r="L6" s="10">
        <f>VLOOKUP(E6,NUDOS!$A$2:$F$21,5,FALSE)</f>
        <v>17</v>
      </c>
      <c r="M6" s="10">
        <f>VLOOKUP(E6,NUDOS!$A$2:$F$21,6,FALSE)</f>
        <v>18</v>
      </c>
      <c r="N6" s="10">
        <f>VLOOKUP(F6,NUDOS!$A$2:$F$21,4,FALSE)</f>
        <v>7</v>
      </c>
      <c r="O6" s="10">
        <f>VLOOKUP(F6,NUDOS!$A$2:$F$21,5,FALSE)</f>
        <v>8</v>
      </c>
      <c r="P6" s="10">
        <f>VLOOKUP(F6,NUDOS!$A$2:$F$21,6,FALSE)</f>
        <v>9</v>
      </c>
      <c r="Q6" s="8">
        <f>SQRT((I6-G6)^2+(J6-H6)^2)</f>
        <v>8.9442719099991592</v>
      </c>
      <c r="R6" s="9">
        <f t="shared" ref="R6" si="2">ATAN2(I6-G6,J6-H6)</f>
        <v>-1.1071487177940904</v>
      </c>
      <c r="S6" s="15">
        <v>0</v>
      </c>
      <c r="T6" s="15">
        <v>0</v>
      </c>
      <c r="U6" s="15">
        <v>0</v>
      </c>
      <c r="V6" s="4">
        <v>0.25</v>
      </c>
      <c r="W6" s="4">
        <v>1</v>
      </c>
    </row>
    <row r="7" spans="1:24" ht="12.95" customHeight="1" x14ac:dyDescent="0.25">
      <c r="A7" s="3">
        <v>6</v>
      </c>
      <c r="B7" s="4">
        <v>10000</v>
      </c>
      <c r="C7" s="4">
        <v>1</v>
      </c>
      <c r="D7" s="4">
        <v>1</v>
      </c>
      <c r="E7" s="3">
        <v>6</v>
      </c>
      <c r="F7" s="3">
        <v>7</v>
      </c>
      <c r="G7" s="10">
        <f>VLOOKUP(E7,NUDOS!$A$2:$F$21,2,FALSE)</f>
        <v>2</v>
      </c>
      <c r="H7" s="10">
        <f>VLOOKUP(E7,NUDOS!$A$2:$F$21,3,FALSE)</f>
        <v>13</v>
      </c>
      <c r="I7" s="10">
        <f>VLOOKUP(F7,NUDOS!$A$2:$F$21,2,FALSE)</f>
        <v>14</v>
      </c>
      <c r="J7" s="10">
        <f>VLOOKUP(F7,NUDOS!$A$2:$F$21,3,FALSE)</f>
        <v>13</v>
      </c>
      <c r="K7" s="10">
        <f>VLOOKUP(E7,NUDOS!$A$2:$F$21,4,FALSE)</f>
        <v>16</v>
      </c>
      <c r="L7" s="10">
        <f>VLOOKUP(E7,NUDOS!$A$2:$F$21,5,FALSE)</f>
        <v>17</v>
      </c>
      <c r="M7" s="10">
        <f>VLOOKUP(E7,NUDOS!$A$2:$F$21,6,FALSE)</f>
        <v>18</v>
      </c>
      <c r="N7" s="10">
        <f>VLOOKUP(F7,NUDOS!$A$2:$F$21,4,FALSE)</f>
        <v>19</v>
      </c>
      <c r="O7" s="10">
        <f>VLOOKUP(F7,NUDOS!$A$2:$F$21,5,FALSE)</f>
        <v>20</v>
      </c>
      <c r="P7" s="10">
        <f>VLOOKUP(F7,NUDOS!$A$2:$F$21,6,FALSE)</f>
        <v>21</v>
      </c>
      <c r="Q7" s="8">
        <f t="shared" ref="Q7:Q8" si="3">SQRT((I7-G7)^2+(J7-H7)^2)</f>
        <v>12</v>
      </c>
      <c r="R7" s="9">
        <f t="shared" ref="R7:R8" si="4">ATAN2(I7-G7,J7-H7)</f>
        <v>0</v>
      </c>
      <c r="S7" s="15">
        <v>0</v>
      </c>
      <c r="T7" s="15">
        <v>0</v>
      </c>
      <c r="U7" s="15">
        <v>3</v>
      </c>
      <c r="V7" s="4">
        <v>0.25</v>
      </c>
      <c r="W7" s="4">
        <v>1</v>
      </c>
    </row>
    <row r="8" spans="1:24" ht="12.95" customHeight="1" x14ac:dyDescent="0.25">
      <c r="A8" s="3">
        <v>7</v>
      </c>
      <c r="B8" s="4">
        <v>10000</v>
      </c>
      <c r="C8" s="4">
        <v>1</v>
      </c>
      <c r="D8" s="4">
        <v>1</v>
      </c>
      <c r="E8" s="3">
        <v>7</v>
      </c>
      <c r="F8" s="3">
        <v>8</v>
      </c>
      <c r="G8" s="10">
        <f>VLOOKUP(E8,NUDOS!$A$2:$F$21,2,FALSE)</f>
        <v>14</v>
      </c>
      <c r="H8" s="10">
        <f>VLOOKUP(E8,NUDOS!$A$2:$F$21,3,FALSE)</f>
        <v>13</v>
      </c>
      <c r="I8" s="10">
        <f>VLOOKUP(F8,NUDOS!$A$2:$F$21,2,FALSE)</f>
        <v>16</v>
      </c>
      <c r="J8" s="10">
        <f>VLOOKUP(F8,NUDOS!$A$2:$F$21,3,FALSE)</f>
        <v>13</v>
      </c>
      <c r="K8" s="10">
        <f>VLOOKUP(E8,NUDOS!$A$2:$F$21,4,FALSE)</f>
        <v>19</v>
      </c>
      <c r="L8" s="10">
        <f>VLOOKUP(E8,NUDOS!$A$2:$F$21,5,FALSE)</f>
        <v>20</v>
      </c>
      <c r="M8" s="10">
        <f>VLOOKUP(E8,NUDOS!$A$2:$F$21,6,FALSE)</f>
        <v>21</v>
      </c>
      <c r="N8" s="10">
        <f>VLOOKUP(F8,NUDOS!$A$2:$F$21,4,FALSE)</f>
        <v>22</v>
      </c>
      <c r="O8" s="10">
        <f>VLOOKUP(F8,NUDOS!$A$2:$F$21,5,FALSE)</f>
        <v>23</v>
      </c>
      <c r="P8" s="10">
        <f>VLOOKUP(F8,NUDOS!$A$2:$F$21,6,FALSE)</f>
        <v>24</v>
      </c>
      <c r="Q8" s="8">
        <f t="shared" si="3"/>
        <v>2</v>
      </c>
      <c r="R8" s="9">
        <f t="shared" si="4"/>
        <v>0</v>
      </c>
      <c r="S8" s="15">
        <v>0</v>
      </c>
      <c r="T8" s="15">
        <v>0</v>
      </c>
      <c r="U8" s="15">
        <v>3</v>
      </c>
      <c r="V8" s="4">
        <v>0.25</v>
      </c>
      <c r="W8" s="4">
        <v>1</v>
      </c>
    </row>
    <row r="9" spans="1:24" ht="12.95" customHeight="1" x14ac:dyDescent="0.25">
      <c r="A9" s="3">
        <v>8</v>
      </c>
      <c r="B9" s="4">
        <v>10000</v>
      </c>
      <c r="C9" s="4">
        <v>1</v>
      </c>
      <c r="D9" s="4">
        <v>1</v>
      </c>
      <c r="E9" s="3">
        <v>4</v>
      </c>
      <c r="F9" s="3">
        <v>7</v>
      </c>
      <c r="G9" s="10">
        <f>VLOOKUP(E9,NUDOS!$A$2:$F$21,2,FALSE)</f>
        <v>10</v>
      </c>
      <c r="H9" s="10">
        <f>VLOOKUP(E9,NUDOS!$A$2:$F$21,3,FALSE)</f>
        <v>5</v>
      </c>
      <c r="I9" s="10">
        <f>VLOOKUP(F9,NUDOS!$A$2:$F$21,2,FALSE)</f>
        <v>14</v>
      </c>
      <c r="J9" s="10">
        <f>VLOOKUP(F9,NUDOS!$A$2:$F$21,3,FALSE)</f>
        <v>13</v>
      </c>
      <c r="K9" s="10">
        <f>VLOOKUP(E9,NUDOS!$A$2:$F$21,4,FALSE)</f>
        <v>10</v>
      </c>
      <c r="L9" s="10">
        <f>VLOOKUP(E9,NUDOS!$A$2:$F$21,5,FALSE)</f>
        <v>11</v>
      </c>
      <c r="M9" s="10">
        <f>VLOOKUP(E9,NUDOS!$A$2:$F$21,6,FALSE)</f>
        <v>12</v>
      </c>
      <c r="N9" s="10">
        <f>VLOOKUP(F9,NUDOS!$A$2:$F$21,4,FALSE)</f>
        <v>19</v>
      </c>
      <c r="O9" s="10">
        <f>VLOOKUP(F9,NUDOS!$A$2:$F$21,5,FALSE)</f>
        <v>20</v>
      </c>
      <c r="P9" s="10">
        <f>VLOOKUP(F9,NUDOS!$A$2:$F$21,6,FALSE)</f>
        <v>21</v>
      </c>
      <c r="Q9" s="8">
        <f t="shared" ref="Q9" si="5">SQRT((I9-G9)^2+(J9-H9)^2)</f>
        <v>8.9442719099991592</v>
      </c>
      <c r="R9" s="9">
        <f t="shared" ref="R9" si="6">ATAN2(I9-G9,J9-H9)</f>
        <v>1.1071487177940904</v>
      </c>
      <c r="S9" s="15">
        <v>0</v>
      </c>
      <c r="T9" s="15">
        <v>0</v>
      </c>
      <c r="U9" s="15">
        <v>0</v>
      </c>
      <c r="V9" s="4">
        <v>0.25</v>
      </c>
      <c r="W9" s="4">
        <v>1</v>
      </c>
    </row>
    <row r="10" spans="1:24" ht="12.95" customHeight="1" x14ac:dyDescent="0.25">
      <c r="B10" s="4"/>
      <c r="C10" s="4"/>
      <c r="D10" s="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8"/>
      <c r="R10" s="9"/>
      <c r="S10" s="15"/>
      <c r="T10" s="15"/>
      <c r="U10" s="15"/>
      <c r="V10" s="4"/>
      <c r="W10" s="4"/>
    </row>
    <row r="11" spans="1:24" ht="12.95" customHeight="1" x14ac:dyDescent="0.25">
      <c r="B11" s="4"/>
      <c r="C11" s="4"/>
      <c r="D11" s="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  <c r="R11" s="9"/>
      <c r="S11" s="15"/>
      <c r="T11" s="15"/>
      <c r="U11" s="15"/>
      <c r="V11" s="4"/>
      <c r="W11" s="4"/>
    </row>
    <row r="12" spans="1:24" ht="12.95" customHeight="1" x14ac:dyDescent="0.25">
      <c r="B12" s="4"/>
      <c r="C12" s="4"/>
      <c r="D12" s="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8"/>
      <c r="R12" s="9"/>
      <c r="S12" s="15"/>
      <c r="T12" s="15"/>
      <c r="U12" s="15"/>
      <c r="V12" s="4"/>
      <c r="W12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="160" zoomScaleNormal="160" workbookViewId="0">
      <selection activeCell="A8" sqref="A8"/>
    </sheetView>
  </sheetViews>
  <sheetFormatPr defaultColWidth="8.7109375" defaultRowHeight="11.25" x14ac:dyDescent="0.2"/>
  <cols>
    <col min="1" max="16384" width="8.7109375" style="6"/>
  </cols>
  <sheetData>
    <row r="1" spans="1:4" x14ac:dyDescent="0.2">
      <c r="A1" s="5" t="s">
        <v>5</v>
      </c>
      <c r="C1" s="7" t="s">
        <v>6</v>
      </c>
      <c r="D1" s="13">
        <f>COUNTIF(A:A,"&gt;0")</f>
        <v>6</v>
      </c>
    </row>
    <row r="2" spans="1:4" x14ac:dyDescent="0.2">
      <c r="A2" s="6">
        <v>1</v>
      </c>
    </row>
    <row r="3" spans="1:4" x14ac:dyDescent="0.2">
      <c r="A3" s="6">
        <v>2</v>
      </c>
    </row>
    <row r="4" spans="1:4" x14ac:dyDescent="0.2">
      <c r="A4" s="6">
        <v>3</v>
      </c>
    </row>
    <row r="5" spans="1:4" x14ac:dyDescent="0.2">
      <c r="A5" s="6">
        <v>4</v>
      </c>
    </row>
    <row r="6" spans="1:4" x14ac:dyDescent="0.2">
      <c r="A6" s="6">
        <v>5</v>
      </c>
    </row>
    <row r="7" spans="1:4" x14ac:dyDescent="0.2">
      <c r="A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NUDOS</vt:lpstr>
      <vt:lpstr>BARRAS</vt:lpstr>
      <vt:lpstr>RESTRIC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Asmat Garaycochea</dc:creator>
  <cp:lastModifiedBy>User</cp:lastModifiedBy>
  <dcterms:created xsi:type="dcterms:W3CDTF">2016-06-10T08:28:10Z</dcterms:created>
  <dcterms:modified xsi:type="dcterms:W3CDTF">2021-07-31T22:40:30Z</dcterms:modified>
</cp:coreProperties>
</file>