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"/>
    </mc:Choice>
  </mc:AlternateContent>
  <xr:revisionPtr revIDLastSave="0" documentId="13_ncr:1_{E00DD300-CB4F-4070-90A4-D2EB994773E2}" xr6:coauthVersionLast="47" xr6:coauthVersionMax="47" xr10:uidLastSave="{00000000-0000-0000-0000-000000000000}"/>
  <bookViews>
    <workbookView xWindow="-20520" yWindow="-120" windowWidth="20640" windowHeight="11160" activeTab="4" xr2:uid="{84193CA6-1DEE-489F-A4D5-891285860EF4}"/>
  </bookViews>
  <sheets>
    <sheet name="Hoja1" sheetId="1" r:id="rId1"/>
    <sheet name="USUARIO-IMAGEN" sheetId="2" r:id="rId2"/>
    <sheet name="EMPRESAS" sheetId="3" r:id="rId3"/>
    <sheet name="COMPU" sheetId="5" r:id="rId4"/>
    <sheet name="PARTE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5" l="1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4" i="5"/>
  <c r="J3" i="5"/>
  <c r="I3" i="6"/>
  <c r="I15" i="6"/>
  <c r="I16" i="6"/>
  <c r="I17" i="6"/>
  <c r="I18" i="6"/>
  <c r="I19" i="6"/>
  <c r="I225" i="6"/>
  <c r="I226" i="6"/>
  <c r="I227" i="6"/>
  <c r="I228" i="6"/>
  <c r="I229" i="6"/>
  <c r="I230" i="6"/>
  <c r="I106" i="6"/>
  <c r="I107" i="6"/>
  <c r="I108" i="6"/>
  <c r="I109" i="6"/>
  <c r="I110" i="6"/>
  <c r="I111" i="6"/>
  <c r="I171" i="6"/>
  <c r="I172" i="6"/>
  <c r="I173" i="6"/>
  <c r="I174" i="6"/>
  <c r="I175" i="6"/>
  <c r="I176" i="6"/>
  <c r="I146" i="6"/>
  <c r="I147" i="6"/>
  <c r="I148" i="6"/>
  <c r="I149" i="6"/>
  <c r="I150" i="6"/>
  <c r="I151" i="6"/>
  <c r="I14" i="6"/>
  <c r="I70" i="6"/>
  <c r="I73" i="6"/>
  <c r="I142" i="6"/>
  <c r="I144" i="6"/>
  <c r="I69" i="6"/>
  <c r="I71" i="6"/>
  <c r="I72" i="6"/>
  <c r="I74" i="6"/>
  <c r="I143" i="6"/>
  <c r="I145" i="6"/>
  <c r="I68" i="6"/>
  <c r="I165" i="6"/>
  <c r="I168" i="6"/>
  <c r="I216" i="6"/>
  <c r="I219" i="6"/>
  <c r="I222" i="6"/>
  <c r="I22" i="6"/>
  <c r="I167" i="6"/>
  <c r="I170" i="6"/>
  <c r="I218" i="6"/>
  <c r="I221" i="6"/>
  <c r="I224" i="6"/>
  <c r="I21" i="6"/>
  <c r="I166" i="6"/>
  <c r="I169" i="6"/>
  <c r="I217" i="6"/>
  <c r="I220" i="6"/>
  <c r="I223" i="6"/>
  <c r="I20" i="6"/>
  <c r="I41" i="6"/>
  <c r="I42" i="6"/>
  <c r="I43" i="6"/>
  <c r="I44" i="6"/>
  <c r="I45" i="6"/>
  <c r="I46" i="6"/>
  <c r="I47" i="6"/>
  <c r="I48" i="6"/>
  <c r="I49" i="6"/>
  <c r="I50" i="6"/>
  <c r="I51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40" i="6"/>
  <c r="I29" i="6"/>
  <c r="I30" i="6"/>
  <c r="I31" i="6"/>
  <c r="I32" i="6"/>
  <c r="I33" i="6"/>
  <c r="I34" i="6"/>
  <c r="I35" i="6"/>
  <c r="I208" i="6"/>
  <c r="I209" i="6"/>
  <c r="I210" i="6"/>
  <c r="I211" i="6"/>
  <c r="I212" i="6"/>
  <c r="I213" i="6"/>
  <c r="I214" i="6"/>
  <c r="I215" i="6"/>
  <c r="I98" i="6"/>
  <c r="I99" i="6"/>
  <c r="I100" i="6"/>
  <c r="I101" i="6"/>
  <c r="I102" i="6"/>
  <c r="I103" i="6"/>
  <c r="I104" i="6"/>
  <c r="I105" i="6"/>
  <c r="I157" i="6"/>
  <c r="I158" i="6"/>
  <c r="I159" i="6"/>
  <c r="I160" i="6"/>
  <c r="I161" i="6"/>
  <c r="I162" i="6"/>
  <c r="I163" i="6"/>
  <c r="I164" i="6"/>
  <c r="I122" i="6"/>
  <c r="I123" i="6"/>
  <c r="I124" i="6"/>
  <c r="I125" i="6"/>
  <c r="I126" i="6"/>
  <c r="I127" i="6"/>
  <c r="I128" i="6"/>
  <c r="I129" i="6"/>
  <c r="I191" i="6"/>
  <c r="I192" i="6"/>
  <c r="I193" i="6"/>
  <c r="I194" i="6"/>
  <c r="I195" i="6"/>
  <c r="I196" i="6"/>
  <c r="I197" i="6"/>
  <c r="I198" i="6"/>
  <c r="I28" i="6"/>
  <c r="I24" i="6"/>
  <c r="I25" i="6"/>
  <c r="I26" i="6"/>
  <c r="I27" i="6"/>
  <c r="I203" i="6"/>
  <c r="I204" i="6"/>
  <c r="I205" i="6"/>
  <c r="I206" i="6"/>
  <c r="I207" i="6"/>
  <c r="I152" i="6"/>
  <c r="I153" i="6"/>
  <c r="I154" i="6"/>
  <c r="I155" i="6"/>
  <c r="I156" i="6"/>
  <c r="I23" i="6"/>
  <c r="I63" i="6"/>
  <c r="I64" i="6"/>
  <c r="I65" i="6"/>
  <c r="I66" i="6"/>
  <c r="I67" i="6"/>
  <c r="I92" i="6"/>
  <c r="I93" i="6"/>
  <c r="I94" i="6"/>
  <c r="I95" i="6"/>
  <c r="I96" i="6"/>
  <c r="I97" i="6"/>
  <c r="I185" i="6"/>
  <c r="I186" i="6"/>
  <c r="I187" i="6"/>
  <c r="I188" i="6"/>
  <c r="I189" i="6"/>
  <c r="I190" i="6"/>
  <c r="I62" i="6"/>
  <c r="I82" i="6"/>
  <c r="I83" i="6"/>
  <c r="I81" i="6"/>
  <c r="I53" i="6"/>
  <c r="I54" i="6"/>
  <c r="I55" i="6"/>
  <c r="I112" i="6"/>
  <c r="I113" i="6"/>
  <c r="I114" i="6"/>
  <c r="I115" i="6"/>
  <c r="I52" i="6"/>
  <c r="I80" i="6"/>
  <c r="I79" i="6"/>
  <c r="I37" i="6"/>
  <c r="I38" i="6"/>
  <c r="I39" i="6"/>
  <c r="I88" i="6"/>
  <c r="I89" i="6"/>
  <c r="I90" i="6"/>
  <c r="I91" i="6"/>
  <c r="I181" i="6"/>
  <c r="I182" i="6"/>
  <c r="I183" i="6"/>
  <c r="I184" i="6"/>
  <c r="I36" i="6"/>
  <c r="I121" i="6"/>
  <c r="I57" i="6"/>
  <c r="I58" i="6"/>
  <c r="I59" i="6"/>
  <c r="I60" i="6"/>
  <c r="I61" i="6"/>
  <c r="I116" i="6"/>
  <c r="I117" i="6"/>
  <c r="I118" i="6"/>
  <c r="I119" i="6"/>
  <c r="I120" i="6"/>
  <c r="I56" i="6"/>
  <c r="I180" i="6"/>
  <c r="I4" i="6"/>
  <c r="I5" i="6"/>
  <c r="I8" i="6"/>
  <c r="I9" i="6"/>
  <c r="I10" i="6"/>
  <c r="I11" i="6"/>
  <c r="I12" i="6"/>
  <c r="I13" i="6"/>
  <c r="I199" i="6"/>
  <c r="I200" i="6"/>
  <c r="I201" i="6"/>
  <c r="I202" i="6"/>
  <c r="I75" i="6"/>
  <c r="I76" i="6"/>
  <c r="I77" i="6"/>
  <c r="I78" i="6"/>
  <c r="I84" i="6"/>
  <c r="I85" i="6"/>
  <c r="I86" i="6"/>
  <c r="I87" i="6"/>
  <c r="I177" i="6"/>
  <c r="I178" i="6"/>
  <c r="I179" i="6"/>
  <c r="I6" i="6"/>
  <c r="I7" i="6"/>
  <c r="M3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4" i="5"/>
  <c r="M5" i="5"/>
  <c r="M6" i="5"/>
  <c r="M7" i="5"/>
  <c r="M8" i="5"/>
  <c r="M9" i="5"/>
  <c r="G240" i="6"/>
  <c r="G239" i="6"/>
</calcChain>
</file>

<file path=xl/sharedStrings.xml><?xml version="1.0" encoding="utf-8"?>
<sst xmlns="http://schemas.openxmlformats.org/spreadsheetml/2006/main" count="2331" uniqueCount="571">
  <si>
    <t>Innovatec</t>
  </si>
  <si>
    <t>TechNova</t>
  </si>
  <si>
    <t>LogicLab</t>
  </si>
  <si>
    <t>CodeCraft</t>
  </si>
  <si>
    <t>Apple</t>
  </si>
  <si>
    <t>MacBook Air</t>
  </si>
  <si>
    <t>$999</t>
  </si>
  <si>
    <t>Dell</t>
  </si>
  <si>
    <t>XPS 13</t>
  </si>
  <si>
    <t>$1,499</t>
  </si>
  <si>
    <t>HP</t>
  </si>
  <si>
    <t>Spectre x360</t>
  </si>
  <si>
    <t>Lenovo</t>
  </si>
  <si>
    <t>$899</t>
  </si>
  <si>
    <t>Acer</t>
  </si>
  <si>
    <t>$1,099</t>
  </si>
  <si>
    <t>$1,799</t>
  </si>
  <si>
    <t>$799</t>
  </si>
  <si>
    <t>ASUS</t>
  </si>
  <si>
    <t>$1,199</t>
  </si>
  <si>
    <t>Yoga 9i</t>
  </si>
  <si>
    <t>$1,299</t>
  </si>
  <si>
    <t>$1,599</t>
  </si>
  <si>
    <t>MSI</t>
  </si>
  <si>
    <t>$1,899</t>
  </si>
  <si>
    <t>$699</t>
  </si>
  <si>
    <t>Precision 5550</t>
  </si>
  <si>
    <t>Chromebook Spin 713</t>
  </si>
  <si>
    <t>$629</t>
  </si>
  <si>
    <t>$599</t>
  </si>
  <si>
    <t>ThinkPad X1 Carbon Gen 9</t>
  </si>
  <si>
    <t>$1,049</t>
  </si>
  <si>
    <t>IdeaPad 5 Pro</t>
  </si>
  <si>
    <t>$549</t>
  </si>
  <si>
    <t>$499</t>
  </si>
  <si>
    <t>$399</t>
  </si>
  <si>
    <t>$2,199</t>
  </si>
  <si>
    <t>Inspiron Desktop 3880</t>
  </si>
  <si>
    <t>Aspire TC-895-UA92</t>
  </si>
  <si>
    <t>XPS Desktop Special Edition</t>
  </si>
  <si>
    <t>Alienware</t>
  </si>
  <si>
    <t>Aurora R12</t>
  </si>
  <si>
    <t>Slim Desktop S01-pF1016</t>
  </si>
  <si>
    <t>Mini PC PN50</t>
  </si>
  <si>
    <t>Legion Tower 5i</t>
  </si>
  <si>
    <t>$1,399</t>
  </si>
  <si>
    <t>ROG Strix GA15DH</t>
  </si>
  <si>
    <t>IdeaCentre 5i</t>
  </si>
  <si>
    <t>OptiPlex 7080 Micro</t>
  </si>
  <si>
    <t>ProArt PA90</t>
  </si>
  <si>
    <t>$2,999</t>
  </si>
  <si>
    <t>$649</t>
  </si>
  <si>
    <t>id</t>
  </si>
  <si>
    <t>nombre</t>
  </si>
  <si>
    <t>usuario</t>
  </si>
  <si>
    <t>clave</t>
  </si>
  <si>
    <t>correo</t>
  </si>
  <si>
    <t>tipo_usuario</t>
  </si>
  <si>
    <t>Administrador</t>
  </si>
  <si>
    <t>admin</t>
  </si>
  <si>
    <t>admin@gmail.com</t>
  </si>
  <si>
    <t>Jean Vergara</t>
  </si>
  <si>
    <t>jeanv</t>
  </si>
  <si>
    <t>jean123</t>
  </si>
  <si>
    <t>empresa</t>
  </si>
  <si>
    <t>Maria Rojas</t>
  </si>
  <si>
    <t>maria123</t>
  </si>
  <si>
    <t>Juan Perez</t>
  </si>
  <si>
    <t>juan123</t>
  </si>
  <si>
    <t>simple</t>
  </si>
  <si>
    <t>Pedro Rodriguez</t>
  </si>
  <si>
    <t>pedror</t>
  </si>
  <si>
    <t>pedro123</t>
  </si>
  <si>
    <t>jperez</t>
  </si>
  <si>
    <t>jperez@example.com</t>
  </si>
  <si>
    <t>Maria Rodriguez</t>
  </si>
  <si>
    <t>mrodriguez</t>
  </si>
  <si>
    <t>mrodriguez@example.com</t>
  </si>
  <si>
    <t>Pedro Gomez</t>
  </si>
  <si>
    <t>pgomez</t>
  </si>
  <si>
    <t>pgomez@example.com</t>
  </si>
  <si>
    <t>Laura Sanchez</t>
  </si>
  <si>
    <t>lsanchez</t>
  </si>
  <si>
    <t>mrojas@gmail.com</t>
  </si>
  <si>
    <t>mrojas</t>
  </si>
  <si>
    <t>jvergara@gmail.com</t>
  </si>
  <si>
    <t>laura123</t>
  </si>
  <si>
    <t>lsanchez@gmail.com</t>
  </si>
  <si>
    <t>Carlos Perez</t>
  </si>
  <si>
    <t>carlosp</t>
  </si>
  <si>
    <t>carlos123</t>
  </si>
  <si>
    <t>cperez@gmail.com</t>
  </si>
  <si>
    <t>Ana Garcia</t>
  </si>
  <si>
    <t>agarcia</t>
  </si>
  <si>
    <t>Luis Hernandez</t>
  </si>
  <si>
    <t>lhernandez</t>
  </si>
  <si>
    <t>lhernandez@example.com</t>
  </si>
  <si>
    <t>Sofia Ramirez</t>
  </si>
  <si>
    <t>sramirez</t>
  </si>
  <si>
    <t>Carmen Lopez</t>
  </si>
  <si>
    <t>clopez</t>
  </si>
  <si>
    <t>garcia123</t>
  </si>
  <si>
    <t>agarcia@gmail.com</t>
  </si>
  <si>
    <t>Sofia Perez</t>
  </si>
  <si>
    <t>sperez</t>
  </si>
  <si>
    <t>sperez@example.com</t>
  </si>
  <si>
    <t>Marcos Sánchez</t>
  </si>
  <si>
    <t>msanchez</t>
  </si>
  <si>
    <t>msanchez@example.com</t>
  </si>
  <si>
    <t>Isabel Torres</t>
  </si>
  <si>
    <t>itorres</t>
  </si>
  <si>
    <t>David Romero</t>
  </si>
  <si>
    <t>dromero</t>
  </si>
  <si>
    <t>Ana Beltrán</t>
  </si>
  <si>
    <t>abeltran</t>
  </si>
  <si>
    <t>abeltran@example.com</t>
  </si>
  <si>
    <t>luis123</t>
  </si>
  <si>
    <t>sofia123</t>
  </si>
  <si>
    <t>marcos123</t>
  </si>
  <si>
    <t>isabel123</t>
  </si>
  <si>
    <t>david123</t>
  </si>
  <si>
    <t>ana123</t>
  </si>
  <si>
    <t>carmen123</t>
  </si>
  <si>
    <t>sramirez@gmail.com</t>
  </si>
  <si>
    <t>clopez@gmail.com</t>
  </si>
  <si>
    <t>itorres@gmail.com</t>
  </si>
  <si>
    <t>dromero@gmail.com</t>
  </si>
  <si>
    <t>Carlos Sánchez</t>
  </si>
  <si>
    <t>csanchez</t>
  </si>
  <si>
    <t>csanchez@example.com</t>
  </si>
  <si>
    <t>Laura Pérez</t>
  </si>
  <si>
    <t>lperez</t>
  </si>
  <si>
    <t>lperez@gmail.com</t>
  </si>
  <si>
    <t>TABLA USUARIO E IMÁGENES</t>
  </si>
  <si>
    <t>representante</t>
  </si>
  <si>
    <t>instagram</t>
  </si>
  <si>
    <t>whatsapp</t>
  </si>
  <si>
    <t>pagina_web</t>
  </si>
  <si>
    <t>Computronix</t>
  </si>
  <si>
    <t>Techzone</t>
  </si>
  <si>
    <t>Networx</t>
  </si>
  <si>
    <t>Computech</t>
  </si>
  <si>
    <t>EMPRESAS</t>
  </si>
  <si>
    <t>COMPUTADORAS</t>
  </si>
  <si>
    <t>ID</t>
  </si>
  <si>
    <t>ID_EMPRESA</t>
  </si>
  <si>
    <t>MARCA</t>
  </si>
  <si>
    <t>MODELO</t>
  </si>
  <si>
    <t>DESCRIPCION</t>
  </si>
  <si>
    <t>PRECIO</t>
  </si>
  <si>
    <t>FECHA_REG</t>
  </si>
  <si>
    <t>CANTIDAD</t>
  </si>
  <si>
    <t>MARCA_MODELO</t>
  </si>
  <si>
    <t>TIPO</t>
  </si>
  <si>
    <t>CATEGORIA</t>
  </si>
  <si>
    <t>https://www.instagram.com/codecraft_official/</t>
  </si>
  <si>
    <t>www.codecraft.com</t>
  </si>
  <si>
    <t>https://www.instagram.com/</t>
  </si>
  <si>
    <t>www.computech.com</t>
  </si>
  <si>
    <t>www.innovatec.com</t>
  </si>
  <si>
    <t>www.logiclab.com</t>
  </si>
  <si>
    <t>www.technova.com</t>
  </si>
  <si>
    <t>https://www.instagram.com/networx_official/</t>
  </si>
  <si>
    <t>www.networx.com</t>
  </si>
  <si>
    <t>https://www.instagram.com/techzone_official/</t>
  </si>
  <si>
    <t>www.techzone.com</t>
  </si>
  <si>
    <t>www.computronix.com</t>
  </si>
  <si>
    <t>(+58) 414 3372247</t>
  </si>
  <si>
    <t>(+58) 414 3372248</t>
  </si>
  <si>
    <t>(+58) 414 3372249</t>
  </si>
  <si>
    <t>(+58) 414 3372251</t>
  </si>
  <si>
    <t>(+58) 414 3372253</t>
  </si>
  <si>
    <t>(+58) 414 3372254</t>
  </si>
  <si>
    <t>MacBook Pro 13</t>
  </si>
  <si>
    <t>Procesador Intel Core i5 de octava generación, 8 GB de RAM, SSD de 256 GB, pantalla Retina</t>
  </si>
  <si>
    <t>Procesador M1 de Apple, 8 GB de RAM, SSD de 256 GB, pantalla Retina, hasta 18 horas de batería</t>
  </si>
  <si>
    <t>Procesador Intel Core i7 de onceava generación, 16 GB de RAM, SSD de 512 GB, pantalla táctil</t>
  </si>
  <si>
    <t>Pavilion 15</t>
  </si>
  <si>
    <t>Procesador Intel Core i5 de octava generación, 8 GB de RAM, HDD de 1 TB, pantalla HD</t>
  </si>
  <si>
    <t>Procesador Intel Core i7 de décima generación, 16 GB de RAM, SSD de 512 GB, pantalla Full HD</t>
  </si>
  <si>
    <t>Swift 3 SF314-42</t>
  </si>
  <si>
    <t>Procesador AMD Ryzen 7, 8 GB de RAM, SSD de 512 GB, pantalla Full HD</t>
  </si>
  <si>
    <t>Aspire 5 A515-56</t>
  </si>
  <si>
    <t>Procesador Intel Core i3 de onceava generación, 8 GB de RAM, SSD de 256 GB, pantalla Full HD</t>
  </si>
  <si>
    <t>Stealth 15M</t>
  </si>
  <si>
    <t>Procesador Intel Core i7 de onceava generación, 16 GB de RAM, SSD de 512 GB, pantalla Full HD</t>
  </si>
  <si>
    <t>Modern 14 B10MW</t>
  </si>
  <si>
    <t>Procesador Intel Core i5 de décima generación, 8 GB de RAM, SSD de 512 GB, pantalla Full HD</t>
  </si>
  <si>
    <t>Toshiba</t>
  </si>
  <si>
    <t>Tecra A50</t>
  </si>
  <si>
    <t>Procesador Intel Core i5 de séptima generación, 8 GB de RAM, HDD de 1 TB, pantalla HD</t>
  </si>
  <si>
    <t>Portégé X30-E</t>
  </si>
  <si>
    <t>Procesador Intel Core i7 de séptima generación, 16 GB de RAM, SSD de 512 GB, pantalla Full HD</t>
  </si>
  <si>
    <t>Nitro 5 AN515-45</t>
  </si>
  <si>
    <t>Procesador AMD Ryzen 7, 16 GB de RAM, SSD de 1 TB, pantalla Full HD</t>
  </si>
  <si>
    <t>EliteBook x360</t>
  </si>
  <si>
    <t>Procesador Intel Core i7 de octava generación, 16 GB de RAM, SSD de 512 GB, pantalla táctil</t>
  </si>
  <si>
    <t>Prestige 14</t>
  </si>
  <si>
    <t>Procesador Intel Core i7 de undécima generación, 16 GB de RAM, SSD de 1 TB, pantalla Full HD</t>
  </si>
  <si>
    <t>ThinkPad T14s</t>
  </si>
  <si>
    <t>Procesador AMD Ryzen 5, 16 GB de RAM, SSD de 512 GB, pantalla Full HD, tarjeta gráfica AMD Radeon</t>
  </si>
  <si>
    <t>Latitude 14 5000</t>
  </si>
  <si>
    <t>Procesador Intel Core i5 de octava generación, 8 GB de RAM, SSD de 256 GB, pantalla Full HD</t>
  </si>
  <si>
    <t>Procesador Intel Core i5 de undécima generación, 8 GB de RAM, SSD de 128 GB, pantalla táctil Full HD</t>
  </si>
  <si>
    <t>Envy x360</t>
  </si>
  <si>
    <t>Procesador AMD Ryzen 7, 16 GB de RAM, SSD de 512 GB, pantalla táctil Full HD, tarjeta gráfica AMD Radeon</t>
  </si>
  <si>
    <t>Legion 5i</t>
  </si>
  <si>
    <t>Procesador Intel Core i7 de décima generación, 16 GB de RAM, SSD de 1 TB, pantalla Full HD, tarjeta gráfica NVIDIA GTX 1650</t>
  </si>
  <si>
    <t>Chromebook Flip C434TA</t>
  </si>
  <si>
    <t>Procesador Intel Core m3 de octava generación, 4 GB de RAM, SSD de 64 GB, pantalla táctil Full HD</t>
  </si>
  <si>
    <t>G3 15 Gaming</t>
  </si>
  <si>
    <t>Procesador Intel Core i5 de décima generación, 8 GB de RAM, SSD de 512 GB, pantalla Full HD, tarjeta gráfica NVIDIA GTX 1650</t>
  </si>
  <si>
    <t>Procesador AMD Ryzen 7, 16 GB de RAM, SSD de 512 GB, pantalla Full HD, tarjeta gráfica NVIDIA MX450</t>
  </si>
  <si>
    <t>Predator Triton 300</t>
  </si>
  <si>
    <t>Procesador Intel Core i7 de décima generación, 16 GB de RAM, SSD de 1 TB, pantalla Full HD, tarjeta gráfica NVIDIA RTX 2070</t>
  </si>
  <si>
    <t>Chromebook X2</t>
  </si>
  <si>
    <t>Procesador Intel Core m3 de séptima generación, 4 GB de RAM, SSD de 32 GB, pantalla táctil Full HD</t>
  </si>
  <si>
    <t>ZenBook UX325EA</t>
  </si>
  <si>
    <t>Procesador Intel Core i5 de undécima generación, 8 GB de RAM, SSD de 512 GB, pantalla Full HD</t>
  </si>
  <si>
    <t>Procesador Intel Core i7 de décima generación, 16 GB de RAM, SSD de 512 GB, pantalla táctil Full HD, tarjeta gráfica NVIDIA Quadro</t>
  </si>
  <si>
    <t>$2,299</t>
  </si>
  <si>
    <t>Procesador Intel Core i7 de undécima generación, 16 GB de RAM, SSD de 1 TB, pantalla táctil Full HD</t>
  </si>
  <si>
    <t>ProBook 450 G8</t>
  </si>
  <si>
    <t>Procesador Intel Core i5 de undécima generación, 8 GB de RAM, SSD de 256 GB, pantalla Full HD</t>
  </si>
  <si>
    <t>Spin 5</t>
  </si>
  <si>
    <t>Modern 15</t>
  </si>
  <si>
    <t>ExpertBook B9</t>
  </si>
  <si>
    <t>Procesador Intel Core i7 de décima generación, 16 GB de RAM, SSD de 2 TB, pantalla Full HD</t>
  </si>
  <si>
    <t>XPS 15 9500</t>
  </si>
  <si>
    <t>Procesador Intel Core i7 de décima generación, 16 GB de RAM, SSD de 512 GB, pantalla táctil 4K</t>
  </si>
  <si>
    <t>$2,099</t>
  </si>
  <si>
    <t>ProBook x360 435 G8</t>
  </si>
  <si>
    <t>Procesador AMD Ryzen 5, 16 GB de RAM, SSD de 512 GB, pantalla táctil Full HD</t>
  </si>
  <si>
    <t>Aspire 7 A715-42G</t>
  </si>
  <si>
    <t>Procesador AMD Ryzen 7, 16 GB de RAM, SSD de 512 GB, pantalla Full HD, tarjeta gráfica NVIDIA GTX 1650</t>
  </si>
  <si>
    <t>ROG Strix Scar 15</t>
  </si>
  <si>
    <t>Procesador Intel Core i7 de undécima generación, 16 GB de RAM, SSD de 1 TB, pantalla Full HD, tarjeta gráfica NVIDIA RTX 3070</t>
  </si>
  <si>
    <t>Inspiron 14 7000</t>
  </si>
  <si>
    <t>IdeaPad Flex 5G</t>
  </si>
  <si>
    <t>Procesador Qualcomm Snapdragon 8cx, 8 GB de RAM, SSD de 256 GB, pantalla táctil Full HD</t>
  </si>
  <si>
    <t>Pavilion x360</t>
  </si>
  <si>
    <t>Procesador Intel Core i5 de undécima generación, 8 GB de RAM, SSD de 256 GB, pantalla táctil Full HD</t>
  </si>
  <si>
    <t>Swift 5 SF514-55T</t>
  </si>
  <si>
    <t>Summit E14</t>
  </si>
  <si>
    <t>VivoBook Flip 14</t>
  </si>
  <si>
    <t>Procesador Intel Core i5 de undécima generación, 8 GB de RAM, SSD de 512 GB, pantalla táctil Full HD</t>
  </si>
  <si>
    <t>Precision 7550</t>
  </si>
  <si>
    <t>Procesador Intel Core i7 de décima generación, 16 GB de RAM, SSD de 512 GB, pantalla Full HD, tarjeta gráfica NVIDIA Quadro</t>
  </si>
  <si>
    <t>$2,499</t>
  </si>
  <si>
    <t>Legion 7i</t>
  </si>
  <si>
    <t>Procesador Intel Core i7 de décima generación, 16 GB de RAM, SSD de 1 TB, pantalla Full HD, tarjeta gráfica NVIDIA RTX 2060</t>
  </si>
  <si>
    <t>Elite Dragonfly</t>
  </si>
  <si>
    <t>Procesador Intel Core i5 de décima generación, 8 GB de RAM, SSD de 256 GB, pantalla táctil Full HD</t>
  </si>
  <si>
    <t>TravelMate P6</t>
  </si>
  <si>
    <t>Chromebook Detachable CM3</t>
  </si>
  <si>
    <t>Procesador MediaTek 8183, 4 GB de RAM, SSD de 64 GB, pantalla táctil Full HD</t>
  </si>
  <si>
    <t>Inspiron 15 5000</t>
  </si>
  <si>
    <t>Procesador Intel Core i3 de undécima generación, 8 GB de RAM, SSD de 256 GB, pantalla Full HD</t>
  </si>
  <si>
    <t>Laptops</t>
  </si>
  <si>
    <t>Pavilion Desktop TP01-0066</t>
  </si>
  <si>
    <t>Procesador Intel Core i5-10400, 8 GB de RAM, SSD de 512 GB, tarjeta gráfica Intel UHD 630</t>
  </si>
  <si>
    <t>Procesador Intel Core i3-10100, 8 GB de RAM, HDD de 1 TB, tarjeta gráfica Intel UHD 630</t>
  </si>
  <si>
    <t>Procesador AMD Ryzen 7 3700X, 16 GB de RAM, SSD de 512 GB, tarjeta gráfica NVIDIA GTX 1660</t>
  </si>
  <si>
    <t>Envy Desktop TE01-1150xt</t>
  </si>
  <si>
    <t>Procesador Intel Core i7-10700, 16 GB de RAM, SSD de 1 TB, tarjeta gráfica NVIDIA GTX 1650</t>
  </si>
  <si>
    <t>Procesador Intel Core i5-10400, 12 GB de RAM, SSD de 512 GB, tarjeta gráfica Intel UHD 630</t>
  </si>
  <si>
    <t>Procesador Intel Core i7-10700K, 16 GB de RAM, SSD de 1 TB, tarjeta gráfica NVIDIA RTX 3060</t>
  </si>
  <si>
    <t>ThinkCentre M720 Tiny</t>
  </si>
  <si>
    <t>Procesador Intel Core i5-8400T, 8 GB de RAM, SSD de 256 GB, tarjeta gráfica Intel UHD 630</t>
  </si>
  <si>
    <t>Procesador AMD Ryzen 5 4500U, 8 GB de RAM, SSD de 512 GB, tarjeta gráfica AMD Radeon</t>
  </si>
  <si>
    <t>Procesador Intel Core i3-10100, 8 GB de RAM, SSD de 256 GB, tarjeta gráfica Intel UHD 630</t>
  </si>
  <si>
    <t>Procesador Intel Core i5-10500T, 8 GB de RAM, SSD de 256 GB, tarjeta gráfica Intel UHD 630</t>
  </si>
  <si>
    <t>ThinkStation P340 Tiny</t>
  </si>
  <si>
    <t>Procesador Intel Core i7-10700T, 16 GB de RAM, SSD de 512 GB, tarjeta gráfica NVIDIA P620</t>
  </si>
  <si>
    <t>ExpertCenter D500SA</t>
  </si>
  <si>
    <t>EliteDesk 800 G6</t>
  </si>
  <si>
    <t>Procesador Intel Core i7-10700, 16 GB de RAM, SSD de 512 GB, tarjeta gráfica Intel UHD 630</t>
  </si>
  <si>
    <t>Veriton N Series N4660G</t>
  </si>
  <si>
    <t>Procesador Intel Core i5-10400T, 8 GB de RAM, SSD de 256 GB, tarjeta gráfica Intel UHD 630</t>
  </si>
  <si>
    <t>Precision 3640 Tower</t>
  </si>
  <si>
    <t>Procesador Intel Xeon W-1270, 16 GB de RAM, SSD de 512 GB, tarjeta gráfica NVIDIA P620</t>
  </si>
  <si>
    <t>Procesador Intel Core i7-10700, 16 GB de RAM, SSD de 1 TB, tarjeta gráfica NVIDIA GTX 1660</t>
  </si>
  <si>
    <t>Procesador IntelCore i9-9900K, 32 GB de RAM, SSD de 512 GB, tarjeta gráfica NVIDIA Quadro P4000</t>
  </si>
  <si>
    <t>Omen Obelisk 875-1023</t>
  </si>
  <si>
    <t>Procesador Intel Core i7-10700, 16 GB de RAM, SSD de 512 GB, tarjeta gráfica NVIDIA RTX 2070</t>
  </si>
  <si>
    <t>Desktop</t>
  </si>
  <si>
    <t>ROG Strix GA15DK</t>
  </si>
  <si>
    <t>Procesador AMD Ryzen 7 3700X, 16 GB de RAM, SSD de 512 GB, tarjeta gráfica NVIDIA RTX 2060</t>
  </si>
  <si>
    <t>Trident 3 Arctic 9SI-447US</t>
  </si>
  <si>
    <t>Procesador Intel Core i7-9700F, 16 GB de RAM, SSD de 512 GB, tarjeta gráfica NVIDIA GTX 1660 Ti</t>
  </si>
  <si>
    <t>Aurora R11</t>
  </si>
  <si>
    <t>Procesador Intel Core i7-10700KF, 16 GB de RAM, SSD de 512 GB, tarjeta gráfica NVIDIA RTX 3060</t>
  </si>
  <si>
    <t>Procesador AMD Ryzen 7 5800X, 16 GB de RAM, SSD de 512 GB, tarjeta gráfica NVIDIA RTX 3070</t>
  </si>
  <si>
    <t>Predator Orion 3000 PO3-620</t>
  </si>
  <si>
    <t>Procesador Intel Core i7-10700KF, 16 GB de RAM, SSD de 1 TB, tarjeta gráfica NVIDIA RTX 3060</t>
  </si>
  <si>
    <t>OMEN 30L GT13-0090</t>
  </si>
  <si>
    <t>Procesador AMD Ryzen 7 5800X, 16 GB de RAM, SSD de 1 TB, tarjeta gráfica NVIDIA RTX 3070</t>
  </si>
  <si>
    <t>Infinite X Plus 9SF-270US</t>
  </si>
  <si>
    <t>Procesador Intel Core i9-9900K, 32 GB de RAM, SSD de 1 TB, tarjeta gráfica NVIDIA RTX 2080</t>
  </si>
  <si>
    <t>Procesador AMD Ryzen 9 5900X, 32 GB de RAM, SSD de 1 TB, tarjeta gráfica NVIDIA RTX 3080</t>
  </si>
  <si>
    <t>Procesador Intel Core i7-11700KF, 16 GB de RAM, SSD de 512 GB, tarjeta gráfica NVIDIA RTX 3080</t>
  </si>
  <si>
    <t>OMEN 30L GT13-0190</t>
  </si>
  <si>
    <t>Procesador Intel Core i9-11900KF, 32 GB de RAM, SSD de 1 TB, tarjeta gráfica NVIDIA RTX 3080</t>
  </si>
  <si>
    <t>Monitor</t>
  </si>
  <si>
    <t>Samsung S27R350</t>
  </si>
  <si>
    <t>Monitor LED de 27", resolución Full HD, tiempo de respuesta de 4ms, brillo de 250 cd/m2 y relación de contraste de 1000:1</t>
  </si>
  <si>
    <t>$249.99</t>
  </si>
  <si>
    <t>LG 27GL83A-B</t>
  </si>
  <si>
    <t>Monitor LED de 27", resolución Quad HD, tiempo de respuesta de 1ms, brillo de 350 cd/m2 y relación de contraste de 1000:1</t>
  </si>
  <si>
    <t>$379.99</t>
  </si>
  <si>
    <t>Mouse</t>
  </si>
  <si>
    <t>Logitech MX Master 3</t>
  </si>
  <si>
    <t>Ratón inalámbrico con sensor de alta precisión, botones personalizables, rueda de desplazamiento ultra rápida y batería recargable</t>
  </si>
  <si>
    <t>$99.99</t>
  </si>
  <si>
    <t>$69.99</t>
  </si>
  <si>
    <t>Teclado</t>
  </si>
  <si>
    <t>$199.99</t>
  </si>
  <si>
    <t>Logitech G915 TKL</t>
  </si>
  <si>
    <t>Teclado mecánico inalámbrico con interruptores GL Tactile, retroiluminación RGB y diseño ultra delgado</t>
  </si>
  <si>
    <t>$229.99</t>
  </si>
  <si>
    <t>Audífonos</t>
  </si>
  <si>
    <t>Bose QuietComfort 35 II</t>
  </si>
  <si>
    <t>Audífonos inalámbricos con cancelación de ruido activa, micrófono integrado y batería de hasta 20 horas de duración</t>
  </si>
  <si>
    <t>$299.99</t>
  </si>
  <si>
    <t>Procesador</t>
  </si>
  <si>
    <t>Intel Core i9-11900K</t>
  </si>
  <si>
    <t>Procesador de 11ª generación con 8 núcleos y 16 hilos, velocidad base de 3.5 GHz y velocidad turbo de hasta 5.3 GHz</t>
  </si>
  <si>
    <t>$599.99</t>
  </si>
  <si>
    <t>AMD Ryzen 9 5900X</t>
  </si>
  <si>
    <t>Procesador de 12 núcleos y 24 hilos, velocidad base de 3.7 GHz y velocidad turbo de hasta 4.8 GHz</t>
  </si>
  <si>
    <t>$549.99</t>
  </si>
  <si>
    <t>Memoria RAM</t>
  </si>
  <si>
    <t>Corsair Vengeance RGB Pro 32GB (2x16GB) DDR4 3600</t>
  </si>
  <si>
    <t>Kit de memoria RAM DDR4 de 32GB (2x16GB) con velocidad de 3600 MHz y disipadores de calor RGB</t>
  </si>
  <si>
    <t>$219.99</t>
  </si>
  <si>
    <t>Tarjeta de Video</t>
  </si>
  <si>
    <t>Disco Duro</t>
  </si>
  <si>
    <t>Seagate BarraCuda 4TB</t>
  </si>
  <si>
    <t>Disco duro interno de 3.5" con capacidad de 4TB y velocidad de 7200 RPM, ideal para almacenamiento de grandes cantidades de datos</t>
  </si>
  <si>
    <t>Fuente de poder</t>
  </si>
  <si>
    <t>$149.99</t>
  </si>
  <si>
    <t>EVGA SuperNOVA 750 G3</t>
  </si>
  <si>
    <t>Fuente de poder modular de 750 vatios, con certificación 80+ Gold y ventilador de bajo ruido</t>
  </si>
  <si>
    <t>$129.99</t>
  </si>
  <si>
    <t>$79.99</t>
  </si>
  <si>
    <t>Fractal Design Meshify C</t>
  </si>
  <si>
    <t>$89.99</t>
  </si>
  <si>
    <t>Impresora</t>
  </si>
  <si>
    <t>HP OfficeJet Pro 9015e</t>
  </si>
  <si>
    <t>Impresora multifuncional de inyección de tinta con WiFi, impresión a doble cara automática, escaneo en color y fax</t>
  </si>
  <si>
    <t>$119.99</t>
  </si>
  <si>
    <t>Escáner</t>
  </si>
  <si>
    <t>Fujitsu ScanSnap iX1500</t>
  </si>
  <si>
    <t>Escáner de documentos con alimentador automático de hasta 50 páginas, WiFi y software de gestión de documentos incluido</t>
  </si>
  <si>
    <t>$399.99</t>
  </si>
  <si>
    <t>Canon imageFORMULA DR-C225 II</t>
  </si>
  <si>
    <t>Escáner de documentos con alimentador automático de hasta 30 páginas y software de gestión de documentos incluido</t>
  </si>
  <si>
    <t>$329.99</t>
  </si>
  <si>
    <t>Altavoces</t>
  </si>
  <si>
    <t>Logitech Z623</t>
  </si>
  <si>
    <t>Bose Companion 2 Series III</t>
  </si>
  <si>
    <t>Altavoces de escritorio con sonido estéreo y control de volumen en el altavoz derecho</t>
  </si>
  <si>
    <t>ASUS TUF Gaming VG249Q1R</t>
  </si>
  <si>
    <t>Monitor LED de 23.8", resolución Full HD, tiempo de respuesta de 1ms, brillo de 250 cd/m2 y relación de contraste de 1000:1</t>
  </si>
  <si>
    <t>AOC C24G1</t>
  </si>
  <si>
    <t>$189.99</t>
  </si>
  <si>
    <t>HP VH240a</t>
  </si>
  <si>
    <t>Monitor LED de 23.8", resolución Full HD, tiempo de respuesta de 5ms, brillo de 250 cd/m2 y relación de contraste de 1000:1</t>
  </si>
  <si>
    <t>Logitech G305 Lightspeed</t>
  </si>
  <si>
    <t>Ratón para juegos inalámbrico con sensor óptico de alta precisión y batería de hasta 9 meses de duración</t>
  </si>
  <si>
    <t>$49.99</t>
  </si>
  <si>
    <t>Apple Magic Keyboard</t>
  </si>
  <si>
    <t>Teclado inalámbrico con diseño ultra delgado y batería recargable</t>
  </si>
  <si>
    <t>HyperX Alloy FPS Pro</t>
  </si>
  <si>
    <t>Teclado mecánico con interruptores Cherry MX, retroiluminación roja y diseño compacto</t>
  </si>
  <si>
    <t>SteelSeries Arctis 7P</t>
  </si>
  <si>
    <t>Audífonos inalámbricos para juegos con sonido envolvente DTS Headphone:X, micrófono con cancelación de ruido y batería de hasta 24 horas de duración</t>
  </si>
  <si>
    <t>AMD Ryzen 7 5800X</t>
  </si>
  <si>
    <t>Procesador de 8 núcleos y 16 hilos, velocidad base de 3.8 GHz y velocidad turbo de hasta 4.7 GHz</t>
  </si>
  <si>
    <t>$409.99</t>
  </si>
  <si>
    <t>Intel Core i7-11700K</t>
  </si>
  <si>
    <t>Procesador de 11ª generación con 8 núcleos y 16 hilos, velocidad base de 3.6 GHz y velocidad turbo de hasta 5.0 GHz</t>
  </si>
  <si>
    <t>Corsair Vengeance LPX 64GB (2x32GB) DDR4 3200</t>
  </si>
  <si>
    <t>Kit de memoria RAM DDR4 de 64GB (2x32GB) con velocidad de 3200 MHz y disipadores de calor de perfil bajo</t>
  </si>
  <si>
    <t>$369.99</t>
  </si>
  <si>
    <t>$279.99</t>
  </si>
  <si>
    <t>WD BlueSN550 1TB NVMe SSD</t>
  </si>
  <si>
    <t>Disco duro de estado sólido NVMe con capacidad de 1TB y velocidades de lectura y escritura de hasta 2400 MB/s y 1950 MB/s, respectivamente</t>
  </si>
  <si>
    <t>Fuente de Poder</t>
  </si>
  <si>
    <t>Corsair CX650M</t>
  </si>
  <si>
    <t>Fuente de poder semimodular de 650W con certificación 80 Plus Bronze y ventilador de rodamiento hidráulico para un funcionamiento silencioso</t>
  </si>
  <si>
    <t>Secretlab Omega Series</t>
  </si>
  <si>
    <t>Logitech G502 HERO</t>
  </si>
  <si>
    <t>Ratón para juegos con sensor óptico de 16000 DPI, retroiluminación RGB y 11 botones programables</t>
  </si>
  <si>
    <t>HyperX Cloud Alpha S</t>
  </si>
  <si>
    <t>Audífonos para juegos con sonido envolvente 7.1, micrófono con cancelación de ruido y diadema de espuma viscoelástica</t>
  </si>
  <si>
    <t>$499.99</t>
  </si>
  <si>
    <t>Corsair Dominator Platinum RGB 32GB (2x16GB) DDR4 4000</t>
  </si>
  <si>
    <t>Kit de memoria RAM DDR4 de 32GB (2x16GB) con velocidad de 4000 MHz y disipadores de calor RGB</t>
  </si>
  <si>
    <t>Samsung 980 PRO 1TB NVMe SSD</t>
  </si>
  <si>
    <t>Disco duro de estado sólido NVMe con capacidad de 1TB y velocidades de lectura y escritura de hasta 7000 MB/s y 5000 MB/s, respectivamente</t>
  </si>
  <si>
    <t>Monitor curvo de 24 pulgadas con resolución 1080p y tasa de refresco de 144Hz.</t>
  </si>
  <si>
    <t>Corsair Harpoon RGB Wireless</t>
  </si>
  <si>
    <t>Ratón inalámbrico con iluminación RGB y 10.000 DPI de resolución.</t>
  </si>
  <si>
    <t>Ducky One 2 Mini</t>
  </si>
  <si>
    <t>Teclado mecánico compacto con interruptores Cherry MX y retroiluminación RGB.</t>
  </si>
  <si>
    <t>Audio-Technica ATH-M50x</t>
  </si>
  <si>
    <t>Audífonos de diadema cerrados con drivers de 45mm y cable desmontable.</t>
  </si>
  <si>
    <t>Intel Core i5-11600K</t>
  </si>
  <si>
    <t>Procesador de 11ª generación con 6 núcleos y 12 hilos, y frecuencia máxima de 4.9GHz.</t>
  </si>
  <si>
    <t>AMD Ryzen 5 5600X</t>
  </si>
  <si>
    <t>Procesador de 6 núcleos y 12 hilos, con frecuencia máxima de 4.6GHz y soporte para PCIe 4.0.</t>
  </si>
  <si>
    <t>Kingston HyperX Fury RGB 32GB (2x16GB) DDR4 3200</t>
  </si>
  <si>
    <t>Kit de memoria RAM con 32GB de capacidad total, velocidad de 3200MHz y retroiluminación RGB.</t>
  </si>
  <si>
    <t>$179.99</t>
  </si>
  <si>
    <t>Crucial MX500 2TB SATA SSD</t>
  </si>
  <si>
    <t>Disco duro de estado sólido con capacidad de 2TB y velocidad de lectura/escritura de hasta 560/510 MB/s.</t>
  </si>
  <si>
    <t>$109.99</t>
  </si>
  <si>
    <t>Seasonic Focus GX-650</t>
  </si>
  <si>
    <t>Fuente de poder modular de 650W con certificación 80+ Gold y ventilador de 120mm.</t>
  </si>
  <si>
    <t>Cooler Master MWE Gold 750 V2</t>
  </si>
  <si>
    <t>Fuente de poder modular de 750W con certificación 80+ Gold y cables planos para una mejor gestión del espacio.</t>
  </si>
  <si>
    <t>$139.99</t>
  </si>
  <si>
    <t>Sistema de altavoces 2.1 con 200W de potencia y subwoofer de 130W.</t>
  </si>
  <si>
    <t>Silla para juegos con respaldo reclinable hasta 165 grados, soporte lumbar ajustable y apoyabrazos 4D.</t>
  </si>
  <si>
    <t>Gabinete ATX con panel frontal de malla para mejor flujo de aire, soporte para radiadores y ventana lateral de vidrio templado.</t>
  </si>
  <si>
    <t>Impresora multifuncional con conexión Wi-Fi, impresión a doble cara y alimentador automático de documentos.</t>
  </si>
  <si>
    <t>Canon PIXMA TR4520</t>
  </si>
  <si>
    <t>$39.99</t>
  </si>
  <si>
    <t>JBL Charge 5</t>
  </si>
  <si>
    <t>Altavoz portátil resistente al agua con batería de hasta 20 horas de duración y Bluetooth 5.1.</t>
  </si>
  <si>
    <t>AKRacing Masters Series Pro</t>
  </si>
  <si>
    <t>Silla para juegos con respaldo reclinable hasta 180 grados, soporte lumbar ajustable y apoyabrazos 4D, y estructura de acero reforzado.</t>
  </si>
  <si>
    <t>$449.99</t>
  </si>
  <si>
    <t>Phanteks Eclipse P400A Digital</t>
  </si>
  <si>
    <t>Gabinete ATX con panel frontal de malla para mejor flujo de aire, iluminación RGB y ventiladores incluidos, y soporte para refrigeración líquida.</t>
  </si>
  <si>
    <t>Epson EcoTank ET-2760</t>
  </si>
  <si>
    <t>Impresora multifuncional con conexión Wi-Fi, depósito de tinta recargable y capacidad de imprimir hasta 7.500 páginas en color.</t>
  </si>
  <si>
    <t>Ratón para juegos con sensor HERO 25K, 11 botones programables y pesos ajustables.</t>
  </si>
  <si>
    <t>MSI GeForce GTX 1050 Ti 4GT LP</t>
  </si>
  <si>
    <t>Tarjeta de video con 4GB de memoria GDDR5, 768 núcleos CUDA y perfil bajo.</t>
  </si>
  <si>
    <t>Gigabyte GeForce GTX 1650 Windforce OC 4G</t>
  </si>
  <si>
    <t>Tarjeta de video con 4GB de memoria GDDR5, 896 núcleos CUDA y sistema de refrigeración Windforce.</t>
  </si>
  <si>
    <t>Silla</t>
  </si>
  <si>
    <t>Homall Gaming Chair</t>
  </si>
  <si>
    <t>Silla para juegos con respaldo reclinable, cojines lumbar y cervical ajustables y apoyabrazos 2D.</t>
  </si>
  <si>
    <t>Noblechairs Hero Series</t>
  </si>
  <si>
    <t>Silla para juegos con respaldo reclinable hasta 125 grados, soporte lumbar ajustable y apoyabrazos 4D.</t>
  </si>
  <si>
    <t>$429.99</t>
  </si>
  <si>
    <t>Procesador de 8 núcleos y 16 hilos con una velocidad base de 3.8 GHz y una velocidad máxima de 4.7 GHz.</t>
  </si>
  <si>
    <t>Procesador de 8 núcleos y 16 hilos con una velocidad base de 3.6 GHz y una velocidad máxima de 5.0 GHz.</t>
  </si>
  <si>
    <t>Corsair Vengeance RGB Pro 16GB (2 x 8GB) DDR4 3200</t>
  </si>
  <si>
    <t>Kit de memoria RAM de 16GB con una velocidad de 3200 MHz y iluminación RGB.</t>
  </si>
  <si>
    <t>NZXT H210i</t>
  </si>
  <si>
    <t>Gabinete mini-ITX con ventana lateral de vidrio templado, iluminación RGB y controlador de ventiladores integrado.</t>
  </si>
  <si>
    <t>Cooler Master MM720</t>
  </si>
  <si>
    <t>Ratón para juegos ultraligero con sensor óptico de 16.000 DPI y estructura de panal de abeja.</t>
  </si>
  <si>
    <t>EVGA GeForce GTX 1650 Super SC Ultra Gaming</t>
  </si>
  <si>
    <t>Tarjeta de video con 4GB de memoria GDDR6, 1280 núcleos CUDA ysistema de ventilación de doble ventilador.</t>
  </si>
  <si>
    <t>ASUS Dual GeForce GTX 1050 Ti 4GB</t>
  </si>
  <si>
    <t>Tarjeta de video con 4GB de memoria GDDR5, 768 núcleos CUDA y sistema de ventilación de doble ventilador.</t>
  </si>
  <si>
    <t>$359.99</t>
  </si>
  <si>
    <t>Silla para juegos con respaldo reclinable hasta 180 grados, soporte lumbar ajustable y apoyabrazos 4D.</t>
  </si>
  <si>
    <t>Procesador de 12 núcleos y 24 hilos con una velocidad base de 3.7 GHz y una velocidad máxima de 4.8 GHz.</t>
  </si>
  <si>
    <t>$649.99</t>
  </si>
  <si>
    <t>Procesador de 8 núcleos y 16 hilos con una velocidad base de 3.5 GHz y una velocidad máxima de 5.3 GHz.</t>
  </si>
  <si>
    <t>Kingston HyperX Predator RGB 64GB (4 x 16GB) DDR4 3200</t>
  </si>
  <si>
    <t>Kit de memoria RAM de 64GB con una velocidad de 3200 MHz y disipadores de calor de aluminio.</t>
  </si>
  <si>
    <t>Lian Li PC-O11 Dynamic XL ROG Certified</t>
  </si>
  <si>
    <t>Gabinete de torre completa con ventana lateral de vidrio templado, iluminación RGB y soporte para refrigeración líquida.</t>
  </si>
  <si>
    <t>Redragon K552RGB</t>
  </si>
  <si>
    <t>Teclado mecánico para juegos con switches Outemu, iluminación RGB y construcción de metal.</t>
  </si>
  <si>
    <t>Havit HV-KB390L</t>
  </si>
  <si>
    <t>Teclado mecánico para juegos con switches Kailh, iluminación RGB y diseño compacto sin teclado numérico.</t>
  </si>
  <si>
    <t>$59.99</t>
  </si>
  <si>
    <t>Logitech G203 LIGHTSYNC</t>
  </si>
  <si>
    <t>Ratón para juegos con sensor óptico de 8000 DPI, 6 botones programables y iluminación RGB.</t>
  </si>
  <si>
    <t>Zotac Gaming GeForce GTX 1650 OC</t>
  </si>
  <si>
    <t>Tarjeta de video con 4GB de memoria GDDR5, 896 núcleos CUDA y overclock de fábrica.</t>
  </si>
  <si>
    <t>ASUS TUF Gaming GeForce GTX 1660 Super Overclocked Edition</t>
  </si>
  <si>
    <t>Tarjeta de video con 6GB de memoria GDDR6, 1408 núcleos CUDA y sistema de refrigeración TUF.</t>
  </si>
  <si>
    <t>Procesador de 6 núcleos y 12 hilos con una velocidad base de 3.7 GHz y una velocidad máxima de 4.6 GHz.</t>
  </si>
  <si>
    <t>Procesador de 6 núcleos y 12 hilos con una velocidad base de 3.9 GHz y una velocidad máxima de 4.9 GHz.</t>
  </si>
  <si>
    <t>$259.99</t>
  </si>
  <si>
    <t>Gabinete con ventana lateral de vidrio templado, soporte para refrigeración líquida y compatibilidad con placas base ATX.</t>
  </si>
  <si>
    <t>Corsair Carbide Series 175R RGB</t>
  </si>
  <si>
    <t>Gabinete con ventana lateral de vidrio templado, iluminación RGB y soporte para refrigeración líquida.</t>
  </si>
  <si>
    <t>Ratón para juegos inalámbrico con sensor óptico de 10.000 DPI, 6 botones programables y duración de batería de hasta 60 horas.</t>
  </si>
  <si>
    <t>Case</t>
  </si>
  <si>
    <t>PARTES</t>
  </si>
  <si>
    <t>(+58) 414 3372252</t>
  </si>
  <si>
    <t>(+58) 414 3372250</t>
  </si>
  <si>
    <t>pedrorod@gmail.com</t>
  </si>
  <si>
    <t>Acer Chromebook Spin 713</t>
  </si>
  <si>
    <t>Acer Nitro 5 AN515-45</t>
  </si>
  <si>
    <t>Acer Predator Triton 300</t>
  </si>
  <si>
    <t>Acer Swift 3 SF314-42</t>
  </si>
  <si>
    <t>Acer Swift 5 SF514-55T</t>
  </si>
  <si>
    <t>Acer TravelMate P6</t>
  </si>
  <si>
    <t>Acer Veriton N Series N4660G</t>
  </si>
  <si>
    <t>Acer Aspire 5 A515-56</t>
  </si>
  <si>
    <t>Acer Aspire 7 A715-42G</t>
  </si>
  <si>
    <t>Acer Aspire TC-895-UA92</t>
  </si>
  <si>
    <t>Acer Predator Orion 3000 PO3-620</t>
  </si>
  <si>
    <t>Acer Spin 5</t>
  </si>
  <si>
    <t>Alienware Aurora R11</t>
  </si>
  <si>
    <t>Alienware Aurora R12</t>
  </si>
  <si>
    <t>Apple MacBook Pro 13</t>
  </si>
  <si>
    <t>Apple MacBook Air</t>
  </si>
  <si>
    <t>ASUS Mini PC PN50</t>
  </si>
  <si>
    <t>ASUS ExpertCenter D500SA</t>
  </si>
  <si>
    <t>ASUS ProArt PA90</t>
  </si>
  <si>
    <t>ASUS ROG Strix GA15DK</t>
  </si>
  <si>
    <t>ASUS ROG Strix GA15DH</t>
  </si>
  <si>
    <t>ASUS Chromebook Flip C434TA</t>
  </si>
  <si>
    <t>ASUS ZenBook UX325EA</t>
  </si>
  <si>
    <t>ASUS ExpertBook B9</t>
  </si>
  <si>
    <t>ASUS ROG Strix Scar 15</t>
  </si>
  <si>
    <t>ASUS VivoBook Flip 14</t>
  </si>
  <si>
    <t>ASUS Chromebook Detachable CM3</t>
  </si>
  <si>
    <t>Dell XPS 13</t>
  </si>
  <si>
    <t>Dell Latitude 14 5000</t>
  </si>
  <si>
    <t>Dell G3 15 Gaming</t>
  </si>
  <si>
    <t>Dell Inspiron Desktop 3880</t>
  </si>
  <si>
    <t>Dell XPS Desktop Special Edition</t>
  </si>
  <si>
    <t>Dell OptiPlex 7080 Micro</t>
  </si>
  <si>
    <t>Dell Precision 3640 Tower</t>
  </si>
  <si>
    <t>Dell Precision 5550</t>
  </si>
  <si>
    <t>Dell XPS 15 9500</t>
  </si>
  <si>
    <t>Dell Precision 7550</t>
  </si>
  <si>
    <t>Dell Inspiron 14 7000</t>
  </si>
  <si>
    <t>Dell Inspiron 15 5000</t>
  </si>
  <si>
    <t>HP Spectre x360</t>
  </si>
  <si>
    <t>HP Pavilion 15</t>
  </si>
  <si>
    <t>HP EliteBook x360</t>
  </si>
  <si>
    <t>HP Envy x360</t>
  </si>
  <si>
    <t>HP EliteDesk 800 G6</t>
  </si>
  <si>
    <t>HP Omen Obelisk 875-1023</t>
  </si>
  <si>
    <t>HP OMEN 30L GT13-0090</t>
  </si>
  <si>
    <t>HP OMEN 30L GT13-0190</t>
  </si>
  <si>
    <t>HP Chromebook X2</t>
  </si>
  <si>
    <t>HP ProBook 450 G8</t>
  </si>
  <si>
    <t>HP ProBook x360 435 G8</t>
  </si>
  <si>
    <t>HP Pavilion x360</t>
  </si>
  <si>
    <t>HP Elite Dragonfly</t>
  </si>
  <si>
    <t>HP Envy Desktop TE01-1150xt</t>
  </si>
  <si>
    <t>HP Pavilion Desktop TP01-0066</t>
  </si>
  <si>
    <t>HP Slim Desktop S01-pF1016</t>
  </si>
  <si>
    <t>Lenovo IdeaCentre 5i</t>
  </si>
  <si>
    <t>Lenovo ThinkCentre M720 Tiny</t>
  </si>
  <si>
    <t>Lenovo ThinkStation P340 Tiny</t>
  </si>
  <si>
    <t>Lenovo Legion Tower 5i</t>
  </si>
  <si>
    <t>Lenovo ThinkPad T14s</t>
  </si>
  <si>
    <t>Lenovo Legion 5i</t>
  </si>
  <si>
    <t>Lenovo IdeaPad 5 Pro</t>
  </si>
  <si>
    <t>Lenovo Yoga 9i</t>
  </si>
  <si>
    <t>Lenovo ThinkPad X1 Carbon Gen 9</t>
  </si>
  <si>
    <t>Lenovo IdeaPad Flex 5G</t>
  </si>
  <si>
    <t>Lenovo Legion 7i</t>
  </si>
  <si>
    <t>MSI Trident 3 Arctic 9SI-447US</t>
  </si>
  <si>
    <t>MSI Infinite X Plus 9SF-270US</t>
  </si>
  <si>
    <t>MSI Stealth 15M</t>
  </si>
  <si>
    <t>MSI Modern 14 B10MW</t>
  </si>
  <si>
    <t>MSI Prestige 14</t>
  </si>
  <si>
    <t>MSI Modern 15</t>
  </si>
  <si>
    <t>MSI Summit E14</t>
  </si>
  <si>
    <t>Toshiba Tecra A50</t>
  </si>
  <si>
    <t>Toshiba Portégé X30-E</t>
  </si>
  <si>
    <t>CANTIDAD2</t>
  </si>
  <si>
    <t>imagen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</si>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</sst>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C4D1C-15C0-4059-93DA-E5C9B1EB818C}" name="Tabla1" displayName="Tabla1" ref="A2:F22" totalsRowShown="0" headerRowDxfId="38" dataDxfId="37">
  <autoFilter ref="A2:F22" xr:uid="{465C4D1C-15C0-4059-93DA-E5C9B1EB818C}">
    <filterColumn colId="5">
      <filters>
        <filter val="simple"/>
      </filters>
    </filterColumn>
  </autoFilter>
  <tableColumns count="6">
    <tableColumn id="1" xr3:uid="{A270F546-D262-4A6B-9B28-A9BB598E0B5A}" name="id" dataDxfId="36"/>
    <tableColumn id="2" xr3:uid="{6A3FB79A-1C93-407F-AC6B-4C810B86FBA4}" name="nombre" dataDxfId="35"/>
    <tableColumn id="3" xr3:uid="{45FEBDCF-B2F3-4A51-9252-FE4DB674113A}" name="usuario" dataDxfId="34"/>
    <tableColumn id="4" xr3:uid="{3FB731DE-D3CE-454C-AEF8-BBE1FD0547C7}" name="clave" dataDxfId="33"/>
    <tableColumn id="5" xr3:uid="{2DC9AAE9-CE62-479D-B44C-2C609D89BB3F}" name="correo" dataDxfId="32"/>
    <tableColumn id="6" xr3:uid="{DC2A8935-9535-4E9B-816E-0EEE02602C66}" name="tipo_usuario" dataDxfId="3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7E40D-CB77-4877-BF99-80C207496A94}" name="Tabla13" displayName="Tabla13" ref="A2:F10" totalsRowShown="0" headerRowDxfId="30" dataDxfId="29">
  <autoFilter ref="A2:F10" xr:uid="{88B7E40D-CB77-4877-BF99-80C207496A94}"/>
  <tableColumns count="6">
    <tableColumn id="1" xr3:uid="{CAE38398-4C79-4EFA-BA81-CE2E9B4F24EE}" name="id" dataDxfId="28"/>
    <tableColumn id="2" xr3:uid="{6249FD10-56E6-4708-BB34-1E2EDE69A97E}" name="empresa" dataDxfId="27"/>
    <tableColumn id="3" xr3:uid="{E160D29E-09CB-480A-8D30-B3E4B668E315}" name="representante" dataDxfId="26"/>
    <tableColumn id="4" xr3:uid="{B31E2F5F-31A4-416A-9779-4C6437CA5B96}" name="instagram" dataDxfId="25"/>
    <tableColumn id="5" xr3:uid="{59C99A81-B7EC-4571-BD27-D55CE069FB38}" name="whatsapp" dataDxfId="24"/>
    <tableColumn id="6" xr3:uid="{F4E581E9-F2B1-4B8D-96F9-B51448958745}" name="pagina_web" dataDxfId="2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C9EEB7-F52C-448A-BD61-27717ECAB6BE}" name="Tabla134" displayName="Tabla134" ref="A2:J147" totalsRowShown="0" headerRowDxfId="9" dataDxfId="8">
  <autoFilter ref="A2:J147" xr:uid="{01C9EEB7-F52C-448A-BD61-27717ECAB6BE}"/>
  <sortState xmlns:xlrd2="http://schemas.microsoft.com/office/spreadsheetml/2017/richdata2" ref="A3:J147">
    <sortCondition ref="B2:B147"/>
  </sortState>
  <tableColumns count="10">
    <tableColumn id="1" xr3:uid="{6B756A4F-73DA-4405-9551-FA3B77521B0B}" name="ID" dataDxfId="16"/>
    <tableColumn id="2" xr3:uid="{0BFF9F46-AEF0-4132-A586-DF403B5D617A}" name="ID_EMPRESA" dataDxfId="15"/>
    <tableColumn id="3" xr3:uid="{C9AA2A09-4911-4686-8625-2A7E484162C2}" name="TIPO" dataDxfId="14"/>
    <tableColumn id="4" xr3:uid="{C6824532-6B6B-4D10-9708-D4579D643481}" name="MARCA" dataDxfId="13"/>
    <tableColumn id="11" xr3:uid="{BB9FD5A1-47FF-41EB-933A-01E65E0A9F81}" name="MODELO" dataDxfId="7"/>
    <tableColumn id="5" xr3:uid="{DA45CB9D-990B-45B6-AB5D-295E90067766}" name="DESCRIPCION" dataDxfId="5"/>
    <tableColumn id="10" xr3:uid="{E60C75FD-A2E5-4540-853A-47F2E491A7B8}" name="PRECIO" dataDxfId="6"/>
    <tableColumn id="9" xr3:uid="{24CEF11C-6AD0-4DAB-8B5C-BE26BE388064}" name="FECHA_REG" dataDxfId="12"/>
    <tableColumn id="7" xr3:uid="{364FCF64-3656-4D07-9460-8C7B3AB272A9}" name="CANTIDAD" dataDxfId="11"/>
    <tableColumn id="6" xr3:uid="{5269EF4B-594B-49B1-9366-B2998518EC14}" name="imagen" dataDxfId="10">
      <calculatedColumnFormula>"1-FOTOS_IMAGENES/computadoras/"&amp;Tabla134[[#This Row],[MARCA]]&amp;" "&amp;Tabla134[[#This Row],[MODELO]]&amp;"/"&amp;Tabla134[[#This Row],[MARCA]]&amp;" "&amp;Tabla134[[#This Row],[MODELO]]&amp;".jpg"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D568BF-8D5E-4357-9E8B-DF33DCE7E100}" name="Tabla1345" displayName="Tabla1345" ref="A2:I230" totalsRowShown="0" headerRowDxfId="22" dataDxfId="21">
  <autoFilter ref="A2:I230" xr:uid="{1DD568BF-8D5E-4357-9E8B-DF33DCE7E100}"/>
  <sortState xmlns:xlrd2="http://schemas.microsoft.com/office/spreadsheetml/2017/richdata2" ref="A3:I230">
    <sortCondition ref="A2:A230"/>
  </sortState>
  <tableColumns count="9">
    <tableColumn id="1" xr3:uid="{9770BE41-C874-4857-9A1D-35CD74A6440A}" name="ID" dataDxfId="20"/>
    <tableColumn id="2" xr3:uid="{03FBDCEA-3495-4F0E-9CD4-0B7CD109E12A}" name="ID_EMPRESA" dataDxfId="19"/>
    <tableColumn id="3" xr3:uid="{B158992F-9039-4836-B767-F8427BC6A90E}" name="CATEGORIA" dataDxfId="2"/>
    <tableColumn id="4" xr3:uid="{270E88B7-6B31-4B1F-B591-F3423C537726}" name="MARCA_MODELO" dataDxfId="0"/>
    <tableColumn id="5" xr3:uid="{F7426F89-7E9A-48D3-8132-137AC4E267E6}" name="DESCRIPCION" dataDxfId="1"/>
    <tableColumn id="10" xr3:uid="{4C64194A-E6CA-42AF-AB93-13B8F25360B4}" name="PRECIO" dataDxfId="18"/>
    <tableColumn id="9" xr3:uid="{C199B2BA-D903-4DCC-AA0F-6C516CD03999}" name="FECHA_REG" dataDxfId="17"/>
    <tableColumn id="7" xr3:uid="{1D3B839B-4437-41C4-AE26-7881DC3F0C46}" name="CANTIDAD2" dataDxfId="4"/>
    <tableColumn id="6" xr3:uid="{77D9C7D8-6756-4C4A-898F-5BEF41678F54}" name="IMAGEN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DD31-92A1-4E57-B851-E268DEA23B1B}">
  <dimension ref="C2:C147"/>
  <sheetViews>
    <sheetView workbookViewId="0">
      <selection activeCell="C2" sqref="C2:C147"/>
    </sheetView>
  </sheetViews>
  <sheetFormatPr baseColWidth="10" defaultRowHeight="15" x14ac:dyDescent="0.25"/>
  <cols>
    <col min="1" max="16384" width="11.42578125" style="1"/>
  </cols>
  <sheetData>
    <row r="2" spans="3:3" x14ac:dyDescent="0.25">
      <c r="C2" s="1" t="s">
        <v>500</v>
      </c>
    </row>
    <row r="3" spans="3:3" x14ac:dyDescent="0.25">
      <c r="C3" s="1" t="s">
        <v>501</v>
      </c>
    </row>
    <row r="4" spans="3:3" x14ac:dyDescent="0.25">
      <c r="C4" s="1" t="s">
        <v>502</v>
      </c>
    </row>
    <row r="5" spans="3:3" x14ac:dyDescent="0.25">
      <c r="C5" s="1" t="s">
        <v>493</v>
      </c>
    </row>
    <row r="6" spans="3:3" x14ac:dyDescent="0.25">
      <c r="C6" s="1" t="s">
        <v>494</v>
      </c>
    </row>
    <row r="7" spans="3:3" x14ac:dyDescent="0.25">
      <c r="C7" s="1" t="s">
        <v>503</v>
      </c>
    </row>
    <row r="8" spans="3:3" x14ac:dyDescent="0.25">
      <c r="C8" s="1" t="s">
        <v>495</v>
      </c>
    </row>
    <row r="9" spans="3:3" x14ac:dyDescent="0.25">
      <c r="C9" s="1" t="s">
        <v>495</v>
      </c>
    </row>
    <row r="10" spans="3:3" x14ac:dyDescent="0.25">
      <c r="C10" s="1" t="s">
        <v>504</v>
      </c>
    </row>
    <row r="11" spans="3:3" x14ac:dyDescent="0.25">
      <c r="C11" s="1" t="s">
        <v>496</v>
      </c>
    </row>
    <row r="12" spans="3:3" x14ac:dyDescent="0.25">
      <c r="C12" s="1" t="s">
        <v>496</v>
      </c>
    </row>
    <row r="13" spans="3:3" x14ac:dyDescent="0.25">
      <c r="C13" s="1" t="s">
        <v>497</v>
      </c>
    </row>
    <row r="14" spans="3:3" x14ac:dyDescent="0.25">
      <c r="C14" s="1" t="s">
        <v>497</v>
      </c>
    </row>
    <row r="15" spans="3:3" x14ac:dyDescent="0.25">
      <c r="C15" s="1" t="s">
        <v>498</v>
      </c>
    </row>
    <row r="16" spans="3:3" x14ac:dyDescent="0.25">
      <c r="C16" s="1" t="s">
        <v>499</v>
      </c>
    </row>
    <row r="17" spans="3:3" x14ac:dyDescent="0.25">
      <c r="C17" s="1" t="s">
        <v>505</v>
      </c>
    </row>
    <row r="18" spans="3:3" x14ac:dyDescent="0.25">
      <c r="C18" s="1" t="s">
        <v>505</v>
      </c>
    </row>
    <row r="19" spans="3:3" x14ac:dyDescent="0.25">
      <c r="C19" s="1" t="s">
        <v>505</v>
      </c>
    </row>
    <row r="20" spans="3:3" x14ac:dyDescent="0.25">
      <c r="C20" s="1" t="s">
        <v>506</v>
      </c>
    </row>
    <row r="21" spans="3:3" x14ac:dyDescent="0.25">
      <c r="C21" s="1" t="s">
        <v>506</v>
      </c>
    </row>
    <row r="22" spans="3:3" x14ac:dyDescent="0.25">
      <c r="C22" s="1" t="s">
        <v>508</v>
      </c>
    </row>
    <row r="23" spans="3:3" x14ac:dyDescent="0.25">
      <c r="C23" s="1" t="s">
        <v>508</v>
      </c>
    </row>
    <row r="24" spans="3:3" x14ac:dyDescent="0.25">
      <c r="C24" s="1" t="s">
        <v>507</v>
      </c>
    </row>
    <row r="25" spans="3:3" x14ac:dyDescent="0.25">
      <c r="C25" s="1" t="s">
        <v>507</v>
      </c>
    </row>
    <row r="26" spans="3:3" x14ac:dyDescent="0.25">
      <c r="C26" s="1" t="s">
        <v>519</v>
      </c>
    </row>
    <row r="27" spans="3:3" x14ac:dyDescent="0.25">
      <c r="C27" s="1" t="s">
        <v>519</v>
      </c>
    </row>
    <row r="28" spans="3:3" x14ac:dyDescent="0.25">
      <c r="C28" s="1" t="s">
        <v>514</v>
      </c>
    </row>
    <row r="29" spans="3:3" x14ac:dyDescent="0.25">
      <c r="C29" s="1" t="s">
        <v>516</v>
      </c>
    </row>
    <row r="30" spans="3:3" x14ac:dyDescent="0.25">
      <c r="C30" s="1" t="s">
        <v>510</v>
      </c>
    </row>
    <row r="31" spans="3:3" x14ac:dyDescent="0.25">
      <c r="C31" s="1" t="s">
        <v>509</v>
      </c>
    </row>
    <row r="32" spans="3:3" x14ac:dyDescent="0.25">
      <c r="C32" s="1" t="s">
        <v>509</v>
      </c>
    </row>
    <row r="33" spans="3:3" x14ac:dyDescent="0.25">
      <c r="C33" s="1" t="s">
        <v>511</v>
      </c>
    </row>
    <row r="34" spans="3:3" x14ac:dyDescent="0.25">
      <c r="C34" s="1" t="s">
        <v>513</v>
      </c>
    </row>
    <row r="35" spans="3:3" x14ac:dyDescent="0.25">
      <c r="C35" s="1" t="s">
        <v>513</v>
      </c>
    </row>
    <row r="36" spans="3:3" x14ac:dyDescent="0.25">
      <c r="C36" s="1" t="s">
        <v>513</v>
      </c>
    </row>
    <row r="37" spans="3:3" x14ac:dyDescent="0.25">
      <c r="C37" s="1" t="s">
        <v>512</v>
      </c>
    </row>
    <row r="38" spans="3:3" x14ac:dyDescent="0.25">
      <c r="C38" s="1" t="s">
        <v>517</v>
      </c>
    </row>
    <row r="39" spans="3:3" x14ac:dyDescent="0.25">
      <c r="C39" s="1" t="s">
        <v>517</v>
      </c>
    </row>
    <row r="40" spans="3:3" x14ac:dyDescent="0.25">
      <c r="C40" s="1" t="s">
        <v>518</v>
      </c>
    </row>
    <row r="41" spans="3:3" x14ac:dyDescent="0.25">
      <c r="C41" s="1" t="s">
        <v>518</v>
      </c>
    </row>
    <row r="42" spans="3:3" x14ac:dyDescent="0.25">
      <c r="C42" s="1" t="s">
        <v>515</v>
      </c>
    </row>
    <row r="43" spans="3:3" x14ac:dyDescent="0.25">
      <c r="C43" s="1" t="s">
        <v>515</v>
      </c>
    </row>
    <row r="44" spans="3:3" x14ac:dyDescent="0.25">
      <c r="C44" s="1" t="s">
        <v>522</v>
      </c>
    </row>
    <row r="45" spans="3:3" x14ac:dyDescent="0.25">
      <c r="C45" s="1" t="s">
        <v>522</v>
      </c>
    </row>
    <row r="46" spans="3:3" x14ac:dyDescent="0.25">
      <c r="C46" s="1" t="s">
        <v>522</v>
      </c>
    </row>
    <row r="47" spans="3:3" x14ac:dyDescent="0.25">
      <c r="C47" s="1" t="s">
        <v>530</v>
      </c>
    </row>
    <row r="48" spans="3:3" x14ac:dyDescent="0.25">
      <c r="C48" s="1" t="s">
        <v>530</v>
      </c>
    </row>
    <row r="49" spans="3:3" x14ac:dyDescent="0.25">
      <c r="C49" s="1" t="s">
        <v>530</v>
      </c>
    </row>
    <row r="50" spans="3:3" x14ac:dyDescent="0.25">
      <c r="C50" s="1" t="s">
        <v>531</v>
      </c>
    </row>
    <row r="51" spans="3:3" x14ac:dyDescent="0.25">
      <c r="C51" s="1" t="s">
        <v>531</v>
      </c>
    </row>
    <row r="52" spans="3:3" x14ac:dyDescent="0.25">
      <c r="C52" s="1" t="s">
        <v>531</v>
      </c>
    </row>
    <row r="53" spans="3:3" x14ac:dyDescent="0.25">
      <c r="C53" s="1" t="s">
        <v>523</v>
      </c>
    </row>
    <row r="54" spans="3:3" x14ac:dyDescent="0.25">
      <c r="C54" s="1" t="s">
        <v>523</v>
      </c>
    </row>
    <row r="55" spans="3:3" x14ac:dyDescent="0.25">
      <c r="C55" s="1" t="s">
        <v>523</v>
      </c>
    </row>
    <row r="56" spans="3:3" x14ac:dyDescent="0.25">
      <c r="C56" s="1" t="s">
        <v>523</v>
      </c>
    </row>
    <row r="57" spans="3:3" x14ac:dyDescent="0.25">
      <c r="C57" s="1" t="s">
        <v>521</v>
      </c>
    </row>
    <row r="58" spans="3:3" x14ac:dyDescent="0.25">
      <c r="C58" s="1" t="s">
        <v>521</v>
      </c>
    </row>
    <row r="59" spans="3:3" x14ac:dyDescent="0.25">
      <c r="C59" s="1" t="s">
        <v>525</v>
      </c>
    </row>
    <row r="60" spans="3:3" x14ac:dyDescent="0.25">
      <c r="C60" s="1" t="s">
        <v>525</v>
      </c>
    </row>
    <row r="61" spans="3:3" x14ac:dyDescent="0.25">
      <c r="C61" s="1" t="s">
        <v>525</v>
      </c>
    </row>
    <row r="62" spans="3:3" x14ac:dyDescent="0.25">
      <c r="C62" s="1" t="s">
        <v>526</v>
      </c>
    </row>
    <row r="63" spans="3:3" x14ac:dyDescent="0.25">
      <c r="C63" s="1" t="s">
        <v>526</v>
      </c>
    </row>
    <row r="64" spans="3:3" x14ac:dyDescent="0.25">
      <c r="C64" s="1" t="s">
        <v>526</v>
      </c>
    </row>
    <row r="65" spans="3:3" x14ac:dyDescent="0.25">
      <c r="C65" s="1" t="s">
        <v>527</v>
      </c>
    </row>
    <row r="66" spans="3:3" x14ac:dyDescent="0.25">
      <c r="C66" s="1" t="s">
        <v>529</v>
      </c>
    </row>
    <row r="67" spans="3:3" x14ac:dyDescent="0.25">
      <c r="C67" s="1" t="s">
        <v>529</v>
      </c>
    </row>
    <row r="68" spans="3:3" x14ac:dyDescent="0.25">
      <c r="C68" s="1" t="s">
        <v>520</v>
      </c>
    </row>
    <row r="69" spans="3:3" x14ac:dyDescent="0.25">
      <c r="C69" s="1" t="s">
        <v>528</v>
      </c>
    </row>
    <row r="70" spans="3:3" x14ac:dyDescent="0.25">
      <c r="C70" s="1" t="s">
        <v>524</v>
      </c>
    </row>
    <row r="71" spans="3:3" x14ac:dyDescent="0.25">
      <c r="C71" s="1" t="s">
        <v>524</v>
      </c>
    </row>
    <row r="72" spans="3:3" x14ac:dyDescent="0.25">
      <c r="C72" s="1" t="s">
        <v>524</v>
      </c>
    </row>
    <row r="73" spans="3:3" x14ac:dyDescent="0.25">
      <c r="C73" s="1" t="s">
        <v>540</v>
      </c>
    </row>
    <row r="74" spans="3:3" x14ac:dyDescent="0.25">
      <c r="C74" s="1" t="s">
        <v>544</v>
      </c>
    </row>
    <row r="75" spans="3:3" x14ac:dyDescent="0.25">
      <c r="C75" s="1" t="s">
        <v>534</v>
      </c>
    </row>
    <row r="76" spans="3:3" x14ac:dyDescent="0.25">
      <c r="C76" s="1" t="s">
        <v>536</v>
      </c>
    </row>
    <row r="77" spans="3:3" x14ac:dyDescent="0.25">
      <c r="C77" s="1" t="s">
        <v>536</v>
      </c>
    </row>
    <row r="78" spans="3:3" x14ac:dyDescent="0.25">
      <c r="C78" s="1" t="s">
        <v>536</v>
      </c>
    </row>
    <row r="79" spans="3:3" x14ac:dyDescent="0.25">
      <c r="C79" s="1" t="s">
        <v>545</v>
      </c>
    </row>
    <row r="80" spans="3:3" x14ac:dyDescent="0.25">
      <c r="C80" s="1" t="s">
        <v>535</v>
      </c>
    </row>
    <row r="81" spans="3:3" x14ac:dyDescent="0.25">
      <c r="C81" s="1" t="s">
        <v>535</v>
      </c>
    </row>
    <row r="82" spans="3:3" x14ac:dyDescent="0.25">
      <c r="C82" s="1" t="s">
        <v>538</v>
      </c>
    </row>
    <row r="83" spans="3:3" x14ac:dyDescent="0.25">
      <c r="C83" s="1" t="s">
        <v>538</v>
      </c>
    </row>
    <row r="84" spans="3:3" x14ac:dyDescent="0.25">
      <c r="C84" s="1" t="s">
        <v>539</v>
      </c>
    </row>
    <row r="85" spans="3:3" x14ac:dyDescent="0.25">
      <c r="C85" s="1" t="s">
        <v>539</v>
      </c>
    </row>
    <row r="86" spans="3:3" x14ac:dyDescent="0.25">
      <c r="C86" s="1" t="s">
        <v>537</v>
      </c>
    </row>
    <row r="87" spans="3:3" x14ac:dyDescent="0.25">
      <c r="C87" s="1" t="s">
        <v>537</v>
      </c>
    </row>
    <row r="88" spans="3:3" x14ac:dyDescent="0.25">
      <c r="C88" s="1" t="s">
        <v>533</v>
      </c>
    </row>
    <row r="89" spans="3:3" x14ac:dyDescent="0.25">
      <c r="C89" s="1" t="s">
        <v>546</v>
      </c>
    </row>
    <row r="90" spans="3:3" x14ac:dyDescent="0.25">
      <c r="C90" s="1" t="s">
        <v>543</v>
      </c>
    </row>
    <row r="91" spans="3:3" x14ac:dyDescent="0.25">
      <c r="C91" s="1" t="s">
        <v>541</v>
      </c>
    </row>
    <row r="92" spans="3:3" x14ac:dyDescent="0.25">
      <c r="C92" s="1" t="s">
        <v>541</v>
      </c>
    </row>
    <row r="93" spans="3:3" x14ac:dyDescent="0.25">
      <c r="C93" s="1" t="s">
        <v>542</v>
      </c>
    </row>
    <row r="94" spans="3:3" x14ac:dyDescent="0.25">
      <c r="C94" s="1" t="s">
        <v>542</v>
      </c>
    </row>
    <row r="95" spans="3:3" x14ac:dyDescent="0.25">
      <c r="C95" s="1" t="s">
        <v>547</v>
      </c>
    </row>
    <row r="96" spans="3:3" x14ac:dyDescent="0.25">
      <c r="C96" s="1" t="s">
        <v>532</v>
      </c>
    </row>
    <row r="97" spans="3:3" x14ac:dyDescent="0.25">
      <c r="C97" s="1" t="s">
        <v>548</v>
      </c>
    </row>
    <row r="98" spans="3:3" x14ac:dyDescent="0.25">
      <c r="C98" s="1" t="s">
        <v>548</v>
      </c>
    </row>
    <row r="99" spans="3:3" x14ac:dyDescent="0.25">
      <c r="C99" s="1" t="s">
        <v>548</v>
      </c>
    </row>
    <row r="100" spans="3:3" x14ac:dyDescent="0.25">
      <c r="C100" s="1" t="s">
        <v>548</v>
      </c>
    </row>
    <row r="101" spans="3:3" x14ac:dyDescent="0.25">
      <c r="C101" s="1" t="s">
        <v>554</v>
      </c>
    </row>
    <row r="102" spans="3:3" x14ac:dyDescent="0.25">
      <c r="C102" s="1" t="s">
        <v>554</v>
      </c>
    </row>
    <row r="103" spans="3:3" x14ac:dyDescent="0.25">
      <c r="C103" s="1" t="s">
        <v>554</v>
      </c>
    </row>
    <row r="104" spans="3:3" x14ac:dyDescent="0.25">
      <c r="C104" s="1" t="s">
        <v>557</v>
      </c>
    </row>
    <row r="105" spans="3:3" x14ac:dyDescent="0.25">
      <c r="C105" s="1" t="s">
        <v>557</v>
      </c>
    </row>
    <row r="106" spans="3:3" x14ac:dyDescent="0.25">
      <c r="C106" s="1" t="s">
        <v>557</v>
      </c>
    </row>
    <row r="107" spans="3:3" x14ac:dyDescent="0.25">
      <c r="C107" s="1" t="s">
        <v>553</v>
      </c>
    </row>
    <row r="108" spans="3:3" x14ac:dyDescent="0.25">
      <c r="C108" s="1" t="s">
        <v>553</v>
      </c>
    </row>
    <row r="109" spans="3:3" x14ac:dyDescent="0.25">
      <c r="C109" s="1" t="s">
        <v>558</v>
      </c>
    </row>
    <row r="110" spans="3:3" x14ac:dyDescent="0.25">
      <c r="C110" s="1" t="s">
        <v>558</v>
      </c>
    </row>
    <row r="111" spans="3:3" x14ac:dyDescent="0.25">
      <c r="C111" s="1" t="s">
        <v>551</v>
      </c>
    </row>
    <row r="112" spans="3:3" x14ac:dyDescent="0.25">
      <c r="C112" s="1" t="s">
        <v>551</v>
      </c>
    </row>
    <row r="113" spans="3:3" x14ac:dyDescent="0.25">
      <c r="C113" s="1" t="s">
        <v>549</v>
      </c>
    </row>
    <row r="114" spans="3:3" x14ac:dyDescent="0.25">
      <c r="C114" s="1" t="s">
        <v>549</v>
      </c>
    </row>
    <row r="115" spans="3:3" x14ac:dyDescent="0.25">
      <c r="C115" s="1" t="s">
        <v>549</v>
      </c>
    </row>
    <row r="116" spans="3:3" x14ac:dyDescent="0.25">
      <c r="C116" s="1" t="s">
        <v>552</v>
      </c>
    </row>
    <row r="117" spans="3:3" x14ac:dyDescent="0.25">
      <c r="C117" s="1" t="s">
        <v>552</v>
      </c>
    </row>
    <row r="118" spans="3:3" x14ac:dyDescent="0.25">
      <c r="C118" s="1" t="s">
        <v>556</v>
      </c>
    </row>
    <row r="119" spans="3:3" x14ac:dyDescent="0.25">
      <c r="C119" s="1" t="s">
        <v>556</v>
      </c>
    </row>
    <row r="120" spans="3:3" x14ac:dyDescent="0.25">
      <c r="C120" s="1" t="s">
        <v>550</v>
      </c>
    </row>
    <row r="121" spans="3:3" x14ac:dyDescent="0.25">
      <c r="C121" s="1" t="s">
        <v>550</v>
      </c>
    </row>
    <row r="122" spans="3:3" x14ac:dyDescent="0.25">
      <c r="C122" s="1" t="s">
        <v>550</v>
      </c>
    </row>
    <row r="123" spans="3:3" x14ac:dyDescent="0.25">
      <c r="C123" s="1" t="s">
        <v>555</v>
      </c>
    </row>
    <row r="124" spans="3:3" x14ac:dyDescent="0.25">
      <c r="C124" s="1" t="s">
        <v>560</v>
      </c>
    </row>
    <row r="125" spans="3:3" x14ac:dyDescent="0.25">
      <c r="C125" s="1" t="s">
        <v>560</v>
      </c>
    </row>
    <row r="126" spans="3:3" x14ac:dyDescent="0.25">
      <c r="C126" s="1" t="s">
        <v>560</v>
      </c>
    </row>
    <row r="127" spans="3:3" x14ac:dyDescent="0.25">
      <c r="C127" s="1" t="s">
        <v>562</v>
      </c>
    </row>
    <row r="128" spans="3:3" x14ac:dyDescent="0.25">
      <c r="C128" s="1" t="s">
        <v>562</v>
      </c>
    </row>
    <row r="129" spans="3:3" x14ac:dyDescent="0.25">
      <c r="C129" s="1" t="s">
        <v>562</v>
      </c>
    </row>
    <row r="130" spans="3:3" x14ac:dyDescent="0.25">
      <c r="C130" s="1" t="s">
        <v>562</v>
      </c>
    </row>
    <row r="131" spans="3:3" x14ac:dyDescent="0.25">
      <c r="C131" s="1" t="s">
        <v>564</v>
      </c>
    </row>
    <row r="132" spans="3:3" x14ac:dyDescent="0.25">
      <c r="C132" s="1" t="s">
        <v>564</v>
      </c>
    </row>
    <row r="133" spans="3:3" x14ac:dyDescent="0.25">
      <c r="C133" s="1" t="s">
        <v>564</v>
      </c>
    </row>
    <row r="134" spans="3:3" x14ac:dyDescent="0.25">
      <c r="C134" s="1" t="s">
        <v>563</v>
      </c>
    </row>
    <row r="135" spans="3:3" x14ac:dyDescent="0.25">
      <c r="C135" s="1" t="s">
        <v>563</v>
      </c>
    </row>
    <row r="136" spans="3:3" x14ac:dyDescent="0.25">
      <c r="C136" s="1" t="s">
        <v>563</v>
      </c>
    </row>
    <row r="137" spans="3:3" x14ac:dyDescent="0.25">
      <c r="C137" s="1" t="s">
        <v>561</v>
      </c>
    </row>
    <row r="138" spans="3:3" x14ac:dyDescent="0.25">
      <c r="C138" s="1" t="s">
        <v>561</v>
      </c>
    </row>
    <row r="139" spans="3:3" x14ac:dyDescent="0.25">
      <c r="C139" s="1" t="s">
        <v>565</v>
      </c>
    </row>
    <row r="140" spans="3:3" x14ac:dyDescent="0.25">
      <c r="C140" s="1" t="s">
        <v>565</v>
      </c>
    </row>
    <row r="141" spans="3:3" x14ac:dyDescent="0.25">
      <c r="C141" s="1" t="s">
        <v>565</v>
      </c>
    </row>
    <row r="142" spans="3:3" x14ac:dyDescent="0.25">
      <c r="C142" s="1" t="s">
        <v>559</v>
      </c>
    </row>
    <row r="143" spans="3:3" x14ac:dyDescent="0.25">
      <c r="C143" s="1" t="s">
        <v>559</v>
      </c>
    </row>
    <row r="144" spans="3:3" x14ac:dyDescent="0.25">
      <c r="C144" s="1" t="s">
        <v>567</v>
      </c>
    </row>
    <row r="145" spans="3:3" x14ac:dyDescent="0.25">
      <c r="C145" s="1" t="s">
        <v>567</v>
      </c>
    </row>
    <row r="146" spans="3:3" x14ac:dyDescent="0.25">
      <c r="C146" s="1" t="s">
        <v>566</v>
      </c>
    </row>
    <row r="147" spans="3:3" x14ac:dyDescent="0.25">
      <c r="C147" s="1" t="s">
        <v>566</v>
      </c>
    </row>
  </sheetData>
  <sortState xmlns:xlrd2="http://schemas.microsoft.com/office/spreadsheetml/2017/richdata2" ref="C2:C147">
    <sortCondition ref="C2:C14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E459-481E-4CEC-B539-D98AD561A444}">
  <dimension ref="A1:F22"/>
  <sheetViews>
    <sheetView workbookViewId="0">
      <selection activeCell="H13" sqref="H13"/>
    </sheetView>
  </sheetViews>
  <sheetFormatPr baseColWidth="10" defaultRowHeight="15" x14ac:dyDescent="0.25"/>
  <cols>
    <col min="1" max="1" width="11.42578125" style="1"/>
    <col min="2" max="2" width="19.7109375" style="1" customWidth="1"/>
    <col min="3" max="3" width="18.85546875" style="1" customWidth="1"/>
    <col min="4" max="4" width="16.28515625" style="1" customWidth="1"/>
    <col min="5" max="5" width="38.5703125" style="1" customWidth="1"/>
    <col min="6" max="6" width="22.42578125" style="1" customWidth="1"/>
    <col min="7" max="16384" width="11.42578125" style="1"/>
  </cols>
  <sheetData>
    <row r="1" spans="1:6" ht="18" x14ac:dyDescent="0.25">
      <c r="A1" s="9" t="s">
        <v>133</v>
      </c>
      <c r="B1" s="9"/>
      <c r="C1" s="9"/>
      <c r="D1" s="9"/>
      <c r="E1" s="9"/>
      <c r="F1" s="9"/>
    </row>
    <row r="2" spans="1:6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</row>
    <row r="3" spans="1:6" hidden="1" x14ac:dyDescent="0.25">
      <c r="A3" s="1">
        <v>1</v>
      </c>
      <c r="B3" s="1" t="s">
        <v>58</v>
      </c>
      <c r="C3" s="1" t="s">
        <v>59</v>
      </c>
      <c r="D3" s="1" t="s">
        <v>59</v>
      </c>
      <c r="E3" s="1" t="s">
        <v>60</v>
      </c>
      <c r="F3" s="1" t="s">
        <v>59</v>
      </c>
    </row>
    <row r="4" spans="1:6" hidden="1" x14ac:dyDescent="0.25">
      <c r="A4" s="1">
        <v>2</v>
      </c>
      <c r="B4" s="1" t="s">
        <v>61</v>
      </c>
      <c r="C4" s="11" t="s">
        <v>62</v>
      </c>
      <c r="D4" s="1" t="s">
        <v>63</v>
      </c>
      <c r="E4" s="1" t="s">
        <v>85</v>
      </c>
      <c r="F4" s="1" t="s">
        <v>64</v>
      </c>
    </row>
    <row r="5" spans="1:6" x14ac:dyDescent="0.25">
      <c r="A5" s="1">
        <v>3</v>
      </c>
      <c r="B5" s="1" t="s">
        <v>65</v>
      </c>
      <c r="C5" s="1" t="s">
        <v>84</v>
      </c>
      <c r="D5" s="1" t="s">
        <v>66</v>
      </c>
      <c r="E5" s="1" t="s">
        <v>83</v>
      </c>
      <c r="F5" s="1" t="s">
        <v>69</v>
      </c>
    </row>
    <row r="6" spans="1:6" x14ac:dyDescent="0.25">
      <c r="A6" s="1">
        <v>4</v>
      </c>
      <c r="B6" s="1" t="s">
        <v>67</v>
      </c>
      <c r="C6" s="1" t="s">
        <v>73</v>
      </c>
      <c r="D6" s="1" t="s">
        <v>68</v>
      </c>
      <c r="E6" s="1" t="s">
        <v>74</v>
      </c>
      <c r="F6" s="1" t="s">
        <v>69</v>
      </c>
    </row>
    <row r="7" spans="1:6" hidden="1" x14ac:dyDescent="0.25">
      <c r="A7" s="1">
        <v>5</v>
      </c>
      <c r="B7" s="1" t="s">
        <v>70</v>
      </c>
      <c r="C7" s="11" t="s">
        <v>71</v>
      </c>
      <c r="D7" s="1" t="s">
        <v>72</v>
      </c>
      <c r="E7" s="1" t="s">
        <v>492</v>
      </c>
      <c r="F7" s="1" t="s">
        <v>64</v>
      </c>
    </row>
    <row r="8" spans="1:6" x14ac:dyDescent="0.25">
      <c r="A8" s="1">
        <v>6</v>
      </c>
      <c r="B8" s="1" t="s">
        <v>75</v>
      </c>
      <c r="C8" s="1" t="s">
        <v>76</v>
      </c>
      <c r="D8" s="1" t="s">
        <v>66</v>
      </c>
      <c r="E8" s="1" t="s">
        <v>77</v>
      </c>
      <c r="F8" s="1" t="s">
        <v>69</v>
      </c>
    </row>
    <row r="9" spans="1:6" x14ac:dyDescent="0.25">
      <c r="A9" s="1">
        <v>7</v>
      </c>
      <c r="B9" s="1" t="s">
        <v>78</v>
      </c>
      <c r="C9" s="1" t="s">
        <v>79</v>
      </c>
      <c r="D9" s="1" t="s">
        <v>72</v>
      </c>
      <c r="E9" s="1" t="s">
        <v>80</v>
      </c>
      <c r="F9" s="1" t="s">
        <v>69</v>
      </c>
    </row>
    <row r="10" spans="1:6" hidden="1" x14ac:dyDescent="0.25">
      <c r="A10" s="1">
        <v>8</v>
      </c>
      <c r="B10" s="1" t="s">
        <v>81</v>
      </c>
      <c r="C10" s="11" t="s">
        <v>82</v>
      </c>
      <c r="D10" s="1" t="s">
        <v>86</v>
      </c>
      <c r="E10" s="1" t="s">
        <v>87</v>
      </c>
      <c r="F10" s="1" t="s">
        <v>64</v>
      </c>
    </row>
    <row r="11" spans="1:6" hidden="1" x14ac:dyDescent="0.25">
      <c r="A11" s="1">
        <v>9</v>
      </c>
      <c r="B11" s="1" t="s">
        <v>88</v>
      </c>
      <c r="C11" s="11" t="s">
        <v>89</v>
      </c>
      <c r="D11" s="1" t="s">
        <v>90</v>
      </c>
      <c r="E11" s="1" t="s">
        <v>91</v>
      </c>
      <c r="F11" s="1" t="s">
        <v>64</v>
      </c>
    </row>
    <row r="12" spans="1:6" hidden="1" x14ac:dyDescent="0.25">
      <c r="A12" s="1">
        <v>10</v>
      </c>
      <c r="B12" s="1" t="s">
        <v>92</v>
      </c>
      <c r="C12" s="11" t="s">
        <v>93</v>
      </c>
      <c r="D12" s="1" t="s">
        <v>101</v>
      </c>
      <c r="E12" s="1" t="s">
        <v>102</v>
      </c>
      <c r="F12" s="1" t="s">
        <v>64</v>
      </c>
    </row>
    <row r="13" spans="1:6" x14ac:dyDescent="0.25">
      <c r="A13" s="1">
        <v>11</v>
      </c>
      <c r="B13" s="1" t="s">
        <v>94</v>
      </c>
      <c r="C13" s="1" t="s">
        <v>95</v>
      </c>
      <c r="D13" s="1" t="s">
        <v>116</v>
      </c>
      <c r="E13" s="1" t="s">
        <v>96</v>
      </c>
      <c r="F13" s="1" t="s">
        <v>69</v>
      </c>
    </row>
    <row r="14" spans="1:6" hidden="1" x14ac:dyDescent="0.25">
      <c r="A14" s="1">
        <v>12</v>
      </c>
      <c r="B14" s="1" t="s">
        <v>97</v>
      </c>
      <c r="C14" s="11" t="s">
        <v>98</v>
      </c>
      <c r="D14" s="1" t="s">
        <v>117</v>
      </c>
      <c r="E14" s="1" t="s">
        <v>123</v>
      </c>
      <c r="F14" s="1" t="s">
        <v>64</v>
      </c>
    </row>
    <row r="15" spans="1:6" x14ac:dyDescent="0.25">
      <c r="A15" s="1">
        <v>13</v>
      </c>
      <c r="B15" s="1" t="s">
        <v>99</v>
      </c>
      <c r="C15" s="1" t="s">
        <v>100</v>
      </c>
      <c r="D15" s="1" t="s">
        <v>122</v>
      </c>
      <c r="E15" s="1" t="s">
        <v>124</v>
      </c>
      <c r="F15" s="1" t="s">
        <v>69</v>
      </c>
    </row>
    <row r="16" spans="1:6" x14ac:dyDescent="0.25">
      <c r="A16" s="1">
        <v>14</v>
      </c>
      <c r="B16" s="1" t="s">
        <v>103</v>
      </c>
      <c r="C16" s="1" t="s">
        <v>104</v>
      </c>
      <c r="D16" s="1" t="s">
        <v>117</v>
      </c>
      <c r="E16" s="1" t="s">
        <v>105</v>
      </c>
      <c r="F16" s="1" t="s">
        <v>69</v>
      </c>
    </row>
    <row r="17" spans="1:6" x14ac:dyDescent="0.25">
      <c r="A17" s="1">
        <v>15</v>
      </c>
      <c r="B17" s="1" t="s">
        <v>106</v>
      </c>
      <c r="C17" s="1" t="s">
        <v>107</v>
      </c>
      <c r="D17" s="1" t="s">
        <v>118</v>
      </c>
      <c r="E17" s="1" t="s">
        <v>108</v>
      </c>
      <c r="F17" s="1" t="s">
        <v>69</v>
      </c>
    </row>
    <row r="18" spans="1:6" x14ac:dyDescent="0.25">
      <c r="A18" s="1">
        <v>16</v>
      </c>
      <c r="B18" s="1" t="s">
        <v>109</v>
      </c>
      <c r="C18" s="1" t="s">
        <v>110</v>
      </c>
      <c r="D18" s="1" t="s">
        <v>119</v>
      </c>
      <c r="E18" s="1" t="s">
        <v>125</v>
      </c>
      <c r="F18" s="1" t="s">
        <v>69</v>
      </c>
    </row>
    <row r="19" spans="1:6" hidden="1" x14ac:dyDescent="0.25">
      <c r="A19" s="1">
        <v>17</v>
      </c>
      <c r="B19" s="1" t="s">
        <v>111</v>
      </c>
      <c r="C19" s="11" t="s">
        <v>112</v>
      </c>
      <c r="D19" s="1" t="s">
        <v>120</v>
      </c>
      <c r="E19" s="1" t="s">
        <v>126</v>
      </c>
      <c r="F19" s="1" t="s">
        <v>64</v>
      </c>
    </row>
    <row r="20" spans="1:6" x14ac:dyDescent="0.25">
      <c r="A20" s="1">
        <v>18</v>
      </c>
      <c r="B20" s="1" t="s">
        <v>113</v>
      </c>
      <c r="C20" s="1" t="s">
        <v>114</v>
      </c>
      <c r="D20" s="1" t="s">
        <v>121</v>
      </c>
      <c r="E20" s="1" t="s">
        <v>115</v>
      </c>
      <c r="F20" s="1" t="s">
        <v>69</v>
      </c>
    </row>
    <row r="21" spans="1:6" x14ac:dyDescent="0.25">
      <c r="A21" s="1">
        <v>19</v>
      </c>
      <c r="B21" s="1" t="s">
        <v>127</v>
      </c>
      <c r="C21" s="1" t="s">
        <v>128</v>
      </c>
      <c r="D21" s="1" t="s">
        <v>90</v>
      </c>
      <c r="E21" s="1" t="s">
        <v>129</v>
      </c>
      <c r="F21" s="1" t="s">
        <v>69</v>
      </c>
    </row>
    <row r="22" spans="1:6" hidden="1" x14ac:dyDescent="0.25">
      <c r="A22" s="1">
        <v>20</v>
      </c>
      <c r="B22" s="1" t="s">
        <v>130</v>
      </c>
      <c r="C22" s="11" t="s">
        <v>131</v>
      </c>
      <c r="D22" s="1" t="s">
        <v>86</v>
      </c>
      <c r="E22" s="1" t="s">
        <v>132</v>
      </c>
      <c r="F22" s="1" t="s">
        <v>64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22A2-D533-44E5-8D87-25315BFBC300}">
  <dimension ref="A1:I11"/>
  <sheetViews>
    <sheetView workbookViewId="0">
      <selection activeCell="B4" sqref="B4:F10"/>
    </sheetView>
  </sheetViews>
  <sheetFormatPr baseColWidth="10" defaultRowHeight="15" x14ac:dyDescent="0.25"/>
  <cols>
    <col min="2" max="2" width="22.7109375" customWidth="1"/>
    <col min="3" max="3" width="20.85546875" customWidth="1"/>
    <col min="4" max="4" width="49.28515625" customWidth="1"/>
    <col min="5" max="5" width="21" customWidth="1"/>
    <col min="6" max="6" width="32.28515625" customWidth="1"/>
  </cols>
  <sheetData>
    <row r="1" spans="1:9" s="1" customFormat="1" ht="18" x14ac:dyDescent="0.25">
      <c r="A1" s="9" t="s">
        <v>142</v>
      </c>
      <c r="B1" s="9"/>
      <c r="C1" s="9"/>
      <c r="D1" s="9"/>
      <c r="E1" s="9"/>
      <c r="F1" s="9"/>
    </row>
    <row r="2" spans="1:9" s="1" customFormat="1" x14ac:dyDescent="0.25">
      <c r="A2" s="1" t="s">
        <v>52</v>
      </c>
      <c r="B2" s="1" t="s">
        <v>64</v>
      </c>
      <c r="C2" s="1" t="s">
        <v>134</v>
      </c>
      <c r="D2" t="s">
        <v>135</v>
      </c>
      <c r="E2" t="s">
        <v>136</v>
      </c>
      <c r="F2" t="s">
        <v>137</v>
      </c>
    </row>
    <row r="3" spans="1:9" s="1" customFormat="1" x14ac:dyDescent="0.25">
      <c r="A3" s="1">
        <v>1</v>
      </c>
      <c r="B3" s="1" t="s">
        <v>3</v>
      </c>
      <c r="C3" s="1" t="s">
        <v>62</v>
      </c>
      <c r="D3" s="1" t="s">
        <v>155</v>
      </c>
      <c r="E3" s="1" t="s">
        <v>167</v>
      </c>
      <c r="F3" s="1" t="s">
        <v>156</v>
      </c>
      <c r="H3"/>
      <c r="I3"/>
    </row>
    <row r="4" spans="1:9" s="1" customFormat="1" x14ac:dyDescent="0.25">
      <c r="A4" s="1">
        <v>2</v>
      </c>
      <c r="B4" s="1" t="s">
        <v>141</v>
      </c>
      <c r="C4" s="1" t="s">
        <v>112</v>
      </c>
      <c r="D4" s="1" t="s">
        <v>157</v>
      </c>
      <c r="E4" s="1" t="s">
        <v>168</v>
      </c>
      <c r="F4" s="1" t="s">
        <v>158</v>
      </c>
      <c r="H4"/>
      <c r="I4"/>
    </row>
    <row r="5" spans="1:9" s="1" customFormat="1" x14ac:dyDescent="0.25">
      <c r="A5" s="1">
        <v>3</v>
      </c>
      <c r="B5" s="1" t="s">
        <v>0</v>
      </c>
      <c r="C5" s="1" t="s">
        <v>71</v>
      </c>
      <c r="D5" s="1" t="s">
        <v>157</v>
      </c>
      <c r="E5" s="1" t="s">
        <v>169</v>
      </c>
      <c r="F5" s="1" t="s">
        <v>159</v>
      </c>
      <c r="H5"/>
      <c r="I5"/>
    </row>
    <row r="6" spans="1:9" s="1" customFormat="1" x14ac:dyDescent="0.25">
      <c r="A6" s="1">
        <v>4</v>
      </c>
      <c r="B6" s="1" t="s">
        <v>2</v>
      </c>
      <c r="C6" s="1" t="s">
        <v>82</v>
      </c>
      <c r="D6" s="1" t="s">
        <v>157</v>
      </c>
      <c r="E6" s="1" t="s">
        <v>491</v>
      </c>
      <c r="F6" s="1" t="s">
        <v>160</v>
      </c>
      <c r="H6"/>
      <c r="I6"/>
    </row>
    <row r="7" spans="1:9" s="1" customFormat="1" x14ac:dyDescent="0.25">
      <c r="A7" s="1">
        <v>5</v>
      </c>
      <c r="B7" s="1" t="s">
        <v>1</v>
      </c>
      <c r="C7" s="1" t="s">
        <v>89</v>
      </c>
      <c r="D7" s="1" t="s">
        <v>157</v>
      </c>
      <c r="E7" s="1" t="s">
        <v>170</v>
      </c>
      <c r="F7" s="1" t="s">
        <v>161</v>
      </c>
      <c r="H7"/>
      <c r="I7"/>
    </row>
    <row r="8" spans="1:9" s="1" customFormat="1" x14ac:dyDescent="0.25">
      <c r="A8" s="1">
        <v>6</v>
      </c>
      <c r="B8" s="1" t="s">
        <v>140</v>
      </c>
      <c r="C8" s="1" t="s">
        <v>93</v>
      </c>
      <c r="D8" s="1" t="s">
        <v>162</v>
      </c>
      <c r="E8" s="1" t="s">
        <v>490</v>
      </c>
      <c r="F8" s="1" t="s">
        <v>163</v>
      </c>
      <c r="H8"/>
      <c r="I8"/>
    </row>
    <row r="9" spans="1:9" s="1" customFormat="1" x14ac:dyDescent="0.25">
      <c r="A9" s="1">
        <v>7</v>
      </c>
      <c r="B9" s="1" t="s">
        <v>139</v>
      </c>
      <c r="C9" s="1" t="s">
        <v>98</v>
      </c>
      <c r="D9" s="1" t="s">
        <v>164</v>
      </c>
      <c r="E9" s="1" t="s">
        <v>171</v>
      </c>
      <c r="F9" s="1" t="s">
        <v>165</v>
      </c>
      <c r="H9"/>
      <c r="I9"/>
    </row>
    <row r="10" spans="1:9" s="1" customFormat="1" x14ac:dyDescent="0.25">
      <c r="A10" s="1">
        <v>8</v>
      </c>
      <c r="B10" s="1" t="s">
        <v>138</v>
      </c>
      <c r="C10" s="1" t="s">
        <v>131</v>
      </c>
      <c r="D10" s="1" t="s">
        <v>157</v>
      </c>
      <c r="E10" s="1" t="s">
        <v>172</v>
      </c>
      <c r="F10" s="1" t="s">
        <v>166</v>
      </c>
      <c r="H10"/>
      <c r="I10"/>
    </row>
    <row r="11" spans="1:9" s="1" customFormat="1" x14ac:dyDescent="0.25"/>
  </sheetData>
  <mergeCells count="1">
    <mergeCell ref="A1:F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57F7-FC73-41A1-B08E-E2D2524DCB71}">
  <dimension ref="A1:Q147"/>
  <sheetViews>
    <sheetView workbookViewId="0">
      <selection activeCell="F3" sqref="F3"/>
    </sheetView>
  </sheetViews>
  <sheetFormatPr baseColWidth="10" defaultRowHeight="14.25" x14ac:dyDescent="0.25"/>
  <cols>
    <col min="1" max="1" width="6.7109375" style="17" customWidth="1"/>
    <col min="2" max="2" width="18.7109375" style="17" customWidth="1"/>
    <col min="3" max="3" width="12.7109375" style="17" customWidth="1"/>
    <col min="4" max="4" width="15.7109375" style="17" customWidth="1"/>
    <col min="5" max="5" width="26.7109375" style="17" customWidth="1"/>
    <col min="6" max="6" width="53.28515625" style="20" customWidth="1"/>
    <col min="7" max="9" width="15.7109375" style="17" customWidth="1"/>
    <col min="10" max="10" width="64.7109375" style="17" customWidth="1"/>
    <col min="11" max="11" width="4.7109375" style="17" customWidth="1"/>
    <col min="12" max="12" width="5.7109375" style="17" customWidth="1"/>
    <col min="13" max="13" width="25.85546875" style="17" customWidth="1"/>
    <col min="14" max="16384" width="11.42578125" style="17"/>
  </cols>
  <sheetData>
    <row r="1" spans="1:13" ht="18" x14ac:dyDescent="0.25">
      <c r="A1" s="12" t="s">
        <v>143</v>
      </c>
      <c r="B1" s="12"/>
      <c r="C1" s="12"/>
      <c r="D1" s="12"/>
      <c r="E1" s="12"/>
      <c r="F1" s="12"/>
      <c r="G1" s="12"/>
      <c r="H1" s="12"/>
      <c r="I1" s="12"/>
      <c r="J1" s="12"/>
    </row>
    <row r="2" spans="1:13" s="3" customFormat="1" ht="11.25" x14ac:dyDescent="0.25">
      <c r="A2" s="3" t="s">
        <v>144</v>
      </c>
      <c r="B2" s="3" t="s">
        <v>145</v>
      </c>
      <c r="C2" s="3" t="s">
        <v>153</v>
      </c>
      <c r="D2" s="3" t="s">
        <v>146</v>
      </c>
      <c r="E2" s="3" t="s">
        <v>147</v>
      </c>
      <c r="F2" s="3" t="s">
        <v>148</v>
      </c>
      <c r="G2" s="3" t="s">
        <v>149</v>
      </c>
      <c r="H2" s="3" t="s">
        <v>150</v>
      </c>
      <c r="I2" s="3" t="s">
        <v>151</v>
      </c>
      <c r="J2" s="3" t="s">
        <v>569</v>
      </c>
    </row>
    <row r="3" spans="1:13" s="3" customFormat="1" ht="45" x14ac:dyDescent="0.25">
      <c r="A3" s="13">
        <v>1</v>
      </c>
      <c r="B3" s="13" t="s">
        <v>3</v>
      </c>
      <c r="C3" s="13" t="s">
        <v>258</v>
      </c>
      <c r="D3" s="13" t="s">
        <v>14</v>
      </c>
      <c r="E3" s="17" t="s">
        <v>27</v>
      </c>
      <c r="F3" s="14" t="s">
        <v>203</v>
      </c>
      <c r="G3" s="13" t="s">
        <v>28</v>
      </c>
      <c r="H3" s="13"/>
      <c r="I3" s="13">
        <v>17</v>
      </c>
      <c r="J3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Chromebook Spin 713/Acer Chromebook Spin 713.jpg</v>
      </c>
      <c r="M3" s="3" t="str">
        <f>Tabla134[[#This Row],[MARCA]]&amp;" "&amp;Tabla134[[#This Row],[MODELO]]</f>
        <v>Acer Chromebook Spin 713</v>
      </c>
    </row>
    <row r="4" spans="1:13" s="3" customFormat="1" ht="30" x14ac:dyDescent="0.25">
      <c r="A4" s="13">
        <v>2</v>
      </c>
      <c r="B4" s="13" t="s">
        <v>3</v>
      </c>
      <c r="C4" s="13" t="s">
        <v>258</v>
      </c>
      <c r="D4" s="13" t="s">
        <v>14</v>
      </c>
      <c r="E4" s="13" t="s">
        <v>193</v>
      </c>
      <c r="F4" s="14" t="s">
        <v>194</v>
      </c>
      <c r="G4" s="13" t="s">
        <v>15</v>
      </c>
      <c r="H4" s="13"/>
      <c r="I4" s="13">
        <v>11</v>
      </c>
      <c r="J4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Nitro 5 AN515-45/Acer Nitro 5 AN515-45 (2).jpg</v>
      </c>
      <c r="M4" s="3" t="str">
        <f>Tabla134[[#This Row],[MARCA]]&amp;" "&amp;Tabla134[[#This Row],[MODELO]]</f>
        <v>Acer Nitro 5 AN515-45</v>
      </c>
    </row>
    <row r="5" spans="1:13" s="3" customFormat="1" ht="45" x14ac:dyDescent="0.25">
      <c r="A5" s="13">
        <v>3</v>
      </c>
      <c r="B5" s="13" t="s">
        <v>3</v>
      </c>
      <c r="C5" s="13" t="s">
        <v>258</v>
      </c>
      <c r="D5" s="13" t="s">
        <v>14</v>
      </c>
      <c r="E5" s="13" t="s">
        <v>213</v>
      </c>
      <c r="F5" s="14" t="s">
        <v>214</v>
      </c>
      <c r="G5" s="13" t="s">
        <v>24</v>
      </c>
      <c r="H5" s="13"/>
      <c r="I5" s="13">
        <v>23</v>
      </c>
      <c r="J5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Predator Triton 300/Acer Predator Triton 300.jpg</v>
      </c>
      <c r="M5" s="3" t="str">
        <f>Tabla134[[#This Row],[MARCA]]&amp;" "&amp;Tabla134[[#This Row],[MODELO]]</f>
        <v>Acer Predator Triton 300</v>
      </c>
    </row>
    <row r="6" spans="1:13" s="3" customFormat="1" ht="30" x14ac:dyDescent="0.25">
      <c r="A6" s="13">
        <v>4</v>
      </c>
      <c r="B6" s="13" t="s">
        <v>3</v>
      </c>
      <c r="C6" s="13" t="s">
        <v>258</v>
      </c>
      <c r="D6" s="13" t="s">
        <v>7</v>
      </c>
      <c r="E6" s="13" t="s">
        <v>8</v>
      </c>
      <c r="F6" s="14" t="s">
        <v>176</v>
      </c>
      <c r="G6" s="13" t="s">
        <v>9</v>
      </c>
      <c r="H6" s="13"/>
      <c r="I6" s="13">
        <v>23</v>
      </c>
      <c r="J6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XPS 13/Dell XPS 13 (2).jpg</v>
      </c>
      <c r="M6" s="3" t="str">
        <f>Tabla134[[#This Row],[MARCA]]&amp;" "&amp;Tabla134[[#This Row],[MODELO]]</f>
        <v>Dell XPS 13</v>
      </c>
    </row>
    <row r="7" spans="1:13" s="3" customFormat="1" ht="30" x14ac:dyDescent="0.25">
      <c r="A7" s="13">
        <v>5</v>
      </c>
      <c r="B7" s="13" t="s">
        <v>3</v>
      </c>
      <c r="C7" s="13" t="s">
        <v>258</v>
      </c>
      <c r="D7" s="13" t="s">
        <v>7</v>
      </c>
      <c r="E7" s="13" t="s">
        <v>201</v>
      </c>
      <c r="F7" s="14" t="s">
        <v>202</v>
      </c>
      <c r="G7" s="13" t="s">
        <v>6</v>
      </c>
      <c r="H7" s="13"/>
      <c r="I7" s="13">
        <v>14</v>
      </c>
      <c r="J7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Latitude 14 5000/Dell Latitude 14 5000.jpg</v>
      </c>
      <c r="M7" s="3" t="str">
        <f>Tabla134[[#This Row],[MARCA]]&amp;" "&amp;Tabla134[[#This Row],[MODELO]]</f>
        <v>Dell Latitude 14 5000</v>
      </c>
    </row>
    <row r="8" spans="1:13" s="3" customFormat="1" ht="45" x14ac:dyDescent="0.25">
      <c r="A8" s="13">
        <v>6</v>
      </c>
      <c r="B8" s="13" t="s">
        <v>3</v>
      </c>
      <c r="C8" s="13" t="s">
        <v>258</v>
      </c>
      <c r="D8" s="13" t="s">
        <v>7</v>
      </c>
      <c r="E8" s="13" t="s">
        <v>210</v>
      </c>
      <c r="F8" s="14" t="s">
        <v>211</v>
      </c>
      <c r="G8" s="13" t="s">
        <v>13</v>
      </c>
      <c r="H8" s="13"/>
      <c r="I8" s="13">
        <v>19</v>
      </c>
      <c r="J8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G3 15 Gaming/Dell G3 15 Gaming (2).jpg</v>
      </c>
      <c r="M8" s="3" t="str">
        <f>Tabla134[[#This Row],[MARCA]]&amp;" "&amp;Tabla134[[#This Row],[MODELO]]</f>
        <v>Dell G3 15 Gaming</v>
      </c>
    </row>
    <row r="9" spans="1:13" s="3" customFormat="1" ht="30" x14ac:dyDescent="0.25">
      <c r="A9" s="13">
        <v>7</v>
      </c>
      <c r="B9" s="13" t="s">
        <v>3</v>
      </c>
      <c r="C9" s="13" t="s">
        <v>285</v>
      </c>
      <c r="D9" s="13" t="s">
        <v>7</v>
      </c>
      <c r="E9" s="13" t="s">
        <v>37</v>
      </c>
      <c r="F9" s="14" t="s">
        <v>261</v>
      </c>
      <c r="G9" s="13" t="s">
        <v>34</v>
      </c>
      <c r="H9" s="13"/>
      <c r="I9" s="13">
        <v>9</v>
      </c>
      <c r="J9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Desktop 3880/Dell Inspiron Desktop 3880.jpg</v>
      </c>
      <c r="M9" s="3" t="str">
        <f>Tabla134[[#This Row],[MARCA]]&amp;" "&amp;Tabla134[[#This Row],[MODELO]]</f>
        <v>Dell Inspiron Desktop 3880</v>
      </c>
    </row>
    <row r="10" spans="1:13" s="3" customFormat="1" ht="30" x14ac:dyDescent="0.25">
      <c r="A10" s="13">
        <v>8</v>
      </c>
      <c r="B10" s="13" t="s">
        <v>3</v>
      </c>
      <c r="C10" s="13" t="s">
        <v>285</v>
      </c>
      <c r="D10" s="13" t="s">
        <v>7</v>
      </c>
      <c r="E10" s="13" t="s">
        <v>39</v>
      </c>
      <c r="F10" s="14" t="s">
        <v>266</v>
      </c>
      <c r="G10" s="13" t="s">
        <v>16</v>
      </c>
      <c r="H10" s="13"/>
      <c r="I10" s="13">
        <v>3</v>
      </c>
      <c r="J10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XPS Desktop Special Edition/Dell XPS Desktop Special Edition (2).jpg</v>
      </c>
      <c r="M10" s="3" t="str">
        <f>Tabla134[[#This Row],[MARCA]]&amp;" "&amp;Tabla134[[#This Row],[MODELO]]</f>
        <v>Dell XPS Desktop Special Edition</v>
      </c>
    </row>
    <row r="11" spans="1:13" s="3" customFormat="1" ht="30" x14ac:dyDescent="0.25">
      <c r="A11" s="13">
        <v>9</v>
      </c>
      <c r="B11" s="13" t="s">
        <v>3</v>
      </c>
      <c r="C11" s="13" t="s">
        <v>285</v>
      </c>
      <c r="D11" s="13" t="s">
        <v>7</v>
      </c>
      <c r="E11" s="13" t="s">
        <v>48</v>
      </c>
      <c r="F11" s="14" t="s">
        <v>271</v>
      </c>
      <c r="G11" s="13" t="s">
        <v>17</v>
      </c>
      <c r="H11" s="13"/>
      <c r="I11" s="13">
        <v>20</v>
      </c>
      <c r="J11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OptiPlex 7080 Micro/Dell OptiPlex 7080 Micro.jpg</v>
      </c>
      <c r="M11" s="3" t="str">
        <f>Tabla134[[#This Row],[MARCA]]&amp;" "&amp;Tabla134[[#This Row],[MODELO]]</f>
        <v>Dell OptiPlex 7080 Micro</v>
      </c>
    </row>
    <row r="12" spans="1:13" s="3" customFormat="1" ht="30" x14ac:dyDescent="0.25">
      <c r="A12" s="13">
        <v>10</v>
      </c>
      <c r="B12" s="13" t="s">
        <v>3</v>
      </c>
      <c r="C12" s="13" t="s">
        <v>285</v>
      </c>
      <c r="D12" s="13" t="s">
        <v>7</v>
      </c>
      <c r="E12" s="13" t="s">
        <v>279</v>
      </c>
      <c r="F12" s="14" t="s">
        <v>280</v>
      </c>
      <c r="G12" s="13" t="s">
        <v>24</v>
      </c>
      <c r="H12" s="13"/>
      <c r="I12" s="13">
        <v>8</v>
      </c>
      <c r="J12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Precision 3640 Tower/Dell Precision 3640 Tower (2).jpg</v>
      </c>
      <c r="M12" s="3" t="str">
        <f>Tabla134[[#This Row],[MARCA]]&amp;" "&amp;Tabla134[[#This Row],[MODELO]]</f>
        <v>Dell Precision 3640 Tower</v>
      </c>
    </row>
    <row r="13" spans="1:13" s="3" customFormat="1" ht="30" x14ac:dyDescent="0.25">
      <c r="A13" s="13">
        <v>11</v>
      </c>
      <c r="B13" s="13" t="s">
        <v>3</v>
      </c>
      <c r="C13" s="13" t="s">
        <v>258</v>
      </c>
      <c r="D13" s="13" t="s">
        <v>10</v>
      </c>
      <c r="E13" s="13" t="s">
        <v>11</v>
      </c>
      <c r="F13" s="14" t="s">
        <v>176</v>
      </c>
      <c r="G13" s="13" t="s">
        <v>45</v>
      </c>
      <c r="H13" s="13"/>
      <c r="I13" s="13">
        <v>6</v>
      </c>
      <c r="J13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Spectre x360/HP Spectre x360.jpg</v>
      </c>
      <c r="M13" s="3" t="str">
        <f>Tabla134[[#This Row],[MARCA]]&amp;" "&amp;Tabla134[[#This Row],[MODELO]]</f>
        <v>HP Spectre x360</v>
      </c>
    </row>
    <row r="14" spans="1:13" s="3" customFormat="1" ht="30" x14ac:dyDescent="0.25">
      <c r="A14" s="13">
        <v>12</v>
      </c>
      <c r="B14" s="13" t="s">
        <v>3</v>
      </c>
      <c r="C14" s="13" t="s">
        <v>258</v>
      </c>
      <c r="D14" s="13" t="s">
        <v>10</v>
      </c>
      <c r="E14" s="13" t="s">
        <v>177</v>
      </c>
      <c r="F14" s="14" t="s">
        <v>178</v>
      </c>
      <c r="G14" s="13" t="s">
        <v>33</v>
      </c>
      <c r="H14" s="13"/>
      <c r="I14" s="13">
        <v>14</v>
      </c>
      <c r="J14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Pavilion 15/HP Pavilion 15 (2).jpg</v>
      </c>
      <c r="M14" s="3" t="str">
        <f>Tabla134[[#This Row],[MARCA]]&amp;" "&amp;Tabla134[[#This Row],[MODELO]]</f>
        <v>HP Pavilion 15</v>
      </c>
    </row>
    <row r="15" spans="1:13" s="23" customFormat="1" ht="30" x14ac:dyDescent="0.25">
      <c r="A15" s="21">
        <v>13</v>
      </c>
      <c r="B15" s="21" t="s">
        <v>3</v>
      </c>
      <c r="C15" s="21" t="s">
        <v>258</v>
      </c>
      <c r="D15" s="21" t="s">
        <v>10</v>
      </c>
      <c r="E15" s="21" t="s">
        <v>195</v>
      </c>
      <c r="F15" s="22" t="s">
        <v>196</v>
      </c>
      <c r="G15" s="21" t="s">
        <v>24</v>
      </c>
      <c r="H15" s="21"/>
      <c r="I15" s="21">
        <v>19</v>
      </c>
      <c r="J15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EliteBook x360/HP EliteBook x360.jpg</v>
      </c>
      <c r="M15" s="23" t="str">
        <f>Tabla134[[#This Row],[MARCA]]&amp;" "&amp;Tabla134[[#This Row],[MODELO]]</f>
        <v>HP EliteBook x360</v>
      </c>
    </row>
    <row r="16" spans="1:13" s="3" customFormat="1" ht="45" x14ac:dyDescent="0.25">
      <c r="A16" s="13">
        <v>14</v>
      </c>
      <c r="B16" s="13" t="s">
        <v>3</v>
      </c>
      <c r="C16" s="13" t="s">
        <v>258</v>
      </c>
      <c r="D16" s="13" t="s">
        <v>10</v>
      </c>
      <c r="E16" s="13" t="s">
        <v>204</v>
      </c>
      <c r="F16" s="14" t="s">
        <v>205</v>
      </c>
      <c r="G16" s="13" t="s">
        <v>15</v>
      </c>
      <c r="H16" s="13"/>
      <c r="I16" s="13">
        <v>9</v>
      </c>
      <c r="J16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Envy x360/HP Envy x360 (2).jpg</v>
      </c>
      <c r="M16" s="3" t="str">
        <f>Tabla134[[#This Row],[MARCA]]&amp;" "&amp;Tabla134[[#This Row],[MODELO]]</f>
        <v>HP Envy x360</v>
      </c>
    </row>
    <row r="17" spans="1:17" s="3" customFormat="1" ht="30" x14ac:dyDescent="0.25">
      <c r="A17" s="13">
        <v>15</v>
      </c>
      <c r="B17" s="13" t="s">
        <v>3</v>
      </c>
      <c r="C17" s="13" t="s">
        <v>285</v>
      </c>
      <c r="D17" s="13" t="s">
        <v>10</v>
      </c>
      <c r="E17" s="13" t="s">
        <v>275</v>
      </c>
      <c r="F17" s="14" t="s">
        <v>276</v>
      </c>
      <c r="G17" s="13" t="s">
        <v>15</v>
      </c>
      <c r="H17" s="13"/>
      <c r="I17" s="13">
        <v>3</v>
      </c>
      <c r="J17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EliteDesk 800 G6/HP EliteDesk 800 G6.jpg</v>
      </c>
      <c r="M17" s="3" t="str">
        <f>Tabla134[[#This Row],[MARCA]]&amp;" "&amp;Tabla134[[#This Row],[MODELO]]</f>
        <v>HP EliteDesk 800 G6</v>
      </c>
    </row>
    <row r="18" spans="1:17" s="3" customFormat="1" ht="30" x14ac:dyDescent="0.25">
      <c r="A18" s="13">
        <v>16</v>
      </c>
      <c r="B18" s="13" t="s">
        <v>3</v>
      </c>
      <c r="C18" s="13" t="s">
        <v>285</v>
      </c>
      <c r="D18" s="13" t="s">
        <v>10</v>
      </c>
      <c r="E18" s="13" t="s">
        <v>283</v>
      </c>
      <c r="F18" s="14" t="s">
        <v>284</v>
      </c>
      <c r="G18" s="13" t="s">
        <v>16</v>
      </c>
      <c r="H18" s="13"/>
      <c r="I18" s="13">
        <v>20</v>
      </c>
      <c r="J18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Omen Obelisk 875-1023/HP Omen Obelisk 875-1023 (2).jpg</v>
      </c>
      <c r="L18" s="17"/>
      <c r="M18" s="3" t="str">
        <f>Tabla134[[#This Row],[MARCA]]&amp;" "&amp;Tabla134[[#This Row],[MODELO]]</f>
        <v>HP Omen Obelisk 875-1023</v>
      </c>
      <c r="N18" s="17"/>
      <c r="O18" s="17"/>
      <c r="P18" s="17"/>
    </row>
    <row r="19" spans="1:17" s="3" customFormat="1" ht="30" x14ac:dyDescent="0.25">
      <c r="A19" s="13">
        <v>17</v>
      </c>
      <c r="B19" s="13" t="s">
        <v>3</v>
      </c>
      <c r="C19" s="13" t="s">
        <v>285</v>
      </c>
      <c r="D19" s="13" t="s">
        <v>10</v>
      </c>
      <c r="E19" s="13" t="s">
        <v>295</v>
      </c>
      <c r="F19" s="14" t="s">
        <v>296</v>
      </c>
      <c r="G19" s="13" t="s">
        <v>230</v>
      </c>
      <c r="H19" s="13"/>
      <c r="I19" s="13">
        <v>8</v>
      </c>
      <c r="J19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OMEN 30L GT13-0090/HP OMEN 30L GT13-0090.jpg</v>
      </c>
      <c r="L19" s="17"/>
      <c r="M19" s="3" t="str">
        <f>Tabla134[[#This Row],[MARCA]]&amp;" "&amp;Tabla134[[#This Row],[MODELO]]</f>
        <v>HP OMEN 30L GT13-0090</v>
      </c>
      <c r="N19" s="17"/>
      <c r="O19" s="17"/>
      <c r="P19" s="17"/>
    </row>
    <row r="20" spans="1:17" s="3" customFormat="1" ht="30" x14ac:dyDescent="0.25">
      <c r="A20" s="13">
        <v>19</v>
      </c>
      <c r="B20" s="13" t="s">
        <v>3</v>
      </c>
      <c r="C20" s="13" t="s">
        <v>285</v>
      </c>
      <c r="D20" s="13" t="s">
        <v>12</v>
      </c>
      <c r="E20" s="13" t="s">
        <v>47</v>
      </c>
      <c r="F20" s="14" t="s">
        <v>260</v>
      </c>
      <c r="G20" s="13" t="s">
        <v>25</v>
      </c>
      <c r="H20" s="13"/>
      <c r="I20" s="13">
        <v>22</v>
      </c>
      <c r="J2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IdeaCentre 5i/Lenovo IdeaCentre 5i.jpg</v>
      </c>
      <c r="M20" s="3" t="str">
        <f>Tabla134[[#This Row],[MARCA]]&amp;" "&amp;Tabla134[[#This Row],[MODELO]]</f>
        <v>Lenovo IdeaCentre 5i</v>
      </c>
    </row>
    <row r="21" spans="1:17" s="3" customFormat="1" ht="30" x14ac:dyDescent="0.25">
      <c r="A21" s="13">
        <v>20</v>
      </c>
      <c r="B21" s="13" t="s">
        <v>3</v>
      </c>
      <c r="C21" s="13" t="s">
        <v>285</v>
      </c>
      <c r="D21" s="13" t="s">
        <v>12</v>
      </c>
      <c r="E21" s="13" t="s">
        <v>267</v>
      </c>
      <c r="F21" s="14" t="s">
        <v>268</v>
      </c>
      <c r="G21" s="13" t="s">
        <v>25</v>
      </c>
      <c r="H21" s="13"/>
      <c r="I21" s="13">
        <v>5</v>
      </c>
      <c r="J2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ThinkCentre M720 Tiny/Lenovo ThinkCentre M720 Tiny (2).jpg</v>
      </c>
      <c r="M21" s="3" t="str">
        <f>Tabla134[[#This Row],[MARCA]]&amp;" "&amp;Tabla134[[#This Row],[MODELO]]</f>
        <v>Lenovo ThinkCentre M720 Tiny</v>
      </c>
    </row>
    <row r="22" spans="1:17" s="3" customFormat="1" ht="30" x14ac:dyDescent="0.25">
      <c r="A22" s="13">
        <v>21</v>
      </c>
      <c r="B22" s="13" t="s">
        <v>3</v>
      </c>
      <c r="C22" s="13" t="s">
        <v>285</v>
      </c>
      <c r="D22" s="13" t="s">
        <v>12</v>
      </c>
      <c r="E22" s="13" t="s">
        <v>272</v>
      </c>
      <c r="F22" s="14" t="s">
        <v>273</v>
      </c>
      <c r="G22" s="13" t="s">
        <v>21</v>
      </c>
      <c r="H22" s="13"/>
      <c r="I22" s="13">
        <v>12</v>
      </c>
      <c r="J2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ThinkStation P340 Tiny/Lenovo ThinkStation P340 Tiny.jpg</v>
      </c>
      <c r="M22" s="3" t="str">
        <f>Tabla134[[#This Row],[MARCA]]&amp;" "&amp;Tabla134[[#This Row],[MODELO]]</f>
        <v>Lenovo ThinkStation P340 Tiny</v>
      </c>
    </row>
    <row r="23" spans="1:17" s="3" customFormat="1" ht="30" x14ac:dyDescent="0.25">
      <c r="A23" s="13">
        <v>22</v>
      </c>
      <c r="B23" s="13" t="s">
        <v>3</v>
      </c>
      <c r="C23" s="13" t="s">
        <v>285</v>
      </c>
      <c r="D23" s="13" t="s">
        <v>12</v>
      </c>
      <c r="E23" s="13" t="s">
        <v>44</v>
      </c>
      <c r="F23" s="14" t="s">
        <v>281</v>
      </c>
      <c r="G23" s="13" t="s">
        <v>19</v>
      </c>
      <c r="H23" s="13"/>
      <c r="I23" s="13">
        <v>8</v>
      </c>
      <c r="J2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Legion Tower 5i/Lenovo Legion Tower 5i (2).jpg</v>
      </c>
      <c r="M23" s="3" t="str">
        <f>Tabla134[[#This Row],[MARCA]]&amp;" "&amp;Tabla134[[#This Row],[MODELO]]</f>
        <v>Lenovo Legion Tower 5i</v>
      </c>
      <c r="N23" s="17"/>
      <c r="O23" s="17"/>
      <c r="P23" s="17"/>
      <c r="Q23" s="17"/>
    </row>
    <row r="24" spans="1:17" s="3" customFormat="1" ht="45" x14ac:dyDescent="0.25">
      <c r="A24" s="13">
        <v>23</v>
      </c>
      <c r="B24" s="13" t="s">
        <v>3</v>
      </c>
      <c r="C24" s="13" t="s">
        <v>285</v>
      </c>
      <c r="D24" s="13" t="s">
        <v>23</v>
      </c>
      <c r="E24" s="13" t="s">
        <v>288</v>
      </c>
      <c r="F24" s="14" t="s">
        <v>289</v>
      </c>
      <c r="G24" s="13" t="s">
        <v>21</v>
      </c>
      <c r="H24" s="13"/>
      <c r="I24" s="13">
        <v>8</v>
      </c>
      <c r="J2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Trident 3 Arctic 9SI-447US/MSI Trident 3 Arctic 9SI-447US.jpg</v>
      </c>
      <c r="M24" s="3" t="str">
        <f>Tabla134[[#This Row],[MARCA]]&amp;" "&amp;Tabla134[[#This Row],[MODELO]]</f>
        <v>MSI Trident 3 Arctic 9SI-447US</v>
      </c>
      <c r="N24" s="17"/>
      <c r="O24" s="17"/>
      <c r="P24" s="17"/>
      <c r="Q24" s="17"/>
    </row>
    <row r="25" spans="1:17" s="13" customFormat="1" ht="30" x14ac:dyDescent="0.25">
      <c r="A25" s="13">
        <v>24</v>
      </c>
      <c r="B25" s="13" t="s">
        <v>3</v>
      </c>
      <c r="C25" s="13" t="s">
        <v>285</v>
      </c>
      <c r="D25" s="13" t="s">
        <v>23</v>
      </c>
      <c r="E25" s="13" t="s">
        <v>297</v>
      </c>
      <c r="F25" s="14" t="s">
        <v>298</v>
      </c>
      <c r="G25" s="13" t="s">
        <v>50</v>
      </c>
      <c r="I25" s="13">
        <v>19</v>
      </c>
      <c r="J2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Infinite X Plus 9SF-270US/MSI Infinite X Plus 9SF-270US (2).jpg</v>
      </c>
      <c r="M25" s="3" t="str">
        <f>Tabla134[[#This Row],[MARCA]]&amp;" "&amp;Tabla134[[#This Row],[MODELO]]</f>
        <v>MSI Infinite X Plus 9SF-270US</v>
      </c>
      <c r="N25" s="17"/>
      <c r="O25" s="17"/>
      <c r="P25" s="17"/>
      <c r="Q25" s="17"/>
    </row>
    <row r="26" spans="1:17" s="13" customFormat="1" ht="30" x14ac:dyDescent="0.25">
      <c r="A26" s="13">
        <v>25</v>
      </c>
      <c r="B26" s="13" t="s">
        <v>3</v>
      </c>
      <c r="C26" s="13" t="s">
        <v>258</v>
      </c>
      <c r="D26" s="13" t="s">
        <v>23</v>
      </c>
      <c r="E26" s="13" t="s">
        <v>184</v>
      </c>
      <c r="F26" s="14" t="s">
        <v>185</v>
      </c>
      <c r="G26" s="13" t="s">
        <v>45</v>
      </c>
      <c r="I26" s="13">
        <v>24</v>
      </c>
      <c r="J2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Stealth 15M/MSI Stealth 15M.jpg</v>
      </c>
      <c r="M26" s="3" t="str">
        <f>Tabla134[[#This Row],[MARCA]]&amp;" "&amp;Tabla134[[#This Row],[MODELO]]</f>
        <v>MSI Stealth 15M</v>
      </c>
      <c r="N26" s="17"/>
      <c r="O26" s="17"/>
      <c r="P26" s="17"/>
      <c r="Q26" s="17"/>
    </row>
    <row r="27" spans="1:17" s="13" customFormat="1" ht="30" x14ac:dyDescent="0.25">
      <c r="A27" s="13">
        <v>26</v>
      </c>
      <c r="B27" s="13" t="s">
        <v>3</v>
      </c>
      <c r="C27" s="13" t="s">
        <v>258</v>
      </c>
      <c r="D27" s="13" t="s">
        <v>23</v>
      </c>
      <c r="E27" s="13" t="s">
        <v>186</v>
      </c>
      <c r="F27" s="14" t="s">
        <v>187</v>
      </c>
      <c r="G27" s="13" t="s">
        <v>13</v>
      </c>
      <c r="I27" s="13">
        <v>11</v>
      </c>
      <c r="J2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14 B10MW/MSI Modern 14 B10MW (2).jpg</v>
      </c>
      <c r="M27" s="3" t="str">
        <f>Tabla134[[#This Row],[MARCA]]&amp;" "&amp;Tabla134[[#This Row],[MODELO]]</f>
        <v>MSI Modern 14 B10MW</v>
      </c>
      <c r="N27" s="17"/>
      <c r="O27" s="17"/>
      <c r="P27" s="17"/>
      <c r="Q27" s="17"/>
    </row>
    <row r="28" spans="1:17" s="13" customFormat="1" ht="30" x14ac:dyDescent="0.25">
      <c r="A28" s="13">
        <v>27</v>
      </c>
      <c r="B28" s="13" t="s">
        <v>3</v>
      </c>
      <c r="C28" s="13" t="s">
        <v>258</v>
      </c>
      <c r="D28" s="13" t="s">
        <v>23</v>
      </c>
      <c r="E28" s="13" t="s">
        <v>197</v>
      </c>
      <c r="F28" s="14" t="s">
        <v>198</v>
      </c>
      <c r="G28" s="13" t="s">
        <v>45</v>
      </c>
      <c r="I28" s="13">
        <v>2</v>
      </c>
      <c r="J2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Prestige 14/MSI Prestige 14.jpg</v>
      </c>
      <c r="M28" s="3" t="str">
        <f>Tabla134[[#This Row],[MARCA]]&amp;" "&amp;Tabla134[[#This Row],[MODELO]]</f>
        <v>MSI Prestige 14</v>
      </c>
      <c r="N28" s="17"/>
      <c r="O28" s="17"/>
      <c r="P28" s="17"/>
      <c r="Q28" s="17"/>
    </row>
    <row r="29" spans="1:17" s="13" customFormat="1" ht="30" x14ac:dyDescent="0.25">
      <c r="A29" s="13">
        <v>28</v>
      </c>
      <c r="B29" s="13" t="s">
        <v>3</v>
      </c>
      <c r="C29" s="13" t="s">
        <v>258</v>
      </c>
      <c r="D29" s="13" t="s">
        <v>23</v>
      </c>
      <c r="E29" s="13" t="s">
        <v>225</v>
      </c>
      <c r="F29" s="14" t="s">
        <v>179</v>
      </c>
      <c r="G29" s="13" t="s">
        <v>19</v>
      </c>
      <c r="I29" s="13">
        <v>21</v>
      </c>
      <c r="J2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15/MSI Modern 15 (2).jpg</v>
      </c>
      <c r="M29" s="3" t="str">
        <f>Tabla134[[#This Row],[MARCA]]&amp;" "&amp;Tabla134[[#This Row],[MODELO]]</f>
        <v>MSI Modern 15</v>
      </c>
      <c r="N29" s="17"/>
      <c r="O29" s="17"/>
      <c r="P29" s="17"/>
      <c r="Q29" s="17"/>
    </row>
    <row r="30" spans="1:17" s="13" customFormat="1" ht="30" x14ac:dyDescent="0.25">
      <c r="A30" s="13">
        <v>29</v>
      </c>
      <c r="B30" s="13" t="s">
        <v>3</v>
      </c>
      <c r="C30" s="13" t="s">
        <v>258</v>
      </c>
      <c r="D30" s="13" t="s">
        <v>23</v>
      </c>
      <c r="E30" s="13" t="s">
        <v>243</v>
      </c>
      <c r="F30" s="14" t="s">
        <v>198</v>
      </c>
      <c r="G30" s="13" t="s">
        <v>9</v>
      </c>
      <c r="I30" s="13">
        <v>7</v>
      </c>
      <c r="J3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Summit E14/MSI Summit E14.jpg</v>
      </c>
      <c r="M30" s="3" t="str">
        <f>Tabla134[[#This Row],[MARCA]]&amp;" "&amp;Tabla134[[#This Row],[MODELO]]</f>
        <v>MSI Summit E14</v>
      </c>
      <c r="N30" s="17"/>
      <c r="O30" s="17"/>
      <c r="P30" s="17"/>
    </row>
    <row r="31" spans="1:17" s="13" customFormat="1" ht="30" x14ac:dyDescent="0.25">
      <c r="A31" s="13">
        <v>30</v>
      </c>
      <c r="B31" s="13" t="s">
        <v>141</v>
      </c>
      <c r="C31" s="13" t="s">
        <v>285</v>
      </c>
      <c r="D31" s="13" t="s">
        <v>18</v>
      </c>
      <c r="E31" s="13" t="s">
        <v>43</v>
      </c>
      <c r="F31" s="14" t="s">
        <v>269</v>
      </c>
      <c r="G31" s="13" t="s">
        <v>33</v>
      </c>
      <c r="I31" s="13">
        <v>15</v>
      </c>
      <c r="J3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Mini PC PN50/ASUS Mini PC PN50 (2).jpg</v>
      </c>
      <c r="M31" s="3" t="str">
        <f>Tabla134[[#This Row],[MARCA]]&amp;" "&amp;Tabla134[[#This Row],[MODELO]]</f>
        <v>ASUS Mini PC PN50</v>
      </c>
      <c r="N31" s="17"/>
      <c r="O31" s="17"/>
      <c r="P31" s="17"/>
    </row>
    <row r="32" spans="1:17" s="13" customFormat="1" ht="30" x14ac:dyDescent="0.25">
      <c r="A32" s="13">
        <v>31</v>
      </c>
      <c r="B32" s="13" t="s">
        <v>141</v>
      </c>
      <c r="C32" s="13" t="s">
        <v>285</v>
      </c>
      <c r="D32" s="13" t="s">
        <v>18</v>
      </c>
      <c r="E32" s="13" t="s">
        <v>274</v>
      </c>
      <c r="F32" s="14" t="s">
        <v>260</v>
      </c>
      <c r="G32" s="13" t="s">
        <v>29</v>
      </c>
      <c r="I32" s="13">
        <v>11</v>
      </c>
      <c r="J3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ExpertCenter D500SA/ASUS ExpertCenter D500SA.jpg</v>
      </c>
      <c r="M32" s="3" t="str">
        <f>Tabla134[[#This Row],[MARCA]]&amp;" "&amp;Tabla134[[#This Row],[MODELO]]</f>
        <v>ASUS ExpertCenter D500SA</v>
      </c>
      <c r="N32" s="17"/>
      <c r="O32" s="17"/>
      <c r="P32" s="17"/>
    </row>
    <row r="33" spans="1:16" s="13" customFormat="1" ht="45" x14ac:dyDescent="0.25">
      <c r="A33" s="13">
        <v>32</v>
      </c>
      <c r="B33" s="13" t="s">
        <v>141</v>
      </c>
      <c r="C33" s="13" t="s">
        <v>285</v>
      </c>
      <c r="D33" s="13" t="s">
        <v>18</v>
      </c>
      <c r="E33" s="13" t="s">
        <v>49</v>
      </c>
      <c r="F33" s="14" t="s">
        <v>282</v>
      </c>
      <c r="G33" s="13" t="s">
        <v>50</v>
      </c>
      <c r="I33" s="13">
        <v>23</v>
      </c>
      <c r="J3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ProArt PA90/ASUS ProArt PA90 (2).jpg</v>
      </c>
      <c r="M33" s="3" t="str">
        <f>Tabla134[[#This Row],[MARCA]]&amp;" "&amp;Tabla134[[#This Row],[MODELO]]</f>
        <v>ASUS ProArt PA90</v>
      </c>
      <c r="N33" s="17"/>
      <c r="O33" s="17"/>
      <c r="P33" s="17"/>
    </row>
    <row r="34" spans="1:16" s="13" customFormat="1" ht="30" x14ac:dyDescent="0.25">
      <c r="A34" s="13">
        <v>33</v>
      </c>
      <c r="B34" s="13" t="s">
        <v>141</v>
      </c>
      <c r="C34" s="13" t="s">
        <v>285</v>
      </c>
      <c r="D34" s="13" t="s">
        <v>18</v>
      </c>
      <c r="E34" s="13" t="s">
        <v>286</v>
      </c>
      <c r="F34" s="14" t="s">
        <v>287</v>
      </c>
      <c r="G34" s="13" t="s">
        <v>45</v>
      </c>
      <c r="I34" s="13">
        <v>6</v>
      </c>
      <c r="J3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ROG Strix GA15DK/ASUS ROG Strix GA15DK.jpg</v>
      </c>
      <c r="M34" s="3" t="str">
        <f>Tabla134[[#This Row],[MARCA]]&amp;" "&amp;Tabla134[[#This Row],[MODELO]]</f>
        <v>ASUS ROG Strix GA15DK</v>
      </c>
      <c r="N34" s="17"/>
      <c r="O34" s="17"/>
      <c r="P34" s="17"/>
    </row>
    <row r="35" spans="1:16" s="13" customFormat="1" ht="30" x14ac:dyDescent="0.25">
      <c r="A35" s="13">
        <v>34</v>
      </c>
      <c r="B35" s="13" t="s">
        <v>141</v>
      </c>
      <c r="C35" s="13" t="s">
        <v>285</v>
      </c>
      <c r="D35" s="13" t="s">
        <v>18</v>
      </c>
      <c r="E35" s="13" t="s">
        <v>46</v>
      </c>
      <c r="F35" s="14" t="s">
        <v>292</v>
      </c>
      <c r="G35" s="13" t="s">
        <v>230</v>
      </c>
      <c r="I35" s="13">
        <v>14</v>
      </c>
      <c r="J3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ROG Strix GA15DH/ASUS ROG Strix GA15DH (2).jpg</v>
      </c>
      <c r="M35" s="3" t="str">
        <f>Tabla134[[#This Row],[MARCA]]&amp;" "&amp;Tabla134[[#This Row],[MODELO]]</f>
        <v>ASUS ROG Strix GA15DH</v>
      </c>
      <c r="N35" s="17"/>
      <c r="O35" s="17"/>
      <c r="P35" s="17"/>
    </row>
    <row r="36" spans="1:16" s="13" customFormat="1" ht="30" x14ac:dyDescent="0.25">
      <c r="A36" s="13">
        <v>35</v>
      </c>
      <c r="B36" s="13" t="s">
        <v>141</v>
      </c>
      <c r="C36" s="13" t="s">
        <v>285</v>
      </c>
      <c r="D36" s="13" t="s">
        <v>18</v>
      </c>
      <c r="E36" s="13" t="s">
        <v>46</v>
      </c>
      <c r="F36" s="14" t="s">
        <v>299</v>
      </c>
      <c r="G36" s="13" t="s">
        <v>50</v>
      </c>
      <c r="I36" s="13">
        <v>19</v>
      </c>
      <c r="J3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ROG Strix GA15DH/ASUS ROG Strix GA15DH.jpg</v>
      </c>
      <c r="M36" s="3" t="str">
        <f>Tabla134[[#This Row],[MARCA]]&amp;" "&amp;Tabla134[[#This Row],[MODELO]]</f>
        <v>ASUS ROG Strix GA15DH</v>
      </c>
      <c r="N36" s="17"/>
      <c r="O36" s="17"/>
      <c r="P36" s="17"/>
    </row>
    <row r="37" spans="1:16" s="13" customFormat="1" ht="45" x14ac:dyDescent="0.25">
      <c r="A37" s="13">
        <v>36</v>
      </c>
      <c r="B37" s="13" t="s">
        <v>141</v>
      </c>
      <c r="C37" s="13" t="s">
        <v>258</v>
      </c>
      <c r="D37" s="13" t="s">
        <v>7</v>
      </c>
      <c r="E37" s="13" t="s">
        <v>210</v>
      </c>
      <c r="F37" s="14" t="s">
        <v>211</v>
      </c>
      <c r="G37" s="13" t="s">
        <v>13</v>
      </c>
      <c r="I37" s="13">
        <v>5</v>
      </c>
      <c r="J3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G3 15 Gaming/Dell G3 15 Gaming (2).jpg</v>
      </c>
      <c r="M37" s="3" t="str">
        <f>Tabla134[[#This Row],[MARCA]]&amp;" "&amp;Tabla134[[#This Row],[MODELO]]</f>
        <v>Dell G3 15 Gaming</v>
      </c>
      <c r="N37" s="17"/>
      <c r="O37" s="17"/>
      <c r="P37" s="17"/>
    </row>
    <row r="38" spans="1:16" s="13" customFormat="1" ht="45" x14ac:dyDescent="0.25">
      <c r="A38" s="13">
        <v>37</v>
      </c>
      <c r="B38" s="13" t="s">
        <v>141</v>
      </c>
      <c r="C38" s="13" t="s">
        <v>258</v>
      </c>
      <c r="D38" s="13" t="s">
        <v>7</v>
      </c>
      <c r="E38" s="13" t="s">
        <v>26</v>
      </c>
      <c r="F38" s="14" t="s">
        <v>219</v>
      </c>
      <c r="G38" s="13" t="s">
        <v>220</v>
      </c>
      <c r="I38" s="13">
        <v>11</v>
      </c>
      <c r="J3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Precision 5550/Dell Precision 5550.jpg</v>
      </c>
      <c r="M38" s="3" t="str">
        <f>Tabla134[[#This Row],[MARCA]]&amp;" "&amp;Tabla134[[#This Row],[MODELO]]</f>
        <v>Dell Precision 5550</v>
      </c>
      <c r="N38" s="17"/>
      <c r="O38" s="17"/>
      <c r="P38" s="17"/>
    </row>
    <row r="39" spans="1:16" s="13" customFormat="1" ht="30" x14ac:dyDescent="0.25">
      <c r="A39" s="13">
        <v>38</v>
      </c>
      <c r="B39" s="13" t="s">
        <v>141</v>
      </c>
      <c r="C39" s="13" t="s">
        <v>258</v>
      </c>
      <c r="D39" s="13" t="s">
        <v>7</v>
      </c>
      <c r="E39" s="13" t="s">
        <v>228</v>
      </c>
      <c r="F39" s="14" t="s">
        <v>229</v>
      </c>
      <c r="G39" s="13" t="s">
        <v>16</v>
      </c>
      <c r="I39" s="13">
        <v>23</v>
      </c>
      <c r="J3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XPS 15 9500/Dell XPS 15 9500 (2).jpg</v>
      </c>
      <c r="M39" s="3" t="str">
        <f>Tabla134[[#This Row],[MARCA]]&amp;" "&amp;Tabla134[[#This Row],[MODELO]]</f>
        <v>Dell XPS 15 9500</v>
      </c>
      <c r="N39" s="17"/>
      <c r="O39" s="17"/>
      <c r="P39" s="17"/>
    </row>
    <row r="40" spans="1:16" s="13" customFormat="1" ht="45" x14ac:dyDescent="0.25">
      <c r="A40" s="13">
        <v>39</v>
      </c>
      <c r="B40" s="13" t="s">
        <v>141</v>
      </c>
      <c r="C40" s="13" t="s">
        <v>258</v>
      </c>
      <c r="D40" s="13" t="s">
        <v>7</v>
      </c>
      <c r="E40" s="13" t="s">
        <v>246</v>
      </c>
      <c r="F40" s="14" t="s">
        <v>247</v>
      </c>
      <c r="G40" s="13" t="s">
        <v>248</v>
      </c>
      <c r="I40" s="13">
        <v>6</v>
      </c>
      <c r="J4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Precision 7550/Dell Precision 7550.jpg</v>
      </c>
      <c r="M40" s="3" t="str">
        <f>Tabla134[[#This Row],[MARCA]]&amp;" "&amp;Tabla134[[#This Row],[MODELO]]</f>
        <v>Dell Precision 7550</v>
      </c>
      <c r="N40" s="17"/>
      <c r="O40" s="17"/>
      <c r="P40" s="17"/>
    </row>
    <row r="41" spans="1:16" s="13" customFormat="1" ht="45" x14ac:dyDescent="0.25">
      <c r="A41" s="13">
        <v>40</v>
      </c>
      <c r="B41" s="13" t="s">
        <v>141</v>
      </c>
      <c r="C41" s="13" t="s">
        <v>258</v>
      </c>
      <c r="D41" s="13" t="s">
        <v>10</v>
      </c>
      <c r="E41" s="13" t="s">
        <v>204</v>
      </c>
      <c r="F41" s="14" t="s">
        <v>205</v>
      </c>
      <c r="G41" s="13" t="s">
        <v>15</v>
      </c>
      <c r="I41" s="13">
        <v>6</v>
      </c>
      <c r="J4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Envy x360/HP Envy x360 (2).jpg</v>
      </c>
      <c r="M41" s="3" t="str">
        <f>Tabla134[[#This Row],[MARCA]]&amp;" "&amp;Tabla134[[#This Row],[MODELO]]</f>
        <v>HP Envy x360</v>
      </c>
      <c r="N41" s="17"/>
      <c r="O41" s="17"/>
      <c r="P41" s="17"/>
    </row>
    <row r="42" spans="1:16" s="13" customFormat="1" ht="45" x14ac:dyDescent="0.25">
      <c r="A42" s="13">
        <v>41</v>
      </c>
      <c r="B42" s="13" t="s">
        <v>141</v>
      </c>
      <c r="C42" s="13" t="s">
        <v>258</v>
      </c>
      <c r="D42" s="13" t="s">
        <v>10</v>
      </c>
      <c r="E42" s="13" t="s">
        <v>215</v>
      </c>
      <c r="F42" s="14" t="s">
        <v>216</v>
      </c>
      <c r="G42" s="13" t="s">
        <v>29</v>
      </c>
      <c r="I42" s="13">
        <v>14</v>
      </c>
      <c r="J4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Chromebook X2/HP Chromebook X2.jpg</v>
      </c>
      <c r="M42" s="3" t="str">
        <f>Tabla134[[#This Row],[MARCA]]&amp;" "&amp;Tabla134[[#This Row],[MODELO]]</f>
        <v>HP Chromebook X2</v>
      </c>
    </row>
    <row r="43" spans="1:16" s="13" customFormat="1" ht="30" x14ac:dyDescent="0.25">
      <c r="A43" s="13">
        <v>42</v>
      </c>
      <c r="B43" s="13" t="s">
        <v>141</v>
      </c>
      <c r="C43" s="13" t="s">
        <v>258</v>
      </c>
      <c r="D43" s="13" t="s">
        <v>10</v>
      </c>
      <c r="E43" s="13" t="s">
        <v>222</v>
      </c>
      <c r="F43" s="14" t="s">
        <v>223</v>
      </c>
      <c r="G43" s="13" t="s">
        <v>13</v>
      </c>
      <c r="I43" s="13">
        <v>19</v>
      </c>
      <c r="J4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ProBook 450 G8/HP ProBook 450 G8 (2).jpg</v>
      </c>
      <c r="M43" s="3" t="str">
        <f>Tabla134[[#This Row],[MARCA]]&amp;" "&amp;Tabla134[[#This Row],[MODELO]]</f>
        <v>HP ProBook 450 G8</v>
      </c>
    </row>
    <row r="44" spans="1:16" s="13" customFormat="1" ht="30" x14ac:dyDescent="0.25">
      <c r="A44" s="13">
        <v>43</v>
      </c>
      <c r="B44" s="13" t="s">
        <v>141</v>
      </c>
      <c r="C44" s="13" t="s">
        <v>258</v>
      </c>
      <c r="D44" s="13" t="s">
        <v>10</v>
      </c>
      <c r="E44" s="13" t="s">
        <v>231</v>
      </c>
      <c r="F44" s="14" t="s">
        <v>232</v>
      </c>
      <c r="G44" s="13" t="s">
        <v>31</v>
      </c>
      <c r="I44" s="13">
        <v>9</v>
      </c>
      <c r="J4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ProBook x360 435 G8/HP ProBook x360 435 G8.jpg</v>
      </c>
      <c r="M44" s="3" t="str">
        <f>Tabla134[[#This Row],[MARCA]]&amp;" "&amp;Tabla134[[#This Row],[MODELO]]</f>
        <v>HP ProBook x360 435 G8</v>
      </c>
    </row>
    <row r="45" spans="1:16" s="13" customFormat="1" ht="45" x14ac:dyDescent="0.25">
      <c r="A45" s="13">
        <v>44</v>
      </c>
      <c r="B45" s="13" t="s">
        <v>141</v>
      </c>
      <c r="C45" s="13" t="s">
        <v>258</v>
      </c>
      <c r="D45" s="13" t="s">
        <v>10</v>
      </c>
      <c r="E45" s="13" t="s">
        <v>240</v>
      </c>
      <c r="F45" s="14" t="s">
        <v>241</v>
      </c>
      <c r="G45" s="13" t="s">
        <v>17</v>
      </c>
      <c r="I45" s="13">
        <v>3</v>
      </c>
      <c r="J4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Pavilion x360/HP Pavilion x360 (2).jpg</v>
      </c>
      <c r="M45" s="3" t="str">
        <f>Tabla134[[#This Row],[MARCA]]&amp;" "&amp;Tabla134[[#This Row],[MODELO]]</f>
        <v>HP Pavilion x360</v>
      </c>
    </row>
    <row r="46" spans="1:16" s="13" customFormat="1" ht="45" x14ac:dyDescent="0.25">
      <c r="A46" s="13">
        <v>45</v>
      </c>
      <c r="B46" s="13" t="s">
        <v>141</v>
      </c>
      <c r="C46" s="13" t="s">
        <v>258</v>
      </c>
      <c r="D46" s="13" t="s">
        <v>10</v>
      </c>
      <c r="E46" s="13" t="s">
        <v>251</v>
      </c>
      <c r="F46" s="14" t="s">
        <v>252</v>
      </c>
      <c r="G46" s="13" t="s">
        <v>22</v>
      </c>
      <c r="I46" s="13">
        <v>20</v>
      </c>
      <c r="J4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Elite Dragonfly/HP Elite Dragonfly.jpg</v>
      </c>
      <c r="M46" s="3" t="str">
        <f>Tabla134[[#This Row],[MARCA]]&amp;" "&amp;Tabla134[[#This Row],[MODELO]]</f>
        <v>HP Elite Dragonfly</v>
      </c>
    </row>
    <row r="47" spans="1:16" s="13" customFormat="1" ht="30" x14ac:dyDescent="0.25">
      <c r="A47" s="13">
        <v>46</v>
      </c>
      <c r="B47" s="13" t="s">
        <v>141</v>
      </c>
      <c r="C47" s="13" t="s">
        <v>285</v>
      </c>
      <c r="D47" s="13" t="s">
        <v>12</v>
      </c>
      <c r="E47" s="13" t="s">
        <v>47</v>
      </c>
      <c r="F47" s="14" t="s">
        <v>260</v>
      </c>
      <c r="G47" s="13" t="s">
        <v>25</v>
      </c>
      <c r="I47" s="13">
        <v>19</v>
      </c>
      <c r="J4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IdeaCentre 5i/Lenovo IdeaCentre 5i (2).jpg</v>
      </c>
      <c r="M47" s="3" t="str">
        <f>Tabla134[[#This Row],[MARCA]]&amp;" "&amp;Tabla134[[#This Row],[MODELO]]</f>
        <v>Lenovo IdeaCentre 5i</v>
      </c>
      <c r="N47" s="17"/>
      <c r="O47" s="17"/>
      <c r="P47" s="17"/>
    </row>
    <row r="48" spans="1:16" s="13" customFormat="1" ht="30" x14ac:dyDescent="0.25">
      <c r="A48" s="13">
        <v>47</v>
      </c>
      <c r="B48" s="13" t="s">
        <v>141</v>
      </c>
      <c r="C48" s="13" t="s">
        <v>285</v>
      </c>
      <c r="D48" s="13" t="s">
        <v>12</v>
      </c>
      <c r="E48" s="13" t="s">
        <v>267</v>
      </c>
      <c r="F48" s="14" t="s">
        <v>268</v>
      </c>
      <c r="G48" s="13" t="s">
        <v>25</v>
      </c>
      <c r="I48" s="13">
        <v>24</v>
      </c>
      <c r="J4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ThinkCentre M720 Tiny/Lenovo ThinkCentre M720 Tiny.jpg</v>
      </c>
      <c r="M48" s="3" t="str">
        <f>Tabla134[[#This Row],[MARCA]]&amp;" "&amp;Tabla134[[#This Row],[MODELO]]</f>
        <v>Lenovo ThinkCentre M720 Tiny</v>
      </c>
      <c r="N48" s="17"/>
      <c r="O48" s="17"/>
      <c r="P48" s="17"/>
    </row>
    <row r="49" spans="1:17" s="13" customFormat="1" ht="30" x14ac:dyDescent="0.25">
      <c r="A49" s="13">
        <v>48</v>
      </c>
      <c r="B49" s="13" t="s">
        <v>141</v>
      </c>
      <c r="C49" s="13" t="s">
        <v>285</v>
      </c>
      <c r="D49" s="13" t="s">
        <v>12</v>
      </c>
      <c r="E49" s="13" t="s">
        <v>272</v>
      </c>
      <c r="F49" s="14" t="s">
        <v>273</v>
      </c>
      <c r="G49" s="13" t="s">
        <v>21</v>
      </c>
      <c r="I49" s="13">
        <v>11</v>
      </c>
      <c r="J4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ThinkStation P340 Tiny/Lenovo ThinkStation P340 Tiny (2).jpg</v>
      </c>
      <c r="M49" s="3" t="str">
        <f>Tabla134[[#This Row],[MARCA]]&amp;" "&amp;Tabla134[[#This Row],[MODELO]]</f>
        <v>Lenovo ThinkStation P340 Tiny</v>
      </c>
      <c r="N49" s="17"/>
      <c r="O49" s="17"/>
      <c r="P49" s="17"/>
    </row>
    <row r="50" spans="1:17" s="13" customFormat="1" ht="30" x14ac:dyDescent="0.25">
      <c r="A50" s="13">
        <v>49</v>
      </c>
      <c r="B50" s="13" t="s">
        <v>138</v>
      </c>
      <c r="C50" s="13" t="s">
        <v>258</v>
      </c>
      <c r="D50" s="13" t="s">
        <v>14</v>
      </c>
      <c r="E50" s="13" t="s">
        <v>180</v>
      </c>
      <c r="F50" s="14" t="s">
        <v>181</v>
      </c>
      <c r="G50" s="13" t="s">
        <v>17</v>
      </c>
      <c r="I50" s="13">
        <v>11</v>
      </c>
      <c r="J5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Swift 3 SF314-42/Acer Swift 3 SF314-42.jpg</v>
      </c>
      <c r="M50" s="3" t="str">
        <f>Tabla134[[#This Row],[MARCA]]&amp;" "&amp;Tabla134[[#This Row],[MODELO]]</f>
        <v>Acer Swift 3 SF314-42</v>
      </c>
      <c r="N50" s="17"/>
      <c r="O50" s="17"/>
      <c r="P50" s="17"/>
    </row>
    <row r="51" spans="1:17" s="13" customFormat="1" ht="45" x14ac:dyDescent="0.25">
      <c r="A51" s="13">
        <v>50</v>
      </c>
      <c r="B51" s="13" t="s">
        <v>138</v>
      </c>
      <c r="C51" s="13" t="s">
        <v>258</v>
      </c>
      <c r="D51" s="13" t="s">
        <v>14</v>
      </c>
      <c r="E51" s="13" t="s">
        <v>242</v>
      </c>
      <c r="F51" s="14" t="s">
        <v>221</v>
      </c>
      <c r="G51" s="13" t="s">
        <v>19</v>
      </c>
      <c r="I51" s="13">
        <v>23</v>
      </c>
      <c r="J5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Swift 5 SF514-55T/Acer Swift 5 SF514-55T (2).jpg</v>
      </c>
      <c r="M51" s="3" t="str">
        <f>Tabla134[[#This Row],[MARCA]]&amp;" "&amp;Tabla134[[#This Row],[MODELO]]</f>
        <v>Acer Swift 5 SF514-55T</v>
      </c>
      <c r="N51" s="17"/>
      <c r="O51" s="17"/>
      <c r="P51" s="17"/>
    </row>
    <row r="52" spans="1:17" s="13" customFormat="1" ht="30" x14ac:dyDescent="0.25">
      <c r="A52" s="13">
        <v>51</v>
      </c>
      <c r="B52" s="13" t="s">
        <v>138</v>
      </c>
      <c r="C52" s="13" t="s">
        <v>258</v>
      </c>
      <c r="D52" s="13" t="s">
        <v>14</v>
      </c>
      <c r="E52" s="13" t="s">
        <v>253</v>
      </c>
      <c r="F52" s="14" t="s">
        <v>198</v>
      </c>
      <c r="G52" s="13" t="s">
        <v>45</v>
      </c>
      <c r="I52" s="13">
        <v>6</v>
      </c>
      <c r="J5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TravelMate P6/Acer TravelMate P6.jpg</v>
      </c>
      <c r="M52" s="3" t="str">
        <f>Tabla134[[#This Row],[MARCA]]&amp;" "&amp;Tabla134[[#This Row],[MODELO]]</f>
        <v>Acer TravelMate P6</v>
      </c>
      <c r="N52" s="17"/>
      <c r="O52" s="17"/>
      <c r="P52" s="17"/>
    </row>
    <row r="53" spans="1:17" s="13" customFormat="1" ht="30" x14ac:dyDescent="0.25">
      <c r="A53" s="13">
        <v>52</v>
      </c>
      <c r="B53" s="13" t="s">
        <v>138</v>
      </c>
      <c r="C53" s="13" t="s">
        <v>285</v>
      </c>
      <c r="D53" s="13" t="s">
        <v>14</v>
      </c>
      <c r="E53" s="13" t="s">
        <v>277</v>
      </c>
      <c r="F53" s="14" t="s">
        <v>278</v>
      </c>
      <c r="G53" s="13" t="s">
        <v>51</v>
      </c>
      <c r="I53" s="13">
        <v>14</v>
      </c>
      <c r="J5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Veriton N Series N4660G/Acer Veriton N Series N4660G (2).jpg</v>
      </c>
      <c r="M53" s="3" t="str">
        <f>Tabla134[[#This Row],[MARCA]]&amp;" "&amp;Tabla134[[#This Row],[MODELO]]</f>
        <v>Acer Veriton N Series N4660G</v>
      </c>
      <c r="N53" s="17"/>
      <c r="O53" s="17"/>
      <c r="P53" s="17"/>
    </row>
    <row r="54" spans="1:17" s="13" customFormat="1" ht="45" x14ac:dyDescent="0.25">
      <c r="A54" s="13">
        <v>53</v>
      </c>
      <c r="B54" s="13" t="s">
        <v>138</v>
      </c>
      <c r="C54" s="13" t="s">
        <v>285</v>
      </c>
      <c r="D54" s="13" t="s">
        <v>40</v>
      </c>
      <c r="E54" s="13" t="s">
        <v>290</v>
      </c>
      <c r="F54" s="14" t="s">
        <v>291</v>
      </c>
      <c r="G54" s="13" t="s">
        <v>16</v>
      </c>
      <c r="I54" s="13">
        <v>8</v>
      </c>
      <c r="J5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imagenes/1-FOTOS_IMAGENES/computadoras/Alienware Aurora R11/Alienware Aurora R11.jpg</v>
      </c>
      <c r="M54" s="3" t="str">
        <f>Tabla134[[#This Row],[MARCA]]&amp;" "&amp;Tabla134[[#This Row],[MODELO]]</f>
        <v>Alienware Aurora R11</v>
      </c>
      <c r="N54" s="17"/>
      <c r="O54" s="17"/>
      <c r="P54" s="17"/>
    </row>
    <row r="55" spans="1:17" s="13" customFormat="1" ht="30" x14ac:dyDescent="0.25">
      <c r="A55" s="13">
        <v>54</v>
      </c>
      <c r="B55" s="13" t="s">
        <v>138</v>
      </c>
      <c r="C55" s="13" t="s">
        <v>285</v>
      </c>
      <c r="D55" s="13" t="s">
        <v>10</v>
      </c>
      <c r="E55" s="13" t="s">
        <v>275</v>
      </c>
      <c r="F55" s="14" t="s">
        <v>276</v>
      </c>
      <c r="G55" s="13" t="s">
        <v>15</v>
      </c>
      <c r="I55" s="13">
        <v>3</v>
      </c>
      <c r="J5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EliteDesk 800 G6/HP EliteDesk 800 G6 (2).jpg</v>
      </c>
      <c r="M55" s="3" t="str">
        <f>Tabla134[[#This Row],[MARCA]]&amp;" "&amp;Tabla134[[#This Row],[MODELO]]</f>
        <v>HP EliteDesk 800 G6</v>
      </c>
      <c r="N55" s="17"/>
      <c r="O55" s="17"/>
      <c r="P55" s="17"/>
    </row>
    <row r="56" spans="1:17" s="13" customFormat="1" ht="30" x14ac:dyDescent="0.25">
      <c r="A56" s="13">
        <v>55</v>
      </c>
      <c r="B56" s="13" t="s">
        <v>138</v>
      </c>
      <c r="C56" s="13" t="s">
        <v>285</v>
      </c>
      <c r="D56" s="13" t="s">
        <v>10</v>
      </c>
      <c r="E56" s="13" t="s">
        <v>283</v>
      </c>
      <c r="F56" s="14" t="s">
        <v>284</v>
      </c>
      <c r="G56" s="13" t="s">
        <v>16</v>
      </c>
      <c r="I56" s="13">
        <v>20</v>
      </c>
      <c r="J5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Omen Obelisk 875-1023/HP Omen Obelisk 875-1023.jpg</v>
      </c>
      <c r="M56" s="3" t="str">
        <f>Tabla134[[#This Row],[MARCA]]&amp;" "&amp;Tabla134[[#This Row],[MODELO]]</f>
        <v>HP Omen Obelisk 875-1023</v>
      </c>
      <c r="N56" s="17"/>
      <c r="O56" s="17"/>
      <c r="P56" s="17"/>
      <c r="Q56" s="17"/>
    </row>
    <row r="57" spans="1:17" s="13" customFormat="1" ht="30" x14ac:dyDescent="0.25">
      <c r="A57" s="13">
        <v>56</v>
      </c>
      <c r="B57" s="13" t="s">
        <v>138</v>
      </c>
      <c r="C57" s="13" t="s">
        <v>285</v>
      </c>
      <c r="D57" s="13" t="s">
        <v>10</v>
      </c>
      <c r="E57" s="13" t="s">
        <v>295</v>
      </c>
      <c r="F57" s="14" t="s">
        <v>296</v>
      </c>
      <c r="G57" s="13" t="s">
        <v>230</v>
      </c>
      <c r="I57" s="13">
        <v>8</v>
      </c>
      <c r="J5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OMEN 30L GT13-0090/HP OMEN 30L GT13-0090 (2).jpg</v>
      </c>
      <c r="M57" s="3" t="str">
        <f>Tabla134[[#This Row],[MARCA]]&amp;" "&amp;Tabla134[[#This Row],[MODELO]]</f>
        <v>HP OMEN 30L GT13-0090</v>
      </c>
      <c r="N57" s="17"/>
      <c r="O57" s="17"/>
      <c r="P57" s="17"/>
      <c r="Q57" s="17"/>
    </row>
    <row r="58" spans="1:17" s="13" customFormat="1" ht="45" x14ac:dyDescent="0.25">
      <c r="A58" s="13">
        <v>57</v>
      </c>
      <c r="B58" s="13" t="s">
        <v>138</v>
      </c>
      <c r="C58" s="13" t="s">
        <v>285</v>
      </c>
      <c r="D58" s="13" t="s">
        <v>10</v>
      </c>
      <c r="E58" s="13" t="s">
        <v>301</v>
      </c>
      <c r="F58" s="14" t="s">
        <v>302</v>
      </c>
      <c r="G58" s="13" t="s">
        <v>50</v>
      </c>
      <c r="I58" s="13">
        <v>16</v>
      </c>
      <c r="J5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OMEN 30L GT13-0190/HP OMEN 30L GT13-0190.jpg</v>
      </c>
      <c r="M58" s="3" t="str">
        <f>Tabla134[[#This Row],[MARCA]]&amp;" "&amp;Tabla134[[#This Row],[MODELO]]</f>
        <v>HP OMEN 30L GT13-0190</v>
      </c>
      <c r="N58" s="17"/>
      <c r="O58" s="17"/>
      <c r="P58" s="17"/>
      <c r="Q58" s="17"/>
    </row>
    <row r="59" spans="1:17" s="13" customFormat="1" ht="30" x14ac:dyDescent="0.25">
      <c r="A59" s="13">
        <v>58</v>
      </c>
      <c r="B59" s="13" t="s">
        <v>138</v>
      </c>
      <c r="C59" s="13" t="s">
        <v>285</v>
      </c>
      <c r="D59" s="13" t="s">
        <v>12</v>
      </c>
      <c r="E59" s="13" t="s">
        <v>272</v>
      </c>
      <c r="F59" s="14" t="s">
        <v>273</v>
      </c>
      <c r="G59" s="13" t="s">
        <v>21</v>
      </c>
      <c r="I59" s="13">
        <v>16</v>
      </c>
      <c r="J5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ThinkStation P340 Tiny/Lenovo ThinkStation P340 Tiny (2).jpg</v>
      </c>
      <c r="M59" s="3" t="str">
        <f>Tabla134[[#This Row],[MARCA]]&amp;" "&amp;Tabla134[[#This Row],[MODELO]]</f>
        <v>Lenovo ThinkStation P340 Tiny</v>
      </c>
      <c r="N59" s="17"/>
      <c r="O59" s="17"/>
      <c r="P59" s="17"/>
      <c r="Q59" s="17"/>
    </row>
    <row r="60" spans="1:17" s="13" customFormat="1" ht="30" x14ac:dyDescent="0.25">
      <c r="A60" s="13">
        <v>59</v>
      </c>
      <c r="B60" s="13" t="s">
        <v>138</v>
      </c>
      <c r="C60" s="13" t="s">
        <v>285</v>
      </c>
      <c r="D60" s="13" t="s">
        <v>12</v>
      </c>
      <c r="E60" s="13" t="s">
        <v>44</v>
      </c>
      <c r="F60" s="14" t="s">
        <v>281</v>
      </c>
      <c r="G60" s="13" t="s">
        <v>19</v>
      </c>
      <c r="I60" s="13">
        <v>22</v>
      </c>
      <c r="J6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Legion Tower 5i/Lenovo Legion Tower 5i.jpg</v>
      </c>
      <c r="M60" s="3" t="str">
        <f>Tabla134[[#This Row],[MARCA]]&amp;" "&amp;Tabla134[[#This Row],[MODELO]]</f>
        <v>Lenovo Legion Tower 5i</v>
      </c>
    </row>
    <row r="61" spans="1:17" s="13" customFormat="1" ht="45" x14ac:dyDescent="0.25">
      <c r="A61" s="13">
        <v>60</v>
      </c>
      <c r="B61" s="13" t="s">
        <v>138</v>
      </c>
      <c r="C61" s="13" t="s">
        <v>258</v>
      </c>
      <c r="D61" s="13" t="s">
        <v>12</v>
      </c>
      <c r="E61" s="13" t="s">
        <v>199</v>
      </c>
      <c r="F61" s="14" t="s">
        <v>200</v>
      </c>
      <c r="G61" s="13" t="s">
        <v>21</v>
      </c>
      <c r="I61" s="13">
        <v>5</v>
      </c>
      <c r="J6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ThinkPad T14s/Lenovo ThinkPad T14s (2).jpg</v>
      </c>
      <c r="M61" s="3" t="str">
        <f>Tabla134[[#This Row],[MARCA]]&amp;" "&amp;Tabla134[[#This Row],[MODELO]]</f>
        <v>Lenovo ThinkPad T14s</v>
      </c>
    </row>
    <row r="62" spans="1:17" s="13" customFormat="1" ht="45" x14ac:dyDescent="0.25">
      <c r="A62" s="13">
        <v>61</v>
      </c>
      <c r="B62" s="13" t="s">
        <v>138</v>
      </c>
      <c r="C62" s="13" t="s">
        <v>258</v>
      </c>
      <c r="D62" s="13" t="s">
        <v>12</v>
      </c>
      <c r="E62" s="13" t="s">
        <v>206</v>
      </c>
      <c r="F62" s="14" t="s">
        <v>207</v>
      </c>
      <c r="G62" s="13" t="s">
        <v>19</v>
      </c>
      <c r="I62" s="13">
        <v>12</v>
      </c>
      <c r="J6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Legion 5i/Lenovo Legion 5i.jpg</v>
      </c>
      <c r="M62" s="3" t="str">
        <f>Tabla134[[#This Row],[MARCA]]&amp;" "&amp;Tabla134[[#This Row],[MODELO]]</f>
        <v>Lenovo Legion 5i</v>
      </c>
    </row>
    <row r="63" spans="1:17" s="13" customFormat="1" ht="30" x14ac:dyDescent="0.25">
      <c r="A63" s="13">
        <v>62</v>
      </c>
      <c r="B63" s="13" t="s">
        <v>138</v>
      </c>
      <c r="C63" s="13" t="s">
        <v>258</v>
      </c>
      <c r="D63" s="13" t="s">
        <v>188</v>
      </c>
      <c r="E63" s="13" t="s">
        <v>189</v>
      </c>
      <c r="F63" s="14" t="s">
        <v>190</v>
      </c>
      <c r="G63" s="13" t="s">
        <v>25</v>
      </c>
      <c r="I63" s="13">
        <v>11</v>
      </c>
      <c r="J6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imagenes/1-FOTOS_IMAGENES/computadoras/Toshiba Tecra A50/Toshiba Tecra A50 (2).jpg</v>
      </c>
      <c r="M63" s="3" t="str">
        <f>Tabla134[[#This Row],[MARCA]]&amp;" "&amp;Tabla134[[#This Row],[MODELO]]</f>
        <v>Toshiba Tecra A50</v>
      </c>
    </row>
    <row r="64" spans="1:17" s="13" customFormat="1" ht="30" x14ac:dyDescent="0.25">
      <c r="A64" s="13">
        <v>63</v>
      </c>
      <c r="B64" s="13" t="s">
        <v>138</v>
      </c>
      <c r="C64" s="13" t="s">
        <v>258</v>
      </c>
      <c r="D64" s="13" t="s">
        <v>188</v>
      </c>
      <c r="E64" s="13" t="s">
        <v>191</v>
      </c>
      <c r="F64" s="14" t="s">
        <v>192</v>
      </c>
      <c r="G64" s="13" t="s">
        <v>45</v>
      </c>
      <c r="I64" s="13">
        <v>2</v>
      </c>
      <c r="J6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imagenes/1-FOTOS_IMAGENES/computadoras/Toshiba Portégé X30-E/Toshiba Portégé X30-E.jpg</v>
      </c>
      <c r="M64" s="3" t="str">
        <f>Tabla134[[#This Row],[MARCA]]&amp;" "&amp;Tabla134[[#This Row],[MODELO]]</f>
        <v>Toshiba Portégé X30-E</v>
      </c>
    </row>
    <row r="65" spans="1:16" s="13" customFormat="1" ht="30" x14ac:dyDescent="0.25">
      <c r="A65" s="13">
        <v>64</v>
      </c>
      <c r="B65" s="13" t="s">
        <v>0</v>
      </c>
      <c r="C65" s="13" t="s">
        <v>285</v>
      </c>
      <c r="D65" s="13" t="s">
        <v>18</v>
      </c>
      <c r="E65" s="13" t="s">
        <v>46</v>
      </c>
      <c r="F65" s="14" t="s">
        <v>262</v>
      </c>
      <c r="G65" s="13" t="s">
        <v>19</v>
      </c>
      <c r="I65" s="13">
        <v>9</v>
      </c>
      <c r="J6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ROG Strix GA15DH/ASUS ROG Strix GA15DH (2).jpg</v>
      </c>
      <c r="M65" s="3" t="str">
        <f>Tabla134[[#This Row],[MARCA]]&amp;" "&amp;Tabla134[[#This Row],[MODELO]]</f>
        <v>ASUS ROG Strix GA15DH</v>
      </c>
    </row>
    <row r="66" spans="1:16" s="13" customFormat="1" ht="30" x14ac:dyDescent="0.25">
      <c r="A66" s="13">
        <v>65</v>
      </c>
      <c r="B66" s="13" t="s">
        <v>0</v>
      </c>
      <c r="C66" s="13" t="s">
        <v>285</v>
      </c>
      <c r="D66" s="13" t="s">
        <v>18</v>
      </c>
      <c r="E66" s="13" t="s">
        <v>43</v>
      </c>
      <c r="F66" s="14" t="s">
        <v>269</v>
      </c>
      <c r="G66" s="13" t="s">
        <v>33</v>
      </c>
      <c r="I66" s="13">
        <v>3</v>
      </c>
      <c r="J6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Mini PC PN50/ASUS Mini PC PN50.jpg</v>
      </c>
      <c r="M66" s="3" t="str">
        <f>Tabla134[[#This Row],[MARCA]]&amp;" "&amp;Tabla134[[#This Row],[MODELO]]</f>
        <v>ASUS Mini PC PN50</v>
      </c>
    </row>
    <row r="67" spans="1:16" s="13" customFormat="1" ht="30" x14ac:dyDescent="0.25">
      <c r="A67" s="13">
        <v>66</v>
      </c>
      <c r="B67" s="13" t="s">
        <v>0</v>
      </c>
      <c r="C67" s="13" t="s">
        <v>258</v>
      </c>
      <c r="D67" s="13" t="s">
        <v>18</v>
      </c>
      <c r="E67" s="13" t="s">
        <v>208</v>
      </c>
      <c r="F67" s="14" t="s">
        <v>209</v>
      </c>
      <c r="G67" s="13" t="s">
        <v>33</v>
      </c>
      <c r="I67" s="13">
        <v>20</v>
      </c>
      <c r="J6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Chromebook Flip C434TA/ASUS Chromebook Flip C434TA (2).jpg</v>
      </c>
      <c r="M67" s="3" t="str">
        <f>Tabla134[[#This Row],[MARCA]]&amp;" "&amp;Tabla134[[#This Row],[MODELO]]</f>
        <v>ASUS Chromebook Flip C434TA</v>
      </c>
    </row>
    <row r="68" spans="1:16" s="13" customFormat="1" ht="30" x14ac:dyDescent="0.25">
      <c r="A68" s="13">
        <v>67</v>
      </c>
      <c r="B68" s="13" t="s">
        <v>0</v>
      </c>
      <c r="C68" s="13" t="s">
        <v>258</v>
      </c>
      <c r="D68" s="13" t="s">
        <v>18</v>
      </c>
      <c r="E68" s="13" t="s">
        <v>217</v>
      </c>
      <c r="F68" s="14" t="s">
        <v>218</v>
      </c>
      <c r="G68" s="13" t="s">
        <v>13</v>
      </c>
      <c r="I68" s="13">
        <v>8</v>
      </c>
      <c r="J6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ZenBook UX325EA/ASUS ZenBook UX325EA.jpg</v>
      </c>
      <c r="M68" s="3" t="str">
        <f>Tabla134[[#This Row],[MARCA]]&amp;" "&amp;Tabla134[[#This Row],[MODELO]]</f>
        <v>ASUS ZenBook UX325EA</v>
      </c>
    </row>
    <row r="69" spans="1:16" s="13" customFormat="1" ht="30" x14ac:dyDescent="0.25">
      <c r="A69" s="13">
        <v>68</v>
      </c>
      <c r="B69" s="13" t="s">
        <v>0</v>
      </c>
      <c r="C69" s="13" t="s">
        <v>258</v>
      </c>
      <c r="D69" s="13" t="s">
        <v>7</v>
      </c>
      <c r="E69" s="13" t="s">
        <v>237</v>
      </c>
      <c r="F69" s="14" t="s">
        <v>218</v>
      </c>
      <c r="G69" s="13" t="s">
        <v>17</v>
      </c>
      <c r="I69" s="13">
        <v>14</v>
      </c>
      <c r="J6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Inspiron 14 7000/Dell Inspiron 14 7000 (2).jpg</v>
      </c>
      <c r="M69" s="3" t="str">
        <f>Tabla134[[#This Row],[MARCA]]&amp;" "&amp;Tabla134[[#This Row],[MODELO]]</f>
        <v>Dell Inspiron 14 7000</v>
      </c>
    </row>
    <row r="70" spans="1:16" s="13" customFormat="1" ht="45" x14ac:dyDescent="0.25">
      <c r="A70" s="13">
        <v>69</v>
      </c>
      <c r="B70" s="13" t="s">
        <v>0</v>
      </c>
      <c r="C70" s="13" t="s">
        <v>258</v>
      </c>
      <c r="D70" s="13" t="s">
        <v>7</v>
      </c>
      <c r="E70" s="13" t="s">
        <v>246</v>
      </c>
      <c r="F70" s="14" t="s">
        <v>247</v>
      </c>
      <c r="G70" s="13" t="s">
        <v>248</v>
      </c>
      <c r="I70" s="13">
        <v>19</v>
      </c>
      <c r="J7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Precision 7550/Dell Precision 7550.jpg</v>
      </c>
      <c r="M70" s="3" t="str">
        <f>Tabla134[[#This Row],[MARCA]]&amp;" "&amp;Tabla134[[#This Row],[MODELO]]</f>
        <v>Dell Precision 7550</v>
      </c>
    </row>
    <row r="71" spans="1:16" s="13" customFormat="1" ht="30" x14ac:dyDescent="0.25">
      <c r="A71" s="13">
        <v>70</v>
      </c>
      <c r="B71" s="13" t="s">
        <v>0</v>
      </c>
      <c r="C71" s="13" t="s">
        <v>258</v>
      </c>
      <c r="D71" s="13" t="s">
        <v>7</v>
      </c>
      <c r="E71" s="13" t="s">
        <v>256</v>
      </c>
      <c r="F71" s="14" t="s">
        <v>257</v>
      </c>
      <c r="G71" s="13" t="s">
        <v>29</v>
      </c>
      <c r="I71" s="13">
        <v>9</v>
      </c>
      <c r="J7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Inspiron 15 5000/Dell Inspiron 15 5000 (2).jpg</v>
      </c>
      <c r="M71" s="3" t="str">
        <f>Tabla134[[#This Row],[MARCA]]&amp;" "&amp;Tabla134[[#This Row],[MODELO]]</f>
        <v>Dell Inspiron 15 5000</v>
      </c>
    </row>
    <row r="72" spans="1:16" s="13" customFormat="1" ht="30" x14ac:dyDescent="0.25">
      <c r="A72" s="13">
        <v>71</v>
      </c>
      <c r="B72" s="13" t="s">
        <v>0</v>
      </c>
      <c r="C72" s="13" t="s">
        <v>285</v>
      </c>
      <c r="D72" s="13" t="s">
        <v>7</v>
      </c>
      <c r="E72" s="13" t="s">
        <v>37</v>
      </c>
      <c r="F72" s="14" t="s">
        <v>261</v>
      </c>
      <c r="G72" s="13" t="s">
        <v>34</v>
      </c>
      <c r="I72" s="13">
        <v>3</v>
      </c>
      <c r="J7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Desktop 3880/Dell Inspiron Desktop 3880.jpg</v>
      </c>
      <c r="M72" s="3" t="str">
        <f>Tabla134[[#This Row],[MARCA]]&amp;" "&amp;Tabla134[[#This Row],[MODELO]]</f>
        <v>Dell Inspiron Desktop 3880</v>
      </c>
    </row>
    <row r="73" spans="1:16" s="13" customFormat="1" ht="30" x14ac:dyDescent="0.25">
      <c r="A73" s="13">
        <v>72</v>
      </c>
      <c r="B73" s="13" t="s">
        <v>0</v>
      </c>
      <c r="C73" s="13" t="s">
        <v>285</v>
      </c>
      <c r="D73" s="13" t="s">
        <v>7</v>
      </c>
      <c r="E73" s="13" t="s">
        <v>39</v>
      </c>
      <c r="F73" s="14" t="s">
        <v>266</v>
      </c>
      <c r="G73" s="13" t="s">
        <v>16</v>
      </c>
      <c r="I73" s="13">
        <v>20</v>
      </c>
      <c r="J7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XPS Desktop Special Edition/Dell XPS Desktop Special Edition (2).jpg</v>
      </c>
      <c r="M73" s="3" t="str">
        <f>Tabla134[[#This Row],[MARCA]]&amp;" "&amp;Tabla134[[#This Row],[MODELO]]</f>
        <v>Dell XPS Desktop Special Edition</v>
      </c>
    </row>
    <row r="74" spans="1:16" s="13" customFormat="1" ht="30" x14ac:dyDescent="0.25">
      <c r="A74" s="13">
        <v>73</v>
      </c>
      <c r="B74" s="13" t="s">
        <v>0</v>
      </c>
      <c r="C74" s="13" t="s">
        <v>285</v>
      </c>
      <c r="D74" s="13" t="s">
        <v>7</v>
      </c>
      <c r="E74" s="13" t="s">
        <v>48</v>
      </c>
      <c r="F74" s="14" t="s">
        <v>271</v>
      </c>
      <c r="G74" s="13" t="s">
        <v>17</v>
      </c>
      <c r="I74" s="13">
        <v>8</v>
      </c>
      <c r="J7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OptiPlex 7080 Micro/Dell OptiPlex 7080 Micro.jpg</v>
      </c>
      <c r="M74" s="3" t="str">
        <f>Tabla134[[#This Row],[MARCA]]&amp;" "&amp;Tabla134[[#This Row],[MODELO]]</f>
        <v>Dell OptiPlex 7080 Micro</v>
      </c>
      <c r="N74" s="17"/>
      <c r="O74" s="17"/>
      <c r="P74" s="17"/>
    </row>
    <row r="75" spans="1:16" s="13" customFormat="1" ht="30" x14ac:dyDescent="0.25">
      <c r="A75" s="13">
        <v>74</v>
      </c>
      <c r="B75" s="13" t="s">
        <v>0</v>
      </c>
      <c r="C75" s="13" t="s">
        <v>285</v>
      </c>
      <c r="D75" s="13" t="s">
        <v>7</v>
      </c>
      <c r="E75" s="13" t="s">
        <v>279</v>
      </c>
      <c r="F75" s="14" t="s">
        <v>280</v>
      </c>
      <c r="G75" s="13" t="s">
        <v>24</v>
      </c>
      <c r="I75" s="13">
        <v>8</v>
      </c>
      <c r="J7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Precision 3640 Tower/Dell Precision 3640 Tower (2).jpg</v>
      </c>
      <c r="M75" s="3" t="str">
        <f>Tabla134[[#This Row],[MARCA]]&amp;" "&amp;Tabla134[[#This Row],[MODELO]]</f>
        <v>Dell Precision 3640 Tower</v>
      </c>
      <c r="N75" s="17"/>
      <c r="O75" s="17"/>
      <c r="P75" s="17"/>
    </row>
    <row r="76" spans="1:16" s="13" customFormat="1" ht="30" x14ac:dyDescent="0.25">
      <c r="A76" s="13">
        <v>75</v>
      </c>
      <c r="B76" s="13" t="s">
        <v>0</v>
      </c>
      <c r="C76" s="13" t="s">
        <v>285</v>
      </c>
      <c r="D76" s="13" t="s">
        <v>10</v>
      </c>
      <c r="E76" s="13" t="s">
        <v>263</v>
      </c>
      <c r="F76" s="14" t="s">
        <v>264</v>
      </c>
      <c r="G76" s="13" t="s">
        <v>15</v>
      </c>
      <c r="I76" s="13">
        <v>8</v>
      </c>
      <c r="J7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Envy Desktop TE01-1150xt/HP Envy Desktop TE01-1150xt.jpg</v>
      </c>
      <c r="M76" s="3" t="str">
        <f>Tabla134[[#This Row],[MARCA]]&amp;" "&amp;Tabla134[[#This Row],[MODELO]]</f>
        <v>HP Envy Desktop TE01-1150xt</v>
      </c>
      <c r="N76" s="17"/>
      <c r="O76" s="17"/>
      <c r="P76" s="17"/>
    </row>
    <row r="77" spans="1:16" s="13" customFormat="1" ht="30" x14ac:dyDescent="0.25">
      <c r="A77" s="13">
        <v>76</v>
      </c>
      <c r="B77" s="13" t="s">
        <v>0</v>
      </c>
      <c r="C77" s="13" t="s">
        <v>285</v>
      </c>
      <c r="D77" s="13" t="s">
        <v>10</v>
      </c>
      <c r="E77" s="13" t="s">
        <v>259</v>
      </c>
      <c r="F77" s="14" t="s">
        <v>260</v>
      </c>
      <c r="G77" s="13" t="s">
        <v>25</v>
      </c>
      <c r="I77" s="13">
        <v>23</v>
      </c>
      <c r="J7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Pavilion Desktop TP01-0066/HP Pavilion Desktop TP01-0066 (2).jpg</v>
      </c>
      <c r="M77" s="3" t="str">
        <f>Tabla134[[#This Row],[MARCA]]&amp;" "&amp;Tabla134[[#This Row],[MODELO]]</f>
        <v>HP Pavilion Desktop TP01-0066</v>
      </c>
      <c r="N77" s="17"/>
      <c r="O77" s="17"/>
      <c r="P77" s="17"/>
    </row>
    <row r="78" spans="1:16" s="13" customFormat="1" ht="30" x14ac:dyDescent="0.25">
      <c r="A78" s="13">
        <v>77</v>
      </c>
      <c r="B78" s="13" t="s">
        <v>0</v>
      </c>
      <c r="C78" s="13" t="s">
        <v>285</v>
      </c>
      <c r="D78" s="13" t="s">
        <v>10</v>
      </c>
      <c r="E78" s="13" t="s">
        <v>42</v>
      </c>
      <c r="F78" s="14" t="s">
        <v>270</v>
      </c>
      <c r="G78" s="13" t="s">
        <v>35</v>
      </c>
      <c r="I78" s="13">
        <v>6</v>
      </c>
      <c r="J7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Slim Desktop S01-pF1016/HP Slim Desktop S01-pF1016.jpg</v>
      </c>
      <c r="M78" s="3" t="str">
        <f>Tabla134[[#This Row],[MARCA]]&amp;" "&amp;Tabla134[[#This Row],[MODELO]]</f>
        <v>HP Slim Desktop S01-pF1016</v>
      </c>
      <c r="N78" s="17"/>
      <c r="O78" s="17"/>
      <c r="P78" s="17"/>
    </row>
    <row r="79" spans="1:16" s="13" customFormat="1" ht="30" x14ac:dyDescent="0.25">
      <c r="A79" s="13">
        <v>78</v>
      </c>
      <c r="B79" s="13" t="s">
        <v>0</v>
      </c>
      <c r="C79" s="13" t="s">
        <v>285</v>
      </c>
      <c r="D79" s="13" t="s">
        <v>10</v>
      </c>
      <c r="E79" s="13" t="s">
        <v>275</v>
      </c>
      <c r="F79" s="14" t="s">
        <v>276</v>
      </c>
      <c r="G79" s="13" t="s">
        <v>15</v>
      </c>
      <c r="I79" s="13">
        <v>14</v>
      </c>
      <c r="J7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EliteDesk 800 G6/HP EliteDesk 800 G6 (2).jpg</v>
      </c>
      <c r="M79" s="3" t="str">
        <f>Tabla134[[#This Row],[MARCA]]&amp;" "&amp;Tabla134[[#This Row],[MODELO]]</f>
        <v>HP EliteDesk 800 G6</v>
      </c>
      <c r="N79" s="17"/>
      <c r="O79" s="17"/>
      <c r="P79" s="17"/>
    </row>
    <row r="80" spans="1:16" s="13" customFormat="1" ht="45" x14ac:dyDescent="0.25">
      <c r="A80" s="13">
        <v>79</v>
      </c>
      <c r="B80" s="13" t="s">
        <v>0</v>
      </c>
      <c r="C80" s="13" t="s">
        <v>258</v>
      </c>
      <c r="D80" s="13" t="s">
        <v>12</v>
      </c>
      <c r="E80" s="13" t="s">
        <v>32</v>
      </c>
      <c r="F80" s="14" t="s">
        <v>212</v>
      </c>
      <c r="G80" s="13" t="s">
        <v>15</v>
      </c>
      <c r="I80" s="13">
        <v>2</v>
      </c>
      <c r="J8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IdeaPad 5 Pro/Lenovo IdeaPad 5 Pro.jpg</v>
      </c>
      <c r="M80" s="3" t="str">
        <f>Tabla134[[#This Row],[MARCA]]&amp;" "&amp;Tabla134[[#This Row],[MODELO]]</f>
        <v>Lenovo IdeaPad 5 Pro</v>
      </c>
      <c r="N80" s="17"/>
      <c r="O80" s="17"/>
      <c r="P80" s="17"/>
    </row>
    <row r="81" spans="1:16" s="13" customFormat="1" ht="45" x14ac:dyDescent="0.25">
      <c r="A81" s="13">
        <v>80</v>
      </c>
      <c r="B81" s="13" t="s">
        <v>0</v>
      </c>
      <c r="C81" s="13" t="s">
        <v>258</v>
      </c>
      <c r="D81" s="13" t="s">
        <v>12</v>
      </c>
      <c r="E81" s="13" t="s">
        <v>20</v>
      </c>
      <c r="F81" s="14" t="s">
        <v>221</v>
      </c>
      <c r="G81" s="13" t="s">
        <v>16</v>
      </c>
      <c r="I81" s="13">
        <v>21</v>
      </c>
      <c r="J8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Yoga 9i/Lenovo Yoga 9i (2).jpg</v>
      </c>
      <c r="M81" s="3" t="str">
        <f>Tabla134[[#This Row],[MARCA]]&amp;" "&amp;Tabla134[[#This Row],[MODELO]]</f>
        <v>Lenovo Yoga 9i</v>
      </c>
      <c r="N81" s="17"/>
      <c r="O81" s="17"/>
      <c r="P81" s="17"/>
    </row>
    <row r="82" spans="1:16" s="13" customFormat="1" ht="30" x14ac:dyDescent="0.25">
      <c r="A82" s="13">
        <v>81</v>
      </c>
      <c r="B82" s="13" t="s">
        <v>0</v>
      </c>
      <c r="C82" s="13" t="s">
        <v>258</v>
      </c>
      <c r="D82" s="13" t="s">
        <v>12</v>
      </c>
      <c r="E82" s="13" t="s">
        <v>30</v>
      </c>
      <c r="F82" s="14" t="s">
        <v>198</v>
      </c>
      <c r="G82" s="13" t="s">
        <v>230</v>
      </c>
      <c r="I82" s="13">
        <v>7</v>
      </c>
      <c r="J8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ThinkPad X1 Carbon Gen 9/Lenovo ThinkPad X1 Carbon Gen 9.jpg</v>
      </c>
      <c r="M82" s="3" t="str">
        <f>Tabla134[[#This Row],[MARCA]]&amp;" "&amp;Tabla134[[#This Row],[MODELO]]</f>
        <v>Lenovo ThinkPad X1 Carbon Gen 9</v>
      </c>
      <c r="N82" s="17"/>
      <c r="O82" s="17"/>
      <c r="P82" s="17"/>
    </row>
    <row r="83" spans="1:16" s="13" customFormat="1" ht="30" x14ac:dyDescent="0.25">
      <c r="A83" s="13">
        <v>82</v>
      </c>
      <c r="B83" s="13" t="s">
        <v>0</v>
      </c>
      <c r="C83" s="13" t="s">
        <v>258</v>
      </c>
      <c r="D83" s="13" t="s">
        <v>12</v>
      </c>
      <c r="E83" s="13" t="s">
        <v>238</v>
      </c>
      <c r="F83" s="14" t="s">
        <v>239</v>
      </c>
      <c r="G83" s="13" t="s">
        <v>21</v>
      </c>
      <c r="I83" s="13">
        <v>18</v>
      </c>
      <c r="J8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IdeaPad Flex 5G/Lenovo IdeaPad Flex 5G (2).jpg</v>
      </c>
      <c r="M83" s="3" t="str">
        <f>Tabla134[[#This Row],[MARCA]]&amp;" "&amp;Tabla134[[#This Row],[MODELO]]</f>
        <v>Lenovo IdeaPad Flex 5G</v>
      </c>
      <c r="N83" s="17"/>
      <c r="O83" s="17"/>
      <c r="P83" s="17"/>
    </row>
    <row r="84" spans="1:16" s="13" customFormat="1" ht="45" x14ac:dyDescent="0.25">
      <c r="A84" s="13">
        <v>83</v>
      </c>
      <c r="B84" s="13" t="s">
        <v>0</v>
      </c>
      <c r="C84" s="13" t="s">
        <v>258</v>
      </c>
      <c r="D84" s="13" t="s">
        <v>12</v>
      </c>
      <c r="E84" s="13" t="s">
        <v>249</v>
      </c>
      <c r="F84" s="14" t="s">
        <v>250</v>
      </c>
      <c r="G84" s="13" t="s">
        <v>24</v>
      </c>
      <c r="I84" s="13">
        <v>16</v>
      </c>
      <c r="J8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Legion 7i/Lenovo Legion 7i.jpg</v>
      </c>
      <c r="M84" s="3" t="str">
        <f>Tabla134[[#This Row],[MARCA]]&amp;" "&amp;Tabla134[[#This Row],[MODELO]]</f>
        <v>Lenovo Legion 7i</v>
      </c>
      <c r="N84" s="17"/>
      <c r="O84" s="17"/>
      <c r="P84" s="17"/>
    </row>
    <row r="85" spans="1:16" s="13" customFormat="1" ht="45" x14ac:dyDescent="0.25">
      <c r="A85" s="13">
        <v>84</v>
      </c>
      <c r="B85" s="13" t="s">
        <v>0</v>
      </c>
      <c r="C85" s="13" t="s">
        <v>285</v>
      </c>
      <c r="D85" s="13" t="s">
        <v>23</v>
      </c>
      <c r="E85" s="13" t="s">
        <v>288</v>
      </c>
      <c r="F85" s="14" t="s">
        <v>289</v>
      </c>
      <c r="G85" s="13" t="s">
        <v>21</v>
      </c>
      <c r="I85" s="13">
        <v>18</v>
      </c>
      <c r="J8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Trident 3 Arctic 9SI-447US/MSI Trident 3 Arctic 9SI-447US (2).jpg</v>
      </c>
      <c r="M85" s="3" t="str">
        <f>Tabla134[[#This Row],[MARCA]]&amp;" "&amp;Tabla134[[#This Row],[MODELO]]</f>
        <v>MSI Trident 3 Arctic 9SI-447US</v>
      </c>
      <c r="N85" s="17"/>
      <c r="O85" s="17"/>
      <c r="P85" s="17"/>
    </row>
    <row r="86" spans="1:16" s="13" customFormat="1" ht="30" x14ac:dyDescent="0.25">
      <c r="A86" s="13">
        <v>85</v>
      </c>
      <c r="B86" s="13" t="s">
        <v>0</v>
      </c>
      <c r="C86" s="13" t="s">
        <v>285</v>
      </c>
      <c r="D86" s="13" t="s">
        <v>23</v>
      </c>
      <c r="E86" s="13" t="s">
        <v>297</v>
      </c>
      <c r="F86" s="14" t="s">
        <v>298</v>
      </c>
      <c r="G86" s="13" t="s">
        <v>50</v>
      </c>
      <c r="I86" s="13">
        <v>16</v>
      </c>
      <c r="J8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Infinite X Plus 9SF-270US/MSI Infinite X Plus 9SF-270US.jpg</v>
      </c>
      <c r="M86" s="3" t="str">
        <f>Tabla134[[#This Row],[MARCA]]&amp;" "&amp;Tabla134[[#This Row],[MODELO]]</f>
        <v>MSI Infinite X Plus 9SF-270US</v>
      </c>
      <c r="N86" s="17"/>
      <c r="O86" s="17"/>
      <c r="P86" s="17"/>
    </row>
    <row r="87" spans="1:16" s="13" customFormat="1" ht="30" x14ac:dyDescent="0.25">
      <c r="A87" s="13">
        <v>86</v>
      </c>
      <c r="B87" s="13" t="s">
        <v>0</v>
      </c>
      <c r="C87" s="13" t="s">
        <v>258</v>
      </c>
      <c r="D87" s="13" t="s">
        <v>23</v>
      </c>
      <c r="E87" s="13" t="s">
        <v>186</v>
      </c>
      <c r="F87" s="14" t="s">
        <v>187</v>
      </c>
      <c r="G87" s="13" t="s">
        <v>13</v>
      </c>
      <c r="I87" s="13">
        <v>22</v>
      </c>
      <c r="J8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14 B10MW/MSI Modern 14 B10MW (2).jpg</v>
      </c>
      <c r="M87" s="3" t="str">
        <f>Tabla134[[#This Row],[MARCA]]&amp;" "&amp;Tabla134[[#This Row],[MODELO]]</f>
        <v>MSI Modern 14 B10MW</v>
      </c>
      <c r="N87" s="17"/>
      <c r="O87" s="17"/>
      <c r="P87" s="17"/>
    </row>
    <row r="88" spans="1:16" s="13" customFormat="1" ht="30" x14ac:dyDescent="0.25">
      <c r="A88" s="13">
        <v>87</v>
      </c>
      <c r="B88" s="13" t="s">
        <v>2</v>
      </c>
      <c r="C88" s="13" t="s">
        <v>258</v>
      </c>
      <c r="D88" s="13" t="s">
        <v>14</v>
      </c>
      <c r="E88" s="13" t="s">
        <v>182</v>
      </c>
      <c r="F88" s="14" t="s">
        <v>183</v>
      </c>
      <c r="G88" s="13" t="s">
        <v>34</v>
      </c>
      <c r="I88" s="13">
        <v>6</v>
      </c>
      <c r="J8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Aspire 5 A515-56/Acer Aspire 5 A515-56.jpg</v>
      </c>
      <c r="M88" s="3" t="str">
        <f>Tabla134[[#This Row],[MARCA]]&amp;" "&amp;Tabla134[[#This Row],[MODELO]]</f>
        <v>Acer Aspire 5 A515-56</v>
      </c>
      <c r="N88" s="17"/>
      <c r="O88" s="17"/>
      <c r="P88" s="17"/>
    </row>
    <row r="89" spans="1:16" s="13" customFormat="1" ht="45" x14ac:dyDescent="0.25">
      <c r="A89" s="13">
        <v>88</v>
      </c>
      <c r="B89" s="13" t="s">
        <v>2</v>
      </c>
      <c r="C89" s="13" t="s">
        <v>258</v>
      </c>
      <c r="D89" s="13" t="s">
        <v>14</v>
      </c>
      <c r="E89" s="13" t="s">
        <v>233</v>
      </c>
      <c r="F89" s="14" t="s">
        <v>234</v>
      </c>
      <c r="G89" s="13" t="s">
        <v>15</v>
      </c>
      <c r="I89" s="13">
        <v>14</v>
      </c>
      <c r="J8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Aspire 7 A715-42G/Acer Aspire 7 A715-42G (2).jpg</v>
      </c>
      <c r="M89" s="3" t="str">
        <f>Tabla134[[#This Row],[MARCA]]&amp;" "&amp;Tabla134[[#This Row],[MODELO]]</f>
        <v>Acer Aspire 7 A715-42G</v>
      </c>
      <c r="N89" s="17"/>
      <c r="O89" s="17"/>
      <c r="P89" s="17"/>
    </row>
    <row r="90" spans="1:16" s="13" customFormat="1" ht="30" x14ac:dyDescent="0.25">
      <c r="A90" s="13">
        <v>89</v>
      </c>
      <c r="B90" s="13" t="s">
        <v>2</v>
      </c>
      <c r="C90" s="13" t="s">
        <v>285</v>
      </c>
      <c r="D90" s="13" t="s">
        <v>14</v>
      </c>
      <c r="E90" s="13" t="s">
        <v>38</v>
      </c>
      <c r="F90" s="14" t="s">
        <v>265</v>
      </c>
      <c r="G90" s="13" t="s">
        <v>33</v>
      </c>
      <c r="I90" s="13">
        <v>19</v>
      </c>
      <c r="J9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Aspire TC-895-UA92/Acer Aspire TC-895-UA92.jpg</v>
      </c>
      <c r="M90" s="3" t="str">
        <f>Tabla134[[#This Row],[MARCA]]&amp;" "&amp;Tabla134[[#This Row],[MODELO]]</f>
        <v>Acer Aspire TC-895-UA92</v>
      </c>
    </row>
    <row r="91" spans="1:16" s="13" customFormat="1" ht="30" x14ac:dyDescent="0.25">
      <c r="A91" s="13">
        <v>90</v>
      </c>
      <c r="B91" s="13" t="s">
        <v>2</v>
      </c>
      <c r="C91" s="13" t="s">
        <v>258</v>
      </c>
      <c r="D91" s="13" t="s">
        <v>18</v>
      </c>
      <c r="E91" s="13" t="s">
        <v>217</v>
      </c>
      <c r="F91" s="14" t="s">
        <v>218</v>
      </c>
      <c r="G91" s="13" t="s">
        <v>13</v>
      </c>
      <c r="I91" s="13">
        <v>12</v>
      </c>
      <c r="J9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ZenBook UX325EA/ASUS ZenBook UX325EA (2).jpg</v>
      </c>
      <c r="M91" s="3" t="str">
        <f>Tabla134[[#This Row],[MARCA]]&amp;" "&amp;Tabla134[[#This Row],[MODELO]]</f>
        <v>ASUS ZenBook UX325EA</v>
      </c>
    </row>
    <row r="92" spans="1:16" s="13" customFormat="1" ht="30" x14ac:dyDescent="0.25">
      <c r="A92" s="13">
        <v>91</v>
      </c>
      <c r="B92" s="13" t="s">
        <v>2</v>
      </c>
      <c r="C92" s="13" t="s">
        <v>258</v>
      </c>
      <c r="D92" s="13" t="s">
        <v>18</v>
      </c>
      <c r="E92" s="13" t="s">
        <v>226</v>
      </c>
      <c r="F92" s="14" t="s">
        <v>227</v>
      </c>
      <c r="G92" s="13" t="s">
        <v>36</v>
      </c>
      <c r="I92" s="13">
        <v>11</v>
      </c>
      <c r="J9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ExpertBook B9/ASUS ExpertBook B9.jpg</v>
      </c>
      <c r="M92" s="3" t="str">
        <f>Tabla134[[#This Row],[MARCA]]&amp;" "&amp;Tabla134[[#This Row],[MODELO]]</f>
        <v>ASUS ExpertBook B9</v>
      </c>
    </row>
    <row r="93" spans="1:16" s="13" customFormat="1" ht="45" x14ac:dyDescent="0.25">
      <c r="A93" s="13">
        <v>92</v>
      </c>
      <c r="B93" s="13" t="s">
        <v>2</v>
      </c>
      <c r="C93" s="13" t="s">
        <v>258</v>
      </c>
      <c r="D93" s="13" t="s">
        <v>18</v>
      </c>
      <c r="E93" s="13" t="s">
        <v>235</v>
      </c>
      <c r="F93" s="14" t="s">
        <v>236</v>
      </c>
      <c r="G93" s="13" t="s">
        <v>220</v>
      </c>
      <c r="I93" s="13">
        <v>23</v>
      </c>
      <c r="J9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ROG Strix Scar 15/ASUS ROG Strix Scar 15 (2).jpg</v>
      </c>
      <c r="M93" s="3" t="str">
        <f>Tabla134[[#This Row],[MARCA]]&amp;" "&amp;Tabla134[[#This Row],[MODELO]]</f>
        <v>ASUS ROG Strix Scar 15</v>
      </c>
    </row>
    <row r="94" spans="1:16" s="13" customFormat="1" ht="30" x14ac:dyDescent="0.25">
      <c r="A94" s="13">
        <v>93</v>
      </c>
      <c r="B94" s="13" t="s">
        <v>2</v>
      </c>
      <c r="C94" s="13" t="s">
        <v>258</v>
      </c>
      <c r="D94" s="13" t="s">
        <v>7</v>
      </c>
      <c r="E94" s="13" t="s">
        <v>237</v>
      </c>
      <c r="F94" s="14" t="s">
        <v>218</v>
      </c>
      <c r="G94" s="13" t="s">
        <v>17</v>
      </c>
      <c r="I94" s="13">
        <v>11</v>
      </c>
      <c r="J9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14 7000/Dell Inspiron 14 7000.jpg</v>
      </c>
      <c r="M94" s="3" t="str">
        <f>Tabla134[[#This Row],[MARCA]]&amp;" "&amp;Tabla134[[#This Row],[MODELO]]</f>
        <v>Dell Inspiron 14 7000</v>
      </c>
    </row>
    <row r="95" spans="1:16" s="13" customFormat="1" ht="30" x14ac:dyDescent="0.25">
      <c r="A95" s="13">
        <v>94</v>
      </c>
      <c r="B95" s="13" t="s">
        <v>2</v>
      </c>
      <c r="C95" s="13" t="s">
        <v>258</v>
      </c>
      <c r="D95" s="13" t="s">
        <v>7</v>
      </c>
      <c r="E95" s="13" t="s">
        <v>256</v>
      </c>
      <c r="F95" s="14" t="s">
        <v>257</v>
      </c>
      <c r="G95" s="13" t="s">
        <v>29</v>
      </c>
      <c r="I95" s="13">
        <v>23</v>
      </c>
      <c r="J9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Inspiron 15 5000/Dell Inspiron 15 5000 (2).jpg</v>
      </c>
      <c r="M95" s="3" t="str">
        <f>Tabla134[[#This Row],[MARCA]]&amp;" "&amp;Tabla134[[#This Row],[MODELO]]</f>
        <v>Dell Inspiron 15 5000</v>
      </c>
    </row>
    <row r="96" spans="1:16" s="13" customFormat="1" ht="30" x14ac:dyDescent="0.25">
      <c r="A96" s="13">
        <v>95</v>
      </c>
      <c r="B96" s="13" t="s">
        <v>2</v>
      </c>
      <c r="C96" s="13" t="s">
        <v>285</v>
      </c>
      <c r="D96" s="13" t="s">
        <v>7</v>
      </c>
      <c r="E96" s="13" t="s">
        <v>37</v>
      </c>
      <c r="F96" s="14" t="s">
        <v>261</v>
      </c>
      <c r="G96" s="13" t="s">
        <v>34</v>
      </c>
      <c r="I96" s="13">
        <v>6</v>
      </c>
      <c r="J9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Desktop 3880/Dell Inspiron Desktop 3880.jpg</v>
      </c>
      <c r="M96" s="3" t="str">
        <f>Tabla134[[#This Row],[MARCA]]&amp;" "&amp;Tabla134[[#This Row],[MODELO]]</f>
        <v>Dell Inspiron Desktop 3880</v>
      </c>
    </row>
    <row r="97" spans="1:13" s="13" customFormat="1" ht="30" x14ac:dyDescent="0.25">
      <c r="A97" s="13">
        <v>96</v>
      </c>
      <c r="B97" s="13" t="s">
        <v>2</v>
      </c>
      <c r="C97" s="13" t="s">
        <v>285</v>
      </c>
      <c r="D97" s="13" t="s">
        <v>12</v>
      </c>
      <c r="E97" s="13" t="s">
        <v>47</v>
      </c>
      <c r="F97" s="14" t="s">
        <v>260</v>
      </c>
      <c r="G97" s="13" t="s">
        <v>25</v>
      </c>
      <c r="I97" s="13">
        <v>22</v>
      </c>
      <c r="J9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IdeaCentre 5i/Lenovo IdeaCentre 5i (2).jpg</v>
      </c>
      <c r="M97" s="3" t="str">
        <f>Tabla134[[#This Row],[MARCA]]&amp;" "&amp;Tabla134[[#This Row],[MODELO]]</f>
        <v>Lenovo IdeaCentre 5i</v>
      </c>
    </row>
    <row r="98" spans="1:13" s="13" customFormat="1" ht="30" x14ac:dyDescent="0.25">
      <c r="A98" s="13">
        <v>97</v>
      </c>
      <c r="B98" s="13" t="s">
        <v>2</v>
      </c>
      <c r="C98" s="13" t="s">
        <v>285</v>
      </c>
      <c r="D98" s="13" t="s">
        <v>12</v>
      </c>
      <c r="E98" s="13" t="s">
        <v>267</v>
      </c>
      <c r="F98" s="14" t="s">
        <v>268</v>
      </c>
      <c r="G98" s="13" t="s">
        <v>25</v>
      </c>
      <c r="I98" s="13">
        <v>5</v>
      </c>
      <c r="J9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ThinkCentre M720 Tiny/Lenovo ThinkCentre M720 Tiny.jpg</v>
      </c>
      <c r="M98" s="3" t="str">
        <f>Tabla134[[#This Row],[MARCA]]&amp;" "&amp;Tabla134[[#This Row],[MODELO]]</f>
        <v>Lenovo ThinkCentre M720 Tiny</v>
      </c>
    </row>
    <row r="99" spans="1:13" s="13" customFormat="1" ht="45" x14ac:dyDescent="0.25">
      <c r="A99" s="13">
        <v>98</v>
      </c>
      <c r="B99" s="13" t="s">
        <v>2</v>
      </c>
      <c r="C99" s="13" t="s">
        <v>258</v>
      </c>
      <c r="D99" s="13" t="s">
        <v>12</v>
      </c>
      <c r="E99" s="13" t="s">
        <v>32</v>
      </c>
      <c r="F99" s="14" t="s">
        <v>212</v>
      </c>
      <c r="G99" s="13" t="s">
        <v>15</v>
      </c>
      <c r="I99" s="13">
        <v>12</v>
      </c>
      <c r="J9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IdeaPad 5 Pro/Lenovo IdeaPad 5 Pro (2).jpg</v>
      </c>
      <c r="M99" s="3" t="str">
        <f>Tabla134[[#This Row],[MARCA]]&amp;" "&amp;Tabla134[[#This Row],[MODELO]]</f>
        <v>Lenovo IdeaPad 5 Pro</v>
      </c>
    </row>
    <row r="100" spans="1:13" s="13" customFormat="1" ht="30" x14ac:dyDescent="0.25">
      <c r="A100" s="13">
        <v>99</v>
      </c>
      <c r="B100" s="13" t="s">
        <v>2</v>
      </c>
      <c r="C100" s="13" t="s">
        <v>258</v>
      </c>
      <c r="D100" s="13" t="s">
        <v>23</v>
      </c>
      <c r="E100" s="13" t="s">
        <v>197</v>
      </c>
      <c r="F100" s="14" t="s">
        <v>198</v>
      </c>
      <c r="G100" s="13" t="s">
        <v>45</v>
      </c>
      <c r="I100" s="13">
        <v>5</v>
      </c>
      <c r="J10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Prestige 14/MSI Prestige 14.jpg</v>
      </c>
      <c r="M100" s="3" t="str">
        <f>Tabla134[[#This Row],[MARCA]]&amp;" "&amp;Tabla134[[#This Row],[MODELO]]</f>
        <v>MSI Prestige 14</v>
      </c>
    </row>
    <row r="101" spans="1:13" s="13" customFormat="1" ht="30" x14ac:dyDescent="0.25">
      <c r="A101" s="13">
        <v>100</v>
      </c>
      <c r="B101" s="13" t="s">
        <v>2</v>
      </c>
      <c r="C101" s="13" t="s">
        <v>258</v>
      </c>
      <c r="D101" s="13" t="s">
        <v>23</v>
      </c>
      <c r="E101" s="13" t="s">
        <v>225</v>
      </c>
      <c r="F101" s="14" t="s">
        <v>179</v>
      </c>
      <c r="G101" s="13" t="s">
        <v>19</v>
      </c>
      <c r="I101" s="13">
        <v>12</v>
      </c>
      <c r="J10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15/MSI Modern 15 (2).jpg</v>
      </c>
      <c r="M101" s="3" t="str">
        <f>Tabla134[[#This Row],[MARCA]]&amp;" "&amp;Tabla134[[#This Row],[MODELO]]</f>
        <v>MSI Modern 15</v>
      </c>
    </row>
    <row r="102" spans="1:13" s="13" customFormat="1" ht="30" x14ac:dyDescent="0.25">
      <c r="A102" s="13">
        <v>101</v>
      </c>
      <c r="B102" s="13" t="s">
        <v>2</v>
      </c>
      <c r="C102" s="13" t="s">
        <v>258</v>
      </c>
      <c r="D102" s="13" t="s">
        <v>23</v>
      </c>
      <c r="E102" s="13" t="s">
        <v>243</v>
      </c>
      <c r="F102" s="14" t="s">
        <v>198</v>
      </c>
      <c r="G102" s="13" t="s">
        <v>9</v>
      </c>
      <c r="I102" s="13">
        <v>8</v>
      </c>
      <c r="J10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Summit E14/MSI Summit E14.jpg</v>
      </c>
      <c r="M102" s="3" t="str">
        <f>Tabla134[[#This Row],[MARCA]]&amp;" "&amp;Tabla134[[#This Row],[MODELO]]</f>
        <v>MSI Summit E14</v>
      </c>
    </row>
    <row r="103" spans="1:13" s="13" customFormat="1" ht="45" x14ac:dyDescent="0.25">
      <c r="A103" s="13">
        <v>102</v>
      </c>
      <c r="B103" s="13" t="s">
        <v>140</v>
      </c>
      <c r="C103" s="13" t="s">
        <v>285</v>
      </c>
      <c r="D103" s="13" t="s">
        <v>14</v>
      </c>
      <c r="E103" s="13" t="s">
        <v>293</v>
      </c>
      <c r="F103" s="14" t="s">
        <v>294</v>
      </c>
      <c r="G103" s="13" t="s">
        <v>16</v>
      </c>
      <c r="I103" s="13">
        <v>9</v>
      </c>
      <c r="J10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Predator Orion 3000 PO3-620/Acer Predator Orion 3000 PO3-620 (2).jpg</v>
      </c>
      <c r="M103" s="3" t="str">
        <f>Tabla134[[#This Row],[MARCA]]&amp;" "&amp;Tabla134[[#This Row],[MODELO]]</f>
        <v>Acer Predator Orion 3000 PO3-620</v>
      </c>
    </row>
    <row r="104" spans="1:13" s="13" customFormat="1" ht="45" x14ac:dyDescent="0.25">
      <c r="A104" s="13">
        <v>103</v>
      </c>
      <c r="B104" s="13" t="s">
        <v>140</v>
      </c>
      <c r="C104" s="13" t="s">
        <v>258</v>
      </c>
      <c r="D104" s="13" t="s">
        <v>14</v>
      </c>
      <c r="E104" s="13" t="s">
        <v>213</v>
      </c>
      <c r="F104" s="14" t="s">
        <v>214</v>
      </c>
      <c r="G104" s="13" t="s">
        <v>24</v>
      </c>
      <c r="I104" s="13">
        <v>3</v>
      </c>
      <c r="J10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Predator Triton 300/Acer Predator Triton 300.jpg</v>
      </c>
      <c r="M104" s="3" t="str">
        <f>Tabla134[[#This Row],[MARCA]]&amp;" "&amp;Tabla134[[#This Row],[MODELO]]</f>
        <v>Acer Predator Triton 300</v>
      </c>
    </row>
    <row r="105" spans="1:13" s="13" customFormat="1" ht="45" x14ac:dyDescent="0.25">
      <c r="A105" s="13">
        <v>104</v>
      </c>
      <c r="B105" s="13" t="s">
        <v>140</v>
      </c>
      <c r="C105" s="13" t="s">
        <v>258</v>
      </c>
      <c r="D105" s="13" t="s">
        <v>14</v>
      </c>
      <c r="E105" s="13" t="s">
        <v>224</v>
      </c>
      <c r="F105" s="14" t="s">
        <v>221</v>
      </c>
      <c r="G105" s="13" t="s">
        <v>21</v>
      </c>
      <c r="I105" s="13">
        <v>20</v>
      </c>
      <c r="J10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Spin 5/Acer Spin 5 (2).jpg</v>
      </c>
      <c r="M105" s="3" t="str">
        <f>Tabla134[[#This Row],[MARCA]]&amp;" "&amp;Tabla134[[#This Row],[MODELO]]</f>
        <v>Acer Spin 5</v>
      </c>
    </row>
    <row r="106" spans="1:13" s="13" customFormat="1" ht="30" x14ac:dyDescent="0.25">
      <c r="A106" s="13">
        <v>105</v>
      </c>
      <c r="B106" s="13" t="s">
        <v>140</v>
      </c>
      <c r="C106" s="13" t="s">
        <v>258</v>
      </c>
      <c r="D106" s="13" t="s">
        <v>14</v>
      </c>
      <c r="E106" s="13" t="s">
        <v>180</v>
      </c>
      <c r="F106" s="14" t="s">
        <v>181</v>
      </c>
      <c r="G106" s="13" t="s">
        <v>17</v>
      </c>
      <c r="I106" s="13">
        <v>8</v>
      </c>
      <c r="J10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imagenes/1-FOTOS_IMAGENES/computadoras/Acer Swift 3 SF314-42/Acer Swift 3 SF314-42.jpg</v>
      </c>
      <c r="M106" s="3" t="str">
        <f>Tabla134[[#This Row],[MARCA]]&amp;" "&amp;Tabla134[[#This Row],[MODELO]]</f>
        <v>Acer Swift 3 SF314-42</v>
      </c>
    </row>
    <row r="107" spans="1:13" s="13" customFormat="1" ht="45" x14ac:dyDescent="0.25">
      <c r="A107" s="13">
        <v>106</v>
      </c>
      <c r="B107" s="13" t="s">
        <v>140</v>
      </c>
      <c r="C107" s="13" t="s">
        <v>258</v>
      </c>
      <c r="D107" s="13" t="s">
        <v>14</v>
      </c>
      <c r="E107" s="13" t="s">
        <v>242</v>
      </c>
      <c r="F107" s="14" t="s">
        <v>221</v>
      </c>
      <c r="G107" s="13" t="s">
        <v>19</v>
      </c>
      <c r="I107" s="13">
        <v>15</v>
      </c>
      <c r="J10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imagenes/1-FOTOS_IMAGENES/computadoras/Acer Swift 5 SF514-55T/Acer Swift 5 SF514-55T (2).jpg</v>
      </c>
      <c r="M107" s="3" t="str">
        <f>Tabla134[[#This Row],[MARCA]]&amp;" "&amp;Tabla134[[#This Row],[MODELO]]</f>
        <v>Acer Swift 5 SF514-55T</v>
      </c>
    </row>
    <row r="108" spans="1:13" s="15" customFormat="1" ht="30" x14ac:dyDescent="0.25">
      <c r="A108" s="15">
        <v>109</v>
      </c>
      <c r="B108" s="15" t="s">
        <v>140</v>
      </c>
      <c r="C108" s="15" t="s">
        <v>258</v>
      </c>
      <c r="D108" s="15" t="s">
        <v>4</v>
      </c>
      <c r="E108" s="15" t="s">
        <v>173</v>
      </c>
      <c r="F108" s="16" t="s">
        <v>174</v>
      </c>
      <c r="G108" s="15" t="s">
        <v>21</v>
      </c>
      <c r="I108" s="15">
        <v>20</v>
      </c>
      <c r="J10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imagenes/1-FOTOS_IMAGENES/computadoras/Apple MacBook Pro 13/Apple MacBook Pro 13.jpg</v>
      </c>
      <c r="M108" s="19" t="str">
        <f>Tabla134[[#This Row],[MARCA]]&amp;" "&amp;Tabla134[[#This Row],[MODELO]]</f>
        <v>Apple MacBook Pro 13</v>
      </c>
    </row>
    <row r="109" spans="1:13" s="15" customFormat="1" ht="30" x14ac:dyDescent="0.25">
      <c r="A109" s="15">
        <v>110</v>
      </c>
      <c r="B109" s="15" t="s">
        <v>140</v>
      </c>
      <c r="C109" s="15" t="s">
        <v>258</v>
      </c>
      <c r="D109" s="15" t="s">
        <v>4</v>
      </c>
      <c r="E109" s="15" t="s">
        <v>5</v>
      </c>
      <c r="F109" s="16" t="s">
        <v>175</v>
      </c>
      <c r="G109" s="15" t="s">
        <v>6</v>
      </c>
      <c r="I109" s="15">
        <v>8</v>
      </c>
      <c r="J10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imagenes/1-FOTOS_IMAGENES/computadoras/Apple MacBook Air/Apple MacBook Air (2).jpg</v>
      </c>
      <c r="M109" s="19" t="str">
        <f>Tabla134[[#This Row],[MARCA]]&amp;" "&amp;Tabla134[[#This Row],[MODELO]]</f>
        <v>Apple MacBook Air</v>
      </c>
    </row>
    <row r="110" spans="1:13" s="13" customFormat="1" ht="45" x14ac:dyDescent="0.25">
      <c r="A110" s="13">
        <v>107</v>
      </c>
      <c r="B110" s="13" t="s">
        <v>140</v>
      </c>
      <c r="C110" s="13" t="s">
        <v>258</v>
      </c>
      <c r="D110" s="13" t="s">
        <v>18</v>
      </c>
      <c r="E110" s="13" t="s">
        <v>244</v>
      </c>
      <c r="F110" s="14" t="s">
        <v>245</v>
      </c>
      <c r="G110" s="13" t="s">
        <v>13</v>
      </c>
      <c r="I110" s="13">
        <v>9</v>
      </c>
      <c r="J11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VivoBook Flip 14/ASUS VivoBook Flip 14.jpg</v>
      </c>
      <c r="M110" s="3" t="str">
        <f>Tabla134[[#This Row],[MARCA]]&amp;" "&amp;Tabla134[[#This Row],[MODELO]]</f>
        <v>ASUS VivoBook Flip 14</v>
      </c>
    </row>
    <row r="111" spans="1:13" s="13" customFormat="1" ht="30" x14ac:dyDescent="0.25">
      <c r="A111" s="13">
        <v>108</v>
      </c>
      <c r="B111" s="13" t="s">
        <v>140</v>
      </c>
      <c r="C111" s="13" t="s">
        <v>258</v>
      </c>
      <c r="D111" s="13" t="s">
        <v>18</v>
      </c>
      <c r="E111" s="13" t="s">
        <v>254</v>
      </c>
      <c r="F111" s="14" t="s">
        <v>255</v>
      </c>
      <c r="G111" s="13" t="s">
        <v>35</v>
      </c>
      <c r="I111" s="13">
        <v>3</v>
      </c>
      <c r="J11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Chromebook Detachable CM3/ASUS Chromebook Detachable CM3 (2).jpg</v>
      </c>
      <c r="M111" s="3" t="str">
        <f>Tabla134[[#This Row],[MARCA]]&amp;" "&amp;Tabla134[[#This Row],[MODELO]]</f>
        <v>ASUS Chromebook Detachable CM3</v>
      </c>
    </row>
    <row r="112" spans="1:13" s="13" customFormat="1" ht="30" x14ac:dyDescent="0.25">
      <c r="A112" s="13">
        <v>111</v>
      </c>
      <c r="B112" s="13" t="s">
        <v>140</v>
      </c>
      <c r="C112" s="13" t="s">
        <v>258</v>
      </c>
      <c r="D112" s="13" t="s">
        <v>12</v>
      </c>
      <c r="E112" s="13" t="s">
        <v>30</v>
      </c>
      <c r="F112" s="14" t="s">
        <v>198</v>
      </c>
      <c r="G112" s="13" t="s">
        <v>230</v>
      </c>
      <c r="I112" s="13">
        <v>21</v>
      </c>
      <c r="J11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ThinkPad X1 Carbon Gen 9/Lenovo ThinkPad X1 Carbon Gen 9.jpg</v>
      </c>
      <c r="M112" s="3" t="str">
        <f>Tabla134[[#This Row],[MARCA]]&amp;" "&amp;Tabla134[[#This Row],[MODELO]]</f>
        <v>Lenovo ThinkPad X1 Carbon Gen 9</v>
      </c>
    </row>
    <row r="113" spans="1:13" s="13" customFormat="1" ht="30" x14ac:dyDescent="0.25">
      <c r="A113" s="13">
        <v>112</v>
      </c>
      <c r="B113" s="13" t="s">
        <v>140</v>
      </c>
      <c r="C113" s="13" t="s">
        <v>258</v>
      </c>
      <c r="D113" s="13" t="s">
        <v>12</v>
      </c>
      <c r="E113" s="13" t="s">
        <v>238</v>
      </c>
      <c r="F113" s="14" t="s">
        <v>239</v>
      </c>
      <c r="G113" s="13" t="s">
        <v>21</v>
      </c>
      <c r="I113" s="13">
        <v>7</v>
      </c>
      <c r="J11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IdeaPad Flex 5G/Lenovo IdeaPad Flex 5G (2).jpg</v>
      </c>
      <c r="M113" s="3" t="str">
        <f>Tabla134[[#This Row],[MARCA]]&amp;" "&amp;Tabla134[[#This Row],[MODELO]]</f>
        <v>Lenovo IdeaPad Flex 5G</v>
      </c>
    </row>
    <row r="114" spans="1:13" s="13" customFormat="1" ht="45" x14ac:dyDescent="0.25">
      <c r="A114" s="13">
        <v>113</v>
      </c>
      <c r="B114" s="13" t="s">
        <v>140</v>
      </c>
      <c r="C114" s="13" t="s">
        <v>258</v>
      </c>
      <c r="D114" s="13" t="s">
        <v>12</v>
      </c>
      <c r="E114" s="13" t="s">
        <v>249</v>
      </c>
      <c r="F114" s="14" t="s">
        <v>250</v>
      </c>
      <c r="G114" s="13" t="s">
        <v>24</v>
      </c>
      <c r="I114" s="13">
        <v>18</v>
      </c>
      <c r="J11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Legion 7i/Lenovo Legion 7i.jpg</v>
      </c>
      <c r="M114" s="3" t="str">
        <f>Tabla134[[#This Row],[MARCA]]&amp;" "&amp;Tabla134[[#This Row],[MODELO]]</f>
        <v>Lenovo Legion 7i</v>
      </c>
    </row>
    <row r="115" spans="1:13" s="13" customFormat="1" ht="30" x14ac:dyDescent="0.25">
      <c r="A115" s="13">
        <v>114</v>
      </c>
      <c r="B115" s="13" t="s">
        <v>140</v>
      </c>
      <c r="C115" s="13" t="s">
        <v>258</v>
      </c>
      <c r="D115" s="13" t="s">
        <v>23</v>
      </c>
      <c r="E115" s="13" t="s">
        <v>186</v>
      </c>
      <c r="F115" s="14" t="s">
        <v>187</v>
      </c>
      <c r="G115" s="13" t="s">
        <v>13</v>
      </c>
      <c r="I115" s="13">
        <v>2</v>
      </c>
      <c r="J11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14 B10MW/MSI Modern 14 B10MW (2).jpg</v>
      </c>
      <c r="M115" s="3" t="str">
        <f>Tabla134[[#This Row],[MARCA]]&amp;" "&amp;Tabla134[[#This Row],[MODELO]]</f>
        <v>MSI Modern 14 B10MW</v>
      </c>
    </row>
    <row r="116" spans="1:13" s="13" customFormat="1" ht="30" x14ac:dyDescent="0.25">
      <c r="A116" s="13">
        <v>115</v>
      </c>
      <c r="B116" s="13" t="s">
        <v>140</v>
      </c>
      <c r="C116" s="13" t="s">
        <v>258</v>
      </c>
      <c r="D116" s="13" t="s">
        <v>23</v>
      </c>
      <c r="E116" s="13" t="s">
        <v>197</v>
      </c>
      <c r="F116" s="14" t="s">
        <v>198</v>
      </c>
      <c r="G116" s="13" t="s">
        <v>45</v>
      </c>
      <c r="I116" s="13">
        <v>21</v>
      </c>
      <c r="J11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Prestige 14/MSI Prestige 14.jpg</v>
      </c>
      <c r="M116" s="3" t="str">
        <f>Tabla134[[#This Row],[MARCA]]&amp;" "&amp;Tabla134[[#This Row],[MODELO]]</f>
        <v>MSI Prestige 14</v>
      </c>
    </row>
    <row r="117" spans="1:13" s="13" customFormat="1" ht="30" x14ac:dyDescent="0.25">
      <c r="A117" s="13">
        <v>116</v>
      </c>
      <c r="B117" s="13" t="s">
        <v>140</v>
      </c>
      <c r="C117" s="13" t="s">
        <v>258</v>
      </c>
      <c r="D117" s="13" t="s">
        <v>23</v>
      </c>
      <c r="E117" s="13" t="s">
        <v>225</v>
      </c>
      <c r="F117" s="14" t="s">
        <v>179</v>
      </c>
      <c r="G117" s="13" t="s">
        <v>19</v>
      </c>
      <c r="I117" s="13">
        <v>7</v>
      </c>
      <c r="J11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15/MSI Modern 15 (2).jpg</v>
      </c>
      <c r="M117" s="3" t="str">
        <f>Tabla134[[#This Row],[MARCA]]&amp;" "&amp;Tabla134[[#This Row],[MODELO]]</f>
        <v>MSI Modern 15</v>
      </c>
    </row>
    <row r="118" spans="1:13" s="13" customFormat="1" ht="30" x14ac:dyDescent="0.25">
      <c r="A118" s="13">
        <v>117</v>
      </c>
      <c r="B118" s="13" t="s">
        <v>140</v>
      </c>
      <c r="C118" s="13" t="s">
        <v>258</v>
      </c>
      <c r="D118" s="13" t="s">
        <v>23</v>
      </c>
      <c r="E118" s="13" t="s">
        <v>243</v>
      </c>
      <c r="F118" s="14" t="s">
        <v>198</v>
      </c>
      <c r="G118" s="13" t="s">
        <v>9</v>
      </c>
      <c r="I118" s="13">
        <v>18</v>
      </c>
      <c r="J11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Summit E14/MSI Summit E14.jpg</v>
      </c>
      <c r="M118" s="3" t="str">
        <f>Tabla134[[#This Row],[MARCA]]&amp;" "&amp;Tabla134[[#This Row],[MODELO]]</f>
        <v>MSI Summit E14</v>
      </c>
    </row>
    <row r="119" spans="1:13" s="13" customFormat="1" ht="45" x14ac:dyDescent="0.25">
      <c r="A119" s="13">
        <v>118</v>
      </c>
      <c r="B119" s="13" t="s">
        <v>1</v>
      </c>
      <c r="C119" s="13" t="s">
        <v>285</v>
      </c>
      <c r="D119" s="13" t="s">
        <v>40</v>
      </c>
      <c r="E119" s="13" t="s">
        <v>290</v>
      </c>
      <c r="F119" s="14" t="s">
        <v>291</v>
      </c>
      <c r="G119" s="13" t="s">
        <v>16</v>
      </c>
      <c r="I119" s="13">
        <v>19</v>
      </c>
      <c r="J11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imagenes/1-FOTOS_IMAGENES/computadoras/Alienware Aurora R11/Alienware Aurora R11 (2).jpg</v>
      </c>
      <c r="M119" s="3" t="str">
        <f>Tabla134[[#This Row],[MARCA]]&amp;" "&amp;Tabla134[[#This Row],[MODELO]]</f>
        <v>Alienware Aurora R11</v>
      </c>
    </row>
    <row r="120" spans="1:13" s="13" customFormat="1" ht="45" x14ac:dyDescent="0.25">
      <c r="A120" s="13">
        <v>119</v>
      </c>
      <c r="B120" s="13" t="s">
        <v>1</v>
      </c>
      <c r="C120" s="13" t="s">
        <v>285</v>
      </c>
      <c r="D120" s="13" t="s">
        <v>40</v>
      </c>
      <c r="E120" s="13" t="s">
        <v>41</v>
      </c>
      <c r="F120" s="14" t="s">
        <v>300</v>
      </c>
      <c r="G120" s="13" t="s">
        <v>220</v>
      </c>
      <c r="I120" s="13">
        <v>9</v>
      </c>
      <c r="J12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imagenes/1-FOTOS_IMAGENES/computadoras/Alienware Aurora R12/Alienware Aurora R12.jpg</v>
      </c>
      <c r="M120" s="3" t="str">
        <f>Tabla134[[#This Row],[MARCA]]&amp;" "&amp;Tabla134[[#This Row],[MODELO]]</f>
        <v>Alienware Aurora R12</v>
      </c>
    </row>
    <row r="121" spans="1:13" s="13" customFormat="1" ht="45" x14ac:dyDescent="0.25">
      <c r="A121" s="13">
        <v>120</v>
      </c>
      <c r="B121" s="13" t="s">
        <v>1</v>
      </c>
      <c r="C121" s="13" t="s">
        <v>258</v>
      </c>
      <c r="D121" s="13" t="s">
        <v>18</v>
      </c>
      <c r="E121" s="13" t="s">
        <v>235</v>
      </c>
      <c r="F121" s="14" t="s">
        <v>236</v>
      </c>
      <c r="G121" s="13" t="s">
        <v>220</v>
      </c>
      <c r="I121" s="13">
        <v>6</v>
      </c>
      <c r="J12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ROG Strix Scar 15/ASUS ROG Strix Scar 15 (2).jpg</v>
      </c>
      <c r="M121" s="3" t="str">
        <f>Tabla134[[#This Row],[MARCA]]&amp;" "&amp;Tabla134[[#This Row],[MODELO]]</f>
        <v>ASUS ROG Strix Scar 15</v>
      </c>
    </row>
    <row r="122" spans="1:13" s="13" customFormat="1" ht="45" x14ac:dyDescent="0.25">
      <c r="A122" s="13">
        <v>121</v>
      </c>
      <c r="B122" s="13" t="s">
        <v>1</v>
      </c>
      <c r="C122" s="13" t="s">
        <v>258</v>
      </c>
      <c r="D122" s="13" t="s">
        <v>18</v>
      </c>
      <c r="E122" s="13" t="s">
        <v>244</v>
      </c>
      <c r="F122" s="14" t="s">
        <v>245</v>
      </c>
      <c r="G122" s="13" t="s">
        <v>13</v>
      </c>
      <c r="I122" s="13">
        <v>14</v>
      </c>
      <c r="J12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imagenes/1-FOTOS_IMAGENES/computadoras/ASUS VivoBook Flip 14/ASUS VivoBook Flip 14.jpg</v>
      </c>
      <c r="M122" s="3" t="str">
        <f>Tabla134[[#This Row],[MARCA]]&amp;" "&amp;Tabla134[[#This Row],[MODELO]]</f>
        <v>ASUS VivoBook Flip 14</v>
      </c>
    </row>
    <row r="123" spans="1:13" s="13" customFormat="1" ht="30" x14ac:dyDescent="0.25">
      <c r="A123" s="13">
        <v>122</v>
      </c>
      <c r="B123" s="13" t="s">
        <v>1</v>
      </c>
      <c r="C123" s="13" t="s">
        <v>258</v>
      </c>
      <c r="D123" s="13" t="s">
        <v>18</v>
      </c>
      <c r="E123" s="13" t="s">
        <v>254</v>
      </c>
      <c r="F123" s="14" t="s">
        <v>255</v>
      </c>
      <c r="G123" s="13" t="s">
        <v>35</v>
      </c>
      <c r="I123" s="13">
        <v>19</v>
      </c>
      <c r="J12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imagenes/1-FOTOS_IMAGENES/computadoras/ASUS Chromebook Detachable CM3/ASUS Chromebook Detachable CM3 (2).jpg</v>
      </c>
      <c r="M123" s="3" t="str">
        <f>Tabla134[[#This Row],[MARCA]]&amp;" "&amp;Tabla134[[#This Row],[MODELO]]</f>
        <v>ASUS Chromebook Detachable CM3</v>
      </c>
    </row>
    <row r="124" spans="1:13" s="13" customFormat="1" ht="30" x14ac:dyDescent="0.25">
      <c r="A124" s="13">
        <v>123</v>
      </c>
      <c r="B124" s="13" t="s">
        <v>1</v>
      </c>
      <c r="C124" s="13" t="s">
        <v>285</v>
      </c>
      <c r="D124" s="13" t="s">
        <v>7</v>
      </c>
      <c r="E124" s="13" t="s">
        <v>37</v>
      </c>
      <c r="F124" s="14" t="s">
        <v>261</v>
      </c>
      <c r="G124" s="13" t="s">
        <v>34</v>
      </c>
      <c r="I124" s="13">
        <v>14</v>
      </c>
      <c r="J12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Desktop 3880/Dell Inspiron Desktop 3880.jpg</v>
      </c>
      <c r="M124" s="3" t="str">
        <f>Tabla134[[#This Row],[MARCA]]&amp;" "&amp;Tabla134[[#This Row],[MODELO]]</f>
        <v>Dell Inspiron Desktop 3880</v>
      </c>
    </row>
    <row r="125" spans="1:13" s="13" customFormat="1" ht="30" x14ac:dyDescent="0.25">
      <c r="A125" s="13">
        <v>124</v>
      </c>
      <c r="B125" s="13" t="s">
        <v>1</v>
      </c>
      <c r="C125" s="13" t="s">
        <v>285</v>
      </c>
      <c r="D125" s="13" t="s">
        <v>7</v>
      </c>
      <c r="E125" s="13" t="s">
        <v>39</v>
      </c>
      <c r="F125" s="14" t="s">
        <v>266</v>
      </c>
      <c r="G125" s="13" t="s">
        <v>16</v>
      </c>
      <c r="I125" s="13">
        <v>19</v>
      </c>
      <c r="J12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XPS Desktop Special Edition/Dell XPS Desktop Special Edition (2).jpg</v>
      </c>
      <c r="M125" s="3" t="str">
        <f>Tabla134[[#This Row],[MARCA]]&amp;" "&amp;Tabla134[[#This Row],[MODELO]]</f>
        <v>Dell XPS Desktop Special Edition</v>
      </c>
    </row>
    <row r="126" spans="1:13" s="13" customFormat="1" ht="30" x14ac:dyDescent="0.25">
      <c r="A126" s="13">
        <v>125</v>
      </c>
      <c r="B126" s="13" t="s">
        <v>1</v>
      </c>
      <c r="C126" s="13" t="s">
        <v>285</v>
      </c>
      <c r="D126" s="13" t="s">
        <v>7</v>
      </c>
      <c r="E126" s="13" t="s">
        <v>48</v>
      </c>
      <c r="F126" s="14" t="s">
        <v>271</v>
      </c>
      <c r="G126" s="13" t="s">
        <v>17</v>
      </c>
      <c r="I126" s="13">
        <v>9</v>
      </c>
      <c r="J12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OptiPlex 7080 Micro/Dell OptiPlex 7080 Micro.jpg</v>
      </c>
      <c r="M126" s="3" t="str">
        <f>Tabla134[[#This Row],[MARCA]]&amp;" "&amp;Tabla134[[#This Row],[MODELO]]</f>
        <v>Dell OptiPlex 7080 Micro</v>
      </c>
    </row>
    <row r="127" spans="1:13" s="13" customFormat="1" ht="30" x14ac:dyDescent="0.25">
      <c r="A127" s="13">
        <v>126</v>
      </c>
      <c r="B127" s="13" t="s">
        <v>1</v>
      </c>
      <c r="C127" s="13" t="s">
        <v>285</v>
      </c>
      <c r="D127" s="13" t="s">
        <v>7</v>
      </c>
      <c r="E127" s="13" t="s">
        <v>279</v>
      </c>
      <c r="F127" s="14" t="s">
        <v>280</v>
      </c>
      <c r="G127" s="13" t="s">
        <v>24</v>
      </c>
      <c r="I127" s="13">
        <v>3</v>
      </c>
      <c r="J12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Precision 3640 Tower/Dell Precision 3640 Tower (2).jpg</v>
      </c>
      <c r="M127" s="3" t="str">
        <f>Tabla134[[#This Row],[MARCA]]&amp;" "&amp;Tabla134[[#This Row],[MODELO]]</f>
        <v>Dell Precision 3640 Tower</v>
      </c>
    </row>
    <row r="128" spans="1:13" s="13" customFormat="1" ht="45" x14ac:dyDescent="0.25">
      <c r="A128" s="13">
        <v>127</v>
      </c>
      <c r="B128" s="13" t="s">
        <v>1</v>
      </c>
      <c r="C128" s="13" t="s">
        <v>258</v>
      </c>
      <c r="D128" s="13" t="s">
        <v>12</v>
      </c>
      <c r="E128" s="13" t="s">
        <v>199</v>
      </c>
      <c r="F128" s="14" t="s">
        <v>200</v>
      </c>
      <c r="G128" s="13" t="s">
        <v>21</v>
      </c>
      <c r="I128" s="13">
        <v>8</v>
      </c>
      <c r="J12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ThinkPad T14s/Lenovo ThinkPad T14s.jpg</v>
      </c>
      <c r="M128" s="3" t="str">
        <f>Tabla134[[#This Row],[MARCA]]&amp;" "&amp;Tabla134[[#This Row],[MODELO]]</f>
        <v>Lenovo ThinkPad T14s</v>
      </c>
    </row>
    <row r="129" spans="1:16" s="13" customFormat="1" ht="45" x14ac:dyDescent="0.25">
      <c r="A129" s="13">
        <v>128</v>
      </c>
      <c r="B129" s="13" t="s">
        <v>1</v>
      </c>
      <c r="C129" s="13" t="s">
        <v>258</v>
      </c>
      <c r="D129" s="13" t="s">
        <v>12</v>
      </c>
      <c r="E129" s="13" t="s">
        <v>206</v>
      </c>
      <c r="F129" s="14" t="s">
        <v>207</v>
      </c>
      <c r="G129" s="13" t="s">
        <v>19</v>
      </c>
      <c r="I129" s="13">
        <v>19</v>
      </c>
      <c r="J12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Legion 5i/Lenovo Legion 5i (2).jpg</v>
      </c>
      <c r="M129" s="3" t="str">
        <f>Tabla134[[#This Row],[MARCA]]&amp;" "&amp;Tabla134[[#This Row],[MODELO]]</f>
        <v>Lenovo Legion 5i</v>
      </c>
    </row>
    <row r="130" spans="1:16" s="13" customFormat="1" ht="45" x14ac:dyDescent="0.25">
      <c r="A130" s="13">
        <v>129</v>
      </c>
      <c r="B130" s="13" t="s">
        <v>1</v>
      </c>
      <c r="C130" s="13" t="s">
        <v>258</v>
      </c>
      <c r="D130" s="13" t="s">
        <v>12</v>
      </c>
      <c r="E130" s="13" t="s">
        <v>32</v>
      </c>
      <c r="F130" s="14" t="s">
        <v>212</v>
      </c>
      <c r="G130" s="13" t="s">
        <v>15</v>
      </c>
      <c r="I130" s="13">
        <v>24</v>
      </c>
      <c r="J13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IdeaPad 5 Pro/Lenovo IdeaPad 5 Pro.jpg</v>
      </c>
      <c r="M130" s="3" t="str">
        <f>Tabla134[[#This Row],[MARCA]]&amp;" "&amp;Tabla134[[#This Row],[MODELO]]</f>
        <v>Lenovo IdeaPad 5 Pro</v>
      </c>
    </row>
    <row r="131" spans="1:16" s="13" customFormat="1" ht="30" x14ac:dyDescent="0.25">
      <c r="A131" s="13">
        <v>130</v>
      </c>
      <c r="B131" s="13" t="s">
        <v>1</v>
      </c>
      <c r="C131" s="13" t="s">
        <v>258</v>
      </c>
      <c r="D131" s="13" t="s">
        <v>12</v>
      </c>
      <c r="E131" s="13" t="s">
        <v>238</v>
      </c>
      <c r="F131" s="14" t="s">
        <v>239</v>
      </c>
      <c r="G131" s="13" t="s">
        <v>21</v>
      </c>
      <c r="I131" s="13">
        <v>11</v>
      </c>
      <c r="J13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imagenes/1-FOTOS_IMAGENES/computadoras/Lenovo IdeaPad Flex 5G/Lenovo IdeaPad Flex 5G (2).jpg</v>
      </c>
      <c r="M131" s="3" t="str">
        <f>Tabla134[[#This Row],[MARCA]]&amp;" "&amp;Tabla134[[#This Row],[MODELO]]</f>
        <v>Lenovo IdeaPad Flex 5G</v>
      </c>
    </row>
    <row r="132" spans="1:16" s="13" customFormat="1" ht="30" x14ac:dyDescent="0.25">
      <c r="A132" s="13">
        <v>131</v>
      </c>
      <c r="B132" s="13" t="s">
        <v>1</v>
      </c>
      <c r="C132" s="13" t="s">
        <v>285</v>
      </c>
      <c r="D132" s="13" t="s">
        <v>12</v>
      </c>
      <c r="E132" s="13" t="s">
        <v>47</v>
      </c>
      <c r="F132" s="14" t="s">
        <v>260</v>
      </c>
      <c r="G132" s="13" t="s">
        <v>25</v>
      </c>
      <c r="I132" s="13">
        <v>2</v>
      </c>
      <c r="J13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imagenes/1-FOTOS_IMAGENES/computadoras/Lenovo IdeaCentre 5i/Lenovo IdeaCentre 5i.jpg</v>
      </c>
      <c r="M132" s="3" t="str">
        <f>Tabla134[[#This Row],[MARCA]]&amp;" "&amp;Tabla134[[#This Row],[MODELO]]</f>
        <v>Lenovo IdeaCentre 5i</v>
      </c>
      <c r="N132" s="17"/>
      <c r="O132" s="17"/>
      <c r="P132" s="17"/>
    </row>
    <row r="133" spans="1:16" s="13" customFormat="1" ht="30" x14ac:dyDescent="0.25">
      <c r="A133" s="13">
        <v>132</v>
      </c>
      <c r="B133" s="13" t="s">
        <v>1</v>
      </c>
      <c r="C133" s="13" t="s">
        <v>285</v>
      </c>
      <c r="D133" s="13" t="s">
        <v>23</v>
      </c>
      <c r="E133" s="13" t="s">
        <v>297</v>
      </c>
      <c r="F133" s="14" t="s">
        <v>298</v>
      </c>
      <c r="G133" s="13" t="s">
        <v>50</v>
      </c>
      <c r="I133" s="13">
        <v>19</v>
      </c>
      <c r="J13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Infinite X Plus 9SF-270US/MSI Infinite X Plus 9SF-270US (2).jpg</v>
      </c>
      <c r="M133" s="3" t="str">
        <f>Tabla134[[#This Row],[MARCA]]&amp;" "&amp;Tabla134[[#This Row],[MODELO]]</f>
        <v>MSI Infinite X Plus 9SF-270US</v>
      </c>
      <c r="N133" s="17"/>
      <c r="O133" s="17"/>
      <c r="P133" s="17"/>
    </row>
    <row r="134" spans="1:16" s="13" customFormat="1" ht="30" x14ac:dyDescent="0.25">
      <c r="A134" s="13">
        <v>133</v>
      </c>
      <c r="B134" s="13" t="s">
        <v>1</v>
      </c>
      <c r="C134" s="13" t="s">
        <v>258</v>
      </c>
      <c r="D134" s="13" t="s">
        <v>23</v>
      </c>
      <c r="E134" s="13" t="s">
        <v>184</v>
      </c>
      <c r="F134" s="14" t="s">
        <v>185</v>
      </c>
      <c r="G134" s="13" t="s">
        <v>45</v>
      </c>
      <c r="I134" s="13">
        <v>24</v>
      </c>
      <c r="J13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imagenes/1-FOTOS_IMAGENES/computadoras/MSI Stealth 15M/MSI Stealth 15M.jpg</v>
      </c>
      <c r="M134" s="3" t="str">
        <f>Tabla134[[#This Row],[MARCA]]&amp;" "&amp;Tabla134[[#This Row],[MODELO]]</f>
        <v>MSI Stealth 15M</v>
      </c>
      <c r="N134" s="17"/>
      <c r="O134" s="17"/>
      <c r="P134" s="17"/>
    </row>
    <row r="135" spans="1:16" s="13" customFormat="1" ht="30" x14ac:dyDescent="0.25">
      <c r="A135" s="13">
        <v>134</v>
      </c>
      <c r="B135" s="13" t="s">
        <v>1</v>
      </c>
      <c r="C135" s="13" t="s">
        <v>258</v>
      </c>
      <c r="D135" s="13" t="s">
        <v>23</v>
      </c>
      <c r="E135" s="13" t="s">
        <v>186</v>
      </c>
      <c r="F135" s="14" t="s">
        <v>187</v>
      </c>
      <c r="G135" s="13" t="s">
        <v>13</v>
      </c>
      <c r="I135" s="13">
        <v>11</v>
      </c>
      <c r="J13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imagenes/1-FOTOS_IMAGENES/computadoras/MSI Modern 14 B10MW/MSI Modern 14 B10MW (2).jpg</v>
      </c>
      <c r="M135" s="3" t="str">
        <f>Tabla134[[#This Row],[MARCA]]&amp;" "&amp;Tabla134[[#This Row],[MODELO]]</f>
        <v>MSI Modern 14 B10MW</v>
      </c>
      <c r="N135" s="17"/>
      <c r="O135" s="17"/>
      <c r="P135" s="17"/>
    </row>
    <row r="136" spans="1:16" s="13" customFormat="1" ht="45" x14ac:dyDescent="0.25">
      <c r="A136" s="13">
        <v>135</v>
      </c>
      <c r="B136" s="13" t="s">
        <v>139</v>
      </c>
      <c r="C136" s="13" t="s">
        <v>285</v>
      </c>
      <c r="D136" s="13" t="s">
        <v>40</v>
      </c>
      <c r="E136" s="13" t="s">
        <v>290</v>
      </c>
      <c r="F136" s="14" t="s">
        <v>291</v>
      </c>
      <c r="G136" s="13" t="s">
        <v>16</v>
      </c>
      <c r="I136" s="13">
        <v>3</v>
      </c>
      <c r="J13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imagenes/1-FOTOS_IMAGENES/computadoras/Alienware Aurora R11/Alienware Aurora R11.jpg</v>
      </c>
      <c r="M136" s="3" t="str">
        <f>Tabla134[[#This Row],[MARCA]]&amp;" "&amp;Tabla134[[#This Row],[MODELO]]</f>
        <v>Alienware Aurora R11</v>
      </c>
      <c r="N136" s="17"/>
      <c r="O136" s="17"/>
      <c r="P136" s="17"/>
    </row>
    <row r="137" spans="1:16" s="13" customFormat="1" ht="45" x14ac:dyDescent="0.25">
      <c r="A137" s="13">
        <v>136</v>
      </c>
      <c r="B137" s="13" t="s">
        <v>139</v>
      </c>
      <c r="C137" s="13" t="s">
        <v>285</v>
      </c>
      <c r="D137" s="13" t="s">
        <v>40</v>
      </c>
      <c r="E137" s="13" t="s">
        <v>41</v>
      </c>
      <c r="F137" s="14" t="s">
        <v>300</v>
      </c>
      <c r="G137" s="13" t="s">
        <v>220</v>
      </c>
      <c r="I137" s="13">
        <v>20</v>
      </c>
      <c r="J13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imagenes/1-FOTOS_IMAGENES/computadoras/Alienware Aurora R12/Alienware Aurora R12 (2).jpg</v>
      </c>
      <c r="M137" s="3" t="str">
        <f>Tabla134[[#This Row],[MARCA]]&amp;" "&amp;Tabla134[[#This Row],[MODELO]]</f>
        <v>Alienware Aurora R12</v>
      </c>
      <c r="N137" s="17"/>
      <c r="O137" s="17"/>
      <c r="P137" s="17"/>
    </row>
    <row r="138" spans="1:16" s="13" customFormat="1" ht="30" x14ac:dyDescent="0.25">
      <c r="A138" s="13">
        <v>137</v>
      </c>
      <c r="B138" s="13" t="s">
        <v>139</v>
      </c>
      <c r="C138" s="13" t="s">
        <v>258</v>
      </c>
      <c r="D138" s="13" t="s">
        <v>4</v>
      </c>
      <c r="E138" s="13" t="s">
        <v>173</v>
      </c>
      <c r="F138" s="14" t="s">
        <v>174</v>
      </c>
      <c r="G138" s="13" t="s">
        <v>21</v>
      </c>
      <c r="I138" s="13">
        <v>21</v>
      </c>
      <c r="J138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imagenes/1-FOTOS_IMAGENES/computadoras/Apple MacBook Pro 13/Apple MacBook Pro 13.jpg</v>
      </c>
      <c r="M138" s="3" t="str">
        <f>Tabla134[[#This Row],[MARCA]]&amp;" "&amp;Tabla134[[#This Row],[MODELO]]</f>
        <v>Apple MacBook Pro 13</v>
      </c>
      <c r="N138" s="17"/>
      <c r="O138" s="17"/>
      <c r="P138" s="17"/>
    </row>
    <row r="139" spans="1:16" s="13" customFormat="1" ht="30" x14ac:dyDescent="0.25">
      <c r="A139" s="13">
        <v>138</v>
      </c>
      <c r="B139" s="13" t="s">
        <v>139</v>
      </c>
      <c r="C139" s="13" t="s">
        <v>258</v>
      </c>
      <c r="D139" s="13" t="s">
        <v>4</v>
      </c>
      <c r="E139" s="13" t="s">
        <v>5</v>
      </c>
      <c r="F139" s="14" t="s">
        <v>175</v>
      </c>
      <c r="G139" s="13" t="s">
        <v>6</v>
      </c>
      <c r="I139" s="13">
        <v>11</v>
      </c>
      <c r="J139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imagenes/1-FOTOS_IMAGENES/computadoras/Apple MacBook Air/Apple MacBook Air (2).jpg</v>
      </c>
      <c r="M139" s="3" t="str">
        <f>Tabla134[[#This Row],[MARCA]]&amp;" "&amp;Tabla134[[#This Row],[MODELO]]</f>
        <v>Apple MacBook Air</v>
      </c>
      <c r="N139" s="17"/>
      <c r="O139" s="17"/>
      <c r="P139" s="17"/>
    </row>
    <row r="140" spans="1:16" s="13" customFormat="1" ht="30" x14ac:dyDescent="0.25">
      <c r="A140" s="13">
        <v>139</v>
      </c>
      <c r="B140" s="13" t="s">
        <v>139</v>
      </c>
      <c r="C140" s="13" t="s">
        <v>258</v>
      </c>
      <c r="D140" s="13" t="s">
        <v>7</v>
      </c>
      <c r="E140" s="13" t="s">
        <v>256</v>
      </c>
      <c r="F140" s="14" t="s">
        <v>257</v>
      </c>
      <c r="G140" s="13" t="s">
        <v>29</v>
      </c>
      <c r="I140" s="13">
        <v>20</v>
      </c>
      <c r="J140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Inspiron 15 5000/Dell Inspiron 15 5000.jpg</v>
      </c>
      <c r="M140" s="3" t="str">
        <f>Tabla134[[#This Row],[MARCA]]&amp;" "&amp;Tabla134[[#This Row],[MODELO]]</f>
        <v>Dell Inspiron 15 5000</v>
      </c>
      <c r="N140" s="17"/>
      <c r="O140" s="17"/>
      <c r="P140" s="17"/>
    </row>
    <row r="141" spans="1:16" s="13" customFormat="1" ht="30" x14ac:dyDescent="0.25">
      <c r="A141" s="13">
        <v>140</v>
      </c>
      <c r="B141" s="13" t="s">
        <v>139</v>
      </c>
      <c r="C141" s="13" t="s">
        <v>258</v>
      </c>
      <c r="D141" s="13" t="s">
        <v>7</v>
      </c>
      <c r="E141" s="13" t="s">
        <v>237</v>
      </c>
      <c r="F141" s="14" t="s">
        <v>218</v>
      </c>
      <c r="G141" s="13" t="s">
        <v>17</v>
      </c>
      <c r="I141" s="13">
        <v>15</v>
      </c>
      <c r="J141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Inspiron 14 7000/Dell Inspiron 14 7000 (2).jpg</v>
      </c>
      <c r="M141" s="3" t="str">
        <f>Tabla134[[#This Row],[MARCA]]&amp;" "&amp;Tabla134[[#This Row],[MODELO]]</f>
        <v>Dell Inspiron 14 7000</v>
      </c>
    </row>
    <row r="142" spans="1:16" s="13" customFormat="1" ht="45" x14ac:dyDescent="0.25">
      <c r="A142" s="13">
        <v>141</v>
      </c>
      <c r="B142" s="13" t="s">
        <v>139</v>
      </c>
      <c r="C142" s="13" t="s">
        <v>258</v>
      </c>
      <c r="D142" s="13" t="s">
        <v>7</v>
      </c>
      <c r="E142" s="13" t="s">
        <v>210</v>
      </c>
      <c r="F142" s="14" t="s">
        <v>211</v>
      </c>
      <c r="G142" s="13" t="s">
        <v>13</v>
      </c>
      <c r="I142" s="13">
        <v>11</v>
      </c>
      <c r="J142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imagenes/1-FOTOS_IMAGENES/computadoras/Dell G3 15 Gaming/Dell G3 15 Gaming.jpg</v>
      </c>
      <c r="M142" s="3" t="str">
        <f>Tabla134[[#This Row],[MARCA]]&amp;" "&amp;Tabla134[[#This Row],[MODELO]]</f>
        <v>Dell G3 15 Gaming</v>
      </c>
    </row>
    <row r="143" spans="1:16" s="13" customFormat="1" ht="30" x14ac:dyDescent="0.25">
      <c r="A143" s="13">
        <v>142</v>
      </c>
      <c r="B143" s="13" t="s">
        <v>139</v>
      </c>
      <c r="C143" s="13" t="s">
        <v>258</v>
      </c>
      <c r="D143" s="13" t="s">
        <v>7</v>
      </c>
      <c r="E143" s="13" t="s">
        <v>201</v>
      </c>
      <c r="F143" s="14" t="s">
        <v>202</v>
      </c>
      <c r="G143" s="13" t="s">
        <v>6</v>
      </c>
      <c r="I143" s="13">
        <v>23</v>
      </c>
      <c r="J143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imagenes/1-FOTOS_IMAGENES/computadoras/Dell Latitude 14 5000/Dell Latitude 14 5000 (2).jpg</v>
      </c>
      <c r="M143" s="3" t="str">
        <f>Tabla134[[#This Row],[MARCA]]&amp;" "&amp;Tabla134[[#This Row],[MODELO]]</f>
        <v>Dell Latitude 14 5000</v>
      </c>
    </row>
    <row r="144" spans="1:16" s="13" customFormat="1" ht="30" x14ac:dyDescent="0.25">
      <c r="A144" s="13">
        <v>143</v>
      </c>
      <c r="B144" s="13" t="s">
        <v>139</v>
      </c>
      <c r="C144" s="13" t="s">
        <v>258</v>
      </c>
      <c r="D144" s="13" t="s">
        <v>10</v>
      </c>
      <c r="E144" s="13" t="s">
        <v>222</v>
      </c>
      <c r="F144" s="14" t="s">
        <v>223</v>
      </c>
      <c r="G144" s="13" t="s">
        <v>13</v>
      </c>
      <c r="I144" s="13">
        <v>19</v>
      </c>
      <c r="J144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imagenes/1-FOTOS_IMAGENES/computadoras/HP ProBook 450 G8/HP ProBook 450 G8.jpg</v>
      </c>
      <c r="M144" s="3" t="str">
        <f>Tabla134[[#This Row],[MARCA]]&amp;" "&amp;Tabla134[[#This Row],[MODELO]]</f>
        <v>HP ProBook 450 G8</v>
      </c>
    </row>
    <row r="145" spans="1:13" s="13" customFormat="1" ht="30" x14ac:dyDescent="0.25">
      <c r="A145" s="13">
        <v>144</v>
      </c>
      <c r="B145" s="13" t="s">
        <v>139</v>
      </c>
      <c r="C145" s="13" t="s">
        <v>258</v>
      </c>
      <c r="D145" s="13" t="s">
        <v>10</v>
      </c>
      <c r="E145" s="13" t="s">
        <v>231</v>
      </c>
      <c r="F145" s="14" t="s">
        <v>232</v>
      </c>
      <c r="G145" s="13" t="s">
        <v>31</v>
      </c>
      <c r="I145" s="13">
        <v>9</v>
      </c>
      <c r="J145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imagenes/1-FOTOS_IMAGENES/computadoras/HP ProBook x360 435 G8/HP ProBook x360 435 G8 (2).jpg</v>
      </c>
      <c r="M145" s="3" t="str">
        <f>Tabla134[[#This Row],[MARCA]]&amp;" "&amp;Tabla134[[#This Row],[MODELO]]</f>
        <v>HP ProBook x360 435 G8</v>
      </c>
    </row>
    <row r="146" spans="1:13" s="13" customFormat="1" ht="30" x14ac:dyDescent="0.25">
      <c r="A146" s="13">
        <v>145</v>
      </c>
      <c r="B146" s="13" t="s">
        <v>139</v>
      </c>
      <c r="C146" s="13" t="s">
        <v>258</v>
      </c>
      <c r="D146" s="13" t="s">
        <v>188</v>
      </c>
      <c r="E146" s="13" t="s">
        <v>189</v>
      </c>
      <c r="F146" s="14" t="s">
        <v>190</v>
      </c>
      <c r="G146" s="13" t="s">
        <v>25</v>
      </c>
      <c r="I146" s="13">
        <v>21</v>
      </c>
      <c r="J146" s="3" t="str">
        <f>"imagenes/1-FOTOS_IMAGENES/computadoras/"&amp;Tabla134[[#This Row],[MARCA]]&amp;" "&amp;Tabla134[[#This Row],[MODELO]]&amp;"/"&amp;Tabla134[[#This Row],[MARCA]]&amp;" "&amp;Tabla134[[#This Row],[MODELO]]&amp;".jpg"</f>
        <v>imagenes/1-FOTOS_IMAGENES/computadoras/Toshiba Tecra A50/Toshiba Tecra A50.jpg</v>
      </c>
      <c r="M146" s="3" t="str">
        <f>Tabla134[[#This Row],[MARCA]]&amp;" "&amp;Tabla134[[#This Row],[MODELO]]</f>
        <v>Toshiba Tecra A50</v>
      </c>
    </row>
    <row r="147" spans="1:13" ht="30" x14ac:dyDescent="0.25">
      <c r="A147" s="13">
        <v>146</v>
      </c>
      <c r="B147" s="13" t="s">
        <v>139</v>
      </c>
      <c r="C147" s="13" t="s">
        <v>258</v>
      </c>
      <c r="D147" s="13" t="s">
        <v>188</v>
      </c>
      <c r="E147" s="13" t="s">
        <v>191</v>
      </c>
      <c r="F147" s="14" t="s">
        <v>192</v>
      </c>
      <c r="G147" s="13" t="s">
        <v>45</v>
      </c>
      <c r="H147" s="13"/>
      <c r="I147" s="13">
        <v>7</v>
      </c>
      <c r="J147" s="18" t="str">
        <f>"imagenes/1-FOTOS_IMAGENES/computadoras/"&amp;Tabla134[[#This Row],[MARCA]]&amp;" "&amp;Tabla134[[#This Row],[MODELO]]&amp;"/"&amp;Tabla134[[#This Row],[MARCA]]&amp;" "&amp;Tabla134[[#This Row],[MODELO]]&amp;" (2).jpg"</f>
        <v>imagenes/1-FOTOS_IMAGENES/computadoras/Toshiba Portégé X30-E/Toshiba Portégé X30-E (2).jpg</v>
      </c>
      <c r="M147" s="3" t="str">
        <f>Tabla134[[#This Row],[MARCA]]&amp;" "&amp;Tabla134[[#This Row],[MODELO]]</f>
        <v>Toshiba Portégé X30-E</v>
      </c>
    </row>
  </sheetData>
  <sortState xmlns:xlrd2="http://schemas.microsoft.com/office/spreadsheetml/2017/richdata2" ref="M48:P55">
    <sortCondition ref="P47:P55"/>
  </sortState>
  <mergeCells count="1">
    <mergeCell ref="A1:J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440-ED6E-436E-B7A0-B45109DFC888}">
  <dimension ref="A1:I240"/>
  <sheetViews>
    <sheetView tabSelected="1" workbookViewId="0">
      <selection activeCell="A225" sqref="A225:I230"/>
    </sheetView>
  </sheetViews>
  <sheetFormatPr baseColWidth="10" defaultRowHeight="15" x14ac:dyDescent="0.25"/>
  <cols>
    <col min="1" max="1" width="11.42578125" style="5"/>
    <col min="2" max="2" width="19" style="5" customWidth="1"/>
    <col min="3" max="3" width="18.5703125" style="5" customWidth="1"/>
    <col min="4" max="4" width="33.5703125" style="7" customWidth="1"/>
    <col min="5" max="5" width="24" style="7" customWidth="1"/>
    <col min="6" max="6" width="15.7109375" style="8" customWidth="1"/>
    <col min="7" max="7" width="9" style="5" customWidth="1"/>
    <col min="8" max="8" width="12.5703125" style="5" customWidth="1"/>
    <col min="9" max="9" width="29" style="5" customWidth="1"/>
    <col min="10" max="10" width="86.28515625" style="5" customWidth="1"/>
    <col min="11" max="16384" width="11.42578125" style="5"/>
  </cols>
  <sheetData>
    <row r="1" spans="1:9" ht="18" x14ac:dyDescent="0.25">
      <c r="A1" s="9" t="s">
        <v>489</v>
      </c>
      <c r="B1" s="9"/>
      <c r="C1" s="9"/>
      <c r="D1" s="10"/>
      <c r="E1" s="9"/>
      <c r="F1" s="9"/>
      <c r="G1" s="9"/>
      <c r="H1" s="9"/>
      <c r="I1" s="9"/>
    </row>
    <row r="2" spans="1:9" s="6" customFormat="1" ht="12.75" x14ac:dyDescent="0.25">
      <c r="A2" s="2" t="s">
        <v>144</v>
      </c>
      <c r="B2" s="2" t="s">
        <v>145</v>
      </c>
      <c r="C2" s="2" t="s">
        <v>154</v>
      </c>
      <c r="D2" s="2" t="s">
        <v>152</v>
      </c>
      <c r="E2" s="2" t="s">
        <v>148</v>
      </c>
      <c r="F2" s="2" t="s">
        <v>149</v>
      </c>
      <c r="G2" s="2" t="s">
        <v>150</v>
      </c>
      <c r="H2" s="2" t="s">
        <v>568</v>
      </c>
      <c r="I2" s="2" t="s">
        <v>570</v>
      </c>
    </row>
    <row r="3" spans="1:9" x14ac:dyDescent="0.25">
      <c r="A3" s="1">
        <v>1</v>
      </c>
      <c r="B3" s="1" t="s">
        <v>3</v>
      </c>
      <c r="C3" s="1" t="s">
        <v>358</v>
      </c>
      <c r="D3" s="1" t="s">
        <v>360</v>
      </c>
      <c r="E3" s="4" t="s">
        <v>361</v>
      </c>
      <c r="F3" s="1" t="s">
        <v>313</v>
      </c>
      <c r="G3" s="1"/>
      <c r="H3" s="1">
        <v>5</v>
      </c>
      <c r="I3" s="5" t="str">
        <f>"imágenes/1-FOTOS_IMAGENES/partes/Altavoces/"&amp;Tabla1345[[#This Row],[MARCA_MODELO]]&amp;".jpg"</f>
        <v>imágenes/1-FOTOS_IMAGENES/partes/Altavoces/Bose Companion 2 Series III.jpg</v>
      </c>
    </row>
    <row r="4" spans="1:9" x14ac:dyDescent="0.25">
      <c r="A4" s="1">
        <v>2</v>
      </c>
      <c r="B4" s="1" t="s">
        <v>3</v>
      </c>
      <c r="C4" s="1" t="s">
        <v>358</v>
      </c>
      <c r="D4" s="1" t="s">
        <v>429</v>
      </c>
      <c r="E4" s="4" t="s">
        <v>430</v>
      </c>
      <c r="F4" s="1" t="s">
        <v>414</v>
      </c>
      <c r="G4" s="1"/>
      <c r="H4" s="1">
        <v>8</v>
      </c>
      <c r="I4" s="5" t="str">
        <f>"imágenes/1-FOTOS_IMAGENES/partes/Altavoces/"&amp;Tabla1345[[#This Row],[MARCA_MODELO]]&amp;" (2).jpg"</f>
        <v>imágenes/1-FOTOS_IMAGENES/partes/Altavoces/JBL Charge 5 (2).jpg</v>
      </c>
    </row>
    <row r="5" spans="1:9" x14ac:dyDescent="0.25">
      <c r="A5" s="1">
        <v>3</v>
      </c>
      <c r="B5" s="1" t="s">
        <v>3</v>
      </c>
      <c r="C5" s="1" t="s">
        <v>358</v>
      </c>
      <c r="D5" s="1" t="s">
        <v>359</v>
      </c>
      <c r="E5" s="4" t="s">
        <v>423</v>
      </c>
      <c r="F5" s="1" t="s">
        <v>350</v>
      </c>
      <c r="G5" s="1"/>
      <c r="H5" s="1">
        <v>4</v>
      </c>
      <c r="I5" s="5" t="str">
        <f>"imágenes/1-FOTOS_IMAGENES/partes/Altavoces/"&amp;Tabla1345[[#This Row],[MARCA_MODELO]]&amp;" (2).jpg"</f>
        <v>imágenes/1-FOTOS_IMAGENES/partes/Altavoces/Logitech Z623 (2).jpg</v>
      </c>
    </row>
    <row r="6" spans="1:9" x14ac:dyDescent="0.25">
      <c r="A6" s="1">
        <v>4</v>
      </c>
      <c r="B6" s="1" t="s">
        <v>3</v>
      </c>
      <c r="C6" s="1" t="s">
        <v>320</v>
      </c>
      <c r="D6" s="1" t="s">
        <v>406</v>
      </c>
      <c r="E6" s="4" t="s">
        <v>407</v>
      </c>
      <c r="F6" s="1" t="s">
        <v>340</v>
      </c>
      <c r="G6" s="1"/>
      <c r="H6" s="1">
        <v>16</v>
      </c>
      <c r="I6" s="5" t="str">
        <f>"imágenes/1-FOTOS_IMAGENES/partes/Audífonos/"&amp;Tabla1345[[#This Row],[MARCA_MODELO]]&amp;" (2).jpg"</f>
        <v>imágenes/1-FOTOS_IMAGENES/partes/Audífonos/Audio-Technica ATH-M50x (2).jpg</v>
      </c>
    </row>
    <row r="7" spans="1:9" x14ac:dyDescent="0.25">
      <c r="A7" s="1">
        <v>5</v>
      </c>
      <c r="B7" s="1" t="s">
        <v>3</v>
      </c>
      <c r="C7" s="1" t="s">
        <v>320</v>
      </c>
      <c r="D7" s="1" t="s">
        <v>321</v>
      </c>
      <c r="E7" s="4" t="s">
        <v>322</v>
      </c>
      <c r="F7" s="1" t="s">
        <v>323</v>
      </c>
      <c r="G7" s="1"/>
      <c r="H7" s="1">
        <v>7</v>
      </c>
      <c r="I7" s="5" t="str">
        <f>"imágenes/1-FOTOS_IMAGENES/partes/Audífonos/"&amp;Tabla1345[[#This Row],[MARCA_MODELO]]&amp;".jpg"</f>
        <v>imágenes/1-FOTOS_IMAGENES/partes/Audífonos/Bose QuietComfort 35 II.jpg</v>
      </c>
    </row>
    <row r="8" spans="1:9" x14ac:dyDescent="0.25">
      <c r="A8" s="1">
        <v>6</v>
      </c>
      <c r="B8" s="1" t="s">
        <v>3</v>
      </c>
      <c r="C8" s="1" t="s">
        <v>320</v>
      </c>
      <c r="D8" s="1" t="s">
        <v>394</v>
      </c>
      <c r="E8" s="4" t="s">
        <v>395</v>
      </c>
      <c r="F8" s="1" t="s">
        <v>343</v>
      </c>
      <c r="G8" s="1"/>
      <c r="H8" s="1">
        <v>25</v>
      </c>
      <c r="I8" s="5" t="str">
        <f>"imágenes/1-FOTOS_IMAGENES/partes/Audífonos/"&amp;Tabla1345[[#This Row],[MARCA_MODELO]]&amp;" (2).jpg"</f>
        <v>imágenes/1-FOTOS_IMAGENES/partes/Audífonos/HyperX Cloud Alpha S (2).jpg</v>
      </c>
    </row>
    <row r="9" spans="1:9" x14ac:dyDescent="0.25">
      <c r="A9" s="1">
        <v>7</v>
      </c>
      <c r="B9" s="1" t="s">
        <v>3</v>
      </c>
      <c r="C9" s="1" t="s">
        <v>320</v>
      </c>
      <c r="D9" s="1" t="s">
        <v>375</v>
      </c>
      <c r="E9" s="4" t="s">
        <v>376</v>
      </c>
      <c r="F9" s="1" t="s">
        <v>340</v>
      </c>
      <c r="G9" s="1"/>
      <c r="H9" s="1">
        <v>21</v>
      </c>
      <c r="I9" s="5" t="str">
        <f>"imágenes/1-FOTOS_IMAGENES/partes/Audífonos/"&amp;Tabla1345[[#This Row],[MARCA_MODELO]]&amp;".jpg"</f>
        <v>imágenes/1-FOTOS_IMAGENES/partes/Audífonos/SteelSeries Arctis 7P.jpg</v>
      </c>
    </row>
    <row r="10" spans="1:9" x14ac:dyDescent="0.25">
      <c r="A10" s="1">
        <v>8</v>
      </c>
      <c r="B10" s="1" t="s">
        <v>3</v>
      </c>
      <c r="C10" s="1" t="s">
        <v>320</v>
      </c>
      <c r="D10" s="1" t="s">
        <v>406</v>
      </c>
      <c r="E10" s="4" t="s">
        <v>407</v>
      </c>
      <c r="F10" s="1" t="s">
        <v>340</v>
      </c>
      <c r="G10" s="1"/>
      <c r="H10" s="1">
        <v>17</v>
      </c>
      <c r="I10" s="5" t="str">
        <f>"imágenes/1-FOTOS_IMAGENES/partes/Audífonos/"&amp;Tabla1345[[#This Row],[MARCA_MODELO]]&amp;" (2).jpg"</f>
        <v>imágenes/1-FOTOS_IMAGENES/partes/Audífonos/Audio-Technica ATH-M50x (2).jpg</v>
      </c>
    </row>
    <row r="11" spans="1:9" x14ac:dyDescent="0.25">
      <c r="A11" s="1">
        <v>9</v>
      </c>
      <c r="B11" s="1" t="s">
        <v>3</v>
      </c>
      <c r="C11" s="1" t="s">
        <v>320</v>
      </c>
      <c r="D11" s="1" t="s">
        <v>321</v>
      </c>
      <c r="E11" s="4" t="s">
        <v>322</v>
      </c>
      <c r="F11" s="1" t="s">
        <v>323</v>
      </c>
      <c r="G11" s="1"/>
      <c r="H11" s="1">
        <v>19</v>
      </c>
      <c r="I11" s="5" t="str">
        <f>"imágenes/1-FOTOS_IMAGENES/partes/Audífonos/"&amp;Tabla1345[[#This Row],[MARCA_MODELO]]&amp;".jpg"</f>
        <v>imágenes/1-FOTOS_IMAGENES/partes/Audífonos/Bose QuietComfort 35 II.jpg</v>
      </c>
    </row>
    <row r="12" spans="1:9" x14ac:dyDescent="0.25">
      <c r="A12" s="1">
        <v>10</v>
      </c>
      <c r="B12" s="1" t="s">
        <v>3</v>
      </c>
      <c r="C12" s="1" t="s">
        <v>320</v>
      </c>
      <c r="D12" s="1" t="s">
        <v>394</v>
      </c>
      <c r="E12" s="4" t="s">
        <v>395</v>
      </c>
      <c r="F12" s="1" t="s">
        <v>343</v>
      </c>
      <c r="G12" s="1"/>
      <c r="H12" s="1">
        <v>18</v>
      </c>
      <c r="I12" s="5" t="str">
        <f>"imágenes/1-FOTOS_IMAGENES/partes/Audífonos/"&amp;Tabla1345[[#This Row],[MARCA_MODELO]]&amp;" (2).jpg"</f>
        <v>imágenes/1-FOTOS_IMAGENES/partes/Audífonos/HyperX Cloud Alpha S (2).jpg</v>
      </c>
    </row>
    <row r="13" spans="1:9" x14ac:dyDescent="0.25">
      <c r="A13" s="1">
        <v>11</v>
      </c>
      <c r="B13" s="1" t="s">
        <v>3</v>
      </c>
      <c r="C13" s="1" t="s">
        <v>320</v>
      </c>
      <c r="D13" s="1" t="s">
        <v>375</v>
      </c>
      <c r="E13" s="4" t="s">
        <v>376</v>
      </c>
      <c r="F13" s="1" t="s">
        <v>340</v>
      </c>
      <c r="G13" s="1"/>
      <c r="H13" s="1">
        <v>20</v>
      </c>
      <c r="I13" s="5" t="str">
        <f>"imágenes/1-FOTOS_IMAGENES/partes/Audífonos/"&amp;Tabla1345[[#This Row],[MARCA_MODELO]]&amp;".jpg"</f>
        <v>imágenes/1-FOTOS_IMAGENES/partes/Audífonos/SteelSeries Arctis 7P.jpg</v>
      </c>
    </row>
    <row r="14" spans="1:9" x14ac:dyDescent="0.25">
      <c r="A14" s="1">
        <v>12</v>
      </c>
      <c r="B14" s="1" t="s">
        <v>3</v>
      </c>
      <c r="C14" s="1" t="s">
        <v>315</v>
      </c>
      <c r="D14" s="1" t="s">
        <v>371</v>
      </c>
      <c r="E14" s="4" t="s">
        <v>372</v>
      </c>
      <c r="F14" s="1" t="s">
        <v>313</v>
      </c>
      <c r="G14" s="1"/>
      <c r="H14" s="1">
        <v>2</v>
      </c>
      <c r="I14" s="5" t="str">
        <f>"imágenes/1-FOTOS_IMAGENES/partes/Teclado/"&amp;Tabla1345[[#This Row],[MARCA_MODELO]]&amp;".jpg"</f>
        <v>imágenes/1-FOTOS_IMAGENES/partes/Teclado/Apple Magic Keyboard.jpg</v>
      </c>
    </row>
    <row r="15" spans="1:9" x14ac:dyDescent="0.25">
      <c r="A15" s="1">
        <v>13</v>
      </c>
      <c r="B15" s="1" t="s">
        <v>3</v>
      </c>
      <c r="C15" s="1" t="s">
        <v>315</v>
      </c>
      <c r="D15" s="1" t="s">
        <v>404</v>
      </c>
      <c r="E15" s="4" t="s">
        <v>405</v>
      </c>
      <c r="F15" s="1" t="s">
        <v>350</v>
      </c>
      <c r="G15" s="1"/>
      <c r="H15" s="1">
        <v>24</v>
      </c>
      <c r="I15" s="5" t="str">
        <f>"imágenes/1-FOTOS_IMAGENES/partes/Teclado/"&amp;Tabla1345[[#This Row],[MARCA_MODELO]]&amp;".jpg"</f>
        <v>imágenes/1-FOTOS_IMAGENES/partes/Teclado/Ducky One 2 Mini.jpg</v>
      </c>
    </row>
    <row r="16" spans="1:9" x14ac:dyDescent="0.25">
      <c r="A16" s="1">
        <v>14</v>
      </c>
      <c r="B16" s="1" t="s">
        <v>3</v>
      </c>
      <c r="C16" s="1" t="s">
        <v>315</v>
      </c>
      <c r="D16" s="1" t="s">
        <v>373</v>
      </c>
      <c r="E16" s="4" t="s">
        <v>374</v>
      </c>
      <c r="F16" s="1" t="s">
        <v>314</v>
      </c>
      <c r="G16" s="1"/>
      <c r="H16" s="1">
        <v>8</v>
      </c>
      <c r="I16" s="5" t="str">
        <f>"imágenes/1-FOTOS_IMAGENES/partes/Teclado/"&amp;Tabla1345[[#This Row],[MARCA_MODELO]]&amp;".jpg"</f>
        <v>imágenes/1-FOTOS_IMAGENES/partes/Teclado/HyperX Alloy FPS Pro.jpg</v>
      </c>
    </row>
    <row r="17" spans="1:9" x14ac:dyDescent="0.25">
      <c r="A17" s="1">
        <v>15</v>
      </c>
      <c r="B17" s="1" t="s">
        <v>3</v>
      </c>
      <c r="C17" s="1" t="s">
        <v>315</v>
      </c>
      <c r="D17" s="1" t="s">
        <v>317</v>
      </c>
      <c r="E17" s="4" t="s">
        <v>318</v>
      </c>
      <c r="F17" s="1" t="s">
        <v>319</v>
      </c>
      <c r="G17" s="1"/>
      <c r="H17" s="1">
        <v>4</v>
      </c>
      <c r="I17" s="5" t="str">
        <f>"imágenes/1-FOTOS_IMAGENES/partes/Teclado/"&amp;Tabla1345[[#This Row],[MARCA_MODELO]]&amp;".jpg"</f>
        <v>imágenes/1-FOTOS_IMAGENES/partes/Teclado/Logitech G915 TKL.jpg</v>
      </c>
    </row>
    <row r="18" spans="1:9" x14ac:dyDescent="0.25">
      <c r="A18" s="1">
        <v>16</v>
      </c>
      <c r="B18" s="1" t="s">
        <v>3</v>
      </c>
      <c r="C18" s="1" t="s">
        <v>315</v>
      </c>
      <c r="D18" s="1" t="s">
        <v>470</v>
      </c>
      <c r="E18" s="4" t="s">
        <v>471</v>
      </c>
      <c r="F18" s="1" t="s">
        <v>428</v>
      </c>
      <c r="G18" s="1"/>
      <c r="H18" s="1">
        <v>25</v>
      </c>
      <c r="I18" s="5" t="str">
        <f>"imágenes/1-FOTOS_IMAGENES/partes/Teclado/"&amp;Tabla1345[[#This Row],[MARCA_MODELO]]&amp;".jpg"</f>
        <v>imágenes/1-FOTOS_IMAGENES/partes/Teclado/Redragon K552RGB.jpg</v>
      </c>
    </row>
    <row r="19" spans="1:9" x14ac:dyDescent="0.25">
      <c r="A19" s="1">
        <v>17</v>
      </c>
      <c r="B19" s="1" t="s">
        <v>3</v>
      </c>
      <c r="C19" s="1" t="s">
        <v>315</v>
      </c>
      <c r="D19" s="1" t="s">
        <v>472</v>
      </c>
      <c r="E19" s="4" t="s">
        <v>473</v>
      </c>
      <c r="F19" s="1" t="s">
        <v>474</v>
      </c>
      <c r="G19" s="1"/>
      <c r="H19" s="1">
        <v>13</v>
      </c>
      <c r="I19" s="5" t="str">
        <f>"imágenes/1-FOTOS_IMAGENES/partes/Teclado/"&amp;Tabla1345[[#This Row],[MARCA_MODELO]]&amp;".jpg"</f>
        <v>imágenes/1-FOTOS_IMAGENES/partes/Teclado/Havit HV-KB390L.jpg</v>
      </c>
    </row>
    <row r="20" spans="1:9" x14ac:dyDescent="0.25">
      <c r="A20" s="1">
        <v>18</v>
      </c>
      <c r="B20" s="1" t="s">
        <v>3</v>
      </c>
      <c r="C20" s="1" t="s">
        <v>443</v>
      </c>
      <c r="D20" s="1" t="s">
        <v>444</v>
      </c>
      <c r="E20" s="4" t="s">
        <v>445</v>
      </c>
      <c r="F20" s="1" t="s">
        <v>343</v>
      </c>
      <c r="G20" s="1"/>
      <c r="H20" s="1">
        <v>21</v>
      </c>
      <c r="I20" s="5" t="str">
        <f>"imágenes/1-FOTOS_IMAGENES/partes/Silla/"&amp;Tabla1345[[#This Row],[MARCA_MODELO]]&amp;".jpg"</f>
        <v>imágenes/1-FOTOS_IMAGENES/partes/Silla/Homall Gaming Chair.jpg</v>
      </c>
    </row>
    <row r="21" spans="1:9" x14ac:dyDescent="0.25">
      <c r="A21" s="1">
        <v>19</v>
      </c>
      <c r="B21" s="1" t="s">
        <v>140</v>
      </c>
      <c r="C21" s="1" t="s">
        <v>443</v>
      </c>
      <c r="D21" s="1" t="s">
        <v>444</v>
      </c>
      <c r="E21" s="4" t="s">
        <v>445</v>
      </c>
      <c r="F21" s="1" t="s">
        <v>343</v>
      </c>
      <c r="G21" s="1"/>
      <c r="H21" s="1">
        <v>9</v>
      </c>
      <c r="I21" s="5" t="str">
        <f>"imágenes/1-FOTOS_IMAGENES/partes/Silla/"&amp;Tabla1345[[#This Row],[MARCA_MODELO]]&amp;".jpg"</f>
        <v>imágenes/1-FOTOS_IMAGENES/partes/Silla/Homall Gaming Chair.jpg</v>
      </c>
    </row>
    <row r="22" spans="1:9" x14ac:dyDescent="0.25">
      <c r="A22" s="1">
        <v>20</v>
      </c>
      <c r="B22" s="1" t="s">
        <v>138</v>
      </c>
      <c r="C22" s="1" t="s">
        <v>443</v>
      </c>
      <c r="D22" s="1" t="s">
        <v>444</v>
      </c>
      <c r="E22" s="4" t="s">
        <v>445</v>
      </c>
      <c r="F22" s="1" t="s">
        <v>343</v>
      </c>
      <c r="G22" s="1"/>
      <c r="H22" s="1">
        <v>22</v>
      </c>
      <c r="I22" s="5" t="str">
        <f>"imágenes/1-FOTOS_IMAGENES/partes/Silla/"&amp;Tabla1345[[#This Row],[MARCA_MODELO]]&amp;".jpg"</f>
        <v>imágenes/1-FOTOS_IMAGENES/partes/Silla/Homall Gaming Chair.jpg</v>
      </c>
    </row>
    <row r="23" spans="1:9" x14ac:dyDescent="0.25">
      <c r="A23" s="1">
        <v>21</v>
      </c>
      <c r="B23" s="1" t="s">
        <v>3</v>
      </c>
      <c r="C23" s="1" t="s">
        <v>303</v>
      </c>
      <c r="D23" s="1" t="s">
        <v>364</v>
      </c>
      <c r="E23" s="4" t="s">
        <v>401</v>
      </c>
      <c r="F23" s="1" t="s">
        <v>365</v>
      </c>
      <c r="G23" s="1"/>
      <c r="H23" s="1">
        <v>3</v>
      </c>
      <c r="I23" s="5" t="str">
        <f>"imágenes/1-FOTOS_IMAGENES/partes/Monitor/"&amp;Tabla1345[[#This Row],[MARCA_MODELO]]&amp;".jpg"</f>
        <v>imágenes/1-FOTOS_IMAGENES/partes/Monitor/AOC C24G1.jpg</v>
      </c>
    </row>
    <row r="24" spans="1:9" x14ac:dyDescent="0.25">
      <c r="A24" s="1">
        <v>22</v>
      </c>
      <c r="B24" s="1" t="s">
        <v>3</v>
      </c>
      <c r="C24" s="1" t="s">
        <v>303</v>
      </c>
      <c r="D24" s="1" t="s">
        <v>362</v>
      </c>
      <c r="E24" s="4" t="s">
        <v>363</v>
      </c>
      <c r="F24" s="1" t="s">
        <v>316</v>
      </c>
      <c r="G24" s="1"/>
      <c r="H24" s="1">
        <v>5</v>
      </c>
      <c r="I24" s="5" t="str">
        <f>"imágenes/1-FOTOS_IMAGENES/partes/Monitor/"&amp;Tabla1345[[#This Row],[MARCA_MODELO]]&amp;".jpg"</f>
        <v>imágenes/1-FOTOS_IMAGENES/partes/Monitor/ASUS TUF Gaming VG249Q1R.jpg</v>
      </c>
    </row>
    <row r="25" spans="1:9" x14ac:dyDescent="0.25">
      <c r="A25" s="1">
        <v>23</v>
      </c>
      <c r="B25" s="1" t="s">
        <v>3</v>
      </c>
      <c r="C25" s="1" t="s">
        <v>303</v>
      </c>
      <c r="D25" s="1" t="s">
        <v>366</v>
      </c>
      <c r="E25" s="4" t="s">
        <v>367</v>
      </c>
      <c r="F25" s="1" t="s">
        <v>343</v>
      </c>
      <c r="G25" s="1"/>
      <c r="H25" s="1">
        <v>4</v>
      </c>
      <c r="I25" s="5" t="str">
        <f>"imágenes/1-FOTOS_IMAGENES/partes/Monitor/"&amp;Tabla1345[[#This Row],[MARCA_MODELO]]&amp;".jpg"</f>
        <v>imágenes/1-FOTOS_IMAGENES/partes/Monitor/HP VH240a.jpg</v>
      </c>
    </row>
    <row r="26" spans="1:9" x14ac:dyDescent="0.25">
      <c r="A26" s="1">
        <v>24</v>
      </c>
      <c r="B26" s="1" t="s">
        <v>3</v>
      </c>
      <c r="C26" s="1" t="s">
        <v>303</v>
      </c>
      <c r="D26" s="1" t="s">
        <v>307</v>
      </c>
      <c r="E26" s="4" t="s">
        <v>308</v>
      </c>
      <c r="F26" s="1" t="s">
        <v>309</v>
      </c>
      <c r="G26" s="1"/>
      <c r="H26" s="1">
        <v>1</v>
      </c>
      <c r="I26" s="5" t="str">
        <f>"imágenes/1-FOTOS_IMAGENES/partes/Monitor/"&amp;Tabla1345[[#This Row],[MARCA_MODELO]]&amp;".jpg"</f>
        <v>imágenes/1-FOTOS_IMAGENES/partes/Monitor/LG 27GL83A-B.jpg</v>
      </c>
    </row>
    <row r="27" spans="1:9" x14ac:dyDescent="0.25">
      <c r="A27" s="1">
        <v>25</v>
      </c>
      <c r="B27" s="1" t="s">
        <v>3</v>
      </c>
      <c r="C27" s="1" t="s">
        <v>303</v>
      </c>
      <c r="D27" s="1" t="s">
        <v>304</v>
      </c>
      <c r="E27" s="4" t="s">
        <v>305</v>
      </c>
      <c r="F27" s="1" t="s">
        <v>306</v>
      </c>
      <c r="G27" s="1"/>
      <c r="H27" s="1">
        <v>22</v>
      </c>
      <c r="I27" s="5" t="str">
        <f>"imágenes/1-FOTOS_IMAGENES/partes/Monitor/"&amp;Tabla1345[[#This Row],[MARCA_MODELO]]&amp;".jpg"</f>
        <v>imágenes/1-FOTOS_IMAGENES/partes/Monitor/Samsung S27R350.jpg</v>
      </c>
    </row>
    <row r="28" spans="1:9" x14ac:dyDescent="0.25">
      <c r="A28" s="1">
        <v>26</v>
      </c>
      <c r="B28" s="1" t="s">
        <v>3</v>
      </c>
      <c r="C28" s="1" t="s">
        <v>310</v>
      </c>
      <c r="D28" s="1" t="s">
        <v>402</v>
      </c>
      <c r="E28" s="4" t="s">
        <v>403</v>
      </c>
      <c r="F28" s="1" t="s">
        <v>370</v>
      </c>
      <c r="G28" s="1"/>
      <c r="H28" s="1">
        <v>16</v>
      </c>
      <c r="I28" s="5" t="str">
        <f>"imágenes/1-FOTOS_IMAGENES/partes/Mouse/"&amp;Tabla1345[[#This Row],[MARCA_MODELO]]&amp;".jpg"</f>
        <v>imágenes/1-FOTOS_IMAGENES/partes/Mouse/Corsair Harpoon RGB Wireless.jpg</v>
      </c>
    </row>
    <row r="29" spans="1:9" x14ac:dyDescent="0.25">
      <c r="A29" s="1">
        <v>27</v>
      </c>
      <c r="B29" s="1" t="s">
        <v>3</v>
      </c>
      <c r="C29" s="1" t="s">
        <v>310</v>
      </c>
      <c r="D29" s="1" t="s">
        <v>368</v>
      </c>
      <c r="E29" s="4" t="s">
        <v>369</v>
      </c>
      <c r="F29" s="1" t="s">
        <v>370</v>
      </c>
      <c r="G29" s="1"/>
      <c r="H29" s="1">
        <v>7</v>
      </c>
      <c r="I29" s="5" t="str">
        <f>"imágenes/1-FOTOS_IMAGENES/partes/Mouse/"&amp;Tabla1345[[#This Row],[MARCA_MODELO]]&amp;".jpg"</f>
        <v>imágenes/1-FOTOS_IMAGENES/partes/Mouse/Logitech G305 Lightspeed.jpg</v>
      </c>
    </row>
    <row r="30" spans="1:9" x14ac:dyDescent="0.25">
      <c r="A30" s="1">
        <v>28</v>
      </c>
      <c r="B30" s="1" t="s">
        <v>3</v>
      </c>
      <c r="C30" s="1" t="s">
        <v>310</v>
      </c>
      <c r="D30" s="1" t="s">
        <v>392</v>
      </c>
      <c r="E30" s="4" t="s">
        <v>393</v>
      </c>
      <c r="F30" s="1" t="s">
        <v>344</v>
      </c>
      <c r="G30" s="1"/>
      <c r="H30" s="1">
        <v>25</v>
      </c>
      <c r="I30" s="5" t="str">
        <f>"imágenes/1-FOTOS_IMAGENES/partes/Mouse/"&amp;Tabla1345[[#This Row],[MARCA_MODELO]]&amp;".jpg"</f>
        <v>imágenes/1-FOTOS_IMAGENES/partes/Mouse/Logitech G502 HERO.jpg</v>
      </c>
    </row>
    <row r="31" spans="1:9" x14ac:dyDescent="0.25">
      <c r="A31" s="1">
        <v>29</v>
      </c>
      <c r="B31" s="1" t="s">
        <v>3</v>
      </c>
      <c r="C31" s="1" t="s">
        <v>310</v>
      </c>
      <c r="D31" s="1" t="s">
        <v>311</v>
      </c>
      <c r="E31" s="4" t="s">
        <v>312</v>
      </c>
      <c r="F31" s="1" t="s">
        <v>313</v>
      </c>
      <c r="G31" s="1"/>
      <c r="H31" s="1">
        <v>13</v>
      </c>
      <c r="I31" s="5" t="str">
        <f>"imágenes/1-FOTOS_IMAGENES/partes/Mouse/"&amp;Tabla1345[[#This Row],[MARCA_MODELO]]&amp;".jpg"</f>
        <v>imágenes/1-FOTOS_IMAGENES/partes/Mouse/Logitech MX Master 3.jpg</v>
      </c>
    </row>
    <row r="32" spans="1:9" x14ac:dyDescent="0.25">
      <c r="A32" s="1">
        <v>30</v>
      </c>
      <c r="B32" s="1" t="s">
        <v>3</v>
      </c>
      <c r="C32" s="1" t="s">
        <v>310</v>
      </c>
      <c r="D32" s="1" t="s">
        <v>392</v>
      </c>
      <c r="E32" s="4" t="s">
        <v>438</v>
      </c>
      <c r="F32" s="1" t="s">
        <v>344</v>
      </c>
      <c r="G32" s="1"/>
      <c r="H32" s="1">
        <v>17</v>
      </c>
      <c r="I32" s="5" t="str">
        <f>"imágenes/1-FOTOS_IMAGENES/partes/Mouse/"&amp;Tabla1345[[#This Row],[MARCA_MODELO]]&amp;".jpg"</f>
        <v>imágenes/1-FOTOS_IMAGENES/partes/Mouse/Logitech G502 HERO.jpg</v>
      </c>
    </row>
    <row r="33" spans="1:9" x14ac:dyDescent="0.25">
      <c r="A33" s="1">
        <v>31</v>
      </c>
      <c r="B33" s="1" t="s">
        <v>3</v>
      </c>
      <c r="C33" s="1" t="s">
        <v>310</v>
      </c>
      <c r="D33" s="1" t="s">
        <v>455</v>
      </c>
      <c r="E33" s="4" t="s">
        <v>456</v>
      </c>
      <c r="F33" s="1" t="s">
        <v>370</v>
      </c>
      <c r="G33" s="1"/>
      <c r="H33" s="1">
        <v>18</v>
      </c>
      <c r="I33" s="5" t="str">
        <f>"imágenes/1-FOTOS_IMAGENES/partes/Mouse/"&amp;Tabla1345[[#This Row],[MARCA_MODELO]]&amp;".jpg"</f>
        <v>imágenes/1-FOTOS_IMAGENES/partes/Mouse/Cooler Master MM720.jpg</v>
      </c>
    </row>
    <row r="34" spans="1:9" x14ac:dyDescent="0.25">
      <c r="A34" s="1">
        <v>32</v>
      </c>
      <c r="B34" s="1" t="s">
        <v>3</v>
      </c>
      <c r="C34" s="1" t="s">
        <v>310</v>
      </c>
      <c r="D34" s="1" t="s">
        <v>475</v>
      </c>
      <c r="E34" s="4" t="s">
        <v>476</v>
      </c>
      <c r="F34" s="1" t="s">
        <v>428</v>
      </c>
      <c r="G34" s="1"/>
      <c r="H34" s="1">
        <v>15</v>
      </c>
      <c r="I34" s="5" t="str">
        <f>"imágenes/1-FOTOS_IMAGENES/partes/Mouse/"&amp;Tabla1345[[#This Row],[MARCA_MODELO]]&amp;".jpg"</f>
        <v>imágenes/1-FOTOS_IMAGENES/partes/Mouse/Logitech G203 LIGHTSYNC.jpg</v>
      </c>
    </row>
    <row r="35" spans="1:9" x14ac:dyDescent="0.25">
      <c r="A35" s="1">
        <v>33</v>
      </c>
      <c r="B35" s="1" t="s">
        <v>3</v>
      </c>
      <c r="C35" s="1" t="s">
        <v>310</v>
      </c>
      <c r="D35" s="1" t="s">
        <v>402</v>
      </c>
      <c r="E35" s="4" t="s">
        <v>487</v>
      </c>
      <c r="F35" s="1" t="s">
        <v>370</v>
      </c>
      <c r="G35" s="1"/>
      <c r="H35" s="1">
        <v>6</v>
      </c>
      <c r="I35" s="5" t="str">
        <f>"imágenes/1-FOTOS_IMAGENES/partes/Mouse/"&amp;Tabla1345[[#This Row],[MARCA_MODELO]]&amp;".jpg"</f>
        <v>imágenes/1-FOTOS_IMAGENES/partes/Mouse/Corsair Harpoon RGB Wireless.jpg</v>
      </c>
    </row>
    <row r="36" spans="1:9" x14ac:dyDescent="0.25">
      <c r="A36" s="1">
        <v>34</v>
      </c>
      <c r="B36" s="1" t="s">
        <v>3</v>
      </c>
      <c r="C36" s="1" t="s">
        <v>336</v>
      </c>
      <c r="D36" s="1" t="s">
        <v>415</v>
      </c>
      <c r="E36" s="4" t="s">
        <v>416</v>
      </c>
      <c r="F36" s="1" t="s">
        <v>334</v>
      </c>
      <c r="G36" s="1"/>
      <c r="H36" s="1">
        <v>2</v>
      </c>
      <c r="I36" s="5" t="str">
        <f>"imágenes/1-FOTOS_IMAGENES/partes/Disco Duro/"&amp;Tabla1345[[#This Row],[MARCA_MODELO]]&amp;" (2).jpg"</f>
        <v>imágenes/1-FOTOS_IMAGENES/partes/Disco Duro/Crucial MX500 2TB SATA SSD (2).jpg</v>
      </c>
    </row>
    <row r="37" spans="1:9" x14ac:dyDescent="0.25">
      <c r="A37" s="1">
        <v>35</v>
      </c>
      <c r="B37" s="1" t="s">
        <v>3</v>
      </c>
      <c r="C37" s="1" t="s">
        <v>336</v>
      </c>
      <c r="D37" s="1" t="s">
        <v>399</v>
      </c>
      <c r="E37" s="4" t="s">
        <v>400</v>
      </c>
      <c r="F37" s="1" t="s">
        <v>319</v>
      </c>
      <c r="G37" s="1"/>
      <c r="H37" s="1">
        <v>12</v>
      </c>
      <c r="I37" s="5" t="str">
        <f>"imágenes/1-FOTOS_IMAGENES/partes/Disco Duro/"&amp;Tabla1345[[#This Row],[MARCA_MODELO]]&amp;" (2).jpg"</f>
        <v>imágenes/1-FOTOS_IMAGENES/partes/Disco Duro/Samsung 980 PRO 1TB NVMe SSD (2).jpg</v>
      </c>
    </row>
    <row r="38" spans="1:9" x14ac:dyDescent="0.25">
      <c r="A38" s="1">
        <v>36</v>
      </c>
      <c r="B38" s="1" t="s">
        <v>3</v>
      </c>
      <c r="C38" s="1" t="s">
        <v>336</v>
      </c>
      <c r="D38" s="1" t="s">
        <v>337</v>
      </c>
      <c r="E38" s="4" t="s">
        <v>338</v>
      </c>
      <c r="F38" s="1" t="s">
        <v>313</v>
      </c>
      <c r="G38" s="1"/>
      <c r="H38" s="1">
        <v>14</v>
      </c>
      <c r="I38" s="5" t="str">
        <f>"imágenes/1-FOTOS_IMAGENES/partes/Disco Duro/"&amp;Tabla1345[[#This Row],[MARCA_MODELO]]&amp;" (2).jpg"</f>
        <v>imágenes/1-FOTOS_IMAGENES/partes/Disco Duro/Seagate BarraCuda 4TB (2).jpg</v>
      </c>
    </row>
    <row r="39" spans="1:9" x14ac:dyDescent="0.25">
      <c r="A39" s="1">
        <v>37</v>
      </c>
      <c r="B39" s="1" t="s">
        <v>3</v>
      </c>
      <c r="C39" s="1" t="s">
        <v>336</v>
      </c>
      <c r="D39" s="1" t="s">
        <v>386</v>
      </c>
      <c r="E39" s="4" t="s">
        <v>387</v>
      </c>
      <c r="F39" s="1" t="s">
        <v>350</v>
      </c>
      <c r="G39" s="1"/>
      <c r="H39" s="1">
        <v>8</v>
      </c>
      <c r="I39" s="5" t="str">
        <f>"imágenes/1-FOTOS_IMAGENES/partes/Disco Duro/"&amp;Tabla1345[[#This Row],[MARCA_MODELO]]&amp;" (2).jpg"</f>
        <v>imágenes/1-FOTOS_IMAGENES/partes/Disco Duro/WD BlueSN550 1TB NVMe SSD (2).jpg</v>
      </c>
    </row>
    <row r="40" spans="1:9" x14ac:dyDescent="0.25">
      <c r="A40" s="1">
        <v>38</v>
      </c>
      <c r="B40" s="1" t="s">
        <v>141</v>
      </c>
      <c r="C40" s="1" t="s">
        <v>324</v>
      </c>
      <c r="D40" s="1" t="s">
        <v>410</v>
      </c>
      <c r="E40" s="4" t="s">
        <v>411</v>
      </c>
      <c r="F40" s="1" t="s">
        <v>323</v>
      </c>
      <c r="G40" s="1"/>
      <c r="H40" s="1">
        <v>4</v>
      </c>
      <c r="I40" s="5" t="str">
        <f>"imágenes/1-FOTOS_IMAGENES/partes/Procesador/"&amp;Tabla1345[[#This Row],[MARCA_MODELO]]&amp;".jpg"</f>
        <v>imágenes/1-FOTOS_IMAGENES/partes/Procesador/AMD Ryzen 5 5600X.jpg</v>
      </c>
    </row>
    <row r="41" spans="1:9" x14ac:dyDescent="0.25">
      <c r="A41" s="1">
        <v>39</v>
      </c>
      <c r="B41" s="1" t="s">
        <v>141</v>
      </c>
      <c r="C41" s="1" t="s">
        <v>324</v>
      </c>
      <c r="D41" s="1" t="s">
        <v>377</v>
      </c>
      <c r="E41" s="4" t="s">
        <v>378</v>
      </c>
      <c r="F41" s="1" t="s">
        <v>379</v>
      </c>
      <c r="G41" s="1"/>
      <c r="H41" s="1">
        <v>1</v>
      </c>
      <c r="I41" s="5" t="str">
        <f>"imágenes/1-FOTOS_IMAGENES/partes/Procesador/"&amp;Tabla1345[[#This Row],[MARCA_MODELO]]&amp;".jpg"</f>
        <v>imágenes/1-FOTOS_IMAGENES/partes/Procesador/AMD Ryzen 7 5800X.jpg</v>
      </c>
    </row>
    <row r="42" spans="1:9" x14ac:dyDescent="0.25">
      <c r="A42" s="1">
        <v>40</v>
      </c>
      <c r="B42" s="1" t="s">
        <v>141</v>
      </c>
      <c r="C42" s="1" t="s">
        <v>324</v>
      </c>
      <c r="D42" s="1" t="s">
        <v>328</v>
      </c>
      <c r="E42" s="4" t="s">
        <v>329</v>
      </c>
      <c r="F42" s="1" t="s">
        <v>330</v>
      </c>
      <c r="G42" s="1"/>
      <c r="H42" s="1">
        <v>22</v>
      </c>
      <c r="I42" s="5" t="str">
        <f>"imágenes/1-FOTOS_IMAGENES/partes/Procesador/"&amp;Tabla1345[[#This Row],[MARCA_MODELO]]&amp;".jpg"</f>
        <v>imágenes/1-FOTOS_IMAGENES/partes/Procesador/AMD Ryzen 9 5900X.jpg</v>
      </c>
    </row>
    <row r="43" spans="1:9" x14ac:dyDescent="0.25">
      <c r="A43" s="1">
        <v>41</v>
      </c>
      <c r="B43" s="1" t="s">
        <v>141</v>
      </c>
      <c r="C43" s="1" t="s">
        <v>324</v>
      </c>
      <c r="D43" s="1" t="s">
        <v>408</v>
      </c>
      <c r="E43" s="4" t="s">
        <v>409</v>
      </c>
      <c r="F43" s="1" t="s">
        <v>385</v>
      </c>
      <c r="G43" s="1"/>
      <c r="H43" s="1">
        <v>16</v>
      </c>
      <c r="I43" s="5" t="str">
        <f>"imágenes/1-FOTOS_IMAGENES/partes/Procesador/"&amp;Tabla1345[[#This Row],[MARCA_MODELO]]&amp;".jpg"</f>
        <v>imágenes/1-FOTOS_IMAGENES/partes/Procesador/Intel Core i5-11600K.jpg</v>
      </c>
    </row>
    <row r="44" spans="1:9" x14ac:dyDescent="0.25">
      <c r="A44" s="1">
        <v>42</v>
      </c>
      <c r="B44" s="1" t="s">
        <v>141</v>
      </c>
      <c r="C44" s="1" t="s">
        <v>324</v>
      </c>
      <c r="D44" s="1" t="s">
        <v>380</v>
      </c>
      <c r="E44" s="4" t="s">
        <v>381</v>
      </c>
      <c r="F44" s="1" t="s">
        <v>354</v>
      </c>
      <c r="G44" s="1"/>
      <c r="H44" s="1">
        <v>7</v>
      </c>
      <c r="I44" s="5" t="str">
        <f>"imágenes/1-FOTOS_IMAGENES/partes/Procesador/"&amp;Tabla1345[[#This Row],[MARCA_MODELO]]&amp;".jpg"</f>
        <v>imágenes/1-FOTOS_IMAGENES/partes/Procesador/Intel Core i7-11700K.jpg</v>
      </c>
    </row>
    <row r="45" spans="1:9" x14ac:dyDescent="0.25">
      <c r="A45" s="1">
        <v>43</v>
      </c>
      <c r="B45" s="1" t="s">
        <v>141</v>
      </c>
      <c r="C45" s="1" t="s">
        <v>324</v>
      </c>
      <c r="D45" s="1" t="s">
        <v>325</v>
      </c>
      <c r="E45" s="4" t="s">
        <v>326</v>
      </c>
      <c r="F45" s="1" t="s">
        <v>327</v>
      </c>
      <c r="G45" s="1"/>
      <c r="H45" s="1">
        <v>25</v>
      </c>
      <c r="I45" s="5" t="str">
        <f>"imágenes/1-FOTOS_IMAGENES/partes/Procesador/"&amp;Tabla1345[[#This Row],[MARCA_MODELO]]&amp;".jpg"</f>
        <v>imágenes/1-FOTOS_IMAGENES/partes/Procesador/Intel Core i9-11900K.jpg</v>
      </c>
    </row>
    <row r="46" spans="1:9" x14ac:dyDescent="0.25">
      <c r="A46" s="1">
        <v>44</v>
      </c>
      <c r="B46" s="1" t="s">
        <v>141</v>
      </c>
      <c r="C46" s="1" t="s">
        <v>324</v>
      </c>
      <c r="D46" s="1" t="s">
        <v>377</v>
      </c>
      <c r="E46" s="4" t="s">
        <v>449</v>
      </c>
      <c r="F46" s="1" t="s">
        <v>448</v>
      </c>
      <c r="G46" s="1"/>
      <c r="H46" s="1">
        <v>13</v>
      </c>
      <c r="I46" s="5" t="str">
        <f>"imágenes/1-FOTOS_IMAGENES/partes/Procesador/"&amp;Tabla1345[[#This Row],[MARCA_MODELO]]&amp;".jpg"</f>
        <v>imágenes/1-FOTOS_IMAGENES/partes/Procesador/AMD Ryzen 7 5800X.jpg</v>
      </c>
    </row>
    <row r="47" spans="1:9" x14ac:dyDescent="0.25">
      <c r="A47" s="1">
        <v>45</v>
      </c>
      <c r="B47" s="1" t="s">
        <v>141</v>
      </c>
      <c r="C47" s="1" t="s">
        <v>324</v>
      </c>
      <c r="D47" s="1" t="s">
        <v>380</v>
      </c>
      <c r="E47" s="4" t="s">
        <v>450</v>
      </c>
      <c r="F47" s="1" t="s">
        <v>354</v>
      </c>
      <c r="G47" s="1"/>
      <c r="H47" s="1">
        <v>9</v>
      </c>
      <c r="I47" s="5" t="str">
        <f>"imágenes/1-FOTOS_IMAGENES/partes/Procesador/"&amp;Tabla1345[[#This Row],[MARCA_MODELO]]&amp;".jpg"</f>
        <v>imágenes/1-FOTOS_IMAGENES/partes/Procesador/Intel Core i7-11700K.jpg</v>
      </c>
    </row>
    <row r="48" spans="1:9" x14ac:dyDescent="0.25">
      <c r="A48" s="1">
        <v>46</v>
      </c>
      <c r="B48" s="1" t="s">
        <v>141</v>
      </c>
      <c r="C48" s="1" t="s">
        <v>324</v>
      </c>
      <c r="D48" s="1" t="s">
        <v>328</v>
      </c>
      <c r="E48" s="4" t="s">
        <v>463</v>
      </c>
      <c r="F48" s="1" t="s">
        <v>464</v>
      </c>
      <c r="G48" s="1"/>
      <c r="H48" s="1">
        <v>21</v>
      </c>
      <c r="I48" s="5" t="str">
        <f>"imágenes/1-FOTOS_IMAGENES/partes/Procesador/"&amp;Tabla1345[[#This Row],[MARCA_MODELO]]&amp;".jpg"</f>
        <v>imágenes/1-FOTOS_IMAGENES/partes/Procesador/AMD Ryzen 9 5900X.jpg</v>
      </c>
    </row>
    <row r="49" spans="1:9" x14ac:dyDescent="0.25">
      <c r="A49" s="1">
        <v>47</v>
      </c>
      <c r="B49" s="1" t="s">
        <v>141</v>
      </c>
      <c r="C49" s="1" t="s">
        <v>324</v>
      </c>
      <c r="D49" s="1" t="s">
        <v>325</v>
      </c>
      <c r="E49" s="4" t="s">
        <v>465</v>
      </c>
      <c r="F49" s="1" t="s">
        <v>327</v>
      </c>
      <c r="G49" s="1"/>
      <c r="H49" s="1">
        <v>23</v>
      </c>
      <c r="I49" s="5" t="str">
        <f>"imágenes/1-FOTOS_IMAGENES/partes/Procesador/"&amp;Tabla1345[[#This Row],[MARCA_MODELO]]&amp;".jpg"</f>
        <v>imágenes/1-FOTOS_IMAGENES/partes/Procesador/Intel Core i9-11900K.jpg</v>
      </c>
    </row>
    <row r="50" spans="1:9" x14ac:dyDescent="0.25">
      <c r="A50" s="1">
        <v>48</v>
      </c>
      <c r="B50" s="1" t="s">
        <v>141</v>
      </c>
      <c r="C50" s="1" t="s">
        <v>324</v>
      </c>
      <c r="D50" s="1" t="s">
        <v>410</v>
      </c>
      <c r="E50" s="4" t="s">
        <v>481</v>
      </c>
      <c r="F50" s="1" t="s">
        <v>385</v>
      </c>
      <c r="G50" s="1"/>
      <c r="H50" s="1">
        <v>17</v>
      </c>
      <c r="I50" s="5" t="str">
        <f>"imágenes/1-FOTOS_IMAGENES/partes/Procesador/"&amp;Tabla1345[[#This Row],[MARCA_MODELO]]&amp;".jpg"</f>
        <v>imágenes/1-FOTOS_IMAGENES/partes/Procesador/AMD Ryzen 5 5600X.jpg</v>
      </c>
    </row>
    <row r="51" spans="1:9" x14ac:dyDescent="0.25">
      <c r="A51" s="1">
        <v>49</v>
      </c>
      <c r="B51" s="1" t="s">
        <v>141</v>
      </c>
      <c r="C51" s="1" t="s">
        <v>324</v>
      </c>
      <c r="D51" s="1" t="s">
        <v>408</v>
      </c>
      <c r="E51" s="4" t="s">
        <v>482</v>
      </c>
      <c r="F51" s="1" t="s">
        <v>483</v>
      </c>
      <c r="G51" s="1"/>
      <c r="H51" s="1">
        <v>19</v>
      </c>
      <c r="I51" s="5" t="str">
        <f>"imágenes/1-FOTOS_IMAGENES/partes/Procesador/"&amp;Tabla1345[[#This Row],[MARCA_MODELO]]&amp;".jpg"</f>
        <v>imágenes/1-FOTOS_IMAGENES/partes/Procesador/Intel Core i5-11600K.jpg</v>
      </c>
    </row>
    <row r="52" spans="1:9" x14ac:dyDescent="0.25">
      <c r="A52" s="1">
        <v>50</v>
      </c>
      <c r="B52" s="1" t="s">
        <v>141</v>
      </c>
      <c r="C52" s="1" t="s">
        <v>388</v>
      </c>
      <c r="D52" s="1" t="s">
        <v>420</v>
      </c>
      <c r="E52" s="4" t="s">
        <v>421</v>
      </c>
      <c r="F52" s="1" t="s">
        <v>422</v>
      </c>
      <c r="G52" s="1"/>
      <c r="H52" s="1">
        <v>18</v>
      </c>
      <c r="I52" s="5" t="str">
        <f>"imágenes/1-FOTOS_IMAGENES/partes/Fuente de Poder/"&amp;Tabla1345[[#This Row],[MARCA_MODELO]]&amp;".jpg"</f>
        <v>imágenes/1-FOTOS_IMAGENES/partes/Fuente de Poder/Cooler Master MWE Gold 750 V2.jpg</v>
      </c>
    </row>
    <row r="53" spans="1:9" x14ac:dyDescent="0.25">
      <c r="A53" s="1">
        <v>51</v>
      </c>
      <c r="B53" s="1" t="s">
        <v>141</v>
      </c>
      <c r="C53" s="1" t="s">
        <v>388</v>
      </c>
      <c r="D53" s="1" t="s">
        <v>389</v>
      </c>
      <c r="E53" s="4" t="s">
        <v>390</v>
      </c>
      <c r="F53" s="1" t="s">
        <v>346</v>
      </c>
      <c r="G53" s="1"/>
      <c r="H53" s="1">
        <v>11</v>
      </c>
      <c r="I53" s="5" t="str">
        <f>"imágenes/1-FOTOS_IMAGENES/partes/Fuente de Poder/"&amp;Tabla1345[[#This Row],[MARCA_MODELO]]&amp;".jpg"</f>
        <v>imágenes/1-FOTOS_IMAGENES/partes/Fuente de Poder/Corsair CX650M.jpg</v>
      </c>
    </row>
    <row r="54" spans="1:9" x14ac:dyDescent="0.25">
      <c r="A54" s="1">
        <v>52</v>
      </c>
      <c r="B54" s="1" t="s">
        <v>141</v>
      </c>
      <c r="C54" s="1" t="s">
        <v>339</v>
      </c>
      <c r="D54" s="1" t="s">
        <v>341</v>
      </c>
      <c r="E54" s="4" t="s">
        <v>342</v>
      </c>
      <c r="F54" s="1" t="s">
        <v>343</v>
      </c>
      <c r="G54" s="1"/>
      <c r="H54" s="1">
        <v>6</v>
      </c>
      <c r="I54" s="5" t="str">
        <f>"imágenes/1-FOTOS_IMAGENES/partes/Fuente de Poder/"&amp;Tabla1345[[#This Row],[MARCA_MODELO]]&amp;".jpg"</f>
        <v>imágenes/1-FOTOS_IMAGENES/partes/Fuente de Poder/EVGA SuperNOVA 750 G3.jpg</v>
      </c>
    </row>
    <row r="55" spans="1:9" x14ac:dyDescent="0.25">
      <c r="A55" s="1">
        <v>53</v>
      </c>
      <c r="B55" s="1" t="s">
        <v>141</v>
      </c>
      <c r="C55" s="1" t="s">
        <v>388</v>
      </c>
      <c r="D55" s="1" t="s">
        <v>418</v>
      </c>
      <c r="E55" s="4" t="s">
        <v>419</v>
      </c>
      <c r="F55" s="1" t="s">
        <v>343</v>
      </c>
      <c r="G55" s="1"/>
      <c r="H55" s="1">
        <v>10</v>
      </c>
      <c r="I55" s="5" t="str">
        <f>"imágenes/1-FOTOS_IMAGENES/partes/Fuente de Poder/"&amp;Tabla1345[[#This Row],[MARCA_MODELO]]&amp;".jpg"</f>
        <v>imágenes/1-FOTOS_IMAGENES/partes/Fuente de Poder/Seasonic Focus GX-650.jpg</v>
      </c>
    </row>
    <row r="56" spans="1:9" x14ac:dyDescent="0.25">
      <c r="A56" s="1">
        <v>54</v>
      </c>
      <c r="B56" s="1" t="s">
        <v>141</v>
      </c>
      <c r="C56" s="1" t="s">
        <v>488</v>
      </c>
      <c r="D56" s="1" t="s">
        <v>345</v>
      </c>
      <c r="E56" s="4" t="s">
        <v>425</v>
      </c>
      <c r="F56" s="1" t="s">
        <v>346</v>
      </c>
      <c r="G56" s="1"/>
      <c r="H56" s="1">
        <v>14</v>
      </c>
      <c r="I56" s="5" t="str">
        <f>"imágenes/1-FOTOS_IMAGENES/partes/Case/"&amp;Tabla1345[[#This Row],[MARCA_MODELO]]&amp;".jpg"</f>
        <v>imágenes/1-FOTOS_IMAGENES/partes/Case/Fractal Design Meshify C.jpg</v>
      </c>
    </row>
    <row r="57" spans="1:9" x14ac:dyDescent="0.25">
      <c r="A57" s="1">
        <v>55</v>
      </c>
      <c r="B57" s="1" t="s">
        <v>141</v>
      </c>
      <c r="C57" s="1" t="s">
        <v>488</v>
      </c>
      <c r="D57" s="1" t="s">
        <v>434</v>
      </c>
      <c r="E57" s="4" t="s">
        <v>435</v>
      </c>
      <c r="F57" s="1" t="s">
        <v>313</v>
      </c>
      <c r="G57" s="1"/>
      <c r="H57" s="1">
        <v>5</v>
      </c>
      <c r="I57" s="5" t="str">
        <f>"imágenes/1-FOTOS_IMAGENES/partes/Case/"&amp;Tabla1345[[#This Row],[MARCA_MODELO]]&amp;".jpg"</f>
        <v>imágenes/1-FOTOS_IMAGENES/partes/Case/Phanteks Eclipse P400A Digital.jpg</v>
      </c>
    </row>
    <row r="58" spans="1:9" x14ac:dyDescent="0.25">
      <c r="A58" s="1">
        <v>56</v>
      </c>
      <c r="B58" s="1" t="s">
        <v>141</v>
      </c>
      <c r="C58" s="1" t="s">
        <v>488</v>
      </c>
      <c r="D58" s="1" t="s">
        <v>453</v>
      </c>
      <c r="E58" s="4" t="s">
        <v>454</v>
      </c>
      <c r="F58" s="1" t="s">
        <v>417</v>
      </c>
      <c r="G58" s="1"/>
      <c r="H58" s="1">
        <v>8</v>
      </c>
      <c r="I58" s="5" t="str">
        <f>"imágenes/1-FOTOS_IMAGENES/partes/Case/"&amp;Tabla1345[[#This Row],[MARCA_MODELO]]&amp;".jpg"</f>
        <v>imágenes/1-FOTOS_IMAGENES/partes/Case/NZXT H210i.jpg</v>
      </c>
    </row>
    <row r="59" spans="1:9" x14ac:dyDescent="0.25">
      <c r="A59" s="1">
        <v>57</v>
      </c>
      <c r="B59" s="1" t="s">
        <v>141</v>
      </c>
      <c r="C59" s="1" t="s">
        <v>488</v>
      </c>
      <c r="D59" s="1" t="s">
        <v>468</v>
      </c>
      <c r="E59" s="4" t="s">
        <v>469</v>
      </c>
      <c r="F59" s="1" t="s">
        <v>385</v>
      </c>
      <c r="G59" s="1"/>
      <c r="H59" s="1">
        <v>1</v>
      </c>
      <c r="I59" s="5" t="str">
        <f>"imágenes/1-FOTOS_IMAGENES/partes/Case/"&amp;Tabla1345[[#This Row],[MARCA_MODELO]]&amp;".jpg"</f>
        <v>imágenes/1-FOTOS_IMAGENES/partes/Case/Lian Li PC-O11 Dynamic XL ROG Certified.jpg</v>
      </c>
    </row>
    <row r="60" spans="1:9" x14ac:dyDescent="0.25">
      <c r="A60" s="1">
        <v>58</v>
      </c>
      <c r="B60" s="1" t="s">
        <v>141</v>
      </c>
      <c r="C60" s="1" t="s">
        <v>488</v>
      </c>
      <c r="D60" s="1" t="s">
        <v>345</v>
      </c>
      <c r="E60" s="4" t="s">
        <v>484</v>
      </c>
      <c r="F60" s="1" t="s">
        <v>313</v>
      </c>
      <c r="G60" s="1"/>
      <c r="H60" s="1">
        <v>22</v>
      </c>
      <c r="I60" s="5" t="str">
        <f>"imágenes/1-FOTOS_IMAGENES/partes/Case/"&amp;Tabla1345[[#This Row],[MARCA_MODELO]]&amp;".jpg"</f>
        <v>imágenes/1-FOTOS_IMAGENES/partes/Case/Fractal Design Meshify C.jpg</v>
      </c>
    </row>
    <row r="61" spans="1:9" x14ac:dyDescent="0.25">
      <c r="A61" s="1">
        <v>59</v>
      </c>
      <c r="B61" s="1" t="s">
        <v>141</v>
      </c>
      <c r="C61" s="1" t="s">
        <v>488</v>
      </c>
      <c r="D61" s="1" t="s">
        <v>485</v>
      </c>
      <c r="E61" s="4" t="s">
        <v>486</v>
      </c>
      <c r="F61" s="1" t="s">
        <v>344</v>
      </c>
      <c r="G61" s="1"/>
      <c r="H61" s="1">
        <v>16</v>
      </c>
      <c r="I61" s="5" t="str">
        <f>"imágenes/1-FOTOS_IMAGENES/partes/Case/"&amp;Tabla1345[[#This Row],[MARCA_MODELO]]&amp;".jpg"</f>
        <v>imágenes/1-FOTOS_IMAGENES/partes/Case/Corsair Carbide Series 175R RGB.jpg</v>
      </c>
    </row>
    <row r="62" spans="1:9" x14ac:dyDescent="0.25">
      <c r="A62" s="1">
        <v>60</v>
      </c>
      <c r="B62" s="1" t="s">
        <v>141</v>
      </c>
      <c r="C62" s="1" t="s">
        <v>331</v>
      </c>
      <c r="D62" s="1" t="s">
        <v>397</v>
      </c>
      <c r="E62" s="4" t="s">
        <v>398</v>
      </c>
      <c r="F62" s="1" t="s">
        <v>357</v>
      </c>
      <c r="G62" s="1"/>
      <c r="H62" s="1">
        <v>7</v>
      </c>
      <c r="I62" s="5" t="str">
        <f>"imágenes/1-FOTOS_IMAGENES/partes/Memoria RAM/"&amp;Tabla1345[[#This Row],[MARCA_MODELO]]&amp;".jpg"</f>
        <v>imágenes/1-FOTOS_IMAGENES/partes/Memoria RAM/Corsair Dominator Platinum RGB 32GB (2x16GB) DDR4 4000.jpg</v>
      </c>
    </row>
    <row r="63" spans="1:9" x14ac:dyDescent="0.25">
      <c r="A63" s="1">
        <v>61</v>
      </c>
      <c r="B63" s="1" t="s">
        <v>141</v>
      </c>
      <c r="C63" s="1" t="s">
        <v>331</v>
      </c>
      <c r="D63" s="1" t="s">
        <v>382</v>
      </c>
      <c r="E63" s="4" t="s">
        <v>383</v>
      </c>
      <c r="F63" s="1" t="s">
        <v>384</v>
      </c>
      <c r="G63" s="1"/>
      <c r="H63" s="1">
        <v>25</v>
      </c>
      <c r="I63" s="5" t="str">
        <f>"imágenes/1-FOTOS_IMAGENES/partes/Memoria RAM/"&amp;Tabla1345[[#This Row],[MARCA_MODELO]]&amp;".jpg"</f>
        <v>imágenes/1-FOTOS_IMAGENES/partes/Memoria RAM/Corsair Vengeance LPX 64GB (2x32GB) DDR4 3200.jpg</v>
      </c>
    </row>
    <row r="64" spans="1:9" x14ac:dyDescent="0.25">
      <c r="A64" s="1">
        <v>62</v>
      </c>
      <c r="B64" s="1" t="s">
        <v>141</v>
      </c>
      <c r="C64" s="1" t="s">
        <v>331</v>
      </c>
      <c r="D64" s="1" t="s">
        <v>332</v>
      </c>
      <c r="E64" s="4" t="s">
        <v>333</v>
      </c>
      <c r="F64" s="1" t="s">
        <v>334</v>
      </c>
      <c r="G64" s="1"/>
      <c r="H64" s="1">
        <v>13</v>
      </c>
      <c r="I64" s="5" t="str">
        <f>"imágenes/1-FOTOS_IMAGENES/partes/Memoria RAM/"&amp;Tabla1345[[#This Row],[MARCA_MODELO]]&amp;".jpg"</f>
        <v>imágenes/1-FOTOS_IMAGENES/partes/Memoria RAM/Corsair Vengeance RGB Pro 32GB (2x16GB) DDR4 3600.jpg</v>
      </c>
    </row>
    <row r="65" spans="1:9" x14ac:dyDescent="0.25">
      <c r="A65" s="1">
        <v>63</v>
      </c>
      <c r="B65" s="1" t="s">
        <v>141</v>
      </c>
      <c r="C65" s="1" t="s">
        <v>331</v>
      </c>
      <c r="D65" s="1" t="s">
        <v>412</v>
      </c>
      <c r="E65" s="4" t="s">
        <v>413</v>
      </c>
      <c r="F65" s="1" t="s">
        <v>414</v>
      </c>
      <c r="G65" s="1"/>
      <c r="H65" s="1">
        <v>17</v>
      </c>
      <c r="I65" s="5" t="str">
        <f>"imágenes/1-FOTOS_IMAGENES/partes/Memoria RAM/"&amp;Tabla1345[[#This Row],[MARCA_MODELO]]&amp;".jpg"</f>
        <v>imágenes/1-FOTOS_IMAGENES/partes/Memoria RAM/Kingston HyperX Fury RGB 32GB (2x16GB) DDR4 3200.jpg</v>
      </c>
    </row>
    <row r="66" spans="1:9" x14ac:dyDescent="0.25">
      <c r="A66" s="1">
        <v>64</v>
      </c>
      <c r="B66" s="1" t="s">
        <v>141</v>
      </c>
      <c r="C66" s="1" t="s">
        <v>331</v>
      </c>
      <c r="D66" s="1" t="s">
        <v>451</v>
      </c>
      <c r="E66" s="4" t="s">
        <v>452</v>
      </c>
      <c r="F66" s="1" t="s">
        <v>350</v>
      </c>
      <c r="G66" s="1"/>
      <c r="H66" s="1">
        <v>19</v>
      </c>
      <c r="I66" s="5" t="str">
        <f>"imágenes/1-FOTOS_IMAGENES/partes/Memoria RAM/"&amp;Tabla1345[[#This Row],[MARCA_MODELO]]&amp;".jpg"</f>
        <v>imágenes/1-FOTOS_IMAGENES/partes/Memoria RAM/Corsair Vengeance RGB Pro 16GB (2 x 8GB) DDR4 3200.jpg</v>
      </c>
    </row>
    <row r="67" spans="1:9" x14ac:dyDescent="0.25">
      <c r="A67" s="1">
        <v>65</v>
      </c>
      <c r="B67" s="1" t="s">
        <v>141</v>
      </c>
      <c r="C67" s="1" t="s">
        <v>331</v>
      </c>
      <c r="D67" s="1" t="s">
        <v>466</v>
      </c>
      <c r="E67" s="4" t="s">
        <v>467</v>
      </c>
      <c r="F67" s="1" t="s">
        <v>330</v>
      </c>
      <c r="G67" s="1"/>
      <c r="H67" s="1">
        <v>15</v>
      </c>
      <c r="I67" s="5" t="str">
        <f>"imágenes/1-FOTOS_IMAGENES/partes/Memoria RAM/"&amp;Tabla1345[[#This Row],[MARCA_MODELO]]&amp;".jpg"</f>
        <v>imágenes/1-FOTOS_IMAGENES/partes/Memoria RAM/Kingston HyperX Predator RGB 64GB (4 x 16GB) DDR4 3200.jpg</v>
      </c>
    </row>
    <row r="68" spans="1:9" x14ac:dyDescent="0.25">
      <c r="A68" s="1">
        <v>66</v>
      </c>
      <c r="B68" s="1" t="s">
        <v>141</v>
      </c>
      <c r="C68" s="1" t="s">
        <v>335</v>
      </c>
      <c r="D68" s="1" t="s">
        <v>439</v>
      </c>
      <c r="E68" s="4" t="s">
        <v>440</v>
      </c>
      <c r="F68" s="1" t="s">
        <v>365</v>
      </c>
      <c r="G68" s="1"/>
      <c r="H68" s="1">
        <v>11</v>
      </c>
      <c r="I68" s="5" t="str">
        <f>"imágenes/1-FOTOS_IMAGENES/partes/Tarjeta de Video/"&amp;Tabla1345[[#This Row],[MARCA_MODELO]]&amp;".jpg"</f>
        <v>imágenes/1-FOTOS_IMAGENES/partes/Tarjeta de Video/MSI GeForce GTX 1050 Ti 4GT LP.jpg</v>
      </c>
    </row>
    <row r="69" spans="1:9" x14ac:dyDescent="0.25">
      <c r="A69" s="1">
        <v>67</v>
      </c>
      <c r="B69" s="1" t="s">
        <v>1</v>
      </c>
      <c r="C69" s="1" t="s">
        <v>335</v>
      </c>
      <c r="D69" s="1" t="s">
        <v>439</v>
      </c>
      <c r="E69" s="4" t="s">
        <v>440</v>
      </c>
      <c r="F69" s="1" t="s">
        <v>365</v>
      </c>
      <c r="G69" s="1"/>
      <c r="H69" s="1">
        <v>6</v>
      </c>
      <c r="I69" s="5" t="str">
        <f>"imágenes/1-FOTOS_IMAGENES/partes/Tarjeta de Video/"&amp;Tabla1345[[#This Row],[MARCA_MODELO]]&amp;".jpg"</f>
        <v>imágenes/1-FOTOS_IMAGENES/partes/Tarjeta de Video/MSI GeForce GTX 1050 Ti 4GT LP.jpg</v>
      </c>
    </row>
    <row r="70" spans="1:9" x14ac:dyDescent="0.25">
      <c r="A70" s="1">
        <v>68</v>
      </c>
      <c r="B70" s="1" t="s">
        <v>141</v>
      </c>
      <c r="C70" s="1" t="s">
        <v>335</v>
      </c>
      <c r="D70" s="1" t="s">
        <v>459</v>
      </c>
      <c r="E70" s="4" t="s">
        <v>460</v>
      </c>
      <c r="F70" s="1" t="s">
        <v>316</v>
      </c>
      <c r="G70" s="1"/>
      <c r="H70" s="1">
        <v>6</v>
      </c>
      <c r="I70" s="5" t="str">
        <f>"imágenes/1-FOTOS_IMAGENES/partes/Tarjeta de Video/"&amp;Tabla1345[[#This Row],[MARCA_MODELO]]&amp;".jpg"</f>
        <v>imágenes/1-FOTOS_IMAGENES/partes/Tarjeta de Video/ASUS Dual GeForce GTX 1050 Ti 4GB.jpg</v>
      </c>
    </row>
    <row r="71" spans="1:9" x14ac:dyDescent="0.25">
      <c r="A71" s="1">
        <v>69</v>
      </c>
      <c r="B71" s="1" t="s">
        <v>1</v>
      </c>
      <c r="C71" s="1" t="s">
        <v>335</v>
      </c>
      <c r="D71" s="1" t="s">
        <v>459</v>
      </c>
      <c r="E71" s="4" t="s">
        <v>460</v>
      </c>
      <c r="F71" s="1" t="s">
        <v>316</v>
      </c>
      <c r="G71" s="1"/>
      <c r="H71" s="1">
        <v>12</v>
      </c>
      <c r="I71" s="5" t="str">
        <f>"imágenes/1-FOTOS_IMAGENES/partes/Tarjeta de Video/"&amp;Tabla1345[[#This Row],[MARCA_MODELO]]&amp;".jpg"</f>
        <v>imágenes/1-FOTOS_IMAGENES/partes/Tarjeta de Video/ASUS Dual GeForce GTX 1050 Ti 4GB.jpg</v>
      </c>
    </row>
    <row r="72" spans="1:9" x14ac:dyDescent="0.25">
      <c r="A72" s="1">
        <v>70</v>
      </c>
      <c r="B72" s="1" t="s">
        <v>1</v>
      </c>
      <c r="C72" s="1" t="s">
        <v>335</v>
      </c>
      <c r="D72" s="1" t="s">
        <v>477</v>
      </c>
      <c r="E72" s="4" t="s">
        <v>478</v>
      </c>
      <c r="F72" s="1" t="s">
        <v>316</v>
      </c>
      <c r="G72" s="1"/>
      <c r="H72" s="1">
        <v>14</v>
      </c>
      <c r="I72" s="5" t="str">
        <f>"imágenes/1-FOTOS_IMAGENES/partes/Tarjeta de Video/"&amp;Tabla1345[[#This Row],[MARCA_MODELO]]&amp;".jpg"</f>
        <v>imágenes/1-FOTOS_IMAGENES/partes/Tarjeta de Video/Zotac Gaming GeForce GTX 1650 OC.jpg</v>
      </c>
    </row>
    <row r="73" spans="1:9" x14ac:dyDescent="0.25">
      <c r="A73" s="1">
        <v>71</v>
      </c>
      <c r="B73" s="1" t="s">
        <v>141</v>
      </c>
      <c r="C73" s="1" t="s">
        <v>335</v>
      </c>
      <c r="D73" s="1" t="s">
        <v>441</v>
      </c>
      <c r="E73" s="4" t="s">
        <v>442</v>
      </c>
      <c r="F73" s="1" t="s">
        <v>319</v>
      </c>
      <c r="G73" s="1"/>
      <c r="H73" s="1">
        <v>15</v>
      </c>
      <c r="I73" s="5" t="str">
        <f>"imágenes/1-FOTOS_IMAGENES/partes/Tarjeta de Video/"&amp;Tabla1345[[#This Row],[MARCA_MODELO]]&amp;".jpg"</f>
        <v>imágenes/1-FOTOS_IMAGENES/partes/Tarjeta de Video/Gigabyte GeForce GTX 1650 Windforce OC 4G.jpg</v>
      </c>
    </row>
    <row r="74" spans="1:9" x14ac:dyDescent="0.25">
      <c r="A74" s="1">
        <v>72</v>
      </c>
      <c r="B74" s="1" t="s">
        <v>1</v>
      </c>
      <c r="C74" s="1" t="s">
        <v>335</v>
      </c>
      <c r="D74" s="1" t="s">
        <v>441</v>
      </c>
      <c r="E74" s="4" t="s">
        <v>442</v>
      </c>
      <c r="F74" s="1" t="s">
        <v>319</v>
      </c>
      <c r="G74" s="1"/>
      <c r="H74" s="1">
        <v>2</v>
      </c>
      <c r="I74" s="5" t="str">
        <f>"imágenes/1-FOTOS_IMAGENES/partes/Tarjeta de Video/"&amp;Tabla1345[[#This Row],[MARCA_MODELO]]&amp;".jpg"</f>
        <v>imágenes/1-FOTOS_IMAGENES/partes/Tarjeta de Video/Gigabyte GeForce GTX 1650 Windforce OC 4G.jpg</v>
      </c>
    </row>
    <row r="75" spans="1:9" x14ac:dyDescent="0.25">
      <c r="A75" s="1">
        <v>73</v>
      </c>
      <c r="B75" s="1" t="s">
        <v>0</v>
      </c>
      <c r="C75" s="1" t="s">
        <v>320</v>
      </c>
      <c r="D75" s="1" t="s">
        <v>406</v>
      </c>
      <c r="E75" s="4" t="s">
        <v>407</v>
      </c>
      <c r="F75" s="1" t="s">
        <v>340</v>
      </c>
      <c r="G75" s="1"/>
      <c r="H75" s="1">
        <v>12</v>
      </c>
      <c r="I75" s="5" t="str">
        <f>"imágenes/1-FOTOS_IMAGENES/partes/Audífonos/"&amp;Tabla1345[[#This Row],[MARCA_MODELO]]&amp;" (2).jpg"</f>
        <v>imágenes/1-FOTOS_IMAGENES/partes/Audífonos/Audio-Technica ATH-M50x (2).jpg</v>
      </c>
    </row>
    <row r="76" spans="1:9" x14ac:dyDescent="0.25">
      <c r="A76" s="1">
        <v>74</v>
      </c>
      <c r="B76" s="1" t="s">
        <v>0</v>
      </c>
      <c r="C76" s="1" t="s">
        <v>320</v>
      </c>
      <c r="D76" s="1" t="s">
        <v>321</v>
      </c>
      <c r="E76" s="4" t="s">
        <v>322</v>
      </c>
      <c r="F76" s="1" t="s">
        <v>323</v>
      </c>
      <c r="G76" s="1"/>
      <c r="H76" s="1">
        <v>14</v>
      </c>
      <c r="I76" s="5" t="str">
        <f>"imágenes/1-FOTOS_IMAGENES/partes/Audífonos/"&amp;Tabla1345[[#This Row],[MARCA_MODELO]]&amp;".jpg"</f>
        <v>imágenes/1-FOTOS_IMAGENES/partes/Audífonos/Bose QuietComfort 35 II.jpg</v>
      </c>
    </row>
    <row r="77" spans="1:9" x14ac:dyDescent="0.25">
      <c r="A77" s="1">
        <v>75</v>
      </c>
      <c r="B77" s="1" t="s">
        <v>0</v>
      </c>
      <c r="C77" s="1" t="s">
        <v>320</v>
      </c>
      <c r="D77" s="1" t="s">
        <v>394</v>
      </c>
      <c r="E77" s="4" t="s">
        <v>395</v>
      </c>
      <c r="F77" s="1" t="s">
        <v>343</v>
      </c>
      <c r="G77" s="1"/>
      <c r="H77" s="1">
        <v>3</v>
      </c>
      <c r="I77" s="5" t="str">
        <f>"imágenes/1-FOTOS_IMAGENES/partes/Audífonos/"&amp;Tabla1345[[#This Row],[MARCA_MODELO]]&amp;" (2).jpg"</f>
        <v>imágenes/1-FOTOS_IMAGENES/partes/Audífonos/HyperX Cloud Alpha S (2).jpg</v>
      </c>
    </row>
    <row r="78" spans="1:9" x14ac:dyDescent="0.25">
      <c r="A78" s="1">
        <v>76</v>
      </c>
      <c r="B78" s="1" t="s">
        <v>0</v>
      </c>
      <c r="C78" s="1" t="s">
        <v>320</v>
      </c>
      <c r="D78" s="1" t="s">
        <v>375</v>
      </c>
      <c r="E78" s="4" t="s">
        <v>376</v>
      </c>
      <c r="F78" s="1" t="s">
        <v>340</v>
      </c>
      <c r="G78" s="1"/>
      <c r="H78" s="1">
        <v>4</v>
      </c>
      <c r="I78" s="5" t="str">
        <f>"imágenes/1-FOTOS_IMAGENES/partes/Audífonos/"&amp;Tabla1345[[#This Row],[MARCA_MODELO]]&amp;".jpg"</f>
        <v>imágenes/1-FOTOS_IMAGENES/partes/Audífonos/SteelSeries Arctis 7P.jpg</v>
      </c>
    </row>
    <row r="79" spans="1:9" x14ac:dyDescent="0.25">
      <c r="A79" s="1">
        <v>77</v>
      </c>
      <c r="B79" s="1" t="s">
        <v>0</v>
      </c>
      <c r="C79" s="1" t="s">
        <v>351</v>
      </c>
      <c r="D79" s="1" t="s">
        <v>355</v>
      </c>
      <c r="E79" s="4" t="s">
        <v>356</v>
      </c>
      <c r="F79" s="1" t="s">
        <v>357</v>
      </c>
      <c r="G79" s="1"/>
      <c r="H79" s="1">
        <v>22</v>
      </c>
      <c r="I79" s="5" t="str">
        <f>"imágenes/1-FOTOS_IMAGENES/partes/Escaner/"&amp;Tabla1345[[#This Row],[MARCA_MODELO]]&amp;".jpg"</f>
        <v>imágenes/1-FOTOS_IMAGENES/partes/Escaner/Canon imageFORMULA DR-C225 II.jpg</v>
      </c>
    </row>
    <row r="80" spans="1:9" x14ac:dyDescent="0.25">
      <c r="A80" s="1">
        <v>78</v>
      </c>
      <c r="B80" s="1" t="s">
        <v>0</v>
      </c>
      <c r="C80" s="1" t="s">
        <v>351</v>
      </c>
      <c r="D80" s="1" t="s">
        <v>352</v>
      </c>
      <c r="E80" s="4" t="s">
        <v>353</v>
      </c>
      <c r="F80" s="1" t="s">
        <v>354</v>
      </c>
      <c r="G80" s="1"/>
      <c r="H80" s="1">
        <v>16</v>
      </c>
      <c r="I80" s="5" t="str">
        <f>"imágenes/1-FOTOS_IMAGENES/partes/Escaner/"&amp;Tabla1345[[#This Row],[MARCA_MODELO]]&amp;".jpg"</f>
        <v>imágenes/1-FOTOS_IMAGENES/partes/Escaner/Fujitsu ScanSnap iX1500.jpg</v>
      </c>
    </row>
    <row r="81" spans="1:9" x14ac:dyDescent="0.25">
      <c r="A81" s="1">
        <v>79</v>
      </c>
      <c r="B81" s="1" t="s">
        <v>0</v>
      </c>
      <c r="C81" s="1" t="s">
        <v>347</v>
      </c>
      <c r="D81" s="1" t="s">
        <v>427</v>
      </c>
      <c r="E81" s="4" t="s">
        <v>426</v>
      </c>
      <c r="F81" s="1" t="s">
        <v>313</v>
      </c>
      <c r="G81" s="1"/>
      <c r="H81" s="1">
        <v>25</v>
      </c>
      <c r="I81" s="5" t="str">
        <f>"imágenes/1-FOTOS_IMAGENES/partes/Impresora/"&amp;Tabla1345[[#This Row],[MARCA_MODELO]]&amp;".jpg"</f>
        <v>imágenes/1-FOTOS_IMAGENES/partes/Impresora/Canon PIXMA TR4520.jpg</v>
      </c>
    </row>
    <row r="82" spans="1:9" x14ac:dyDescent="0.25">
      <c r="A82" s="1">
        <v>80</v>
      </c>
      <c r="B82" s="1" t="s">
        <v>0</v>
      </c>
      <c r="C82" s="1" t="s">
        <v>347</v>
      </c>
      <c r="D82" s="1" t="s">
        <v>436</v>
      </c>
      <c r="E82" s="4" t="s">
        <v>437</v>
      </c>
      <c r="F82" s="1" t="s">
        <v>357</v>
      </c>
      <c r="G82" s="1"/>
      <c r="H82" s="1">
        <v>13</v>
      </c>
      <c r="I82" s="5" t="str">
        <f>"imágenes/1-FOTOS_IMAGENES/partes/Impresora/"&amp;Tabla1345[[#This Row],[MARCA_MODELO]]&amp;".jpg"</f>
        <v>imágenes/1-FOTOS_IMAGENES/partes/Impresora/Epson EcoTank ET-2760.jpg</v>
      </c>
    </row>
    <row r="83" spans="1:9" x14ac:dyDescent="0.25">
      <c r="A83" s="1">
        <v>81</v>
      </c>
      <c r="B83" s="1" t="s">
        <v>0</v>
      </c>
      <c r="C83" s="1" t="s">
        <v>347</v>
      </c>
      <c r="D83" s="1" t="s">
        <v>348</v>
      </c>
      <c r="E83" s="4" t="s">
        <v>349</v>
      </c>
      <c r="F83" s="1" t="s">
        <v>319</v>
      </c>
      <c r="G83" s="1"/>
      <c r="H83" s="1">
        <v>24</v>
      </c>
      <c r="I83" s="5" t="str">
        <f>"imágenes/1-FOTOS_IMAGENES/partes/Impresora/"&amp;Tabla1345[[#This Row],[MARCA_MODELO]]&amp;".jpg"</f>
        <v>imágenes/1-FOTOS_IMAGENES/partes/Impresora/HP OfficeJet Pro 9015e.jpg</v>
      </c>
    </row>
    <row r="84" spans="1:9" x14ac:dyDescent="0.25">
      <c r="A84" s="1">
        <v>82</v>
      </c>
      <c r="B84" s="1" t="s">
        <v>2</v>
      </c>
      <c r="C84" s="1" t="s">
        <v>320</v>
      </c>
      <c r="D84" s="1" t="s">
        <v>406</v>
      </c>
      <c r="E84" s="4" t="s">
        <v>407</v>
      </c>
      <c r="F84" s="1" t="s">
        <v>340</v>
      </c>
      <c r="G84" s="1"/>
      <c r="H84" s="1">
        <v>22</v>
      </c>
      <c r="I84" s="5" t="str">
        <f>"imágenes/1-FOTOS_IMAGENES/partes/Audífonos/"&amp;Tabla1345[[#This Row],[MARCA_MODELO]]&amp;" (2).jpg"</f>
        <v>imágenes/1-FOTOS_IMAGENES/partes/Audífonos/Audio-Technica ATH-M50x (2).jpg</v>
      </c>
    </row>
    <row r="85" spans="1:9" x14ac:dyDescent="0.25">
      <c r="A85" s="1">
        <v>83</v>
      </c>
      <c r="B85" s="1" t="s">
        <v>2</v>
      </c>
      <c r="C85" s="1" t="s">
        <v>320</v>
      </c>
      <c r="D85" s="1" t="s">
        <v>321</v>
      </c>
      <c r="E85" s="4" t="s">
        <v>322</v>
      </c>
      <c r="F85" s="1" t="s">
        <v>323</v>
      </c>
      <c r="G85" s="1"/>
      <c r="H85" s="1">
        <v>16</v>
      </c>
      <c r="I85" s="5" t="str">
        <f>"imágenes/1-FOTOS_IMAGENES/partes/Audífonos/"&amp;Tabla1345[[#This Row],[MARCA_MODELO]]&amp;".jpg"</f>
        <v>imágenes/1-FOTOS_IMAGENES/partes/Audífonos/Bose QuietComfort 35 II.jpg</v>
      </c>
    </row>
    <row r="86" spans="1:9" x14ac:dyDescent="0.25">
      <c r="A86" s="1">
        <v>84</v>
      </c>
      <c r="B86" s="1" t="s">
        <v>2</v>
      </c>
      <c r="C86" s="1" t="s">
        <v>320</v>
      </c>
      <c r="D86" s="1" t="s">
        <v>394</v>
      </c>
      <c r="E86" s="4" t="s">
        <v>395</v>
      </c>
      <c r="F86" s="1" t="s">
        <v>343</v>
      </c>
      <c r="G86" s="1"/>
      <c r="H86" s="1">
        <v>7</v>
      </c>
      <c r="I86" s="5" t="str">
        <f>"imágenes/1-FOTOS_IMAGENES/partes/Audífonos/"&amp;Tabla1345[[#This Row],[MARCA_MODELO]]&amp;" (2).jpg"</f>
        <v>imágenes/1-FOTOS_IMAGENES/partes/Audífonos/HyperX Cloud Alpha S (2).jpg</v>
      </c>
    </row>
    <row r="87" spans="1:9" x14ac:dyDescent="0.25">
      <c r="A87" s="1">
        <v>85</v>
      </c>
      <c r="B87" s="1" t="s">
        <v>2</v>
      </c>
      <c r="C87" s="1" t="s">
        <v>320</v>
      </c>
      <c r="D87" s="1" t="s">
        <v>375</v>
      </c>
      <c r="E87" s="4" t="s">
        <v>376</v>
      </c>
      <c r="F87" s="1" t="s">
        <v>340</v>
      </c>
      <c r="G87" s="1"/>
      <c r="H87" s="1">
        <v>24</v>
      </c>
      <c r="I87" s="5" t="str">
        <f>"imágenes/1-FOTOS_IMAGENES/partes/Audífonos/"&amp;Tabla1345[[#This Row],[MARCA_MODELO]]&amp;".jpg"</f>
        <v>imágenes/1-FOTOS_IMAGENES/partes/Audífonos/SteelSeries Arctis 7P.jpg</v>
      </c>
    </row>
    <row r="88" spans="1:9" x14ac:dyDescent="0.25">
      <c r="A88" s="1">
        <v>86</v>
      </c>
      <c r="B88" s="1" t="s">
        <v>2</v>
      </c>
      <c r="C88" s="1" t="s">
        <v>336</v>
      </c>
      <c r="D88" s="1" t="s">
        <v>415</v>
      </c>
      <c r="E88" s="4" t="s">
        <v>416</v>
      </c>
      <c r="F88" s="1" t="s">
        <v>334</v>
      </c>
      <c r="G88" s="1"/>
      <c r="H88" s="1">
        <v>4</v>
      </c>
      <c r="I88" s="5" t="str">
        <f>"imágenes/1-FOTOS_IMAGENES/partes/Disco Duro/"&amp;Tabla1345[[#This Row],[MARCA_MODELO]]&amp;" (2).jpg"</f>
        <v>imágenes/1-FOTOS_IMAGENES/partes/Disco Duro/Crucial MX500 2TB SATA SSD (2).jpg</v>
      </c>
    </row>
    <row r="89" spans="1:9" x14ac:dyDescent="0.25">
      <c r="A89" s="1">
        <v>87</v>
      </c>
      <c r="B89" s="1" t="s">
        <v>2</v>
      </c>
      <c r="C89" s="1" t="s">
        <v>336</v>
      </c>
      <c r="D89" s="1" t="s">
        <v>399</v>
      </c>
      <c r="E89" s="4" t="s">
        <v>400</v>
      </c>
      <c r="F89" s="1" t="s">
        <v>319</v>
      </c>
      <c r="G89" s="1"/>
      <c r="H89" s="1">
        <v>22</v>
      </c>
      <c r="I89" s="5" t="str">
        <f>"imágenes/1-FOTOS_IMAGENES/partes/Disco Duro/"&amp;Tabla1345[[#This Row],[MARCA_MODELO]]&amp;" (2).jpg"</f>
        <v>imágenes/1-FOTOS_IMAGENES/partes/Disco Duro/Samsung 980 PRO 1TB NVMe SSD (2).jpg</v>
      </c>
    </row>
    <row r="90" spans="1:9" x14ac:dyDescent="0.25">
      <c r="A90" s="1">
        <v>88</v>
      </c>
      <c r="B90" s="1" t="s">
        <v>2</v>
      </c>
      <c r="C90" s="1" t="s">
        <v>336</v>
      </c>
      <c r="D90" s="1" t="s">
        <v>337</v>
      </c>
      <c r="E90" s="4" t="s">
        <v>338</v>
      </c>
      <c r="F90" s="1" t="s">
        <v>313</v>
      </c>
      <c r="G90" s="1"/>
      <c r="H90" s="1">
        <v>16</v>
      </c>
      <c r="I90" s="5" t="str">
        <f>"imágenes/1-FOTOS_IMAGENES/partes/Disco Duro/"&amp;Tabla1345[[#This Row],[MARCA_MODELO]]&amp;" (2).jpg"</f>
        <v>imágenes/1-FOTOS_IMAGENES/partes/Disco Duro/Seagate BarraCuda 4TB (2).jpg</v>
      </c>
    </row>
    <row r="91" spans="1:9" x14ac:dyDescent="0.25">
      <c r="A91" s="1">
        <v>89</v>
      </c>
      <c r="B91" s="1" t="s">
        <v>2</v>
      </c>
      <c r="C91" s="1" t="s">
        <v>336</v>
      </c>
      <c r="D91" s="1" t="s">
        <v>386</v>
      </c>
      <c r="E91" s="4" t="s">
        <v>387</v>
      </c>
      <c r="F91" s="1" t="s">
        <v>350</v>
      </c>
      <c r="G91" s="1"/>
      <c r="H91" s="1">
        <v>20</v>
      </c>
      <c r="I91" s="5" t="str">
        <f>"imágenes/1-FOTOS_IMAGENES/partes/Disco Duro/"&amp;Tabla1345[[#This Row],[MARCA_MODELO]]&amp;" (2).jpg"</f>
        <v>imágenes/1-FOTOS_IMAGENES/partes/Disco Duro/WD BlueSN550 1TB NVMe SSD (2).jpg</v>
      </c>
    </row>
    <row r="92" spans="1:9" x14ac:dyDescent="0.25">
      <c r="A92" s="1">
        <v>90</v>
      </c>
      <c r="B92" s="1" t="s">
        <v>2</v>
      </c>
      <c r="C92" s="1" t="s">
        <v>331</v>
      </c>
      <c r="D92" s="1" t="s">
        <v>397</v>
      </c>
      <c r="E92" s="4" t="s">
        <v>398</v>
      </c>
      <c r="F92" s="1" t="s">
        <v>357</v>
      </c>
      <c r="G92" s="1"/>
      <c r="H92" s="1">
        <v>6</v>
      </c>
      <c r="I92" s="5" t="str">
        <f>"imágenes/1-FOTOS_IMAGENES/partes/Memoria RAM/"&amp;Tabla1345[[#This Row],[MARCA_MODELO]]&amp;".jpg"</f>
        <v>imágenes/1-FOTOS_IMAGENES/partes/Memoria RAM/Corsair Dominator Platinum RGB 32GB (2x16GB) DDR4 4000.jpg</v>
      </c>
    </row>
    <row r="93" spans="1:9" x14ac:dyDescent="0.25">
      <c r="A93" s="1">
        <v>91</v>
      </c>
      <c r="B93" s="1" t="s">
        <v>2</v>
      </c>
      <c r="C93" s="1" t="s">
        <v>331</v>
      </c>
      <c r="D93" s="1" t="s">
        <v>382</v>
      </c>
      <c r="E93" s="4" t="s">
        <v>383</v>
      </c>
      <c r="F93" s="1" t="s">
        <v>384</v>
      </c>
      <c r="G93" s="1"/>
      <c r="H93" s="1">
        <v>2</v>
      </c>
      <c r="I93" s="5" t="str">
        <f>"imágenes/1-FOTOS_IMAGENES/partes/Memoria RAM/"&amp;Tabla1345[[#This Row],[MARCA_MODELO]]&amp;".jpg"</f>
        <v>imágenes/1-FOTOS_IMAGENES/partes/Memoria RAM/Corsair Vengeance LPX 64GB (2x32GB) DDR4 3200.jpg</v>
      </c>
    </row>
    <row r="94" spans="1:9" x14ac:dyDescent="0.25">
      <c r="A94" s="1">
        <v>92</v>
      </c>
      <c r="B94" s="1" t="s">
        <v>2</v>
      </c>
      <c r="C94" s="1" t="s">
        <v>331</v>
      </c>
      <c r="D94" s="1" t="s">
        <v>332</v>
      </c>
      <c r="E94" s="4" t="s">
        <v>333</v>
      </c>
      <c r="F94" s="1" t="s">
        <v>334</v>
      </c>
      <c r="G94" s="1"/>
      <c r="H94" s="1">
        <v>10</v>
      </c>
      <c r="I94" s="5" t="str">
        <f>"imágenes/1-FOTOS_IMAGENES/partes/Memoria RAM/"&amp;Tabla1345[[#This Row],[MARCA_MODELO]]&amp;".jpg"</f>
        <v>imágenes/1-FOTOS_IMAGENES/partes/Memoria RAM/Corsair Vengeance RGB Pro 32GB (2x16GB) DDR4 3600.jpg</v>
      </c>
    </row>
    <row r="95" spans="1:9" x14ac:dyDescent="0.25">
      <c r="A95" s="1">
        <v>93</v>
      </c>
      <c r="B95" s="1" t="s">
        <v>2</v>
      </c>
      <c r="C95" s="1" t="s">
        <v>331</v>
      </c>
      <c r="D95" s="1" t="s">
        <v>412</v>
      </c>
      <c r="E95" s="4" t="s">
        <v>413</v>
      </c>
      <c r="F95" s="1" t="s">
        <v>414</v>
      </c>
      <c r="G95" s="1"/>
      <c r="H95" s="1">
        <v>5</v>
      </c>
      <c r="I95" s="5" t="str">
        <f>"imágenes/1-FOTOS_IMAGENES/partes/Memoria RAM/"&amp;Tabla1345[[#This Row],[MARCA_MODELO]]&amp;".jpg"</f>
        <v>imágenes/1-FOTOS_IMAGENES/partes/Memoria RAM/Kingston HyperX Fury RGB 32GB (2x16GB) DDR4 3200.jpg</v>
      </c>
    </row>
    <row r="96" spans="1:9" x14ac:dyDescent="0.25">
      <c r="A96" s="1">
        <v>94</v>
      </c>
      <c r="B96" s="1" t="s">
        <v>2</v>
      </c>
      <c r="C96" s="1" t="s">
        <v>331</v>
      </c>
      <c r="D96" s="1" t="s">
        <v>451</v>
      </c>
      <c r="E96" s="4" t="s">
        <v>452</v>
      </c>
      <c r="F96" s="1" t="s">
        <v>350</v>
      </c>
      <c r="G96" s="1"/>
      <c r="H96" s="1">
        <v>24</v>
      </c>
      <c r="I96" s="5" t="str">
        <f>"imágenes/1-FOTOS_IMAGENES/partes/Memoria RAM/"&amp;Tabla1345[[#This Row],[MARCA_MODELO]]&amp;".jpg"</f>
        <v>imágenes/1-FOTOS_IMAGENES/partes/Memoria RAM/Corsair Vengeance RGB Pro 16GB (2 x 8GB) DDR4 3200.jpg</v>
      </c>
    </row>
    <row r="97" spans="1:9" x14ac:dyDescent="0.25">
      <c r="A97" s="1">
        <v>95</v>
      </c>
      <c r="B97" s="1" t="s">
        <v>2</v>
      </c>
      <c r="C97" s="1" t="s">
        <v>331</v>
      </c>
      <c r="D97" s="1" t="s">
        <v>466</v>
      </c>
      <c r="E97" s="4" t="s">
        <v>467</v>
      </c>
      <c r="F97" s="1" t="s">
        <v>330</v>
      </c>
      <c r="G97" s="1"/>
      <c r="H97" s="1">
        <v>1</v>
      </c>
      <c r="I97" s="5" t="str">
        <f>"imágenes/1-FOTOS_IMAGENES/partes/Memoria RAM/"&amp;Tabla1345[[#This Row],[MARCA_MODELO]]&amp;".jpg"</f>
        <v>imágenes/1-FOTOS_IMAGENES/partes/Memoria RAM/Kingston HyperX Predator RGB 64GB (4 x 16GB) DDR4 3200.jpg</v>
      </c>
    </row>
    <row r="98" spans="1:9" x14ac:dyDescent="0.25">
      <c r="A98" s="1">
        <v>96</v>
      </c>
      <c r="B98" s="1" t="s">
        <v>2</v>
      </c>
      <c r="C98" s="1" t="s">
        <v>310</v>
      </c>
      <c r="D98" s="1" t="s">
        <v>402</v>
      </c>
      <c r="E98" s="4" t="s">
        <v>403</v>
      </c>
      <c r="F98" s="1" t="s">
        <v>370</v>
      </c>
      <c r="G98" s="1"/>
      <c r="H98" s="1">
        <v>7</v>
      </c>
      <c r="I98" s="5" t="str">
        <f>"imágenes/1-FOTOS_IMAGENES/partes/Mouse/"&amp;Tabla1345[[#This Row],[MARCA_MODELO]]&amp;".jpg"</f>
        <v>imágenes/1-FOTOS_IMAGENES/partes/Mouse/Corsair Harpoon RGB Wireless.jpg</v>
      </c>
    </row>
    <row r="99" spans="1:9" x14ac:dyDescent="0.25">
      <c r="A99" s="1">
        <v>97</v>
      </c>
      <c r="B99" s="1" t="s">
        <v>2</v>
      </c>
      <c r="C99" s="1" t="s">
        <v>310</v>
      </c>
      <c r="D99" s="1" t="s">
        <v>368</v>
      </c>
      <c r="E99" s="4" t="s">
        <v>369</v>
      </c>
      <c r="F99" s="1" t="s">
        <v>370</v>
      </c>
      <c r="G99" s="1"/>
      <c r="H99" s="1">
        <v>20</v>
      </c>
      <c r="I99" s="5" t="str">
        <f>"imágenes/1-FOTOS_IMAGENES/partes/Mouse/"&amp;Tabla1345[[#This Row],[MARCA_MODELO]]&amp;".jpg"</f>
        <v>imágenes/1-FOTOS_IMAGENES/partes/Mouse/Logitech G305 Lightspeed.jpg</v>
      </c>
    </row>
    <row r="100" spans="1:9" x14ac:dyDescent="0.25">
      <c r="A100" s="1">
        <v>98</v>
      </c>
      <c r="B100" s="1" t="s">
        <v>2</v>
      </c>
      <c r="C100" s="1" t="s">
        <v>310</v>
      </c>
      <c r="D100" s="1" t="s">
        <v>392</v>
      </c>
      <c r="E100" s="4" t="s">
        <v>393</v>
      </c>
      <c r="F100" s="1" t="s">
        <v>344</v>
      </c>
      <c r="G100" s="1"/>
      <c r="H100" s="1">
        <v>6</v>
      </c>
      <c r="I100" s="5" t="str">
        <f>"imágenes/1-FOTOS_IMAGENES/partes/Mouse/"&amp;Tabla1345[[#This Row],[MARCA_MODELO]]&amp;".jpg"</f>
        <v>imágenes/1-FOTOS_IMAGENES/partes/Mouse/Logitech G502 HERO.jpg</v>
      </c>
    </row>
    <row r="101" spans="1:9" x14ac:dyDescent="0.25">
      <c r="A101" s="1">
        <v>99</v>
      </c>
      <c r="B101" s="1" t="s">
        <v>2</v>
      </c>
      <c r="C101" s="1" t="s">
        <v>310</v>
      </c>
      <c r="D101" s="1" t="s">
        <v>311</v>
      </c>
      <c r="E101" s="4" t="s">
        <v>312</v>
      </c>
      <c r="F101" s="1" t="s">
        <v>313</v>
      </c>
      <c r="G101" s="1"/>
      <c r="H101" s="1">
        <v>2</v>
      </c>
      <c r="I101" s="5" t="str">
        <f>"imágenes/1-FOTOS_IMAGENES/partes/Mouse/"&amp;Tabla1345[[#This Row],[MARCA_MODELO]]&amp;".jpg"</f>
        <v>imágenes/1-FOTOS_IMAGENES/partes/Mouse/Logitech MX Master 3.jpg</v>
      </c>
    </row>
    <row r="102" spans="1:9" x14ac:dyDescent="0.25">
      <c r="A102" s="1">
        <v>100</v>
      </c>
      <c r="B102" s="1" t="s">
        <v>2</v>
      </c>
      <c r="C102" s="1" t="s">
        <v>310</v>
      </c>
      <c r="D102" s="1" t="s">
        <v>392</v>
      </c>
      <c r="E102" s="4" t="s">
        <v>438</v>
      </c>
      <c r="F102" s="1" t="s">
        <v>344</v>
      </c>
      <c r="G102" s="1"/>
      <c r="H102" s="1">
        <v>3</v>
      </c>
      <c r="I102" s="5" t="str">
        <f>"imágenes/1-FOTOS_IMAGENES/partes/Mouse/"&amp;Tabla1345[[#This Row],[MARCA_MODELO]]&amp;".jpg"</f>
        <v>imágenes/1-FOTOS_IMAGENES/partes/Mouse/Logitech G502 HERO.jpg</v>
      </c>
    </row>
    <row r="103" spans="1:9" x14ac:dyDescent="0.25">
      <c r="A103" s="1">
        <v>101</v>
      </c>
      <c r="B103" s="1" t="s">
        <v>2</v>
      </c>
      <c r="C103" s="1" t="s">
        <v>310</v>
      </c>
      <c r="D103" s="1" t="s">
        <v>455</v>
      </c>
      <c r="E103" s="4" t="s">
        <v>456</v>
      </c>
      <c r="F103" s="1" t="s">
        <v>370</v>
      </c>
      <c r="G103" s="1"/>
      <c r="H103" s="1">
        <v>24</v>
      </c>
      <c r="I103" s="5" t="str">
        <f>"imágenes/1-FOTOS_IMAGENES/partes/Mouse/"&amp;Tabla1345[[#This Row],[MARCA_MODELO]]&amp;".jpg"</f>
        <v>imágenes/1-FOTOS_IMAGENES/partes/Mouse/Cooler Master MM720.jpg</v>
      </c>
    </row>
    <row r="104" spans="1:9" x14ac:dyDescent="0.25">
      <c r="A104" s="1">
        <v>102</v>
      </c>
      <c r="B104" s="1" t="s">
        <v>2</v>
      </c>
      <c r="C104" s="1" t="s">
        <v>310</v>
      </c>
      <c r="D104" s="1" t="s">
        <v>475</v>
      </c>
      <c r="E104" s="4" t="s">
        <v>476</v>
      </c>
      <c r="F104" s="1" t="s">
        <v>428</v>
      </c>
      <c r="G104" s="1"/>
      <c r="H104" s="1">
        <v>4</v>
      </c>
      <c r="I104" s="5" t="str">
        <f>"imágenes/1-FOTOS_IMAGENES/partes/Mouse/"&amp;Tabla1345[[#This Row],[MARCA_MODELO]]&amp;".jpg"</f>
        <v>imágenes/1-FOTOS_IMAGENES/partes/Mouse/Logitech G203 LIGHTSYNC.jpg</v>
      </c>
    </row>
    <row r="105" spans="1:9" x14ac:dyDescent="0.25">
      <c r="A105" s="1">
        <v>103</v>
      </c>
      <c r="B105" s="1" t="s">
        <v>2</v>
      </c>
      <c r="C105" s="1" t="s">
        <v>310</v>
      </c>
      <c r="D105" s="1" t="s">
        <v>402</v>
      </c>
      <c r="E105" s="4" t="s">
        <v>487</v>
      </c>
      <c r="F105" s="1" t="s">
        <v>370</v>
      </c>
      <c r="G105" s="1"/>
      <c r="H105" s="1">
        <v>22</v>
      </c>
      <c r="I105" s="5" t="str">
        <f>"imágenes/1-FOTOS_IMAGENES/partes/Mouse/"&amp;Tabla1345[[#This Row],[MARCA_MODELO]]&amp;".jpg"</f>
        <v>imágenes/1-FOTOS_IMAGENES/partes/Mouse/Corsair Harpoon RGB Wireless.jpg</v>
      </c>
    </row>
    <row r="106" spans="1:9" x14ac:dyDescent="0.25">
      <c r="A106" s="1">
        <v>104</v>
      </c>
      <c r="B106" s="1" t="s">
        <v>2</v>
      </c>
      <c r="C106" s="1" t="s">
        <v>315</v>
      </c>
      <c r="D106" s="1" t="s">
        <v>371</v>
      </c>
      <c r="E106" s="4" t="s">
        <v>372</v>
      </c>
      <c r="F106" s="1" t="s">
        <v>313</v>
      </c>
      <c r="G106" s="1"/>
      <c r="H106" s="1">
        <v>16</v>
      </c>
      <c r="I106" s="5" t="str">
        <f>"imágenes/1-FOTOS_IMAGENES/partes/Teclado/"&amp;Tabla1345[[#This Row],[MARCA_MODELO]]&amp;".jpg"</f>
        <v>imágenes/1-FOTOS_IMAGENES/partes/Teclado/Apple Magic Keyboard.jpg</v>
      </c>
    </row>
    <row r="107" spans="1:9" x14ac:dyDescent="0.25">
      <c r="A107" s="1">
        <v>105</v>
      </c>
      <c r="B107" s="1" t="s">
        <v>2</v>
      </c>
      <c r="C107" s="1" t="s">
        <v>315</v>
      </c>
      <c r="D107" s="1" t="s">
        <v>404</v>
      </c>
      <c r="E107" s="4" t="s">
        <v>405</v>
      </c>
      <c r="F107" s="1" t="s">
        <v>350</v>
      </c>
      <c r="G107" s="1"/>
      <c r="H107" s="1">
        <v>5</v>
      </c>
      <c r="I107" s="5" t="str">
        <f>"imágenes/1-FOTOS_IMAGENES/partes/Teclado/"&amp;Tabla1345[[#This Row],[MARCA_MODELO]]&amp;".jpg"</f>
        <v>imágenes/1-FOTOS_IMAGENES/partes/Teclado/Ducky One 2 Mini.jpg</v>
      </c>
    </row>
    <row r="108" spans="1:9" x14ac:dyDescent="0.25">
      <c r="A108" s="1">
        <v>106</v>
      </c>
      <c r="B108" s="1" t="s">
        <v>2</v>
      </c>
      <c r="C108" s="1" t="s">
        <v>315</v>
      </c>
      <c r="D108" s="1" t="s">
        <v>373</v>
      </c>
      <c r="E108" s="4" t="s">
        <v>374</v>
      </c>
      <c r="F108" s="1" t="s">
        <v>314</v>
      </c>
      <c r="G108" s="1"/>
      <c r="H108" s="1">
        <v>24</v>
      </c>
      <c r="I108" s="5" t="str">
        <f>"imágenes/1-FOTOS_IMAGENES/partes/Teclado/"&amp;Tabla1345[[#This Row],[MARCA_MODELO]]&amp;".jpg"</f>
        <v>imágenes/1-FOTOS_IMAGENES/partes/Teclado/HyperX Alloy FPS Pro.jpg</v>
      </c>
    </row>
    <row r="109" spans="1:9" x14ac:dyDescent="0.25">
      <c r="A109" s="1">
        <v>107</v>
      </c>
      <c r="B109" s="1" t="s">
        <v>2</v>
      </c>
      <c r="C109" s="1" t="s">
        <v>315</v>
      </c>
      <c r="D109" s="1" t="s">
        <v>317</v>
      </c>
      <c r="E109" s="4" t="s">
        <v>318</v>
      </c>
      <c r="F109" s="1" t="s">
        <v>319</v>
      </c>
      <c r="G109" s="1"/>
      <c r="H109" s="1">
        <v>8</v>
      </c>
      <c r="I109" s="5" t="str">
        <f>"imágenes/1-FOTOS_IMAGENES/partes/Teclado/"&amp;Tabla1345[[#This Row],[MARCA_MODELO]]&amp;".jpg"</f>
        <v>imágenes/1-FOTOS_IMAGENES/partes/Teclado/Logitech G915 TKL.jpg</v>
      </c>
    </row>
    <row r="110" spans="1:9" x14ac:dyDescent="0.25">
      <c r="A110" s="1">
        <v>108</v>
      </c>
      <c r="B110" s="1" t="s">
        <v>2</v>
      </c>
      <c r="C110" s="1" t="s">
        <v>315</v>
      </c>
      <c r="D110" s="1" t="s">
        <v>470</v>
      </c>
      <c r="E110" s="4" t="s">
        <v>471</v>
      </c>
      <c r="F110" s="1" t="s">
        <v>428</v>
      </c>
      <c r="G110" s="1"/>
      <c r="H110" s="1">
        <v>7</v>
      </c>
      <c r="I110" s="5" t="str">
        <f>"imágenes/1-FOTOS_IMAGENES/partes/Teclado/"&amp;Tabla1345[[#This Row],[MARCA_MODELO]]&amp;".jpg"</f>
        <v>imágenes/1-FOTOS_IMAGENES/partes/Teclado/Redragon K552RGB.jpg</v>
      </c>
    </row>
    <row r="111" spans="1:9" x14ac:dyDescent="0.25">
      <c r="A111" s="1">
        <v>109</v>
      </c>
      <c r="B111" s="1" t="s">
        <v>2</v>
      </c>
      <c r="C111" s="1" t="s">
        <v>315</v>
      </c>
      <c r="D111" s="1" t="s">
        <v>472</v>
      </c>
      <c r="E111" s="4" t="s">
        <v>473</v>
      </c>
      <c r="F111" s="1" t="s">
        <v>474</v>
      </c>
      <c r="G111" s="1"/>
      <c r="H111" s="1">
        <v>25</v>
      </c>
      <c r="I111" s="5" t="str">
        <f>"imágenes/1-FOTOS_IMAGENES/partes/Teclado/"&amp;Tabla1345[[#This Row],[MARCA_MODELO]]&amp;".jpg"</f>
        <v>imágenes/1-FOTOS_IMAGENES/partes/Teclado/Havit HV-KB390L.jpg</v>
      </c>
    </row>
    <row r="112" spans="1:9" x14ac:dyDescent="0.25">
      <c r="A112" s="1">
        <v>110</v>
      </c>
      <c r="B112" s="1" t="s">
        <v>1</v>
      </c>
      <c r="C112" s="1" t="s">
        <v>388</v>
      </c>
      <c r="D112" s="1" t="s">
        <v>420</v>
      </c>
      <c r="E112" s="4" t="s">
        <v>421</v>
      </c>
      <c r="F112" s="1" t="s">
        <v>422</v>
      </c>
      <c r="G112" s="1"/>
      <c r="H112" s="1">
        <v>9</v>
      </c>
      <c r="I112" s="5" t="str">
        <f>"imágenes/1-FOTOS_IMAGENES/partes/Fuente de Poder/"&amp;Tabla1345[[#This Row],[MARCA_MODELO]]&amp;".jpg"</f>
        <v>imágenes/1-FOTOS_IMAGENES/partes/Fuente de Poder/Cooler Master MWE Gold 750 V2.jpg</v>
      </c>
    </row>
    <row r="113" spans="1:9" x14ac:dyDescent="0.25">
      <c r="A113" s="1">
        <v>111</v>
      </c>
      <c r="B113" s="1" t="s">
        <v>1</v>
      </c>
      <c r="C113" s="1" t="s">
        <v>388</v>
      </c>
      <c r="D113" s="1" t="s">
        <v>389</v>
      </c>
      <c r="E113" s="4" t="s">
        <v>390</v>
      </c>
      <c r="F113" s="1" t="s">
        <v>346</v>
      </c>
      <c r="G113" s="1"/>
      <c r="H113" s="1">
        <v>21</v>
      </c>
      <c r="I113" s="5" t="str">
        <f>"imágenes/1-FOTOS_IMAGENES/partes/Fuente de Poder/"&amp;Tabla1345[[#This Row],[MARCA_MODELO]]&amp;".jpg"</f>
        <v>imágenes/1-FOTOS_IMAGENES/partes/Fuente de Poder/Corsair CX650M.jpg</v>
      </c>
    </row>
    <row r="114" spans="1:9" x14ac:dyDescent="0.25">
      <c r="A114" s="1">
        <v>112</v>
      </c>
      <c r="B114" s="1" t="s">
        <v>1</v>
      </c>
      <c r="C114" s="1" t="s">
        <v>339</v>
      </c>
      <c r="D114" s="1" t="s">
        <v>341</v>
      </c>
      <c r="E114" s="4" t="s">
        <v>342</v>
      </c>
      <c r="F114" s="1" t="s">
        <v>343</v>
      </c>
      <c r="G114" s="1"/>
      <c r="H114" s="1">
        <v>19</v>
      </c>
      <c r="I114" s="5" t="str">
        <f>"imágenes/1-FOTOS_IMAGENES/partes/Fuente de Poder/"&amp;Tabla1345[[#This Row],[MARCA_MODELO]]&amp;".jpg"</f>
        <v>imágenes/1-FOTOS_IMAGENES/partes/Fuente de Poder/EVGA SuperNOVA 750 G3.jpg</v>
      </c>
    </row>
    <row r="115" spans="1:9" x14ac:dyDescent="0.25">
      <c r="A115" s="1">
        <v>113</v>
      </c>
      <c r="B115" s="1" t="s">
        <v>1</v>
      </c>
      <c r="C115" s="1" t="s">
        <v>388</v>
      </c>
      <c r="D115" s="1" t="s">
        <v>418</v>
      </c>
      <c r="E115" s="4" t="s">
        <v>419</v>
      </c>
      <c r="F115" s="1" t="s">
        <v>343</v>
      </c>
      <c r="G115" s="1"/>
      <c r="H115" s="1">
        <v>24</v>
      </c>
      <c r="I115" s="5" t="str">
        <f>"imágenes/1-FOTOS_IMAGENES/partes/Fuente de Poder/"&amp;Tabla1345[[#This Row],[MARCA_MODELO]]&amp;".jpg"</f>
        <v>imágenes/1-FOTOS_IMAGENES/partes/Fuente de Poder/Seasonic Focus GX-650.jpg</v>
      </c>
    </row>
    <row r="116" spans="1:9" x14ac:dyDescent="0.25">
      <c r="A116" s="1">
        <v>114</v>
      </c>
      <c r="B116" s="1" t="s">
        <v>1</v>
      </c>
      <c r="C116" s="1" t="s">
        <v>488</v>
      </c>
      <c r="D116" s="1" t="s">
        <v>345</v>
      </c>
      <c r="E116" s="4" t="s">
        <v>425</v>
      </c>
      <c r="F116" s="1" t="s">
        <v>346</v>
      </c>
      <c r="G116" s="1"/>
      <c r="H116" s="1">
        <v>4</v>
      </c>
      <c r="I116" s="5" t="str">
        <f>"imágenes/1-FOTOS_IMAGENES/partes/Case/"&amp;Tabla1345[[#This Row],[MARCA_MODELO]]&amp;".jpg"</f>
        <v>imágenes/1-FOTOS_IMAGENES/partes/Case/Fractal Design Meshify C.jpg</v>
      </c>
    </row>
    <row r="117" spans="1:9" x14ac:dyDescent="0.25">
      <c r="A117" s="1">
        <v>115</v>
      </c>
      <c r="B117" s="1" t="s">
        <v>1</v>
      </c>
      <c r="C117" s="1" t="s">
        <v>488</v>
      </c>
      <c r="D117" s="1" t="s">
        <v>434</v>
      </c>
      <c r="E117" s="4" t="s">
        <v>435</v>
      </c>
      <c r="F117" s="1" t="s">
        <v>313</v>
      </c>
      <c r="G117" s="1"/>
      <c r="H117" s="1">
        <v>22</v>
      </c>
      <c r="I117" s="5" t="str">
        <f>"imágenes/1-FOTOS_IMAGENES/partes/Case/"&amp;Tabla1345[[#This Row],[MARCA_MODELO]]&amp;".jpg"</f>
        <v>imágenes/1-FOTOS_IMAGENES/partes/Case/Phanteks Eclipse P400A Digital.jpg</v>
      </c>
    </row>
    <row r="118" spans="1:9" x14ac:dyDescent="0.25">
      <c r="A118" s="1">
        <v>116</v>
      </c>
      <c r="B118" s="1" t="s">
        <v>1</v>
      </c>
      <c r="C118" s="1" t="s">
        <v>488</v>
      </c>
      <c r="D118" s="1" t="s">
        <v>453</v>
      </c>
      <c r="E118" s="4" t="s">
        <v>454</v>
      </c>
      <c r="F118" s="1" t="s">
        <v>417</v>
      </c>
      <c r="G118" s="1"/>
      <c r="H118" s="1">
        <v>7</v>
      </c>
      <c r="I118" s="5" t="str">
        <f>"imágenes/1-FOTOS_IMAGENES/partes/Case/"&amp;Tabla1345[[#This Row],[MARCA_MODELO]]&amp;".jpg"</f>
        <v>imágenes/1-FOTOS_IMAGENES/partes/Case/NZXT H210i.jpg</v>
      </c>
    </row>
    <row r="119" spans="1:9" x14ac:dyDescent="0.25">
      <c r="A119" s="1">
        <v>117</v>
      </c>
      <c r="B119" s="1" t="s">
        <v>1</v>
      </c>
      <c r="C119" s="1" t="s">
        <v>488</v>
      </c>
      <c r="D119" s="1" t="s">
        <v>468</v>
      </c>
      <c r="E119" s="4" t="s">
        <v>469</v>
      </c>
      <c r="F119" s="1" t="s">
        <v>385</v>
      </c>
      <c r="G119" s="1"/>
      <c r="H119" s="1">
        <v>13</v>
      </c>
      <c r="I119" s="5" t="str">
        <f>"imágenes/1-FOTOS_IMAGENES/partes/Case/"&amp;Tabla1345[[#This Row],[MARCA_MODELO]]&amp;".jpg"</f>
        <v>imágenes/1-FOTOS_IMAGENES/partes/Case/Lian Li PC-O11 Dynamic XL ROG Certified.jpg</v>
      </c>
    </row>
    <row r="120" spans="1:9" x14ac:dyDescent="0.25">
      <c r="A120" s="1">
        <v>118</v>
      </c>
      <c r="B120" s="1" t="s">
        <v>1</v>
      </c>
      <c r="C120" s="1" t="s">
        <v>488</v>
      </c>
      <c r="D120" s="1" t="s">
        <v>345</v>
      </c>
      <c r="E120" s="4" t="s">
        <v>484</v>
      </c>
      <c r="F120" s="1" t="s">
        <v>313</v>
      </c>
      <c r="G120" s="1"/>
      <c r="H120" s="1">
        <v>9</v>
      </c>
      <c r="I120" s="5" t="str">
        <f>"imágenes/1-FOTOS_IMAGENES/partes/Case/"&amp;Tabla1345[[#This Row],[MARCA_MODELO]]&amp;".jpg"</f>
        <v>imágenes/1-FOTOS_IMAGENES/partes/Case/Fractal Design Meshify C.jpg</v>
      </c>
    </row>
    <row r="121" spans="1:9" x14ac:dyDescent="0.25">
      <c r="A121" s="1">
        <v>119</v>
      </c>
      <c r="B121" s="1" t="s">
        <v>1</v>
      </c>
      <c r="C121" s="1" t="s">
        <v>488</v>
      </c>
      <c r="D121" s="1" t="s">
        <v>485</v>
      </c>
      <c r="E121" s="4" t="s">
        <v>486</v>
      </c>
      <c r="F121" s="1" t="s">
        <v>344</v>
      </c>
      <c r="G121" s="1"/>
      <c r="H121" s="1">
        <v>21</v>
      </c>
      <c r="I121" s="5" t="str">
        <f>"imágenes/1-FOTOS_IMAGENES/partes/Case/"&amp;Tabla1345[[#This Row],[MARCA_MODELO]]&amp;".jpg"</f>
        <v>imágenes/1-FOTOS_IMAGENES/partes/Case/Corsair Carbide Series 175R RGB.jpg</v>
      </c>
    </row>
    <row r="122" spans="1:9" x14ac:dyDescent="0.25">
      <c r="A122" s="1">
        <v>120</v>
      </c>
      <c r="B122" s="1" t="s">
        <v>1</v>
      </c>
      <c r="C122" s="1" t="s">
        <v>310</v>
      </c>
      <c r="D122" s="1" t="s">
        <v>402</v>
      </c>
      <c r="E122" s="4" t="s">
        <v>403</v>
      </c>
      <c r="F122" s="1" t="s">
        <v>370</v>
      </c>
      <c r="G122" s="1"/>
      <c r="H122" s="1">
        <v>23</v>
      </c>
      <c r="I122" s="5" t="str">
        <f>"imágenes/1-FOTOS_IMAGENES/partes/Mouse/"&amp;Tabla1345[[#This Row],[MARCA_MODELO]]&amp;".jpg"</f>
        <v>imágenes/1-FOTOS_IMAGENES/partes/Mouse/Corsair Harpoon RGB Wireless.jpg</v>
      </c>
    </row>
    <row r="123" spans="1:9" x14ac:dyDescent="0.25">
      <c r="A123" s="1">
        <v>121</v>
      </c>
      <c r="B123" s="1" t="s">
        <v>1</v>
      </c>
      <c r="C123" s="1" t="s">
        <v>310</v>
      </c>
      <c r="D123" s="1" t="s">
        <v>368</v>
      </c>
      <c r="E123" s="4" t="s">
        <v>369</v>
      </c>
      <c r="F123" s="1" t="s">
        <v>370</v>
      </c>
      <c r="G123" s="1"/>
      <c r="H123" s="1">
        <v>17</v>
      </c>
      <c r="I123" s="5" t="str">
        <f>"imágenes/1-FOTOS_IMAGENES/partes/Mouse/"&amp;Tabla1345[[#This Row],[MARCA_MODELO]]&amp;".jpg"</f>
        <v>imágenes/1-FOTOS_IMAGENES/partes/Mouse/Logitech G305 Lightspeed.jpg</v>
      </c>
    </row>
    <row r="124" spans="1:9" x14ac:dyDescent="0.25">
      <c r="A124" s="1">
        <v>122</v>
      </c>
      <c r="B124" s="1" t="s">
        <v>1</v>
      </c>
      <c r="C124" s="1" t="s">
        <v>310</v>
      </c>
      <c r="D124" s="1" t="s">
        <v>392</v>
      </c>
      <c r="E124" s="4" t="s">
        <v>393</v>
      </c>
      <c r="F124" s="1" t="s">
        <v>344</v>
      </c>
      <c r="G124" s="1"/>
      <c r="H124" s="1">
        <v>19</v>
      </c>
      <c r="I124" s="5" t="str">
        <f>"imágenes/1-FOTOS_IMAGENES/partes/Mouse/"&amp;Tabla1345[[#This Row],[MARCA_MODELO]]&amp;".jpg"</f>
        <v>imágenes/1-FOTOS_IMAGENES/partes/Mouse/Logitech G502 HERO.jpg</v>
      </c>
    </row>
    <row r="125" spans="1:9" x14ac:dyDescent="0.25">
      <c r="A125" s="1">
        <v>123</v>
      </c>
      <c r="B125" s="1" t="s">
        <v>1</v>
      </c>
      <c r="C125" s="1" t="s">
        <v>310</v>
      </c>
      <c r="D125" s="1" t="s">
        <v>311</v>
      </c>
      <c r="E125" s="4" t="s">
        <v>312</v>
      </c>
      <c r="F125" s="1" t="s">
        <v>313</v>
      </c>
      <c r="G125" s="1"/>
      <c r="H125" s="1">
        <v>18</v>
      </c>
      <c r="I125" s="5" t="str">
        <f>"imágenes/1-FOTOS_IMAGENES/partes/Mouse/"&amp;Tabla1345[[#This Row],[MARCA_MODELO]]&amp;".jpg"</f>
        <v>imágenes/1-FOTOS_IMAGENES/partes/Mouse/Logitech MX Master 3.jpg</v>
      </c>
    </row>
    <row r="126" spans="1:9" x14ac:dyDescent="0.25">
      <c r="A126" s="1">
        <v>124</v>
      </c>
      <c r="B126" s="1" t="s">
        <v>1</v>
      </c>
      <c r="C126" s="1" t="s">
        <v>310</v>
      </c>
      <c r="D126" s="1" t="s">
        <v>392</v>
      </c>
      <c r="E126" s="4" t="s">
        <v>438</v>
      </c>
      <c r="F126" s="1" t="s">
        <v>344</v>
      </c>
      <c r="G126" s="1"/>
      <c r="H126" s="1">
        <v>6</v>
      </c>
      <c r="I126" s="5" t="str">
        <f>"imágenes/1-FOTOS_IMAGENES/partes/Mouse/"&amp;Tabla1345[[#This Row],[MARCA_MODELO]]&amp;".jpg"</f>
        <v>imágenes/1-FOTOS_IMAGENES/partes/Mouse/Logitech G502 HERO.jpg</v>
      </c>
    </row>
    <row r="127" spans="1:9" x14ac:dyDescent="0.25">
      <c r="A127" s="1">
        <v>125</v>
      </c>
      <c r="B127" s="1" t="s">
        <v>1</v>
      </c>
      <c r="C127" s="1" t="s">
        <v>310</v>
      </c>
      <c r="D127" s="1" t="s">
        <v>455</v>
      </c>
      <c r="E127" s="4" t="s">
        <v>456</v>
      </c>
      <c r="F127" s="1" t="s">
        <v>370</v>
      </c>
      <c r="G127" s="1"/>
      <c r="H127" s="1">
        <v>10</v>
      </c>
      <c r="I127" s="5" t="str">
        <f>"imágenes/1-FOTOS_IMAGENES/partes/Mouse/"&amp;Tabla1345[[#This Row],[MARCA_MODELO]]&amp;".jpg"</f>
        <v>imágenes/1-FOTOS_IMAGENES/partes/Mouse/Cooler Master MM720.jpg</v>
      </c>
    </row>
    <row r="128" spans="1:9" x14ac:dyDescent="0.25">
      <c r="A128" s="1">
        <v>126</v>
      </c>
      <c r="B128" s="1" t="s">
        <v>1</v>
      </c>
      <c r="C128" s="1" t="s">
        <v>310</v>
      </c>
      <c r="D128" s="1" t="s">
        <v>475</v>
      </c>
      <c r="E128" s="4" t="s">
        <v>476</v>
      </c>
      <c r="F128" s="1" t="s">
        <v>428</v>
      </c>
      <c r="G128" s="1"/>
      <c r="H128" s="1">
        <v>14</v>
      </c>
      <c r="I128" s="5" t="str">
        <f>"imágenes/1-FOTOS_IMAGENES/partes/Mouse/"&amp;Tabla1345[[#This Row],[MARCA_MODELO]]&amp;".jpg"</f>
        <v>imágenes/1-FOTOS_IMAGENES/partes/Mouse/Logitech G203 LIGHTSYNC.jpg</v>
      </c>
    </row>
    <row r="129" spans="1:9" x14ac:dyDescent="0.25">
      <c r="A129" s="1">
        <v>127</v>
      </c>
      <c r="B129" s="1" t="s">
        <v>1</v>
      </c>
      <c r="C129" s="1" t="s">
        <v>310</v>
      </c>
      <c r="D129" s="1" t="s">
        <v>402</v>
      </c>
      <c r="E129" s="4" t="s">
        <v>487</v>
      </c>
      <c r="F129" s="1" t="s">
        <v>370</v>
      </c>
      <c r="G129" s="1"/>
      <c r="H129" s="1">
        <v>5</v>
      </c>
      <c r="I129" s="5" t="str">
        <f>"imágenes/1-FOTOS_IMAGENES/partes/Mouse/"&amp;Tabla1345[[#This Row],[MARCA_MODELO]]&amp;".jpg"</f>
        <v>imágenes/1-FOTOS_IMAGENES/partes/Mouse/Corsair Harpoon RGB Wireless.jpg</v>
      </c>
    </row>
    <row r="130" spans="1:9" x14ac:dyDescent="0.25">
      <c r="A130" s="1">
        <v>128</v>
      </c>
      <c r="B130" s="1" t="s">
        <v>1</v>
      </c>
      <c r="C130" s="1" t="s">
        <v>324</v>
      </c>
      <c r="D130" s="1" t="s">
        <v>410</v>
      </c>
      <c r="E130" s="4" t="s">
        <v>411</v>
      </c>
      <c r="F130" s="1" t="s">
        <v>323</v>
      </c>
      <c r="G130" s="1"/>
      <c r="H130" s="1">
        <v>24</v>
      </c>
      <c r="I130" s="5" t="str">
        <f>"imágenes/1-FOTOS_IMAGENES/partes/Procesador/"&amp;Tabla1345[[#This Row],[MARCA_MODELO]]&amp;".jpg"</f>
        <v>imágenes/1-FOTOS_IMAGENES/partes/Procesador/AMD Ryzen 5 5600X.jpg</v>
      </c>
    </row>
    <row r="131" spans="1:9" x14ac:dyDescent="0.25">
      <c r="A131" s="1">
        <v>129</v>
      </c>
      <c r="B131" s="1" t="s">
        <v>1</v>
      </c>
      <c r="C131" s="1" t="s">
        <v>324</v>
      </c>
      <c r="D131" s="1" t="s">
        <v>377</v>
      </c>
      <c r="E131" s="4" t="s">
        <v>378</v>
      </c>
      <c r="F131" s="1" t="s">
        <v>379</v>
      </c>
      <c r="G131" s="1"/>
      <c r="H131" s="1">
        <v>8</v>
      </c>
      <c r="I131" s="5" t="str">
        <f>"imágenes/1-FOTOS_IMAGENES/partes/Procesador/"&amp;Tabla1345[[#This Row],[MARCA_MODELO]]&amp;".jpg"</f>
        <v>imágenes/1-FOTOS_IMAGENES/partes/Procesador/AMD Ryzen 7 5800X.jpg</v>
      </c>
    </row>
    <row r="132" spans="1:9" x14ac:dyDescent="0.25">
      <c r="A132" s="1">
        <v>130</v>
      </c>
      <c r="B132" s="1" t="s">
        <v>1</v>
      </c>
      <c r="C132" s="1" t="s">
        <v>324</v>
      </c>
      <c r="D132" s="1" t="s">
        <v>328</v>
      </c>
      <c r="E132" s="4" t="s">
        <v>329</v>
      </c>
      <c r="F132" s="1" t="s">
        <v>330</v>
      </c>
      <c r="G132" s="1"/>
      <c r="H132" s="1">
        <v>4</v>
      </c>
      <c r="I132" s="5" t="str">
        <f>"imágenes/1-FOTOS_IMAGENES/partes/Procesador/"&amp;Tabla1345[[#This Row],[MARCA_MODELO]]&amp;".jpg"</f>
        <v>imágenes/1-FOTOS_IMAGENES/partes/Procesador/AMD Ryzen 9 5900X.jpg</v>
      </c>
    </row>
    <row r="133" spans="1:9" x14ac:dyDescent="0.25">
      <c r="A133" s="1">
        <v>131</v>
      </c>
      <c r="B133" s="1" t="s">
        <v>1</v>
      </c>
      <c r="C133" s="1" t="s">
        <v>324</v>
      </c>
      <c r="D133" s="1" t="s">
        <v>408</v>
      </c>
      <c r="E133" s="4" t="s">
        <v>409</v>
      </c>
      <c r="F133" s="1" t="s">
        <v>385</v>
      </c>
      <c r="G133" s="1"/>
      <c r="H133" s="1">
        <v>1</v>
      </c>
      <c r="I133" s="5" t="str">
        <f>"imágenes/1-FOTOS_IMAGENES/partes/Procesador/"&amp;Tabla1345[[#This Row],[MARCA_MODELO]]&amp;".jpg"</f>
        <v>imágenes/1-FOTOS_IMAGENES/partes/Procesador/Intel Core i5-11600K.jpg</v>
      </c>
    </row>
    <row r="134" spans="1:9" x14ac:dyDescent="0.25">
      <c r="A134" s="1">
        <v>132</v>
      </c>
      <c r="B134" s="1" t="s">
        <v>1</v>
      </c>
      <c r="C134" s="1" t="s">
        <v>324</v>
      </c>
      <c r="D134" s="1" t="s">
        <v>380</v>
      </c>
      <c r="E134" s="4" t="s">
        <v>381</v>
      </c>
      <c r="F134" s="1" t="s">
        <v>354</v>
      </c>
      <c r="G134" s="1"/>
      <c r="H134" s="1">
        <v>22</v>
      </c>
      <c r="I134" s="5" t="str">
        <f>"imágenes/1-FOTOS_IMAGENES/partes/Procesador/"&amp;Tabla1345[[#This Row],[MARCA_MODELO]]&amp;".jpg"</f>
        <v>imágenes/1-FOTOS_IMAGENES/partes/Procesador/Intel Core i7-11700K.jpg</v>
      </c>
    </row>
    <row r="135" spans="1:9" x14ac:dyDescent="0.25">
      <c r="A135" s="1">
        <v>133</v>
      </c>
      <c r="B135" s="1" t="s">
        <v>1</v>
      </c>
      <c r="C135" s="1" t="s">
        <v>324</v>
      </c>
      <c r="D135" s="1" t="s">
        <v>325</v>
      </c>
      <c r="E135" s="4" t="s">
        <v>326</v>
      </c>
      <c r="F135" s="1" t="s">
        <v>327</v>
      </c>
      <c r="G135" s="1"/>
      <c r="H135" s="1">
        <v>16</v>
      </c>
      <c r="I135" s="5" t="str">
        <f>"imágenes/1-FOTOS_IMAGENES/partes/Procesador/"&amp;Tabla1345[[#This Row],[MARCA_MODELO]]&amp;".jpg"</f>
        <v>imágenes/1-FOTOS_IMAGENES/partes/Procesador/Intel Core i9-11900K.jpg</v>
      </c>
    </row>
    <row r="136" spans="1:9" x14ac:dyDescent="0.25">
      <c r="A136" s="1">
        <v>134</v>
      </c>
      <c r="B136" s="1" t="s">
        <v>1</v>
      </c>
      <c r="C136" s="1" t="s">
        <v>324</v>
      </c>
      <c r="D136" s="1" t="s">
        <v>377</v>
      </c>
      <c r="E136" s="4" t="s">
        <v>449</v>
      </c>
      <c r="F136" s="1" t="s">
        <v>448</v>
      </c>
      <c r="G136" s="1"/>
      <c r="H136" s="1">
        <v>7</v>
      </c>
      <c r="I136" s="5" t="str">
        <f>"imágenes/1-FOTOS_IMAGENES/partes/Procesador/"&amp;Tabla1345[[#This Row],[MARCA_MODELO]]&amp;".jpg"</f>
        <v>imágenes/1-FOTOS_IMAGENES/partes/Procesador/AMD Ryzen 7 5800X.jpg</v>
      </c>
    </row>
    <row r="137" spans="1:9" x14ac:dyDescent="0.25">
      <c r="A137" s="1">
        <v>135</v>
      </c>
      <c r="B137" s="1" t="s">
        <v>1</v>
      </c>
      <c r="C137" s="1" t="s">
        <v>324</v>
      </c>
      <c r="D137" s="1" t="s">
        <v>380</v>
      </c>
      <c r="E137" s="4" t="s">
        <v>450</v>
      </c>
      <c r="F137" s="1" t="s">
        <v>354</v>
      </c>
      <c r="G137" s="1"/>
      <c r="H137" s="1">
        <v>25</v>
      </c>
      <c r="I137" s="5" t="str">
        <f>"imágenes/1-FOTOS_IMAGENES/partes/Procesador/"&amp;Tabla1345[[#This Row],[MARCA_MODELO]]&amp;".jpg"</f>
        <v>imágenes/1-FOTOS_IMAGENES/partes/Procesador/Intel Core i7-11700K.jpg</v>
      </c>
    </row>
    <row r="138" spans="1:9" x14ac:dyDescent="0.25">
      <c r="A138" s="1">
        <v>136</v>
      </c>
      <c r="B138" s="1" t="s">
        <v>1</v>
      </c>
      <c r="C138" s="1" t="s">
        <v>324</v>
      </c>
      <c r="D138" s="1" t="s">
        <v>328</v>
      </c>
      <c r="E138" s="4" t="s">
        <v>463</v>
      </c>
      <c r="F138" s="1" t="s">
        <v>464</v>
      </c>
      <c r="G138" s="1"/>
      <c r="H138" s="1">
        <v>13</v>
      </c>
      <c r="I138" s="5" t="str">
        <f>"imágenes/1-FOTOS_IMAGENES/partes/Procesador/"&amp;Tabla1345[[#This Row],[MARCA_MODELO]]&amp;".jpg"</f>
        <v>imágenes/1-FOTOS_IMAGENES/partes/Procesador/AMD Ryzen 9 5900X.jpg</v>
      </c>
    </row>
    <row r="139" spans="1:9" x14ac:dyDescent="0.25">
      <c r="A139" s="1">
        <v>137</v>
      </c>
      <c r="B139" s="1" t="s">
        <v>1</v>
      </c>
      <c r="C139" s="1" t="s">
        <v>324</v>
      </c>
      <c r="D139" s="1" t="s">
        <v>325</v>
      </c>
      <c r="E139" s="4" t="s">
        <v>465</v>
      </c>
      <c r="F139" s="1" t="s">
        <v>327</v>
      </c>
      <c r="G139" s="1"/>
      <c r="H139" s="1">
        <v>9</v>
      </c>
      <c r="I139" s="5" t="str">
        <f>"imágenes/1-FOTOS_IMAGENES/partes/Procesador/"&amp;Tabla1345[[#This Row],[MARCA_MODELO]]&amp;".jpg"</f>
        <v>imágenes/1-FOTOS_IMAGENES/partes/Procesador/Intel Core i9-11900K.jpg</v>
      </c>
    </row>
    <row r="140" spans="1:9" x14ac:dyDescent="0.25">
      <c r="A140" s="1">
        <v>138</v>
      </c>
      <c r="B140" s="1" t="s">
        <v>1</v>
      </c>
      <c r="C140" s="1" t="s">
        <v>324</v>
      </c>
      <c r="D140" s="1" t="s">
        <v>410</v>
      </c>
      <c r="E140" s="4" t="s">
        <v>481</v>
      </c>
      <c r="F140" s="1" t="s">
        <v>385</v>
      </c>
      <c r="G140" s="1"/>
      <c r="H140" s="1">
        <v>21</v>
      </c>
      <c r="I140" s="5" t="str">
        <f>"imágenes/1-FOTOS_IMAGENES/partes/Procesador/"&amp;Tabla1345[[#This Row],[MARCA_MODELO]]&amp;".jpg"</f>
        <v>imágenes/1-FOTOS_IMAGENES/partes/Procesador/AMD Ryzen 5 5600X.jpg</v>
      </c>
    </row>
    <row r="141" spans="1:9" x14ac:dyDescent="0.25">
      <c r="A141" s="1">
        <v>139</v>
      </c>
      <c r="B141" s="1" t="s">
        <v>1</v>
      </c>
      <c r="C141" s="1" t="s">
        <v>324</v>
      </c>
      <c r="D141" s="1" t="s">
        <v>408</v>
      </c>
      <c r="E141" s="4" t="s">
        <v>482</v>
      </c>
      <c r="F141" s="1" t="s">
        <v>483</v>
      </c>
      <c r="G141" s="1"/>
      <c r="H141" s="1">
        <v>23</v>
      </c>
      <c r="I141" s="5" t="str">
        <f>"imágenes/1-FOTOS_IMAGENES/partes/Procesador/"&amp;Tabla1345[[#This Row],[MARCA_MODELO]]&amp;".jpg"</f>
        <v>imágenes/1-FOTOS_IMAGENES/partes/Procesador/Intel Core i5-11600K.jpg</v>
      </c>
    </row>
    <row r="142" spans="1:9" x14ac:dyDescent="0.25">
      <c r="A142" s="1">
        <v>140</v>
      </c>
      <c r="B142" s="1" t="s">
        <v>141</v>
      </c>
      <c r="C142" s="1" t="s">
        <v>335</v>
      </c>
      <c r="D142" s="1" t="s">
        <v>457</v>
      </c>
      <c r="E142" s="4" t="s">
        <v>458</v>
      </c>
      <c r="F142" s="1" t="s">
        <v>306</v>
      </c>
      <c r="G142" s="1"/>
      <c r="H142" s="1">
        <v>20</v>
      </c>
      <c r="I142" s="5" t="str">
        <f>"imágenes/1-FOTOS_IMAGENES/partes/Tarjeta de Video/"&amp;Tabla1345[[#This Row],[MARCA_MODELO]]&amp;".jpg"</f>
        <v>imágenes/1-FOTOS_IMAGENES/partes/Tarjeta de Video/EVGA GeForce GTX 1650 Super SC Ultra Gaming.jpg</v>
      </c>
    </row>
    <row r="143" spans="1:9" x14ac:dyDescent="0.25">
      <c r="A143" s="1">
        <v>141</v>
      </c>
      <c r="B143" s="1" t="s">
        <v>1</v>
      </c>
      <c r="C143" s="1" t="s">
        <v>335</v>
      </c>
      <c r="D143" s="1" t="s">
        <v>457</v>
      </c>
      <c r="E143" s="4" t="s">
        <v>458</v>
      </c>
      <c r="F143" s="1" t="s">
        <v>306</v>
      </c>
      <c r="G143" s="1"/>
      <c r="H143" s="1">
        <v>10</v>
      </c>
      <c r="I143" s="5" t="str">
        <f>"imágenes/1-FOTOS_IMAGENES/partes/Tarjeta de Video/"&amp;Tabla1345[[#This Row],[MARCA_MODELO]]&amp;".jpg"</f>
        <v>imágenes/1-FOTOS_IMAGENES/partes/Tarjeta de Video/EVGA GeForce GTX 1650 Super SC Ultra Gaming.jpg</v>
      </c>
    </row>
    <row r="144" spans="1:9" x14ac:dyDescent="0.25">
      <c r="A144" s="1">
        <v>142</v>
      </c>
      <c r="B144" s="1" t="s">
        <v>141</v>
      </c>
      <c r="C144" s="1" t="s">
        <v>335</v>
      </c>
      <c r="D144" s="1" t="s">
        <v>479</v>
      </c>
      <c r="E144" s="4" t="s">
        <v>480</v>
      </c>
      <c r="F144" s="1" t="s">
        <v>385</v>
      </c>
      <c r="G144" s="1"/>
      <c r="H144" s="1">
        <v>10</v>
      </c>
      <c r="I144" s="5" t="str">
        <f>"imágenes/1-FOTOS_IMAGENES/partes/Tarjeta de Video/"&amp;Tabla1345[[#This Row],[MARCA_MODELO]]&amp;".jpg"</f>
        <v>imágenes/1-FOTOS_IMAGENES/partes/Tarjeta de Video/ASUS TUF Gaming GeForce GTX 1660 Super Overclocked Edition.jpg</v>
      </c>
    </row>
    <row r="145" spans="1:9" x14ac:dyDescent="0.25">
      <c r="A145" s="1">
        <v>143</v>
      </c>
      <c r="B145" s="1" t="s">
        <v>1</v>
      </c>
      <c r="C145" s="1" t="s">
        <v>335</v>
      </c>
      <c r="D145" s="1" t="s">
        <v>479</v>
      </c>
      <c r="E145" s="4" t="s">
        <v>480</v>
      </c>
      <c r="F145" s="1" t="s">
        <v>385</v>
      </c>
      <c r="G145" s="1"/>
      <c r="H145" s="1">
        <v>3</v>
      </c>
      <c r="I145" s="5" t="str">
        <f>"imágenes/1-FOTOS_IMAGENES/partes/Tarjeta de Video/"&amp;Tabla1345[[#This Row],[MARCA_MODELO]]&amp;".jpg"</f>
        <v>imágenes/1-FOTOS_IMAGENES/partes/Tarjeta de Video/ASUS TUF Gaming GeForce GTX 1660 Super Overclocked Edition.jpg</v>
      </c>
    </row>
    <row r="146" spans="1:9" x14ac:dyDescent="0.25">
      <c r="A146" s="1">
        <v>144</v>
      </c>
      <c r="B146" s="1" t="s">
        <v>1</v>
      </c>
      <c r="C146" s="1" t="s">
        <v>315</v>
      </c>
      <c r="D146" s="1" t="s">
        <v>371</v>
      </c>
      <c r="E146" s="4" t="s">
        <v>372</v>
      </c>
      <c r="F146" s="1" t="s">
        <v>313</v>
      </c>
      <c r="G146" s="1"/>
      <c r="H146" s="1">
        <v>5</v>
      </c>
      <c r="I146" s="5" t="str">
        <f>"imágenes/1-FOTOS_IMAGENES/partes/Teclado/"&amp;Tabla1345[[#This Row],[MARCA_MODELO]]&amp;".jpg"</f>
        <v>imágenes/1-FOTOS_IMAGENES/partes/Teclado/Apple Magic Keyboard.jpg</v>
      </c>
    </row>
    <row r="147" spans="1:9" x14ac:dyDescent="0.25">
      <c r="A147" s="1">
        <v>145</v>
      </c>
      <c r="B147" s="1" t="s">
        <v>1</v>
      </c>
      <c r="C147" s="1" t="s">
        <v>315</v>
      </c>
      <c r="D147" s="1" t="s">
        <v>404</v>
      </c>
      <c r="E147" s="4" t="s">
        <v>405</v>
      </c>
      <c r="F147" s="1" t="s">
        <v>350</v>
      </c>
      <c r="G147" s="1"/>
      <c r="H147" s="1">
        <v>8</v>
      </c>
      <c r="I147" s="5" t="str">
        <f>"imágenes/1-FOTOS_IMAGENES/partes/Teclado/"&amp;Tabla1345[[#This Row],[MARCA_MODELO]]&amp;".jpg"</f>
        <v>imágenes/1-FOTOS_IMAGENES/partes/Teclado/Ducky One 2 Mini.jpg</v>
      </c>
    </row>
    <row r="148" spans="1:9" x14ac:dyDescent="0.25">
      <c r="A148" s="1">
        <v>146</v>
      </c>
      <c r="B148" s="1" t="s">
        <v>1</v>
      </c>
      <c r="C148" s="1" t="s">
        <v>315</v>
      </c>
      <c r="D148" s="1" t="s">
        <v>373</v>
      </c>
      <c r="E148" s="4" t="s">
        <v>374</v>
      </c>
      <c r="F148" s="1" t="s">
        <v>314</v>
      </c>
      <c r="G148" s="1"/>
      <c r="H148" s="1">
        <v>4</v>
      </c>
      <c r="I148" s="5" t="str">
        <f>"imágenes/1-FOTOS_IMAGENES/partes/Teclado/"&amp;Tabla1345[[#This Row],[MARCA_MODELO]]&amp;".jpg"</f>
        <v>imágenes/1-FOTOS_IMAGENES/partes/Teclado/HyperX Alloy FPS Pro.jpg</v>
      </c>
    </row>
    <row r="149" spans="1:9" x14ac:dyDescent="0.25">
      <c r="A149" s="1">
        <v>147</v>
      </c>
      <c r="B149" s="1" t="s">
        <v>1</v>
      </c>
      <c r="C149" s="1" t="s">
        <v>315</v>
      </c>
      <c r="D149" s="1" t="s">
        <v>317</v>
      </c>
      <c r="E149" s="4" t="s">
        <v>318</v>
      </c>
      <c r="F149" s="1" t="s">
        <v>319</v>
      </c>
      <c r="G149" s="1"/>
      <c r="H149" s="1">
        <v>1</v>
      </c>
      <c r="I149" s="5" t="str">
        <f>"imágenes/1-FOTOS_IMAGENES/partes/Teclado/"&amp;Tabla1345[[#This Row],[MARCA_MODELO]]&amp;".jpg"</f>
        <v>imágenes/1-FOTOS_IMAGENES/partes/Teclado/Logitech G915 TKL.jpg</v>
      </c>
    </row>
    <row r="150" spans="1:9" x14ac:dyDescent="0.25">
      <c r="A150" s="1">
        <v>148</v>
      </c>
      <c r="B150" s="1" t="s">
        <v>1</v>
      </c>
      <c r="C150" s="1" t="s">
        <v>315</v>
      </c>
      <c r="D150" s="1" t="s">
        <v>470</v>
      </c>
      <c r="E150" s="4" t="s">
        <v>471</v>
      </c>
      <c r="F150" s="1" t="s">
        <v>428</v>
      </c>
      <c r="G150" s="1"/>
      <c r="H150" s="1">
        <v>13</v>
      </c>
      <c r="I150" s="5" t="str">
        <f>"imágenes/1-FOTOS_IMAGENES/partes/Teclado/"&amp;Tabla1345[[#This Row],[MARCA_MODELO]]&amp;".jpg"</f>
        <v>imágenes/1-FOTOS_IMAGENES/partes/Teclado/Redragon K552RGB.jpg</v>
      </c>
    </row>
    <row r="151" spans="1:9" x14ac:dyDescent="0.25">
      <c r="A151" s="1">
        <v>149</v>
      </c>
      <c r="B151" s="1" t="s">
        <v>1</v>
      </c>
      <c r="C151" s="1" t="s">
        <v>315</v>
      </c>
      <c r="D151" s="1" t="s">
        <v>472</v>
      </c>
      <c r="E151" s="4" t="s">
        <v>473</v>
      </c>
      <c r="F151" s="1" t="s">
        <v>474</v>
      </c>
      <c r="G151" s="1"/>
      <c r="H151" s="1">
        <v>9</v>
      </c>
      <c r="I151" s="5" t="str">
        <f>"imágenes/1-FOTOS_IMAGENES/partes/Teclado/"&amp;Tabla1345[[#This Row],[MARCA_MODELO]]&amp;".jpg"</f>
        <v>imágenes/1-FOTOS_IMAGENES/partes/Teclado/Havit HV-KB390L.jpg</v>
      </c>
    </row>
    <row r="152" spans="1:9" x14ac:dyDescent="0.25">
      <c r="A152" s="1">
        <v>150</v>
      </c>
      <c r="B152" s="1" t="s">
        <v>140</v>
      </c>
      <c r="C152" s="1" t="s">
        <v>303</v>
      </c>
      <c r="D152" s="1" t="s">
        <v>364</v>
      </c>
      <c r="E152" s="4" t="s">
        <v>401</v>
      </c>
      <c r="F152" s="1" t="s">
        <v>365</v>
      </c>
      <c r="G152" s="1"/>
      <c r="H152" s="1">
        <v>19</v>
      </c>
      <c r="I152" s="5" t="str">
        <f>"imágenes/1-FOTOS_IMAGENES/partes/Monitor/"&amp;Tabla1345[[#This Row],[MARCA_MODELO]]&amp;".jpg"</f>
        <v>imágenes/1-FOTOS_IMAGENES/partes/Monitor/AOC C24G1.jpg</v>
      </c>
    </row>
    <row r="153" spans="1:9" x14ac:dyDescent="0.25">
      <c r="A153" s="1">
        <v>151</v>
      </c>
      <c r="B153" s="1" t="s">
        <v>140</v>
      </c>
      <c r="C153" s="1" t="s">
        <v>303</v>
      </c>
      <c r="D153" s="1" t="s">
        <v>362</v>
      </c>
      <c r="E153" s="4" t="s">
        <v>363</v>
      </c>
      <c r="F153" s="1" t="s">
        <v>316</v>
      </c>
      <c r="G153" s="1"/>
      <c r="H153" s="1">
        <v>18</v>
      </c>
      <c r="I153" s="5" t="str">
        <f>"imágenes/1-FOTOS_IMAGENES/partes/Monitor/"&amp;Tabla1345[[#This Row],[MARCA_MODELO]]&amp;".jpg"</f>
        <v>imágenes/1-FOTOS_IMAGENES/partes/Monitor/ASUS TUF Gaming VG249Q1R.jpg</v>
      </c>
    </row>
    <row r="154" spans="1:9" x14ac:dyDescent="0.25">
      <c r="A154" s="1">
        <v>152</v>
      </c>
      <c r="B154" s="1" t="s">
        <v>140</v>
      </c>
      <c r="C154" s="1" t="s">
        <v>303</v>
      </c>
      <c r="D154" s="1" t="s">
        <v>366</v>
      </c>
      <c r="E154" s="4" t="s">
        <v>367</v>
      </c>
      <c r="F154" s="1" t="s">
        <v>343</v>
      </c>
      <c r="G154" s="1"/>
      <c r="H154" s="1">
        <v>20</v>
      </c>
      <c r="I154" s="5" t="str">
        <f>"imágenes/1-FOTOS_IMAGENES/partes/Monitor/"&amp;Tabla1345[[#This Row],[MARCA_MODELO]]&amp;".jpg"</f>
        <v>imágenes/1-FOTOS_IMAGENES/partes/Monitor/HP VH240a.jpg</v>
      </c>
    </row>
    <row r="155" spans="1:9" x14ac:dyDescent="0.25">
      <c r="A155" s="1">
        <v>153</v>
      </c>
      <c r="B155" s="1" t="s">
        <v>140</v>
      </c>
      <c r="C155" s="1" t="s">
        <v>303</v>
      </c>
      <c r="D155" s="1" t="s">
        <v>307</v>
      </c>
      <c r="E155" s="4" t="s">
        <v>308</v>
      </c>
      <c r="F155" s="1" t="s">
        <v>309</v>
      </c>
      <c r="G155" s="1"/>
      <c r="H155" s="1">
        <v>6</v>
      </c>
      <c r="I155" s="5" t="str">
        <f>"imágenes/1-FOTOS_IMAGENES/partes/Monitor/"&amp;Tabla1345[[#This Row],[MARCA_MODELO]]&amp;".jpg"</f>
        <v>imágenes/1-FOTOS_IMAGENES/partes/Monitor/LG 27GL83A-B.jpg</v>
      </c>
    </row>
    <row r="156" spans="1:9" x14ac:dyDescent="0.25">
      <c r="A156" s="1">
        <v>154</v>
      </c>
      <c r="B156" s="1" t="s">
        <v>140</v>
      </c>
      <c r="C156" s="1" t="s">
        <v>303</v>
      </c>
      <c r="D156" s="1" t="s">
        <v>304</v>
      </c>
      <c r="E156" s="4" t="s">
        <v>305</v>
      </c>
      <c r="F156" s="1" t="s">
        <v>306</v>
      </c>
      <c r="G156" s="1"/>
      <c r="H156" s="1">
        <v>2</v>
      </c>
      <c r="I156" s="5" t="str">
        <f>"imágenes/1-FOTOS_IMAGENES/partes/Monitor/"&amp;Tabla1345[[#This Row],[MARCA_MODELO]]&amp;".jpg"</f>
        <v>imágenes/1-FOTOS_IMAGENES/partes/Monitor/Samsung S27R350.jpg</v>
      </c>
    </row>
    <row r="157" spans="1:9" x14ac:dyDescent="0.25">
      <c r="A157" s="1">
        <v>155</v>
      </c>
      <c r="B157" s="1" t="s">
        <v>140</v>
      </c>
      <c r="C157" s="1" t="s">
        <v>310</v>
      </c>
      <c r="D157" s="1" t="s">
        <v>402</v>
      </c>
      <c r="E157" s="4" t="s">
        <v>403</v>
      </c>
      <c r="F157" s="1" t="s">
        <v>370</v>
      </c>
      <c r="G157" s="1"/>
      <c r="H157" s="1">
        <v>10</v>
      </c>
      <c r="I157" s="5" t="str">
        <f>"imágenes/1-FOTOS_IMAGENES/partes/Mouse/"&amp;Tabla1345[[#This Row],[MARCA_MODELO]]&amp;".jpg"</f>
        <v>imágenes/1-FOTOS_IMAGENES/partes/Mouse/Corsair Harpoon RGB Wireless.jpg</v>
      </c>
    </row>
    <row r="158" spans="1:9" x14ac:dyDescent="0.25">
      <c r="A158" s="1">
        <v>156</v>
      </c>
      <c r="B158" s="1" t="s">
        <v>140</v>
      </c>
      <c r="C158" s="1" t="s">
        <v>310</v>
      </c>
      <c r="D158" s="1" t="s">
        <v>368</v>
      </c>
      <c r="E158" s="4" t="s">
        <v>369</v>
      </c>
      <c r="F158" s="1" t="s">
        <v>370</v>
      </c>
      <c r="G158" s="1"/>
      <c r="H158" s="1">
        <v>12</v>
      </c>
      <c r="I158" s="5" t="str">
        <f>"imágenes/1-FOTOS_IMAGENES/partes/Mouse/"&amp;Tabla1345[[#This Row],[MARCA_MODELO]]&amp;".jpg"</f>
        <v>imágenes/1-FOTOS_IMAGENES/partes/Mouse/Logitech G305 Lightspeed.jpg</v>
      </c>
    </row>
    <row r="159" spans="1:9" x14ac:dyDescent="0.25">
      <c r="A159" s="1">
        <v>157</v>
      </c>
      <c r="B159" s="1" t="s">
        <v>140</v>
      </c>
      <c r="C159" s="1" t="s">
        <v>310</v>
      </c>
      <c r="D159" s="1" t="s">
        <v>392</v>
      </c>
      <c r="E159" s="4" t="s">
        <v>393</v>
      </c>
      <c r="F159" s="1" t="s">
        <v>344</v>
      </c>
      <c r="G159" s="1"/>
      <c r="H159" s="1">
        <v>14</v>
      </c>
      <c r="I159" s="5" t="str">
        <f>"imágenes/1-FOTOS_IMAGENES/partes/Mouse/"&amp;Tabla1345[[#This Row],[MARCA_MODELO]]&amp;".jpg"</f>
        <v>imágenes/1-FOTOS_IMAGENES/partes/Mouse/Logitech G502 HERO.jpg</v>
      </c>
    </row>
    <row r="160" spans="1:9" x14ac:dyDescent="0.25">
      <c r="A160" s="1">
        <v>158</v>
      </c>
      <c r="B160" s="1" t="s">
        <v>140</v>
      </c>
      <c r="C160" s="1" t="s">
        <v>310</v>
      </c>
      <c r="D160" s="1" t="s">
        <v>311</v>
      </c>
      <c r="E160" s="4" t="s">
        <v>312</v>
      </c>
      <c r="F160" s="1" t="s">
        <v>313</v>
      </c>
      <c r="G160" s="1"/>
      <c r="H160" s="1">
        <v>3</v>
      </c>
      <c r="I160" s="5" t="str">
        <f>"imágenes/1-FOTOS_IMAGENES/partes/Mouse/"&amp;Tabla1345[[#This Row],[MARCA_MODELO]]&amp;".jpg"</f>
        <v>imágenes/1-FOTOS_IMAGENES/partes/Mouse/Logitech MX Master 3.jpg</v>
      </c>
    </row>
    <row r="161" spans="1:9" x14ac:dyDescent="0.25">
      <c r="A161" s="1">
        <v>159</v>
      </c>
      <c r="B161" s="1" t="s">
        <v>140</v>
      </c>
      <c r="C161" s="1" t="s">
        <v>310</v>
      </c>
      <c r="D161" s="1" t="s">
        <v>392</v>
      </c>
      <c r="E161" s="4" t="s">
        <v>438</v>
      </c>
      <c r="F161" s="1" t="s">
        <v>344</v>
      </c>
      <c r="G161" s="1"/>
      <c r="H161" s="1">
        <v>4</v>
      </c>
      <c r="I161" s="5" t="str">
        <f>"imágenes/1-FOTOS_IMAGENES/partes/Mouse/"&amp;Tabla1345[[#This Row],[MARCA_MODELO]]&amp;".jpg"</f>
        <v>imágenes/1-FOTOS_IMAGENES/partes/Mouse/Logitech G502 HERO.jpg</v>
      </c>
    </row>
    <row r="162" spans="1:9" x14ac:dyDescent="0.25">
      <c r="A162" s="1">
        <v>160</v>
      </c>
      <c r="B162" s="1" t="s">
        <v>140</v>
      </c>
      <c r="C162" s="1" t="s">
        <v>310</v>
      </c>
      <c r="D162" s="1" t="s">
        <v>455</v>
      </c>
      <c r="E162" s="4" t="s">
        <v>456</v>
      </c>
      <c r="F162" s="1" t="s">
        <v>370</v>
      </c>
      <c r="G162" s="1"/>
      <c r="H162" s="1">
        <v>22</v>
      </c>
      <c r="I162" s="5" t="str">
        <f>"imágenes/1-FOTOS_IMAGENES/partes/Mouse/"&amp;Tabla1345[[#This Row],[MARCA_MODELO]]&amp;".jpg"</f>
        <v>imágenes/1-FOTOS_IMAGENES/partes/Mouse/Cooler Master MM720.jpg</v>
      </c>
    </row>
    <row r="163" spans="1:9" x14ac:dyDescent="0.25">
      <c r="A163" s="1">
        <v>161</v>
      </c>
      <c r="B163" s="1" t="s">
        <v>140</v>
      </c>
      <c r="C163" s="1" t="s">
        <v>310</v>
      </c>
      <c r="D163" s="1" t="s">
        <v>475</v>
      </c>
      <c r="E163" s="4" t="s">
        <v>476</v>
      </c>
      <c r="F163" s="1" t="s">
        <v>428</v>
      </c>
      <c r="G163" s="1"/>
      <c r="H163" s="1">
        <v>7</v>
      </c>
      <c r="I163" s="5" t="str">
        <f>"imágenes/1-FOTOS_IMAGENES/partes/Mouse/"&amp;Tabla1345[[#This Row],[MARCA_MODELO]]&amp;".jpg"</f>
        <v>imágenes/1-FOTOS_IMAGENES/partes/Mouse/Logitech G203 LIGHTSYNC.jpg</v>
      </c>
    </row>
    <row r="164" spans="1:9" x14ac:dyDescent="0.25">
      <c r="A164" s="1">
        <v>162</v>
      </c>
      <c r="B164" s="1" t="s">
        <v>140</v>
      </c>
      <c r="C164" s="1" t="s">
        <v>310</v>
      </c>
      <c r="D164" s="1" t="s">
        <v>402</v>
      </c>
      <c r="E164" s="4" t="s">
        <v>487</v>
      </c>
      <c r="F164" s="1" t="s">
        <v>370</v>
      </c>
      <c r="G164" s="1"/>
      <c r="H164" s="1">
        <v>13</v>
      </c>
      <c r="I164" s="5" t="str">
        <f>"imágenes/1-FOTOS_IMAGENES/partes/Mouse/"&amp;Tabla1345[[#This Row],[MARCA_MODELO]]&amp;".jpg"</f>
        <v>imágenes/1-FOTOS_IMAGENES/partes/Mouse/Corsair Harpoon RGB Wireless.jpg</v>
      </c>
    </row>
    <row r="165" spans="1:9" x14ac:dyDescent="0.25">
      <c r="A165" s="1">
        <v>163</v>
      </c>
      <c r="B165" s="1" t="s">
        <v>3</v>
      </c>
      <c r="C165" s="1" t="s">
        <v>443</v>
      </c>
      <c r="D165" s="1" t="s">
        <v>391</v>
      </c>
      <c r="E165" s="4" t="s">
        <v>424</v>
      </c>
      <c r="F165" s="1" t="s">
        <v>461</v>
      </c>
      <c r="G165" s="1"/>
      <c r="H165" s="1">
        <v>17</v>
      </c>
      <c r="I165" s="5" t="str">
        <f>"imágenes/1-FOTOS_IMAGENES/partes/Silla/"&amp;Tabla1345[[#This Row],[MARCA_MODELO]]&amp;".jpg"</f>
        <v>imágenes/1-FOTOS_IMAGENES/partes/Silla/Secretlab Omega Series.jpg</v>
      </c>
    </row>
    <row r="166" spans="1:9" x14ac:dyDescent="0.25">
      <c r="A166" s="1">
        <v>164</v>
      </c>
      <c r="B166" s="1" t="s">
        <v>140</v>
      </c>
      <c r="C166" s="1" t="s">
        <v>443</v>
      </c>
      <c r="D166" s="1" t="s">
        <v>391</v>
      </c>
      <c r="E166" s="4" t="s">
        <v>424</v>
      </c>
      <c r="F166" s="1" t="s">
        <v>461</v>
      </c>
      <c r="G166" s="1"/>
      <c r="H166" s="1">
        <v>23</v>
      </c>
      <c r="I166" s="5" t="str">
        <f>"imágenes/1-FOTOS_IMAGENES/partes/Silla/"&amp;Tabla1345[[#This Row],[MARCA_MODELO]]&amp;".jpg"</f>
        <v>imágenes/1-FOTOS_IMAGENES/partes/Silla/Secretlab Omega Series.jpg</v>
      </c>
    </row>
    <row r="167" spans="1:9" x14ac:dyDescent="0.25">
      <c r="A167" s="1">
        <v>165</v>
      </c>
      <c r="B167" s="1" t="s">
        <v>138</v>
      </c>
      <c r="C167" s="1" t="s">
        <v>443</v>
      </c>
      <c r="D167" s="1" t="s">
        <v>391</v>
      </c>
      <c r="E167" s="4" t="s">
        <v>424</v>
      </c>
      <c r="F167" s="1" t="s">
        <v>461</v>
      </c>
      <c r="G167" s="1"/>
      <c r="H167" s="1">
        <v>7</v>
      </c>
      <c r="I167" s="5" t="str">
        <f>"imágenes/1-FOTOS_IMAGENES/partes/Silla/"&amp;Tabla1345[[#This Row],[MARCA_MODELO]]&amp;".jpg"</f>
        <v>imágenes/1-FOTOS_IMAGENES/partes/Silla/Secretlab Omega Series.jpg</v>
      </c>
    </row>
    <row r="168" spans="1:9" x14ac:dyDescent="0.25">
      <c r="A168" s="1">
        <v>166</v>
      </c>
      <c r="B168" s="1" t="s">
        <v>3</v>
      </c>
      <c r="C168" s="1" t="s">
        <v>443</v>
      </c>
      <c r="D168" s="1" t="s">
        <v>391</v>
      </c>
      <c r="E168" s="4" t="s">
        <v>424</v>
      </c>
      <c r="F168" s="1" t="s">
        <v>384</v>
      </c>
      <c r="G168" s="1"/>
      <c r="H168" s="1">
        <v>10</v>
      </c>
      <c r="I168" s="5" t="str">
        <f>"imágenes/1-FOTOS_IMAGENES/partes/Silla/"&amp;Tabla1345[[#This Row],[MARCA_MODELO]]&amp;".jpg"</f>
        <v>imágenes/1-FOTOS_IMAGENES/partes/Silla/Secretlab Omega Series.jpg</v>
      </c>
    </row>
    <row r="169" spans="1:9" x14ac:dyDescent="0.25">
      <c r="A169" s="1">
        <v>167</v>
      </c>
      <c r="B169" s="1" t="s">
        <v>140</v>
      </c>
      <c r="C169" s="1" t="s">
        <v>443</v>
      </c>
      <c r="D169" s="1" t="s">
        <v>391</v>
      </c>
      <c r="E169" s="4" t="s">
        <v>424</v>
      </c>
      <c r="F169" s="1" t="s">
        <v>384</v>
      </c>
      <c r="G169" s="1"/>
      <c r="H169" s="1">
        <v>2</v>
      </c>
      <c r="I169" s="5" t="str">
        <f>"imágenes/1-FOTOS_IMAGENES/partes/Silla/"&amp;Tabla1345[[#This Row],[MARCA_MODELO]]&amp;".jpg"</f>
        <v>imágenes/1-FOTOS_IMAGENES/partes/Silla/Secretlab Omega Series.jpg</v>
      </c>
    </row>
    <row r="170" spans="1:9" x14ac:dyDescent="0.25">
      <c r="A170" s="1">
        <v>168</v>
      </c>
      <c r="B170" s="1" t="s">
        <v>138</v>
      </c>
      <c r="C170" s="1" t="s">
        <v>443</v>
      </c>
      <c r="D170" s="1" t="s">
        <v>391</v>
      </c>
      <c r="E170" s="4" t="s">
        <v>424</v>
      </c>
      <c r="F170" s="1" t="s">
        <v>384</v>
      </c>
      <c r="G170" s="1"/>
      <c r="H170" s="1">
        <v>18</v>
      </c>
      <c r="I170" s="5" t="str">
        <f>"imágenes/1-FOTOS_IMAGENES/partes/Silla/"&amp;Tabla1345[[#This Row],[MARCA_MODELO]]&amp;".jpg"</f>
        <v>imágenes/1-FOTOS_IMAGENES/partes/Silla/Secretlab Omega Series.jpg</v>
      </c>
    </row>
    <row r="171" spans="1:9" x14ac:dyDescent="0.25">
      <c r="A171" s="1">
        <v>169</v>
      </c>
      <c r="B171" s="1" t="s">
        <v>140</v>
      </c>
      <c r="C171" s="1" t="s">
        <v>315</v>
      </c>
      <c r="D171" s="1" t="s">
        <v>371</v>
      </c>
      <c r="E171" s="4" t="s">
        <v>372</v>
      </c>
      <c r="F171" s="1" t="s">
        <v>313</v>
      </c>
      <c r="G171" s="1"/>
      <c r="H171" s="1">
        <v>10</v>
      </c>
      <c r="I171" s="5" t="str">
        <f>"imágenes/1-FOTOS_IMAGENES/partes/Teclado/"&amp;Tabla1345[[#This Row],[MARCA_MODELO]]&amp;".jpg"</f>
        <v>imágenes/1-FOTOS_IMAGENES/partes/Teclado/Apple Magic Keyboard.jpg</v>
      </c>
    </row>
    <row r="172" spans="1:9" x14ac:dyDescent="0.25">
      <c r="A172" s="1">
        <v>170</v>
      </c>
      <c r="B172" s="1" t="s">
        <v>140</v>
      </c>
      <c r="C172" s="1" t="s">
        <v>315</v>
      </c>
      <c r="D172" s="1" t="s">
        <v>404</v>
      </c>
      <c r="E172" s="4" t="s">
        <v>405</v>
      </c>
      <c r="F172" s="1" t="s">
        <v>350</v>
      </c>
      <c r="G172" s="1"/>
      <c r="H172" s="1">
        <v>14</v>
      </c>
      <c r="I172" s="5" t="str">
        <f>"imágenes/1-FOTOS_IMAGENES/partes/Teclado/"&amp;Tabla1345[[#This Row],[MARCA_MODELO]]&amp;".jpg"</f>
        <v>imágenes/1-FOTOS_IMAGENES/partes/Teclado/Ducky One 2 Mini.jpg</v>
      </c>
    </row>
    <row r="173" spans="1:9" x14ac:dyDescent="0.25">
      <c r="A173" s="1">
        <v>171</v>
      </c>
      <c r="B173" s="1" t="s">
        <v>140</v>
      </c>
      <c r="C173" s="1" t="s">
        <v>315</v>
      </c>
      <c r="D173" s="1" t="s">
        <v>373</v>
      </c>
      <c r="E173" s="4" t="s">
        <v>374</v>
      </c>
      <c r="F173" s="1" t="s">
        <v>314</v>
      </c>
      <c r="G173" s="1"/>
      <c r="H173" s="1">
        <v>3</v>
      </c>
      <c r="I173" s="5" t="str">
        <f>"imágenes/1-FOTOS_IMAGENES/partes/Teclado/"&amp;Tabla1345[[#This Row],[MARCA_MODELO]]&amp;".jpg"</f>
        <v>imágenes/1-FOTOS_IMAGENES/partes/Teclado/HyperX Alloy FPS Pro.jpg</v>
      </c>
    </row>
    <row r="174" spans="1:9" x14ac:dyDescent="0.25">
      <c r="A174" s="1">
        <v>172</v>
      </c>
      <c r="B174" s="1" t="s">
        <v>140</v>
      </c>
      <c r="C174" s="1" t="s">
        <v>315</v>
      </c>
      <c r="D174" s="1" t="s">
        <v>317</v>
      </c>
      <c r="E174" s="4" t="s">
        <v>318</v>
      </c>
      <c r="F174" s="1" t="s">
        <v>319</v>
      </c>
      <c r="G174" s="1"/>
      <c r="H174" s="1">
        <v>5</v>
      </c>
      <c r="I174" s="5" t="str">
        <f>"imágenes/1-FOTOS_IMAGENES/partes/Teclado/"&amp;Tabla1345[[#This Row],[MARCA_MODELO]]&amp;".jpg"</f>
        <v>imágenes/1-FOTOS_IMAGENES/partes/Teclado/Logitech G915 TKL.jpg</v>
      </c>
    </row>
    <row r="175" spans="1:9" x14ac:dyDescent="0.25">
      <c r="A175" s="1">
        <v>173</v>
      </c>
      <c r="B175" s="1" t="s">
        <v>140</v>
      </c>
      <c r="C175" s="1" t="s">
        <v>315</v>
      </c>
      <c r="D175" s="1" t="s">
        <v>470</v>
      </c>
      <c r="E175" s="4" t="s">
        <v>471</v>
      </c>
      <c r="F175" s="1" t="s">
        <v>428</v>
      </c>
      <c r="G175" s="1"/>
      <c r="H175" s="1">
        <v>22</v>
      </c>
      <c r="I175" s="5" t="str">
        <f>"imágenes/1-FOTOS_IMAGENES/partes/Teclado/"&amp;Tabla1345[[#This Row],[MARCA_MODELO]]&amp;".jpg"</f>
        <v>imágenes/1-FOTOS_IMAGENES/partes/Teclado/Redragon K552RGB.jpg</v>
      </c>
    </row>
    <row r="176" spans="1:9" x14ac:dyDescent="0.25">
      <c r="A176" s="1">
        <v>174</v>
      </c>
      <c r="B176" s="1" t="s">
        <v>140</v>
      </c>
      <c r="C176" s="1" t="s">
        <v>315</v>
      </c>
      <c r="D176" s="1" t="s">
        <v>472</v>
      </c>
      <c r="E176" s="4" t="s">
        <v>473</v>
      </c>
      <c r="F176" s="1" t="s">
        <v>474</v>
      </c>
      <c r="G176" s="1"/>
      <c r="H176" s="1">
        <v>16</v>
      </c>
      <c r="I176" s="5" t="str">
        <f>"imágenes/1-FOTOS_IMAGENES/partes/Teclado/"&amp;Tabla1345[[#This Row],[MARCA_MODELO]]&amp;".jpg"</f>
        <v>imágenes/1-FOTOS_IMAGENES/partes/Teclado/Havit HV-KB390L.jpg</v>
      </c>
    </row>
    <row r="177" spans="1:9" x14ac:dyDescent="0.25">
      <c r="A177" s="1">
        <v>175</v>
      </c>
      <c r="B177" s="1" t="s">
        <v>139</v>
      </c>
      <c r="C177" s="1" t="s">
        <v>320</v>
      </c>
      <c r="D177" s="1" t="s">
        <v>406</v>
      </c>
      <c r="E177" s="4" t="s">
        <v>407</v>
      </c>
      <c r="F177" s="1" t="s">
        <v>340</v>
      </c>
      <c r="G177" s="1"/>
      <c r="H177" s="1">
        <v>25</v>
      </c>
      <c r="I177" s="5" t="str">
        <f>"imágenes/1-FOTOS_IMAGENES/partes/Audífonos/"&amp;Tabla1345[[#This Row],[MARCA_MODELO]]&amp;" (2).jpg"</f>
        <v>imágenes/1-FOTOS_IMAGENES/partes/Audífonos/Audio-Technica ATH-M50x (2).jpg</v>
      </c>
    </row>
    <row r="178" spans="1:9" x14ac:dyDescent="0.25">
      <c r="A178" s="1">
        <v>176</v>
      </c>
      <c r="B178" s="1" t="s">
        <v>139</v>
      </c>
      <c r="C178" s="1" t="s">
        <v>320</v>
      </c>
      <c r="D178" s="1" t="s">
        <v>321</v>
      </c>
      <c r="E178" s="4" t="s">
        <v>322</v>
      </c>
      <c r="F178" s="1" t="s">
        <v>323</v>
      </c>
      <c r="G178" s="1"/>
      <c r="H178" s="1">
        <v>13</v>
      </c>
      <c r="I178" s="5" t="str">
        <f>"imágenes/1-FOTOS_IMAGENES/partes/Audífonos/"&amp;Tabla1345[[#This Row],[MARCA_MODELO]]&amp;".jpg"</f>
        <v>imágenes/1-FOTOS_IMAGENES/partes/Audífonos/Bose QuietComfort 35 II.jpg</v>
      </c>
    </row>
    <row r="179" spans="1:9" x14ac:dyDescent="0.25">
      <c r="A179" s="1">
        <v>177</v>
      </c>
      <c r="B179" s="1" t="s">
        <v>139</v>
      </c>
      <c r="C179" s="1" t="s">
        <v>320</v>
      </c>
      <c r="D179" s="1" t="s">
        <v>394</v>
      </c>
      <c r="E179" s="4" t="s">
        <v>395</v>
      </c>
      <c r="F179" s="1" t="s">
        <v>343</v>
      </c>
      <c r="G179" s="1"/>
      <c r="H179" s="1">
        <v>9</v>
      </c>
      <c r="I179" s="5" t="str">
        <f>"imágenes/1-FOTOS_IMAGENES/partes/Audífonos/"&amp;Tabla1345[[#This Row],[MARCA_MODELO]]&amp;" (2).jpg"</f>
        <v>imágenes/1-FOTOS_IMAGENES/partes/Audífonos/HyperX Cloud Alpha S (2).jpg</v>
      </c>
    </row>
    <row r="180" spans="1:9" x14ac:dyDescent="0.25">
      <c r="A180" s="1">
        <v>178</v>
      </c>
      <c r="B180" s="1" t="s">
        <v>139</v>
      </c>
      <c r="C180" s="1" t="s">
        <v>320</v>
      </c>
      <c r="D180" s="1" t="s">
        <v>375</v>
      </c>
      <c r="E180" s="4" t="s">
        <v>376</v>
      </c>
      <c r="F180" s="1" t="s">
        <v>340</v>
      </c>
      <c r="G180" s="1"/>
      <c r="H180" s="1">
        <v>17</v>
      </c>
      <c r="I180" s="5" t="str">
        <f>"imágenes/1-FOTOS_IMAGENES/partes/Audífonos/"&amp;Tabla1345[[#This Row],[MARCA_MODELO]]&amp;".jpg"</f>
        <v>imágenes/1-FOTOS_IMAGENES/partes/Audífonos/SteelSeries Arctis 7P.jpg</v>
      </c>
    </row>
    <row r="181" spans="1:9" x14ac:dyDescent="0.25">
      <c r="A181" s="1">
        <v>179</v>
      </c>
      <c r="B181" s="1" t="s">
        <v>139</v>
      </c>
      <c r="C181" s="1" t="s">
        <v>336</v>
      </c>
      <c r="D181" s="1" t="s">
        <v>415</v>
      </c>
      <c r="E181" s="4" t="s">
        <v>416</v>
      </c>
      <c r="F181" s="1" t="s">
        <v>334</v>
      </c>
      <c r="G181" s="1"/>
      <c r="H181" s="1">
        <v>18</v>
      </c>
      <c r="I181" s="5" t="str">
        <f>"imágenes/1-FOTOS_IMAGENES/partes/Disco Duro/"&amp;Tabla1345[[#This Row],[MARCA_MODELO]]&amp;" (2).jpg"</f>
        <v>imágenes/1-FOTOS_IMAGENES/partes/Disco Duro/Crucial MX500 2TB SATA SSD (2).jpg</v>
      </c>
    </row>
    <row r="182" spans="1:9" x14ac:dyDescent="0.25">
      <c r="A182" s="1">
        <v>180</v>
      </c>
      <c r="B182" s="1" t="s">
        <v>139</v>
      </c>
      <c r="C182" s="1" t="s">
        <v>336</v>
      </c>
      <c r="D182" s="1" t="s">
        <v>399</v>
      </c>
      <c r="E182" s="4" t="s">
        <v>400</v>
      </c>
      <c r="F182" s="1" t="s">
        <v>319</v>
      </c>
      <c r="G182" s="1"/>
      <c r="H182" s="1">
        <v>15</v>
      </c>
      <c r="I182" s="5" t="str">
        <f>"imágenes/1-FOTOS_IMAGENES/partes/Disco Duro/"&amp;Tabla1345[[#This Row],[MARCA_MODELO]]&amp;" (2).jpg"</f>
        <v>imágenes/1-FOTOS_IMAGENES/partes/Disco Duro/Samsung 980 PRO 1TB NVMe SSD (2).jpg</v>
      </c>
    </row>
    <row r="183" spans="1:9" x14ac:dyDescent="0.25">
      <c r="A183" s="1">
        <v>181</v>
      </c>
      <c r="B183" s="1" t="s">
        <v>139</v>
      </c>
      <c r="C183" s="1" t="s">
        <v>336</v>
      </c>
      <c r="D183" s="1" t="s">
        <v>337</v>
      </c>
      <c r="E183" s="4" t="s">
        <v>338</v>
      </c>
      <c r="F183" s="1" t="s">
        <v>313</v>
      </c>
      <c r="G183" s="1"/>
      <c r="H183" s="1">
        <v>20</v>
      </c>
      <c r="I183" s="5" t="str">
        <f>"imágenes/1-FOTOS_IMAGENES/partes/Disco Duro/"&amp;Tabla1345[[#This Row],[MARCA_MODELO]]&amp;" (2).jpg"</f>
        <v>imágenes/1-FOTOS_IMAGENES/partes/Disco Duro/Seagate BarraCuda 4TB (2).jpg</v>
      </c>
    </row>
    <row r="184" spans="1:9" x14ac:dyDescent="0.25">
      <c r="A184" s="1">
        <v>182</v>
      </c>
      <c r="B184" s="1" t="s">
        <v>139</v>
      </c>
      <c r="C184" s="1" t="s">
        <v>336</v>
      </c>
      <c r="D184" s="1" t="s">
        <v>386</v>
      </c>
      <c r="E184" s="4" t="s">
        <v>387</v>
      </c>
      <c r="F184" s="1" t="s">
        <v>350</v>
      </c>
      <c r="G184" s="1"/>
      <c r="H184" s="1">
        <v>12</v>
      </c>
      <c r="I184" s="5" t="str">
        <f>"imágenes/1-FOTOS_IMAGENES/partes/Disco Duro/"&amp;Tabla1345[[#This Row],[MARCA_MODELO]]&amp;" (2).jpg"</f>
        <v>imágenes/1-FOTOS_IMAGENES/partes/Disco Duro/WD BlueSN550 1TB NVMe SSD (2).jpg</v>
      </c>
    </row>
    <row r="185" spans="1:9" x14ac:dyDescent="0.25">
      <c r="A185" s="1">
        <v>183</v>
      </c>
      <c r="B185" s="1" t="s">
        <v>139</v>
      </c>
      <c r="C185" s="1" t="s">
        <v>331</v>
      </c>
      <c r="D185" s="1" t="s">
        <v>397</v>
      </c>
      <c r="E185" s="4" t="s">
        <v>398</v>
      </c>
      <c r="F185" s="1" t="s">
        <v>357</v>
      </c>
      <c r="G185" s="1"/>
      <c r="H185" s="1">
        <v>14</v>
      </c>
      <c r="I185" s="5" t="str">
        <f>"imágenes/1-FOTOS_IMAGENES/partes/Memoria RAM/"&amp;Tabla1345[[#This Row],[MARCA_MODELO]]&amp;".jpg"</f>
        <v>imágenes/1-FOTOS_IMAGENES/partes/Memoria RAM/Corsair Dominator Platinum RGB 32GB (2x16GB) DDR4 4000.jpg</v>
      </c>
    </row>
    <row r="186" spans="1:9" x14ac:dyDescent="0.25">
      <c r="A186" s="1">
        <v>184</v>
      </c>
      <c r="B186" s="1" t="s">
        <v>139</v>
      </c>
      <c r="C186" s="1" t="s">
        <v>331</v>
      </c>
      <c r="D186" s="1" t="s">
        <v>382</v>
      </c>
      <c r="E186" s="4" t="s">
        <v>383</v>
      </c>
      <c r="F186" s="1" t="s">
        <v>384</v>
      </c>
      <c r="G186" s="1"/>
      <c r="H186" s="1">
        <v>3</v>
      </c>
      <c r="I186" s="5" t="str">
        <f>"imágenes/1-FOTOS_IMAGENES/partes/Memoria RAM/"&amp;Tabla1345[[#This Row],[MARCA_MODELO]]&amp;".jpg"</f>
        <v>imágenes/1-FOTOS_IMAGENES/partes/Memoria RAM/Corsair Vengeance LPX 64GB (2x32GB) DDR4 3200.jpg</v>
      </c>
    </row>
    <row r="187" spans="1:9" x14ac:dyDescent="0.25">
      <c r="A187" s="1">
        <v>185</v>
      </c>
      <c r="B187" s="1" t="s">
        <v>139</v>
      </c>
      <c r="C187" s="1" t="s">
        <v>331</v>
      </c>
      <c r="D187" s="1" t="s">
        <v>332</v>
      </c>
      <c r="E187" s="4" t="s">
        <v>333</v>
      </c>
      <c r="F187" s="1" t="s">
        <v>334</v>
      </c>
      <c r="G187" s="1"/>
      <c r="H187" s="1">
        <v>5</v>
      </c>
      <c r="I187" s="5" t="str">
        <f>"imágenes/1-FOTOS_IMAGENES/partes/Memoria RAM/"&amp;Tabla1345[[#This Row],[MARCA_MODELO]]&amp;".jpg"</f>
        <v>imágenes/1-FOTOS_IMAGENES/partes/Memoria RAM/Corsair Vengeance RGB Pro 32GB (2x16GB) DDR4 3600.jpg</v>
      </c>
    </row>
    <row r="188" spans="1:9" x14ac:dyDescent="0.25">
      <c r="A188" s="1">
        <v>186</v>
      </c>
      <c r="B188" s="1" t="s">
        <v>139</v>
      </c>
      <c r="C188" s="1" t="s">
        <v>331</v>
      </c>
      <c r="D188" s="1" t="s">
        <v>412</v>
      </c>
      <c r="E188" s="4" t="s">
        <v>413</v>
      </c>
      <c r="F188" s="1" t="s">
        <v>414</v>
      </c>
      <c r="G188" s="1"/>
      <c r="H188" s="1">
        <v>1</v>
      </c>
      <c r="I188" s="5" t="str">
        <f>"imágenes/1-FOTOS_IMAGENES/partes/Memoria RAM/"&amp;Tabla1345[[#This Row],[MARCA_MODELO]]&amp;".jpg"</f>
        <v>imágenes/1-FOTOS_IMAGENES/partes/Memoria RAM/Kingston HyperX Fury RGB 32GB (2x16GB) DDR4 3200.jpg</v>
      </c>
    </row>
    <row r="189" spans="1:9" x14ac:dyDescent="0.25">
      <c r="A189" s="1">
        <v>187</v>
      </c>
      <c r="B189" s="1" t="s">
        <v>139</v>
      </c>
      <c r="C189" s="1" t="s">
        <v>331</v>
      </c>
      <c r="D189" s="1" t="s">
        <v>451</v>
      </c>
      <c r="E189" s="4" t="s">
        <v>452</v>
      </c>
      <c r="F189" s="1" t="s">
        <v>350</v>
      </c>
      <c r="G189" s="1"/>
      <c r="H189" s="1">
        <v>22</v>
      </c>
      <c r="I189" s="5" t="str">
        <f>"imágenes/1-FOTOS_IMAGENES/partes/Memoria RAM/"&amp;Tabla1345[[#This Row],[MARCA_MODELO]]&amp;".jpg"</f>
        <v>imágenes/1-FOTOS_IMAGENES/partes/Memoria RAM/Corsair Vengeance RGB Pro 16GB (2 x 8GB) DDR4 3200.jpg</v>
      </c>
    </row>
    <row r="190" spans="1:9" x14ac:dyDescent="0.25">
      <c r="A190" s="1">
        <v>188</v>
      </c>
      <c r="B190" s="1" t="s">
        <v>139</v>
      </c>
      <c r="C190" s="1" t="s">
        <v>331</v>
      </c>
      <c r="D190" s="1" t="s">
        <v>466</v>
      </c>
      <c r="E190" s="4" t="s">
        <v>467</v>
      </c>
      <c r="F190" s="1" t="s">
        <v>330</v>
      </c>
      <c r="G190" s="1"/>
      <c r="H190" s="1">
        <v>25</v>
      </c>
      <c r="I190" s="5" t="str">
        <f>"imágenes/1-FOTOS_IMAGENES/partes/Memoria RAM/"&amp;Tabla1345[[#This Row],[MARCA_MODELO]]&amp;".jpg"</f>
        <v>imágenes/1-FOTOS_IMAGENES/partes/Memoria RAM/Kingston HyperX Predator RGB 64GB (4 x 16GB) DDR4 3200.jpg</v>
      </c>
    </row>
    <row r="191" spans="1:9" x14ac:dyDescent="0.25">
      <c r="A191" s="1">
        <v>189</v>
      </c>
      <c r="B191" s="1" t="s">
        <v>139</v>
      </c>
      <c r="C191" s="1" t="s">
        <v>310</v>
      </c>
      <c r="D191" s="1" t="s">
        <v>402</v>
      </c>
      <c r="E191" s="4" t="s">
        <v>403</v>
      </c>
      <c r="F191" s="1" t="s">
        <v>370</v>
      </c>
      <c r="G191" s="1"/>
      <c r="H191" s="1">
        <v>21</v>
      </c>
      <c r="I191" s="5" t="str">
        <f>"imágenes/1-FOTOS_IMAGENES/partes/Mouse/"&amp;Tabla1345[[#This Row],[MARCA_MODELO]]&amp;".jpg"</f>
        <v>imágenes/1-FOTOS_IMAGENES/partes/Mouse/Corsair Harpoon RGB Wireless.jpg</v>
      </c>
    </row>
    <row r="192" spans="1:9" x14ac:dyDescent="0.25">
      <c r="A192" s="1">
        <v>190</v>
      </c>
      <c r="B192" s="1" t="s">
        <v>139</v>
      </c>
      <c r="C192" s="1" t="s">
        <v>310</v>
      </c>
      <c r="D192" s="1" t="s">
        <v>368</v>
      </c>
      <c r="E192" s="4" t="s">
        <v>369</v>
      </c>
      <c r="F192" s="1" t="s">
        <v>370</v>
      </c>
      <c r="G192" s="1"/>
      <c r="H192" s="1">
        <v>23</v>
      </c>
      <c r="I192" s="5" t="str">
        <f>"imágenes/1-FOTOS_IMAGENES/partes/Mouse/"&amp;Tabla1345[[#This Row],[MARCA_MODELO]]&amp;".jpg"</f>
        <v>imágenes/1-FOTOS_IMAGENES/partes/Mouse/Logitech G305 Lightspeed.jpg</v>
      </c>
    </row>
    <row r="193" spans="1:9" x14ac:dyDescent="0.25">
      <c r="A193" s="1">
        <v>191</v>
      </c>
      <c r="B193" s="1" t="s">
        <v>139</v>
      </c>
      <c r="C193" s="1" t="s">
        <v>310</v>
      </c>
      <c r="D193" s="1" t="s">
        <v>392</v>
      </c>
      <c r="E193" s="4" t="s">
        <v>393</v>
      </c>
      <c r="F193" s="1" t="s">
        <v>344</v>
      </c>
      <c r="G193" s="1"/>
      <c r="H193" s="1">
        <v>17</v>
      </c>
      <c r="I193" s="5" t="str">
        <f>"imágenes/1-FOTOS_IMAGENES/partes/Mouse/"&amp;Tabla1345[[#This Row],[MARCA_MODELO]]&amp;".jpg"</f>
        <v>imágenes/1-FOTOS_IMAGENES/partes/Mouse/Logitech G502 HERO.jpg</v>
      </c>
    </row>
    <row r="194" spans="1:9" x14ac:dyDescent="0.25">
      <c r="A194" s="1">
        <v>192</v>
      </c>
      <c r="B194" s="1" t="s">
        <v>139</v>
      </c>
      <c r="C194" s="1" t="s">
        <v>310</v>
      </c>
      <c r="D194" s="1" t="s">
        <v>311</v>
      </c>
      <c r="E194" s="4" t="s">
        <v>312</v>
      </c>
      <c r="F194" s="1" t="s">
        <v>313</v>
      </c>
      <c r="G194" s="1"/>
      <c r="H194" s="1">
        <v>19</v>
      </c>
      <c r="I194" s="5" t="str">
        <f>"imágenes/1-FOTOS_IMAGENES/partes/Mouse/"&amp;Tabla1345[[#This Row],[MARCA_MODELO]]&amp;".jpg"</f>
        <v>imágenes/1-FOTOS_IMAGENES/partes/Mouse/Logitech MX Master 3.jpg</v>
      </c>
    </row>
    <row r="195" spans="1:9" x14ac:dyDescent="0.25">
      <c r="A195" s="1">
        <v>193</v>
      </c>
      <c r="B195" s="1" t="s">
        <v>139</v>
      </c>
      <c r="C195" s="1" t="s">
        <v>310</v>
      </c>
      <c r="D195" s="1" t="s">
        <v>392</v>
      </c>
      <c r="E195" s="4" t="s">
        <v>438</v>
      </c>
      <c r="F195" s="1" t="s">
        <v>344</v>
      </c>
      <c r="G195" s="1"/>
      <c r="H195" s="1">
        <v>20</v>
      </c>
      <c r="I195" s="5" t="str">
        <f>"imágenes/1-FOTOS_IMAGENES/partes/Mouse/"&amp;Tabla1345[[#This Row],[MARCA_MODELO]]&amp;".jpg"</f>
        <v>imágenes/1-FOTOS_IMAGENES/partes/Mouse/Logitech G502 HERO.jpg</v>
      </c>
    </row>
    <row r="196" spans="1:9" x14ac:dyDescent="0.25">
      <c r="A196" s="1">
        <v>194</v>
      </c>
      <c r="B196" s="1" t="s">
        <v>139</v>
      </c>
      <c r="C196" s="1" t="s">
        <v>310</v>
      </c>
      <c r="D196" s="1" t="s">
        <v>455</v>
      </c>
      <c r="E196" s="4" t="s">
        <v>456</v>
      </c>
      <c r="F196" s="1" t="s">
        <v>370</v>
      </c>
      <c r="G196" s="1"/>
      <c r="H196" s="1">
        <v>2</v>
      </c>
      <c r="I196" s="5" t="str">
        <f>"imágenes/1-FOTOS_IMAGENES/partes/Mouse/"&amp;Tabla1345[[#This Row],[MARCA_MODELO]]&amp;".jpg"</f>
        <v>imágenes/1-FOTOS_IMAGENES/partes/Mouse/Cooler Master MM720.jpg</v>
      </c>
    </row>
    <row r="197" spans="1:9" x14ac:dyDescent="0.25">
      <c r="A197" s="1">
        <v>195</v>
      </c>
      <c r="B197" s="1" t="s">
        <v>139</v>
      </c>
      <c r="C197" s="1" t="s">
        <v>310</v>
      </c>
      <c r="D197" s="1" t="s">
        <v>475</v>
      </c>
      <c r="E197" s="4" t="s">
        <v>476</v>
      </c>
      <c r="F197" s="1" t="s">
        <v>428</v>
      </c>
      <c r="G197" s="1"/>
      <c r="H197" s="1">
        <v>12</v>
      </c>
      <c r="I197" s="5" t="str">
        <f>"imágenes/1-FOTOS_IMAGENES/partes/Mouse/"&amp;Tabla1345[[#This Row],[MARCA_MODELO]]&amp;".jpg"</f>
        <v>imágenes/1-FOTOS_IMAGENES/partes/Mouse/Logitech G203 LIGHTSYNC.jpg</v>
      </c>
    </row>
    <row r="198" spans="1:9" x14ac:dyDescent="0.25">
      <c r="A198" s="1">
        <v>196</v>
      </c>
      <c r="B198" s="1" t="s">
        <v>139</v>
      </c>
      <c r="C198" s="1" t="s">
        <v>310</v>
      </c>
      <c r="D198" s="1" t="s">
        <v>402</v>
      </c>
      <c r="E198" s="4" t="s">
        <v>487</v>
      </c>
      <c r="F198" s="1" t="s">
        <v>370</v>
      </c>
      <c r="G198" s="1"/>
      <c r="H198" s="1">
        <v>3</v>
      </c>
      <c r="I198" s="5" t="str">
        <f>"imágenes/1-FOTOS_IMAGENES/partes/Mouse/"&amp;Tabla1345[[#This Row],[MARCA_MODELO]]&amp;".jpg"</f>
        <v>imágenes/1-FOTOS_IMAGENES/partes/Mouse/Corsair Harpoon RGB Wireless.jpg</v>
      </c>
    </row>
    <row r="199" spans="1:9" x14ac:dyDescent="0.25">
      <c r="A199" s="1">
        <v>197</v>
      </c>
      <c r="B199" s="1" t="s">
        <v>138</v>
      </c>
      <c r="C199" s="1" t="s">
        <v>320</v>
      </c>
      <c r="D199" s="1" t="s">
        <v>406</v>
      </c>
      <c r="E199" s="4" t="s">
        <v>407</v>
      </c>
      <c r="F199" s="1" t="s">
        <v>340</v>
      </c>
      <c r="G199" s="1"/>
      <c r="H199" s="1">
        <v>5</v>
      </c>
      <c r="I199" s="5" t="str">
        <f>"imágenes/1-FOTOS_IMAGENES/partes/Audífonos/"&amp;Tabla1345[[#This Row],[MARCA_MODELO]]&amp;" (2).jpg"</f>
        <v>imágenes/1-FOTOS_IMAGENES/partes/Audífonos/Audio-Technica ATH-M50x (2).jpg</v>
      </c>
    </row>
    <row r="200" spans="1:9" x14ac:dyDescent="0.25">
      <c r="A200" s="1">
        <v>198</v>
      </c>
      <c r="B200" s="1" t="s">
        <v>138</v>
      </c>
      <c r="C200" s="1" t="s">
        <v>320</v>
      </c>
      <c r="D200" s="1" t="s">
        <v>321</v>
      </c>
      <c r="E200" s="4" t="s">
        <v>322</v>
      </c>
      <c r="F200" s="1" t="s">
        <v>323</v>
      </c>
      <c r="G200" s="1"/>
      <c r="H200" s="1">
        <v>24</v>
      </c>
      <c r="I200" s="5" t="str">
        <f>"imágenes/1-FOTOS_IMAGENES/partes/Audífonos/"&amp;Tabla1345[[#This Row],[MARCA_MODELO]]&amp;".jpg"</f>
        <v>imágenes/1-FOTOS_IMAGENES/partes/Audífonos/Bose QuietComfort 35 II.jpg</v>
      </c>
    </row>
    <row r="201" spans="1:9" x14ac:dyDescent="0.25">
      <c r="A201" s="1">
        <v>199</v>
      </c>
      <c r="B201" s="1" t="s">
        <v>138</v>
      </c>
      <c r="C201" s="1" t="s">
        <v>320</v>
      </c>
      <c r="D201" s="1" t="s">
        <v>394</v>
      </c>
      <c r="E201" s="4" t="s">
        <v>395</v>
      </c>
      <c r="F201" s="1" t="s">
        <v>343</v>
      </c>
      <c r="G201" s="1"/>
      <c r="H201" s="1">
        <v>8</v>
      </c>
      <c r="I201" s="5" t="str">
        <f>"imágenes/1-FOTOS_IMAGENES/partes/Audífonos/"&amp;Tabla1345[[#This Row],[MARCA_MODELO]]&amp;" (2).jpg"</f>
        <v>imágenes/1-FOTOS_IMAGENES/partes/Audífonos/HyperX Cloud Alpha S (2).jpg</v>
      </c>
    </row>
    <row r="202" spans="1:9" x14ac:dyDescent="0.25">
      <c r="A202" s="1">
        <v>200</v>
      </c>
      <c r="B202" s="1" t="s">
        <v>138</v>
      </c>
      <c r="C202" s="1" t="s">
        <v>320</v>
      </c>
      <c r="D202" s="1" t="s">
        <v>375</v>
      </c>
      <c r="E202" s="4" t="s">
        <v>376</v>
      </c>
      <c r="F202" s="1" t="s">
        <v>340</v>
      </c>
      <c r="G202" s="1"/>
      <c r="H202" s="1">
        <v>22</v>
      </c>
      <c r="I202" s="5" t="str">
        <f>"imágenes/1-FOTOS_IMAGENES/partes/Audífonos/"&amp;Tabla1345[[#This Row],[MARCA_MODELO]]&amp;".jpg"</f>
        <v>imágenes/1-FOTOS_IMAGENES/partes/Audífonos/SteelSeries Arctis 7P.jpg</v>
      </c>
    </row>
    <row r="203" spans="1:9" x14ac:dyDescent="0.25">
      <c r="A203" s="1">
        <v>201</v>
      </c>
      <c r="B203" s="1" t="s">
        <v>138</v>
      </c>
      <c r="C203" s="1" t="s">
        <v>303</v>
      </c>
      <c r="D203" s="1" t="s">
        <v>364</v>
      </c>
      <c r="E203" s="4" t="s">
        <v>401</v>
      </c>
      <c r="F203" s="1" t="s">
        <v>365</v>
      </c>
      <c r="G203" s="1"/>
      <c r="H203" s="1">
        <v>13</v>
      </c>
      <c r="I203" s="5" t="str">
        <f>"imágenes/1-FOTOS_IMAGENES/partes/Monitor/"&amp;Tabla1345[[#This Row],[MARCA_MODELO]]&amp;".jpg"</f>
        <v>imágenes/1-FOTOS_IMAGENES/partes/Monitor/AOC C24G1.jpg</v>
      </c>
    </row>
    <row r="204" spans="1:9" x14ac:dyDescent="0.25">
      <c r="A204" s="1">
        <v>202</v>
      </c>
      <c r="B204" s="1" t="s">
        <v>138</v>
      </c>
      <c r="C204" s="1" t="s">
        <v>303</v>
      </c>
      <c r="D204" s="1" t="s">
        <v>362</v>
      </c>
      <c r="E204" s="4" t="s">
        <v>363</v>
      </c>
      <c r="F204" s="1" t="s">
        <v>316</v>
      </c>
      <c r="G204" s="1"/>
      <c r="H204" s="1">
        <v>9</v>
      </c>
      <c r="I204" s="5" t="str">
        <f>"imágenes/1-FOTOS_IMAGENES/partes/Monitor/"&amp;Tabla1345[[#This Row],[MARCA_MODELO]]&amp;".jpg"</f>
        <v>imágenes/1-FOTOS_IMAGENES/partes/Monitor/ASUS TUF Gaming VG249Q1R.jpg</v>
      </c>
    </row>
    <row r="205" spans="1:9" x14ac:dyDescent="0.25">
      <c r="A205" s="1">
        <v>203</v>
      </c>
      <c r="B205" s="1" t="s">
        <v>138</v>
      </c>
      <c r="C205" s="1" t="s">
        <v>303</v>
      </c>
      <c r="D205" s="1" t="s">
        <v>366</v>
      </c>
      <c r="E205" s="4" t="s">
        <v>367</v>
      </c>
      <c r="F205" s="1" t="s">
        <v>343</v>
      </c>
      <c r="G205" s="1"/>
      <c r="H205" s="1">
        <v>17</v>
      </c>
      <c r="I205" s="5" t="str">
        <f>"imágenes/1-FOTOS_IMAGENES/partes/Monitor/"&amp;Tabla1345[[#This Row],[MARCA_MODELO]]&amp;".jpg"</f>
        <v>imágenes/1-FOTOS_IMAGENES/partes/Monitor/HP VH240a.jpg</v>
      </c>
    </row>
    <row r="206" spans="1:9" x14ac:dyDescent="0.25">
      <c r="A206" s="1">
        <v>204</v>
      </c>
      <c r="B206" s="1" t="s">
        <v>138</v>
      </c>
      <c r="C206" s="1" t="s">
        <v>303</v>
      </c>
      <c r="D206" s="1" t="s">
        <v>307</v>
      </c>
      <c r="E206" s="4" t="s">
        <v>308</v>
      </c>
      <c r="F206" s="1" t="s">
        <v>309</v>
      </c>
      <c r="G206" s="1"/>
      <c r="H206" s="1">
        <v>19</v>
      </c>
      <c r="I206" s="5" t="str">
        <f>"imágenes/1-FOTOS_IMAGENES/partes/Monitor/"&amp;Tabla1345[[#This Row],[MARCA_MODELO]]&amp;".jpg"</f>
        <v>imágenes/1-FOTOS_IMAGENES/partes/Monitor/LG 27GL83A-B.jpg</v>
      </c>
    </row>
    <row r="207" spans="1:9" x14ac:dyDescent="0.25">
      <c r="A207" s="1">
        <v>205</v>
      </c>
      <c r="B207" s="1" t="s">
        <v>138</v>
      </c>
      <c r="C207" s="1" t="s">
        <v>303</v>
      </c>
      <c r="D207" s="1" t="s">
        <v>304</v>
      </c>
      <c r="E207" s="4" t="s">
        <v>305</v>
      </c>
      <c r="F207" s="1" t="s">
        <v>306</v>
      </c>
      <c r="G207" s="1"/>
      <c r="H207" s="1">
        <v>18</v>
      </c>
      <c r="I207" s="5" t="str">
        <f>"imágenes/1-FOTOS_IMAGENES/partes/Monitor/"&amp;Tabla1345[[#This Row],[MARCA_MODELO]]&amp;".jpg"</f>
        <v>imágenes/1-FOTOS_IMAGENES/partes/Monitor/Samsung S27R350.jpg</v>
      </c>
    </row>
    <row r="208" spans="1:9" x14ac:dyDescent="0.25">
      <c r="A208" s="1">
        <v>206</v>
      </c>
      <c r="B208" s="1" t="s">
        <v>138</v>
      </c>
      <c r="C208" s="1" t="s">
        <v>310</v>
      </c>
      <c r="D208" s="1" t="s">
        <v>402</v>
      </c>
      <c r="E208" s="4" t="s">
        <v>403</v>
      </c>
      <c r="F208" s="1" t="s">
        <v>370</v>
      </c>
      <c r="G208" s="1"/>
      <c r="H208" s="1">
        <v>11</v>
      </c>
      <c r="I208" s="5" t="str">
        <f>"imágenes/1-FOTOS_IMAGENES/partes/Mouse/"&amp;Tabla1345[[#This Row],[MARCA_MODELO]]&amp;".jpg"</f>
        <v>imágenes/1-FOTOS_IMAGENES/partes/Mouse/Corsair Harpoon RGB Wireless.jpg</v>
      </c>
    </row>
    <row r="209" spans="1:9" x14ac:dyDescent="0.25">
      <c r="A209" s="1">
        <v>207</v>
      </c>
      <c r="B209" s="1" t="s">
        <v>138</v>
      </c>
      <c r="C209" s="1" t="s">
        <v>310</v>
      </c>
      <c r="D209" s="1" t="s">
        <v>368</v>
      </c>
      <c r="E209" s="4" t="s">
        <v>369</v>
      </c>
      <c r="F209" s="1" t="s">
        <v>370</v>
      </c>
      <c r="G209" s="1"/>
      <c r="H209" s="1">
        <v>15</v>
      </c>
      <c r="I209" s="5" t="str">
        <f>"imágenes/1-FOTOS_IMAGENES/partes/Mouse/"&amp;Tabla1345[[#This Row],[MARCA_MODELO]]&amp;".jpg"</f>
        <v>imágenes/1-FOTOS_IMAGENES/partes/Mouse/Logitech G305 Lightspeed.jpg</v>
      </c>
    </row>
    <row r="210" spans="1:9" x14ac:dyDescent="0.25">
      <c r="A210" s="1">
        <v>208</v>
      </c>
      <c r="B210" s="1" t="s">
        <v>138</v>
      </c>
      <c r="C210" s="1" t="s">
        <v>310</v>
      </c>
      <c r="D210" s="1" t="s">
        <v>392</v>
      </c>
      <c r="E210" s="4" t="s">
        <v>393</v>
      </c>
      <c r="F210" s="1" t="s">
        <v>344</v>
      </c>
      <c r="G210" s="1"/>
      <c r="H210" s="1">
        <v>20</v>
      </c>
      <c r="I210" s="5" t="str">
        <f>"imágenes/1-FOTOS_IMAGENES/partes/Mouse/"&amp;Tabla1345[[#This Row],[MARCA_MODELO]]&amp;".jpg"</f>
        <v>imágenes/1-FOTOS_IMAGENES/partes/Mouse/Logitech G502 HERO.jpg</v>
      </c>
    </row>
    <row r="211" spans="1:9" x14ac:dyDescent="0.25">
      <c r="A211" s="1">
        <v>209</v>
      </c>
      <c r="B211" s="1" t="s">
        <v>138</v>
      </c>
      <c r="C211" s="1" t="s">
        <v>310</v>
      </c>
      <c r="D211" s="1" t="s">
        <v>311</v>
      </c>
      <c r="E211" s="4" t="s">
        <v>312</v>
      </c>
      <c r="F211" s="1" t="s">
        <v>313</v>
      </c>
      <c r="G211" s="1"/>
      <c r="H211" s="1">
        <v>6</v>
      </c>
      <c r="I211" s="5" t="str">
        <f>"imágenes/1-FOTOS_IMAGENES/partes/Mouse/"&amp;Tabla1345[[#This Row],[MARCA_MODELO]]&amp;".jpg"</f>
        <v>imágenes/1-FOTOS_IMAGENES/partes/Mouse/Logitech MX Master 3.jpg</v>
      </c>
    </row>
    <row r="212" spans="1:9" x14ac:dyDescent="0.25">
      <c r="A212" s="1">
        <v>210</v>
      </c>
      <c r="B212" s="1" t="s">
        <v>138</v>
      </c>
      <c r="C212" s="1" t="s">
        <v>310</v>
      </c>
      <c r="D212" s="1" t="s">
        <v>392</v>
      </c>
      <c r="E212" s="4" t="s">
        <v>438</v>
      </c>
      <c r="F212" s="1" t="s">
        <v>344</v>
      </c>
      <c r="G212" s="1"/>
      <c r="H212" s="1">
        <v>14</v>
      </c>
      <c r="I212" s="5" t="str">
        <f>"imágenes/1-FOTOS_IMAGENES/partes/Mouse/"&amp;Tabla1345[[#This Row],[MARCA_MODELO]]&amp;".jpg"</f>
        <v>imágenes/1-FOTOS_IMAGENES/partes/Mouse/Logitech G502 HERO.jpg</v>
      </c>
    </row>
    <row r="213" spans="1:9" x14ac:dyDescent="0.25">
      <c r="A213" s="1">
        <v>211</v>
      </c>
      <c r="B213" s="1" t="s">
        <v>138</v>
      </c>
      <c r="C213" s="1" t="s">
        <v>310</v>
      </c>
      <c r="D213" s="1" t="s">
        <v>455</v>
      </c>
      <c r="E213" s="4" t="s">
        <v>456</v>
      </c>
      <c r="F213" s="1" t="s">
        <v>370</v>
      </c>
      <c r="G213" s="1"/>
      <c r="H213" s="1">
        <v>5</v>
      </c>
      <c r="I213" s="5" t="str">
        <f>"imágenes/1-FOTOS_IMAGENES/partes/Mouse/"&amp;Tabla1345[[#This Row],[MARCA_MODELO]]&amp;".jpg"</f>
        <v>imágenes/1-FOTOS_IMAGENES/partes/Mouse/Cooler Master MM720.jpg</v>
      </c>
    </row>
    <row r="214" spans="1:9" x14ac:dyDescent="0.25">
      <c r="A214" s="1">
        <v>212</v>
      </c>
      <c r="B214" s="1" t="s">
        <v>138</v>
      </c>
      <c r="C214" s="1" t="s">
        <v>310</v>
      </c>
      <c r="D214" s="1" t="s">
        <v>475</v>
      </c>
      <c r="E214" s="4" t="s">
        <v>476</v>
      </c>
      <c r="F214" s="1" t="s">
        <v>428</v>
      </c>
      <c r="G214" s="1"/>
      <c r="H214" s="1">
        <v>8</v>
      </c>
      <c r="I214" s="5" t="str">
        <f>"imágenes/1-FOTOS_IMAGENES/partes/Mouse/"&amp;Tabla1345[[#This Row],[MARCA_MODELO]]&amp;".jpg"</f>
        <v>imágenes/1-FOTOS_IMAGENES/partes/Mouse/Logitech G203 LIGHTSYNC.jpg</v>
      </c>
    </row>
    <row r="215" spans="1:9" x14ac:dyDescent="0.25">
      <c r="A215" s="1">
        <v>213</v>
      </c>
      <c r="B215" s="1" t="s">
        <v>138</v>
      </c>
      <c r="C215" s="1" t="s">
        <v>310</v>
      </c>
      <c r="D215" s="1" t="s">
        <v>402</v>
      </c>
      <c r="E215" s="4" t="s">
        <v>487</v>
      </c>
      <c r="F215" s="1" t="s">
        <v>370</v>
      </c>
      <c r="G215" s="1"/>
      <c r="H215" s="1">
        <v>1</v>
      </c>
      <c r="I215" s="5" t="str">
        <f>"imágenes/1-FOTOS_IMAGENES/partes/Mouse/"&amp;Tabla1345[[#This Row],[MARCA_MODELO]]&amp;".jpg"</f>
        <v>imágenes/1-FOTOS_IMAGENES/partes/Mouse/Corsair Harpoon RGB Wireless.jpg</v>
      </c>
    </row>
    <row r="216" spans="1:9" x14ac:dyDescent="0.25">
      <c r="A216" s="1">
        <v>214</v>
      </c>
      <c r="B216" s="1" t="s">
        <v>3</v>
      </c>
      <c r="C216" s="1" t="s">
        <v>443</v>
      </c>
      <c r="D216" s="1" t="s">
        <v>446</v>
      </c>
      <c r="E216" s="4" t="s">
        <v>447</v>
      </c>
      <c r="F216" s="1" t="s">
        <v>448</v>
      </c>
      <c r="G216" s="1"/>
      <c r="H216" s="1">
        <v>23</v>
      </c>
      <c r="I216" s="5" t="str">
        <f>"imágenes/1-FOTOS_IMAGENES/partes/Silla/"&amp;Tabla1345[[#This Row],[MARCA_MODELO]]&amp;".jpg"</f>
        <v>imágenes/1-FOTOS_IMAGENES/partes/Silla/Noblechairs Hero Series.jpg</v>
      </c>
    </row>
    <row r="217" spans="1:9" x14ac:dyDescent="0.25">
      <c r="A217" s="1">
        <v>215</v>
      </c>
      <c r="B217" s="1" t="s">
        <v>140</v>
      </c>
      <c r="C217" s="1" t="s">
        <v>443</v>
      </c>
      <c r="D217" s="1" t="s">
        <v>446</v>
      </c>
      <c r="E217" s="4" t="s">
        <v>447</v>
      </c>
      <c r="F217" s="1" t="s">
        <v>448</v>
      </c>
      <c r="G217" s="1"/>
      <c r="H217" s="1">
        <v>21</v>
      </c>
      <c r="I217" s="5" t="str">
        <f>"imágenes/1-FOTOS_IMAGENES/partes/Silla/"&amp;Tabla1345[[#This Row],[MARCA_MODELO]]&amp;".jpg"</f>
        <v>imágenes/1-FOTOS_IMAGENES/partes/Silla/Noblechairs Hero Series.jpg</v>
      </c>
    </row>
    <row r="218" spans="1:9" x14ac:dyDescent="0.25">
      <c r="A218" s="1">
        <v>216</v>
      </c>
      <c r="B218" s="1" t="s">
        <v>138</v>
      </c>
      <c r="C218" s="1" t="s">
        <v>443</v>
      </c>
      <c r="D218" s="1" t="s">
        <v>446</v>
      </c>
      <c r="E218" s="4" t="s">
        <v>447</v>
      </c>
      <c r="F218" s="1" t="s">
        <v>448</v>
      </c>
      <c r="G218" s="1"/>
      <c r="H218" s="1">
        <v>16</v>
      </c>
      <c r="I218" s="5" t="str">
        <f>"imágenes/1-FOTOS_IMAGENES/partes/Silla/"&amp;Tabla1345[[#This Row],[MARCA_MODELO]]&amp;".jpg"</f>
        <v>imágenes/1-FOTOS_IMAGENES/partes/Silla/Noblechairs Hero Series.jpg</v>
      </c>
    </row>
    <row r="219" spans="1:9" x14ac:dyDescent="0.25">
      <c r="A219" s="1">
        <v>217</v>
      </c>
      <c r="B219" s="1" t="s">
        <v>3</v>
      </c>
      <c r="C219" s="1" t="s">
        <v>443</v>
      </c>
      <c r="D219" s="1" t="s">
        <v>431</v>
      </c>
      <c r="E219" s="4" t="s">
        <v>432</v>
      </c>
      <c r="F219" s="1" t="s">
        <v>433</v>
      </c>
      <c r="G219" s="1"/>
      <c r="H219" s="1">
        <v>20</v>
      </c>
      <c r="I219" s="5" t="str">
        <f>"imágenes/1-FOTOS_IMAGENES/partes/Silla/"&amp;Tabla1345[[#This Row],[MARCA_MODELO]]&amp;".jpg"</f>
        <v>imágenes/1-FOTOS_IMAGENES/partes/Silla/AKRacing Masters Series Pro.jpg</v>
      </c>
    </row>
    <row r="220" spans="1:9" x14ac:dyDescent="0.25">
      <c r="A220" s="1">
        <v>218</v>
      </c>
      <c r="B220" s="1" t="s">
        <v>140</v>
      </c>
      <c r="C220" s="1" t="s">
        <v>443</v>
      </c>
      <c r="D220" s="1" t="s">
        <v>431</v>
      </c>
      <c r="E220" s="4" t="s">
        <v>432</v>
      </c>
      <c r="F220" s="1" t="s">
        <v>433</v>
      </c>
      <c r="G220" s="1"/>
      <c r="H220" s="1">
        <v>15</v>
      </c>
      <c r="I220" s="5" t="str">
        <f>"imágenes/1-FOTOS_IMAGENES/partes/Silla/"&amp;Tabla1345[[#This Row],[MARCA_MODELO]]&amp;".jpg"</f>
        <v>imágenes/1-FOTOS_IMAGENES/partes/Silla/AKRacing Masters Series Pro.jpg</v>
      </c>
    </row>
    <row r="221" spans="1:9" x14ac:dyDescent="0.25">
      <c r="A221" s="1">
        <v>219</v>
      </c>
      <c r="B221" s="1" t="s">
        <v>138</v>
      </c>
      <c r="C221" s="1" t="s">
        <v>443</v>
      </c>
      <c r="D221" s="1" t="s">
        <v>431</v>
      </c>
      <c r="E221" s="4" t="s">
        <v>432</v>
      </c>
      <c r="F221" s="1" t="s">
        <v>433</v>
      </c>
      <c r="G221" s="1"/>
      <c r="H221" s="1">
        <v>23</v>
      </c>
      <c r="I221" s="5" t="str">
        <f>"imágenes/1-FOTOS_IMAGENES/partes/Silla/"&amp;Tabla1345[[#This Row],[MARCA_MODELO]]&amp;".jpg"</f>
        <v>imágenes/1-FOTOS_IMAGENES/partes/Silla/AKRacing Masters Series Pro.jpg</v>
      </c>
    </row>
    <row r="222" spans="1:9" x14ac:dyDescent="0.25">
      <c r="A222" s="1">
        <v>220</v>
      </c>
      <c r="B222" s="1" t="s">
        <v>3</v>
      </c>
      <c r="C222" s="1" t="s">
        <v>443</v>
      </c>
      <c r="D222" s="1" t="s">
        <v>431</v>
      </c>
      <c r="E222" s="4" t="s">
        <v>462</v>
      </c>
      <c r="F222" s="1" t="s">
        <v>396</v>
      </c>
      <c r="G222" s="1"/>
      <c r="H222" s="1">
        <v>19</v>
      </c>
      <c r="I222" s="5" t="str">
        <f>"imágenes/1-FOTOS_IMAGENES/partes/Silla/"&amp;Tabla1345[[#This Row],[MARCA_MODELO]]&amp;".jpg"</f>
        <v>imágenes/1-FOTOS_IMAGENES/partes/Silla/AKRacing Masters Series Pro.jpg</v>
      </c>
    </row>
    <row r="223" spans="1:9" x14ac:dyDescent="0.25">
      <c r="A223" s="1">
        <v>221</v>
      </c>
      <c r="B223" s="1" t="s">
        <v>140</v>
      </c>
      <c r="C223" s="1" t="s">
        <v>443</v>
      </c>
      <c r="D223" s="1" t="s">
        <v>431</v>
      </c>
      <c r="E223" s="4" t="s">
        <v>462</v>
      </c>
      <c r="F223" s="1" t="s">
        <v>396</v>
      </c>
      <c r="G223" s="1"/>
      <c r="H223" s="1">
        <v>17</v>
      </c>
      <c r="I223" s="5" t="str">
        <f>"imágenes/1-FOTOS_IMAGENES/partes/Silla/"&amp;Tabla1345[[#This Row],[MARCA_MODELO]]&amp;".jpg"</f>
        <v>imágenes/1-FOTOS_IMAGENES/partes/Silla/AKRacing Masters Series Pro.jpg</v>
      </c>
    </row>
    <row r="224" spans="1:9" x14ac:dyDescent="0.25">
      <c r="A224" s="1">
        <v>222</v>
      </c>
      <c r="B224" s="1" t="s">
        <v>138</v>
      </c>
      <c r="C224" s="1" t="s">
        <v>443</v>
      </c>
      <c r="D224" s="1" t="s">
        <v>431</v>
      </c>
      <c r="E224" s="4" t="s">
        <v>462</v>
      </c>
      <c r="F224" s="1" t="s">
        <v>396</v>
      </c>
      <c r="G224" s="1"/>
      <c r="H224" s="1">
        <v>25</v>
      </c>
      <c r="I224" s="5" t="str">
        <f>"imágenes/1-FOTOS_IMAGENES/partes/Silla/"&amp;Tabla1345[[#This Row],[MARCA_MODELO]]&amp;".jpg"</f>
        <v>imágenes/1-FOTOS_IMAGENES/partes/Silla/AKRacing Masters Series Pro.jpg</v>
      </c>
    </row>
    <row r="225" spans="1:9" x14ac:dyDescent="0.25">
      <c r="A225" s="1">
        <v>223</v>
      </c>
      <c r="B225" s="1" t="s">
        <v>138</v>
      </c>
      <c r="C225" s="1" t="s">
        <v>315</v>
      </c>
      <c r="D225" s="1" t="s">
        <v>371</v>
      </c>
      <c r="E225" s="4" t="s">
        <v>372</v>
      </c>
      <c r="F225" s="1" t="s">
        <v>313</v>
      </c>
      <c r="G225" s="1"/>
      <c r="H225" s="1">
        <v>11</v>
      </c>
      <c r="I225" s="5" t="str">
        <f>"imágenes/1-FOTOS_IMAGENES/partes/Teclado/"&amp;Tabla1345[[#This Row],[MARCA_MODELO]]&amp;".jpg"</f>
        <v>imágenes/1-FOTOS_IMAGENES/partes/Teclado/Apple Magic Keyboard.jpg</v>
      </c>
    </row>
    <row r="226" spans="1:9" x14ac:dyDescent="0.25">
      <c r="A226" s="1">
        <v>224</v>
      </c>
      <c r="B226" s="1" t="s">
        <v>138</v>
      </c>
      <c r="C226" s="1" t="s">
        <v>315</v>
      </c>
      <c r="D226" s="1" t="s">
        <v>404</v>
      </c>
      <c r="E226" s="4" t="s">
        <v>405</v>
      </c>
      <c r="F226" s="1" t="s">
        <v>350</v>
      </c>
      <c r="G226" s="1"/>
      <c r="H226" s="1">
        <v>20</v>
      </c>
      <c r="I226" s="5" t="str">
        <f>"imágenes/1-FOTOS_IMAGENES/partes/Teclado/"&amp;Tabla1345[[#This Row],[MARCA_MODELO]]&amp;".jpg"</f>
        <v>imágenes/1-FOTOS_IMAGENES/partes/Teclado/Ducky One 2 Mini.jpg</v>
      </c>
    </row>
    <row r="227" spans="1:9" x14ac:dyDescent="0.25">
      <c r="A227" s="1">
        <v>225</v>
      </c>
      <c r="B227" s="1" t="s">
        <v>138</v>
      </c>
      <c r="C227" s="1" t="s">
        <v>315</v>
      </c>
      <c r="D227" s="1" t="s">
        <v>373</v>
      </c>
      <c r="E227" s="4" t="s">
        <v>374</v>
      </c>
      <c r="F227" s="1" t="s">
        <v>314</v>
      </c>
      <c r="G227" s="1"/>
      <c r="H227" s="1">
        <v>6</v>
      </c>
      <c r="I227" s="5" t="str">
        <f>"imágenes/1-FOTOS_IMAGENES/partes/Teclado/"&amp;Tabla1345[[#This Row],[MARCA_MODELO]]&amp;".jpg"</f>
        <v>imágenes/1-FOTOS_IMAGENES/partes/Teclado/HyperX Alloy FPS Pro.jpg</v>
      </c>
    </row>
    <row r="228" spans="1:9" x14ac:dyDescent="0.25">
      <c r="A228" s="1">
        <v>226</v>
      </c>
      <c r="B228" s="1" t="s">
        <v>138</v>
      </c>
      <c r="C228" s="1" t="s">
        <v>315</v>
      </c>
      <c r="D228" s="1" t="s">
        <v>317</v>
      </c>
      <c r="E228" s="4" t="s">
        <v>318</v>
      </c>
      <c r="F228" s="1" t="s">
        <v>319</v>
      </c>
      <c r="G228" s="1"/>
      <c r="H228" s="1">
        <v>2</v>
      </c>
      <c r="I228" s="5" t="str">
        <f>"imágenes/1-FOTOS_IMAGENES/partes/Teclado/"&amp;Tabla1345[[#This Row],[MARCA_MODELO]]&amp;".jpg"</f>
        <v>imágenes/1-FOTOS_IMAGENES/partes/Teclado/Logitech G915 TKL.jpg</v>
      </c>
    </row>
    <row r="229" spans="1:9" x14ac:dyDescent="0.25">
      <c r="A229" s="1">
        <v>227</v>
      </c>
      <c r="B229" s="1" t="s">
        <v>138</v>
      </c>
      <c r="C229" s="1" t="s">
        <v>315</v>
      </c>
      <c r="D229" s="1" t="s">
        <v>470</v>
      </c>
      <c r="E229" s="4" t="s">
        <v>471</v>
      </c>
      <c r="F229" s="1" t="s">
        <v>428</v>
      </c>
      <c r="G229" s="1"/>
      <c r="H229" s="1">
        <v>5</v>
      </c>
      <c r="I229" s="5" t="str">
        <f>"imágenes/1-FOTOS_IMAGENES/partes/Teclado/"&amp;Tabla1345[[#This Row],[MARCA_MODELO]]&amp;".jpg"</f>
        <v>imágenes/1-FOTOS_IMAGENES/partes/Teclado/Redragon K552RGB.jpg</v>
      </c>
    </row>
    <row r="230" spans="1:9" x14ac:dyDescent="0.25">
      <c r="A230" s="1">
        <v>228</v>
      </c>
      <c r="B230" s="1" t="s">
        <v>138</v>
      </c>
      <c r="C230" s="1" t="s">
        <v>315</v>
      </c>
      <c r="D230" s="1" t="s">
        <v>472</v>
      </c>
      <c r="E230" s="4" t="s">
        <v>473</v>
      </c>
      <c r="F230" s="1" t="s">
        <v>474</v>
      </c>
      <c r="G230" s="1"/>
      <c r="H230" s="1">
        <v>24</v>
      </c>
      <c r="I230" s="5" t="str">
        <f>"imágenes/1-FOTOS_IMAGENES/partes/Teclado/"&amp;Tabla1345[[#This Row],[MARCA_MODELO]]&amp;".jpg"</f>
        <v>imágenes/1-FOTOS_IMAGENES/partes/Teclado/Havit HV-KB390L.jpg</v>
      </c>
    </row>
    <row r="237" spans="1:9" x14ac:dyDescent="0.25">
      <c r="G237" s="4"/>
      <c r="H237" s="4"/>
    </row>
    <row r="238" spans="1:9" x14ac:dyDescent="0.25">
      <c r="G238" s="4"/>
      <c r="H238" s="4"/>
    </row>
    <row r="239" spans="1:9" x14ac:dyDescent="0.25">
      <c r="G239" s="4" t="e">
        <f>I239&amp;#REF!</f>
        <v>#REF!</v>
      </c>
      <c r="H239" s="4"/>
    </row>
    <row r="240" spans="1:9" x14ac:dyDescent="0.25">
      <c r="G240" s="4" t="e">
        <f>I240&amp;#REF!</f>
        <v>#REF!</v>
      </c>
      <c r="H240" s="4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USUARIO-IMAGEN</vt:lpstr>
      <vt:lpstr>EMPRESAS</vt:lpstr>
      <vt:lpstr>COMPU</vt:lpstr>
      <vt:lpstr>PARTES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2023-06-27T19:49:06Z</dcterms:created>
  <dcterms:modified xsi:type="dcterms:W3CDTF">2023-07-06T03:38:00Z</dcterms:modified>
</cp:coreProperties>
</file>