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an\Desktop\planilha_financeira\"/>
    </mc:Choice>
  </mc:AlternateContent>
  <xr:revisionPtr revIDLastSave="0" documentId="13_ncr:1_{4E19A420-94AB-4DCC-9D87-FE7D2E504480}" xr6:coauthVersionLast="47" xr6:coauthVersionMax="47" xr10:uidLastSave="{00000000-0000-0000-0000-000000000000}"/>
  <bookViews>
    <workbookView xWindow="-120" yWindow="-120" windowWidth="20730" windowHeight="11160" activeTab="1" xr2:uid="{37E1AD45-33B4-4EA6-A144-DD0226F01E22}"/>
  </bookViews>
  <sheets>
    <sheet name="CONSULTA" sheetId="20" r:id="rId1"/>
    <sheet name="LANÇAMENTOS" sheetId="1" r:id="rId2"/>
    <sheet name="ENTRADA" sheetId="19" r:id="rId3"/>
  </sheets>
  <definedNames>
    <definedName name="_xlnm._FilterDatabase" localSheetId="1" hidden="1">LANÇAMENTOS!$A$1:$I$161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20" l="1" a="1"/>
  <c r="J7" i="20" s="1"/>
  <c r="J8" i="20" a="1"/>
  <c r="J8" i="20" s="1"/>
  <c r="J9" i="20" a="1"/>
  <c r="J9" i="20" s="1"/>
  <c r="J10" i="20" a="1"/>
  <c r="J10" i="20" s="1"/>
  <c r="J11" i="20" a="1"/>
  <c r="J11" i="20" s="1"/>
  <c r="J12" i="20" a="1"/>
  <c r="J12" i="20" s="1"/>
  <c r="J13" i="20" a="1"/>
  <c r="J13" i="20" s="1"/>
  <c r="J14" i="20" a="1"/>
  <c r="J14" i="20" s="1"/>
  <c r="J15" i="20" a="1"/>
  <c r="J15" i="20" s="1"/>
  <c r="J16" i="20" a="1"/>
  <c r="J16" i="20" s="1"/>
  <c r="J17" i="20" a="1"/>
  <c r="J17" i="20" s="1"/>
  <c r="J18" i="20" a="1"/>
  <c r="J18" i="20" s="1"/>
  <c r="J19" i="20" a="1"/>
  <c r="J19" i="20" s="1"/>
  <c r="J20" i="20" a="1"/>
  <c r="J20" i="20" s="1"/>
  <c r="J21" i="20" a="1"/>
  <c r="J21" i="20" s="1"/>
  <c r="J22" i="20" a="1"/>
  <c r="J22" i="20" s="1"/>
  <c r="J23" i="20" a="1"/>
  <c r="J23" i="20" s="1"/>
  <c r="J24" i="20" a="1"/>
  <c r="J24" i="20" s="1"/>
  <c r="J25" i="20" a="1"/>
  <c r="J25" i="20" s="1"/>
  <c r="J26" i="20" a="1"/>
  <c r="J26" i="20" s="1"/>
  <c r="J27" i="20" a="1"/>
  <c r="J27" i="20" s="1"/>
  <c r="J28" i="20" a="1"/>
  <c r="J28" i="20" s="1"/>
  <c r="J29" i="20" a="1"/>
  <c r="J29" i="20" s="1"/>
  <c r="J30" i="20" a="1"/>
  <c r="J30" i="20" s="1"/>
  <c r="J31" i="20" a="1"/>
  <c r="J31" i="20" s="1"/>
  <c r="J32" i="20" a="1"/>
  <c r="J32" i="20" s="1"/>
  <c r="J33" i="20" a="1"/>
  <c r="J33" i="20" s="1"/>
  <c r="J34" i="20" a="1"/>
  <c r="J34" i="20" s="1"/>
  <c r="J35" i="20" a="1"/>
  <c r="J35" i="20" s="1"/>
  <c r="J36" i="20" a="1"/>
  <c r="J36" i="20" s="1"/>
  <c r="J37" i="20" a="1"/>
  <c r="J37" i="20" s="1"/>
  <c r="J38" i="20" a="1"/>
  <c r="J38" i="20" s="1"/>
  <c r="J39" i="20" a="1"/>
  <c r="J39" i="20" s="1"/>
  <c r="J40" i="20" a="1"/>
  <c r="J40" i="20" s="1"/>
  <c r="J41" i="20" a="1"/>
  <c r="J41" i="20" s="1"/>
  <c r="J42" i="20" a="1"/>
  <c r="J42" i="20" s="1"/>
  <c r="J43" i="20" a="1"/>
  <c r="J43" i="20" s="1"/>
  <c r="J44" i="20" a="1"/>
  <c r="J44" i="20" s="1"/>
  <c r="J45" i="20" a="1"/>
  <c r="J45" i="20" s="1"/>
  <c r="J46" i="20" a="1"/>
  <c r="J46" i="20" s="1"/>
  <c r="J47" i="20" a="1"/>
  <c r="J47" i="20" s="1"/>
  <c r="J48" i="20" a="1"/>
  <c r="J48" i="20" s="1"/>
  <c r="J49" i="20" a="1"/>
  <c r="J49" i="20" s="1"/>
  <c r="J50" i="20" a="1"/>
  <c r="J50" i="20" s="1"/>
  <c r="J51" i="20" a="1"/>
  <c r="J51" i="20" s="1"/>
  <c r="J52" i="20" a="1"/>
  <c r="J52" i="20" s="1"/>
  <c r="J53" i="20" a="1"/>
  <c r="J53" i="20" s="1"/>
  <c r="J54" i="20" a="1"/>
  <c r="J54" i="20" s="1"/>
  <c r="J55" i="20" a="1"/>
  <c r="J55" i="20" s="1"/>
  <c r="J6" i="20" a="1"/>
  <c r="J6" i="20" s="1"/>
  <c r="I7" i="20" a="1"/>
  <c r="I7" i="20" s="1"/>
  <c r="I8" i="20" a="1"/>
  <c r="I8" i="20" s="1"/>
  <c r="I9" i="20" a="1"/>
  <c r="I9" i="20" s="1"/>
  <c r="I10" i="20" a="1"/>
  <c r="I10" i="20" s="1"/>
  <c r="I11" i="20" a="1"/>
  <c r="I11" i="20" s="1"/>
  <c r="I12" i="20" a="1"/>
  <c r="I12" i="20" s="1"/>
  <c r="I13" i="20" a="1"/>
  <c r="I13" i="20" s="1"/>
  <c r="I14" i="20" a="1"/>
  <c r="I14" i="20" s="1"/>
  <c r="I15" i="20" a="1"/>
  <c r="I15" i="20" s="1"/>
  <c r="I16" i="20" a="1"/>
  <c r="I16" i="20" s="1"/>
  <c r="I17" i="20" a="1"/>
  <c r="I17" i="20" s="1"/>
  <c r="I18" i="20" a="1"/>
  <c r="I18" i="20" s="1"/>
  <c r="I19" i="20" a="1"/>
  <c r="I19" i="20" s="1"/>
  <c r="I20" i="20" a="1"/>
  <c r="I20" i="20" s="1"/>
  <c r="I21" i="20" a="1"/>
  <c r="I21" i="20" s="1"/>
  <c r="I22" i="20" a="1"/>
  <c r="I22" i="20" s="1"/>
  <c r="I23" i="20" a="1"/>
  <c r="I23" i="20" s="1"/>
  <c r="I24" i="20" a="1"/>
  <c r="I24" i="20" s="1"/>
  <c r="I25" i="20" a="1"/>
  <c r="I25" i="20" s="1"/>
  <c r="I26" i="20" a="1"/>
  <c r="I26" i="20" s="1"/>
  <c r="I27" i="20" a="1"/>
  <c r="I27" i="20" s="1"/>
  <c r="I28" i="20" a="1"/>
  <c r="I28" i="20" s="1"/>
  <c r="I29" i="20" a="1"/>
  <c r="I29" i="20" s="1"/>
  <c r="I30" i="20" a="1"/>
  <c r="I30" i="20" s="1"/>
  <c r="I31" i="20" a="1"/>
  <c r="I31" i="20" s="1"/>
  <c r="I32" i="20" a="1"/>
  <c r="I32" i="20" s="1"/>
  <c r="I33" i="20" a="1"/>
  <c r="I33" i="20" s="1"/>
  <c r="I34" i="20" a="1"/>
  <c r="I34" i="20" s="1"/>
  <c r="I35" i="20" a="1"/>
  <c r="I35" i="20" s="1"/>
  <c r="I36" i="20" a="1"/>
  <c r="I36" i="20" s="1"/>
  <c r="I37" i="20" a="1"/>
  <c r="I37" i="20" s="1"/>
  <c r="I38" i="20" a="1"/>
  <c r="I38" i="20" s="1"/>
  <c r="I39" i="20" a="1"/>
  <c r="I39" i="20" s="1"/>
  <c r="I40" i="20" a="1"/>
  <c r="I40" i="20" s="1"/>
  <c r="I41" i="20" a="1"/>
  <c r="I41" i="20" s="1"/>
  <c r="I42" i="20" a="1"/>
  <c r="I42" i="20" s="1"/>
  <c r="I43" i="20" a="1"/>
  <c r="I43" i="20" s="1"/>
  <c r="I44" i="20" a="1"/>
  <c r="I44" i="20" s="1"/>
  <c r="I45" i="20" a="1"/>
  <c r="I45" i="20" s="1"/>
  <c r="I46" i="20" a="1"/>
  <c r="I46" i="20" s="1"/>
  <c r="I47" i="20" a="1"/>
  <c r="I47" i="20" s="1"/>
  <c r="I48" i="20" a="1"/>
  <c r="I48" i="20" s="1"/>
  <c r="I49" i="20" a="1"/>
  <c r="I49" i="20" s="1"/>
  <c r="I50" i="20" a="1"/>
  <c r="I50" i="20" s="1"/>
  <c r="I51" i="20" a="1"/>
  <c r="I51" i="20" s="1"/>
  <c r="I52" i="20" a="1"/>
  <c r="I52" i="20" s="1"/>
  <c r="I53" i="20" a="1"/>
  <c r="I53" i="20" s="1"/>
  <c r="I54" i="20" a="1"/>
  <c r="I54" i="20" s="1"/>
  <c r="I55" i="20" a="1"/>
  <c r="I55" i="20" s="1"/>
  <c r="I6" i="20" a="1"/>
  <c r="I6" i="20" s="1"/>
  <c r="H7" i="20" a="1"/>
  <c r="H7" i="20" s="1"/>
  <c r="H8" i="20" a="1"/>
  <c r="H8" i="20" s="1"/>
  <c r="H9" i="20" a="1"/>
  <c r="H9" i="20" s="1"/>
  <c r="H10" i="20" a="1"/>
  <c r="H10" i="20" s="1"/>
  <c r="H11" i="20" a="1"/>
  <c r="H11" i="20" s="1"/>
  <c r="H12" i="20" a="1"/>
  <c r="H12" i="20" s="1"/>
  <c r="H13" i="20" a="1"/>
  <c r="H13" i="20" s="1"/>
  <c r="H14" i="20" a="1"/>
  <c r="H14" i="20" s="1"/>
  <c r="H15" i="20" a="1"/>
  <c r="H15" i="20" s="1"/>
  <c r="H16" i="20" a="1"/>
  <c r="H16" i="20" s="1"/>
  <c r="H17" i="20" a="1"/>
  <c r="H17" i="20" s="1"/>
  <c r="H18" i="20" a="1"/>
  <c r="H18" i="20" s="1"/>
  <c r="H19" i="20" a="1"/>
  <c r="H19" i="20" s="1"/>
  <c r="H20" i="20" a="1"/>
  <c r="H20" i="20" s="1"/>
  <c r="H21" i="20" a="1"/>
  <c r="H21" i="20" s="1"/>
  <c r="H22" i="20" a="1"/>
  <c r="H22" i="20" s="1"/>
  <c r="H23" i="20" a="1"/>
  <c r="H23" i="20" s="1"/>
  <c r="H24" i="20" a="1"/>
  <c r="H24" i="20" s="1"/>
  <c r="H25" i="20" a="1"/>
  <c r="H25" i="20" s="1"/>
  <c r="H26" i="20" a="1"/>
  <c r="H26" i="20" s="1"/>
  <c r="H27" i="20" a="1"/>
  <c r="H27" i="20" s="1"/>
  <c r="H28" i="20" a="1"/>
  <c r="H28" i="20" s="1"/>
  <c r="H29" i="20" a="1"/>
  <c r="H29" i="20" s="1"/>
  <c r="H30" i="20" a="1"/>
  <c r="H30" i="20" s="1"/>
  <c r="H31" i="20" a="1"/>
  <c r="H31" i="20" s="1"/>
  <c r="H32" i="20" a="1"/>
  <c r="H32" i="20" s="1"/>
  <c r="H33" i="20" a="1"/>
  <c r="H33" i="20" s="1"/>
  <c r="H34" i="20" a="1"/>
  <c r="H34" i="20" s="1"/>
  <c r="H35" i="20" a="1"/>
  <c r="H35" i="20" s="1"/>
  <c r="H36" i="20" a="1"/>
  <c r="H36" i="20" s="1"/>
  <c r="H37" i="20" a="1"/>
  <c r="H37" i="20" s="1"/>
  <c r="H38" i="20" a="1"/>
  <c r="H38" i="20" s="1"/>
  <c r="H39" i="20" a="1"/>
  <c r="H39" i="20" s="1"/>
  <c r="H40" i="20" a="1"/>
  <c r="H40" i="20" s="1"/>
  <c r="H41" i="20" a="1"/>
  <c r="H41" i="20" s="1"/>
  <c r="H42" i="20" a="1"/>
  <c r="H42" i="20" s="1"/>
  <c r="H43" i="20" a="1"/>
  <c r="H43" i="20" s="1"/>
  <c r="H44" i="20" a="1"/>
  <c r="H44" i="20" s="1"/>
  <c r="H45" i="20" a="1"/>
  <c r="H45" i="20" s="1"/>
  <c r="H46" i="20" a="1"/>
  <c r="H46" i="20" s="1"/>
  <c r="H47" i="20" a="1"/>
  <c r="H47" i="20" s="1"/>
  <c r="H48" i="20" a="1"/>
  <c r="H48" i="20" s="1"/>
  <c r="H49" i="20" a="1"/>
  <c r="H49" i="20" s="1"/>
  <c r="H50" i="20" a="1"/>
  <c r="H50" i="20" s="1"/>
  <c r="H51" i="20" a="1"/>
  <c r="H51" i="20" s="1"/>
  <c r="H52" i="20" a="1"/>
  <c r="H52" i="20" s="1"/>
  <c r="H53" i="20" a="1"/>
  <c r="H53" i="20" s="1"/>
  <c r="H54" i="20" a="1"/>
  <c r="H54" i="20" s="1"/>
  <c r="H55" i="20" a="1"/>
  <c r="H55" i="20" s="1"/>
  <c r="H6" i="20" a="1"/>
  <c r="H6" i="20" s="1"/>
  <c r="G7" i="20" a="1"/>
  <c r="G7" i="20" s="1"/>
  <c r="G8" i="20" a="1"/>
  <c r="G8" i="20" s="1"/>
  <c r="G9" i="20" a="1"/>
  <c r="G9" i="20" s="1"/>
  <c r="G10" i="20" a="1"/>
  <c r="G10" i="20" s="1"/>
  <c r="G11" i="20" a="1"/>
  <c r="G11" i="20" s="1"/>
  <c r="G12" i="20" a="1"/>
  <c r="G12" i="20" s="1"/>
  <c r="G13" i="20" a="1"/>
  <c r="G13" i="20" s="1"/>
  <c r="G14" i="20" a="1"/>
  <c r="G14" i="20" s="1"/>
  <c r="G15" i="20" a="1"/>
  <c r="G15" i="20" s="1"/>
  <c r="G16" i="20" a="1"/>
  <c r="G16" i="20" s="1"/>
  <c r="G17" i="20" a="1"/>
  <c r="G17" i="20" s="1"/>
  <c r="G18" i="20" a="1"/>
  <c r="G18" i="20" s="1"/>
  <c r="G19" i="20" a="1"/>
  <c r="G19" i="20" s="1"/>
  <c r="G20" i="20" a="1"/>
  <c r="G20" i="20" s="1"/>
  <c r="G21" i="20" a="1"/>
  <c r="G21" i="20" s="1"/>
  <c r="G22" i="20" a="1"/>
  <c r="G22" i="20" s="1"/>
  <c r="G23" i="20" a="1"/>
  <c r="G23" i="20" s="1"/>
  <c r="G24" i="20" a="1"/>
  <c r="G24" i="20" s="1"/>
  <c r="G25" i="20" a="1"/>
  <c r="G25" i="20" s="1"/>
  <c r="G26" i="20" a="1"/>
  <c r="G26" i="20" s="1"/>
  <c r="G27" i="20" a="1"/>
  <c r="G27" i="20" s="1"/>
  <c r="G28" i="20" a="1"/>
  <c r="G28" i="20" s="1"/>
  <c r="G29" i="20" a="1"/>
  <c r="G29" i="20" s="1"/>
  <c r="G30" i="20" a="1"/>
  <c r="G30" i="20" s="1"/>
  <c r="G31" i="20" a="1"/>
  <c r="G31" i="20" s="1"/>
  <c r="G32" i="20" a="1"/>
  <c r="G32" i="20" s="1"/>
  <c r="G33" i="20" a="1"/>
  <c r="G33" i="20" s="1"/>
  <c r="G34" i="20" a="1"/>
  <c r="G34" i="20" s="1"/>
  <c r="G35" i="20" a="1"/>
  <c r="G35" i="20" s="1"/>
  <c r="G36" i="20" a="1"/>
  <c r="G36" i="20" s="1"/>
  <c r="G37" i="20" a="1"/>
  <c r="G37" i="20" s="1"/>
  <c r="G38" i="20" a="1"/>
  <c r="G38" i="20" s="1"/>
  <c r="G39" i="20" a="1"/>
  <c r="G39" i="20" s="1"/>
  <c r="G40" i="20" a="1"/>
  <c r="G40" i="20" s="1"/>
  <c r="G41" i="20" a="1"/>
  <c r="G41" i="20" s="1"/>
  <c r="G42" i="20" a="1"/>
  <c r="G42" i="20" s="1"/>
  <c r="G43" i="20" a="1"/>
  <c r="G43" i="20" s="1"/>
  <c r="G44" i="20" a="1"/>
  <c r="G44" i="20" s="1"/>
  <c r="G45" i="20" a="1"/>
  <c r="G45" i="20" s="1"/>
  <c r="G46" i="20" a="1"/>
  <c r="G46" i="20" s="1"/>
  <c r="G47" i="20" a="1"/>
  <c r="G47" i="20" s="1"/>
  <c r="G48" i="20" a="1"/>
  <c r="G48" i="20" s="1"/>
  <c r="G49" i="20" a="1"/>
  <c r="G49" i="20" s="1"/>
  <c r="G50" i="20" a="1"/>
  <c r="G50" i="20" s="1"/>
  <c r="G51" i="20" a="1"/>
  <c r="G51" i="20" s="1"/>
  <c r="G52" i="20" a="1"/>
  <c r="G52" i="20" s="1"/>
  <c r="G53" i="20" a="1"/>
  <c r="G53" i="20" s="1"/>
  <c r="G54" i="20" a="1"/>
  <c r="G54" i="20" s="1"/>
  <c r="G55" i="20" a="1"/>
  <c r="G55" i="20" s="1"/>
  <c r="G6" i="20" a="1"/>
  <c r="G6" i="20" s="1"/>
  <c r="F7" i="20" a="1"/>
  <c r="F7" i="20" s="1"/>
  <c r="F8" i="20" a="1"/>
  <c r="F8" i="20" s="1"/>
  <c r="F9" i="20" a="1"/>
  <c r="F9" i="20" s="1"/>
  <c r="F10" i="20" a="1"/>
  <c r="F10" i="20" s="1"/>
  <c r="F11" i="20" a="1"/>
  <c r="F11" i="20" s="1"/>
  <c r="F12" i="20" a="1"/>
  <c r="F12" i="20" s="1"/>
  <c r="F13" i="20" a="1"/>
  <c r="F13" i="20" s="1"/>
  <c r="F14" i="20" a="1"/>
  <c r="F14" i="20" s="1"/>
  <c r="F15" i="20" a="1"/>
  <c r="F15" i="20" s="1"/>
  <c r="F16" i="20" a="1"/>
  <c r="F16" i="20" s="1"/>
  <c r="F17" i="20" a="1"/>
  <c r="F17" i="20" s="1"/>
  <c r="F18" i="20" a="1"/>
  <c r="F18" i="20" s="1"/>
  <c r="F19" i="20" a="1"/>
  <c r="F19" i="20" s="1"/>
  <c r="F20" i="20" a="1"/>
  <c r="F20" i="20" s="1"/>
  <c r="F21" i="20" a="1"/>
  <c r="F21" i="20" s="1"/>
  <c r="F22" i="20" a="1"/>
  <c r="F22" i="20" s="1"/>
  <c r="F23" i="20" a="1"/>
  <c r="F23" i="20" s="1"/>
  <c r="F24" i="20" a="1"/>
  <c r="F24" i="20" s="1"/>
  <c r="F25" i="20" a="1"/>
  <c r="F25" i="20" s="1"/>
  <c r="F26" i="20" a="1"/>
  <c r="F26" i="20" s="1"/>
  <c r="F27" i="20" a="1"/>
  <c r="F27" i="20" s="1"/>
  <c r="F28" i="20" a="1"/>
  <c r="F28" i="20" s="1"/>
  <c r="F29" i="20" a="1"/>
  <c r="F29" i="20" s="1"/>
  <c r="F30" i="20" a="1"/>
  <c r="F30" i="20" s="1"/>
  <c r="F31" i="20" a="1"/>
  <c r="F31" i="20" s="1"/>
  <c r="F32" i="20" a="1"/>
  <c r="F32" i="20" s="1"/>
  <c r="F33" i="20" a="1"/>
  <c r="F33" i="20" s="1"/>
  <c r="F34" i="20" a="1"/>
  <c r="F34" i="20" s="1"/>
  <c r="F35" i="20" a="1"/>
  <c r="F35" i="20" s="1"/>
  <c r="F36" i="20" a="1"/>
  <c r="F36" i="20" s="1"/>
  <c r="F37" i="20" a="1"/>
  <c r="F37" i="20" s="1"/>
  <c r="F38" i="20" a="1"/>
  <c r="F38" i="20" s="1"/>
  <c r="F39" i="20" a="1"/>
  <c r="F39" i="20" s="1"/>
  <c r="F40" i="20" a="1"/>
  <c r="F40" i="20" s="1"/>
  <c r="F41" i="20" a="1"/>
  <c r="F41" i="20" s="1"/>
  <c r="F42" i="20" a="1"/>
  <c r="F42" i="20" s="1"/>
  <c r="F43" i="20" a="1"/>
  <c r="F43" i="20" s="1"/>
  <c r="F44" i="20" a="1"/>
  <c r="F44" i="20" s="1"/>
  <c r="F45" i="20" a="1"/>
  <c r="F45" i="20" s="1"/>
  <c r="F46" i="20" a="1"/>
  <c r="F46" i="20" s="1"/>
  <c r="F47" i="20" a="1"/>
  <c r="F47" i="20" s="1"/>
  <c r="F48" i="20" a="1"/>
  <c r="F48" i="20" s="1"/>
  <c r="F49" i="20" a="1"/>
  <c r="F49" i="20" s="1"/>
  <c r="F50" i="20" a="1"/>
  <c r="F50" i="20" s="1"/>
  <c r="F51" i="20" a="1"/>
  <c r="F51" i="20" s="1"/>
  <c r="F52" i="20" a="1"/>
  <c r="F52" i="20" s="1"/>
  <c r="F53" i="20" a="1"/>
  <c r="F53" i="20" s="1"/>
  <c r="F54" i="20" a="1"/>
  <c r="F54" i="20" s="1"/>
  <c r="F55" i="20" a="1"/>
  <c r="F55" i="20" s="1"/>
  <c r="F6" i="20" a="1"/>
  <c r="F6" i="20" s="1"/>
  <c r="E7" i="20" a="1"/>
  <c r="E7" i="20" s="1"/>
  <c r="E8" i="20" a="1"/>
  <c r="E8" i="20" s="1"/>
  <c r="E9" i="20" a="1"/>
  <c r="E9" i="20" s="1"/>
  <c r="E10" i="20" a="1"/>
  <c r="E10" i="20" s="1"/>
  <c r="E11" i="20" a="1"/>
  <c r="E11" i="20" s="1"/>
  <c r="E12" i="20" a="1"/>
  <c r="E12" i="20" s="1"/>
  <c r="E13" i="20" a="1"/>
  <c r="E13" i="20" s="1"/>
  <c r="E14" i="20" a="1"/>
  <c r="E14" i="20" s="1"/>
  <c r="E15" i="20" a="1"/>
  <c r="E15" i="20" s="1"/>
  <c r="E16" i="20" a="1"/>
  <c r="E16" i="20" s="1"/>
  <c r="E17" i="20" a="1"/>
  <c r="E17" i="20" s="1"/>
  <c r="E18" i="20" a="1"/>
  <c r="E18" i="20" s="1"/>
  <c r="E19" i="20" a="1"/>
  <c r="E19" i="20" s="1"/>
  <c r="E20" i="20" a="1"/>
  <c r="E20" i="20" s="1"/>
  <c r="E21" i="20" a="1"/>
  <c r="E21" i="20" s="1"/>
  <c r="E22" i="20" a="1"/>
  <c r="E22" i="20" s="1"/>
  <c r="E23" i="20" a="1"/>
  <c r="E23" i="20" s="1"/>
  <c r="E24" i="20" a="1"/>
  <c r="E24" i="20" s="1"/>
  <c r="E25" i="20" a="1"/>
  <c r="E25" i="20" s="1"/>
  <c r="E26" i="20" a="1"/>
  <c r="E26" i="20" s="1"/>
  <c r="E27" i="20" a="1"/>
  <c r="E27" i="20" s="1"/>
  <c r="E28" i="20" a="1"/>
  <c r="E28" i="20" s="1"/>
  <c r="E29" i="20" a="1"/>
  <c r="E29" i="20" s="1"/>
  <c r="E30" i="20" a="1"/>
  <c r="E30" i="20" s="1"/>
  <c r="E31" i="20" a="1"/>
  <c r="E31" i="20" s="1"/>
  <c r="E32" i="20" a="1"/>
  <c r="E32" i="20" s="1"/>
  <c r="E33" i="20" a="1"/>
  <c r="E33" i="20" s="1"/>
  <c r="E34" i="20" a="1"/>
  <c r="E34" i="20" s="1"/>
  <c r="E35" i="20" a="1"/>
  <c r="E35" i="20" s="1"/>
  <c r="E36" i="20" a="1"/>
  <c r="E36" i="20" s="1"/>
  <c r="E37" i="20" a="1"/>
  <c r="E37" i="20" s="1"/>
  <c r="E38" i="20" a="1"/>
  <c r="E38" i="20" s="1"/>
  <c r="E39" i="20" a="1"/>
  <c r="E39" i="20" s="1"/>
  <c r="E40" i="20" a="1"/>
  <c r="E40" i="20" s="1"/>
  <c r="E41" i="20" a="1"/>
  <c r="E41" i="20" s="1"/>
  <c r="E42" i="20" a="1"/>
  <c r="E42" i="20" s="1"/>
  <c r="E43" i="20" a="1"/>
  <c r="E43" i="20" s="1"/>
  <c r="E44" i="20" a="1"/>
  <c r="E44" i="20" s="1"/>
  <c r="E45" i="20" a="1"/>
  <c r="E45" i="20" s="1"/>
  <c r="E46" i="20" a="1"/>
  <c r="E46" i="20" s="1"/>
  <c r="E47" i="20" a="1"/>
  <c r="E47" i="20" s="1"/>
  <c r="E48" i="20" a="1"/>
  <c r="E48" i="20" s="1"/>
  <c r="E49" i="20" a="1"/>
  <c r="E49" i="20" s="1"/>
  <c r="E50" i="20" a="1"/>
  <c r="E50" i="20" s="1"/>
  <c r="E51" i="20" a="1"/>
  <c r="E51" i="20" s="1"/>
  <c r="E52" i="20" a="1"/>
  <c r="E52" i="20" s="1"/>
  <c r="E53" i="20" a="1"/>
  <c r="E53" i="20" s="1"/>
  <c r="E54" i="20" a="1"/>
  <c r="E54" i="20" s="1"/>
  <c r="E55" i="20" a="1"/>
  <c r="E55" i="20" s="1"/>
  <c r="E6" i="20" a="1"/>
  <c r="E6" i="20" s="1"/>
  <c r="D7" i="20" a="1"/>
  <c r="D7" i="20" s="1"/>
  <c r="D8" i="20" a="1"/>
  <c r="D8" i="20" s="1"/>
  <c r="D9" i="20" a="1"/>
  <c r="D9" i="20" s="1"/>
  <c r="D10" i="20" a="1"/>
  <c r="D10" i="20" s="1"/>
  <c r="D11" i="20" a="1"/>
  <c r="D11" i="20" s="1"/>
  <c r="D12" i="20" a="1"/>
  <c r="D12" i="20" s="1"/>
  <c r="D13" i="20" a="1"/>
  <c r="D13" i="20" s="1"/>
  <c r="D14" i="20" a="1"/>
  <c r="D14" i="20" s="1"/>
  <c r="D15" i="20" a="1"/>
  <c r="D15" i="20" s="1"/>
  <c r="D16" i="20" a="1"/>
  <c r="D16" i="20" s="1"/>
  <c r="D17" i="20" a="1"/>
  <c r="D17" i="20" s="1"/>
  <c r="D18" i="20" a="1"/>
  <c r="D18" i="20" s="1"/>
  <c r="D19" i="20" a="1"/>
  <c r="D19" i="20" s="1"/>
  <c r="D20" i="20" a="1"/>
  <c r="D20" i="20" s="1"/>
  <c r="D21" i="20" a="1"/>
  <c r="D21" i="20" s="1"/>
  <c r="D22" i="20" a="1"/>
  <c r="D22" i="20" s="1"/>
  <c r="D23" i="20" a="1"/>
  <c r="D23" i="20" s="1"/>
  <c r="D24" i="20" a="1"/>
  <c r="D24" i="20" s="1"/>
  <c r="D25" i="20" a="1"/>
  <c r="D25" i="20" s="1"/>
  <c r="D26" i="20" a="1"/>
  <c r="D26" i="20" s="1"/>
  <c r="D27" i="20" a="1"/>
  <c r="D27" i="20" s="1"/>
  <c r="D28" i="20" a="1"/>
  <c r="D28" i="20" s="1"/>
  <c r="D29" i="20" a="1"/>
  <c r="D29" i="20" s="1"/>
  <c r="D30" i="20" a="1"/>
  <c r="D30" i="20" s="1"/>
  <c r="D31" i="20" a="1"/>
  <c r="D31" i="20" s="1"/>
  <c r="D32" i="20" a="1"/>
  <c r="D32" i="20" s="1"/>
  <c r="D33" i="20" a="1"/>
  <c r="D33" i="20" s="1"/>
  <c r="D34" i="20" a="1"/>
  <c r="D34" i="20" s="1"/>
  <c r="D35" i="20" a="1"/>
  <c r="D35" i="20" s="1"/>
  <c r="D36" i="20" a="1"/>
  <c r="D36" i="20" s="1"/>
  <c r="D37" i="20" a="1"/>
  <c r="D37" i="20" s="1"/>
  <c r="D38" i="20" a="1"/>
  <c r="D38" i="20" s="1"/>
  <c r="D39" i="20" a="1"/>
  <c r="D39" i="20" s="1"/>
  <c r="D40" i="20" a="1"/>
  <c r="D40" i="20" s="1"/>
  <c r="D41" i="20" a="1"/>
  <c r="D41" i="20" s="1"/>
  <c r="D42" i="20" a="1"/>
  <c r="D42" i="20" s="1"/>
  <c r="D43" i="20" a="1"/>
  <c r="D43" i="20" s="1"/>
  <c r="D44" i="20" a="1"/>
  <c r="D44" i="20" s="1"/>
  <c r="D45" i="20" a="1"/>
  <c r="D45" i="20" s="1"/>
  <c r="D46" i="20" a="1"/>
  <c r="D46" i="20" s="1"/>
  <c r="D47" i="20" a="1"/>
  <c r="D47" i="20" s="1"/>
  <c r="D48" i="20" a="1"/>
  <c r="D48" i="20" s="1"/>
  <c r="D49" i="20" a="1"/>
  <c r="D49" i="20" s="1"/>
  <c r="D50" i="20" a="1"/>
  <c r="D50" i="20" s="1"/>
  <c r="D51" i="20" a="1"/>
  <c r="D51" i="20" s="1"/>
  <c r="D52" i="20" a="1"/>
  <c r="D52" i="20" s="1"/>
  <c r="D53" i="20" a="1"/>
  <c r="D53" i="20" s="1"/>
  <c r="D54" i="20" a="1"/>
  <c r="D54" i="20" s="1"/>
  <c r="D55" i="20" a="1"/>
  <c r="D55" i="20" s="1"/>
  <c r="D6" i="20" a="1"/>
  <c r="D6" i="20" s="1"/>
  <c r="B7" i="20" a="1"/>
  <c r="B7" i="20" s="1"/>
  <c r="B8" i="20" a="1"/>
  <c r="B8" i="20" s="1"/>
  <c r="B9" i="20" a="1"/>
  <c r="B9" i="20" s="1"/>
  <c r="B10" i="20" a="1"/>
  <c r="B10" i="20" s="1"/>
  <c r="B11" i="20" a="1"/>
  <c r="B11" i="20" s="1"/>
  <c r="B12" i="20" a="1"/>
  <c r="B12" i="20" s="1"/>
  <c r="B13" i="20" a="1"/>
  <c r="B13" i="20" s="1"/>
  <c r="B14" i="20" a="1"/>
  <c r="B14" i="20" s="1"/>
  <c r="B15" i="20" a="1"/>
  <c r="B15" i="20" s="1"/>
  <c r="B16" i="20" a="1"/>
  <c r="B16" i="20" s="1"/>
  <c r="B17" i="20" a="1"/>
  <c r="B17" i="20" s="1"/>
  <c r="B18" i="20" a="1"/>
  <c r="B18" i="20" s="1"/>
  <c r="B19" i="20" a="1"/>
  <c r="B19" i="20" s="1"/>
  <c r="B20" i="20" a="1"/>
  <c r="B20" i="20" s="1"/>
  <c r="B21" i="20" a="1"/>
  <c r="B21" i="20" s="1"/>
  <c r="B22" i="20" a="1"/>
  <c r="B22" i="20" s="1"/>
  <c r="B23" i="20" a="1"/>
  <c r="B23" i="20" s="1"/>
  <c r="B24" i="20" a="1"/>
  <c r="B24" i="20" s="1"/>
  <c r="B25" i="20" a="1"/>
  <c r="B25" i="20" s="1"/>
  <c r="B26" i="20" a="1"/>
  <c r="B26" i="20" s="1"/>
  <c r="B27" i="20" a="1"/>
  <c r="B27" i="20" s="1"/>
  <c r="B28" i="20" a="1"/>
  <c r="B28" i="20" s="1"/>
  <c r="B29" i="20" a="1"/>
  <c r="B29" i="20" s="1"/>
  <c r="B30" i="20" a="1"/>
  <c r="B30" i="20" s="1"/>
  <c r="B31" i="20" a="1"/>
  <c r="B31" i="20" s="1"/>
  <c r="B32" i="20" a="1"/>
  <c r="B32" i="20" s="1"/>
  <c r="B33" i="20" a="1"/>
  <c r="B33" i="20" s="1"/>
  <c r="B34" i="20" a="1"/>
  <c r="B34" i="20" s="1"/>
  <c r="B35" i="20" a="1"/>
  <c r="B35" i="20" s="1"/>
  <c r="B36" i="20" a="1"/>
  <c r="B36" i="20" s="1"/>
  <c r="B37" i="20" a="1"/>
  <c r="B37" i="20" s="1"/>
  <c r="B38" i="20" a="1"/>
  <c r="B38" i="20" s="1"/>
  <c r="B39" i="20" a="1"/>
  <c r="B39" i="20" s="1"/>
  <c r="B40" i="20" a="1"/>
  <c r="B40" i="20" s="1"/>
  <c r="B41" i="20" a="1"/>
  <c r="B41" i="20" s="1"/>
  <c r="B42" i="20" a="1"/>
  <c r="B42" i="20" s="1"/>
  <c r="B43" i="20" a="1"/>
  <c r="B43" i="20" s="1"/>
  <c r="B44" i="20" a="1"/>
  <c r="B44" i="20" s="1"/>
  <c r="B45" i="20" a="1"/>
  <c r="B45" i="20" s="1"/>
  <c r="B46" i="20" a="1"/>
  <c r="B46" i="20" s="1"/>
  <c r="B47" i="20" a="1"/>
  <c r="B47" i="20" s="1"/>
  <c r="B48" i="20" a="1"/>
  <c r="B48" i="20" s="1"/>
  <c r="B49" i="20" a="1"/>
  <c r="B49" i="20" s="1"/>
  <c r="B50" i="20" a="1"/>
  <c r="B50" i="20" s="1"/>
  <c r="B51" i="20" a="1"/>
  <c r="B51" i="20" s="1"/>
  <c r="B52" i="20" a="1"/>
  <c r="B52" i="20" s="1"/>
  <c r="B53" i="20" a="1"/>
  <c r="B53" i="20" s="1"/>
  <c r="B54" i="20" a="1"/>
  <c r="B54" i="20" s="1"/>
  <c r="B55" i="20" a="1"/>
  <c r="B55" i="20" s="1"/>
  <c r="B6" i="20" a="1"/>
  <c r="B6" i="20" s="1"/>
  <c r="C25" i="20" a="1"/>
  <c r="C25" i="20" s="1"/>
  <c r="C26" i="20" a="1"/>
  <c r="C26" i="20" s="1"/>
  <c r="C27" i="20" a="1"/>
  <c r="C27" i="20" s="1"/>
  <c r="C28" i="20" a="1"/>
  <c r="C28" i="20" s="1"/>
  <c r="C29" i="20" a="1"/>
  <c r="C29" i="20" s="1"/>
  <c r="C30" i="20" a="1"/>
  <c r="C30" i="20" s="1"/>
  <c r="C31" i="20" a="1"/>
  <c r="C31" i="20" s="1"/>
  <c r="C32" i="20" a="1"/>
  <c r="C32" i="20" s="1"/>
  <c r="C33" i="20" a="1"/>
  <c r="C33" i="20" s="1"/>
  <c r="C34" i="20" a="1"/>
  <c r="C34" i="20" s="1"/>
  <c r="C35" i="20" a="1"/>
  <c r="C35" i="20" s="1"/>
  <c r="C36" i="20" a="1"/>
  <c r="C36" i="20" s="1"/>
  <c r="C37" i="20" a="1"/>
  <c r="C37" i="20" s="1"/>
  <c r="C38" i="20" a="1"/>
  <c r="C38" i="20" s="1"/>
  <c r="C39" i="20" a="1"/>
  <c r="C39" i="20" s="1"/>
  <c r="C40" i="20" a="1"/>
  <c r="C40" i="20" s="1"/>
  <c r="C41" i="20" a="1"/>
  <c r="C41" i="20" s="1"/>
  <c r="C42" i="20" a="1"/>
  <c r="C42" i="20" s="1"/>
  <c r="C43" i="20" a="1"/>
  <c r="C43" i="20" s="1"/>
  <c r="C44" i="20" a="1"/>
  <c r="C44" i="20" s="1"/>
  <c r="C45" i="20" a="1"/>
  <c r="C45" i="20" s="1"/>
  <c r="C46" i="20" a="1"/>
  <c r="C46" i="20" s="1"/>
  <c r="C47" i="20" a="1"/>
  <c r="C47" i="20" s="1"/>
  <c r="C48" i="20" a="1"/>
  <c r="C48" i="20" s="1"/>
  <c r="C49" i="20" a="1"/>
  <c r="C49" i="20" s="1"/>
  <c r="C50" i="20" a="1"/>
  <c r="C50" i="20" s="1"/>
  <c r="C51" i="20" a="1"/>
  <c r="C51" i="20" s="1"/>
  <c r="C52" i="20" a="1"/>
  <c r="C52" i="20" s="1"/>
  <c r="C53" i="20" a="1"/>
  <c r="C53" i="20" s="1"/>
  <c r="C54" i="20" a="1"/>
  <c r="C54" i="20" s="1"/>
  <c r="C55" i="20" a="1"/>
  <c r="C55" i="20" s="1"/>
  <c r="C22" i="20" a="1"/>
  <c r="C22" i="20" s="1"/>
  <c r="C23" i="20" a="1"/>
  <c r="C23" i="20" s="1"/>
  <c r="C24" i="20" a="1"/>
  <c r="C24" i="20" s="1"/>
  <c r="C6" i="20" a="1"/>
  <c r="C6" i="20" s="1"/>
  <c r="C7" i="20" a="1"/>
  <c r="C7" i="20" s="1"/>
  <c r="C8" i="20" a="1"/>
  <c r="C8" i="20" s="1"/>
  <c r="C9" i="20" a="1"/>
  <c r="C9" i="20" s="1"/>
  <c r="C10" i="20" a="1"/>
  <c r="C10" i="20" s="1"/>
  <c r="C11" i="20" a="1"/>
  <c r="C11" i="20" s="1"/>
  <c r="C12" i="20" a="1"/>
  <c r="C12" i="20" s="1"/>
  <c r="C13" i="20" a="1"/>
  <c r="C13" i="20" s="1"/>
  <c r="C14" i="20" a="1"/>
  <c r="C14" i="20" s="1"/>
  <c r="C15" i="20" a="1"/>
  <c r="C15" i="20" s="1"/>
  <c r="C16" i="20" a="1"/>
  <c r="C16" i="20" s="1"/>
  <c r="C17" i="20" a="1"/>
  <c r="C17" i="20" s="1"/>
  <c r="C18" i="20" a="1"/>
  <c r="C18" i="20" s="1"/>
  <c r="C19" i="20" a="1"/>
  <c r="C19" i="20" s="1"/>
  <c r="C20" i="20" a="1"/>
  <c r="C20" i="20" s="1"/>
  <c r="C21" i="20" a="1"/>
  <c r="C21" i="20" s="1"/>
  <c r="J4" i="20" l="1"/>
  <c r="M3" i="20"/>
  <c r="M2" i="20"/>
  <c r="H4" i="20" l="1"/>
  <c r="J3" i="20" s="1"/>
  <c r="M16" i="20" l="1"/>
</calcChain>
</file>

<file path=xl/sharedStrings.xml><?xml version="1.0" encoding="utf-8"?>
<sst xmlns="http://schemas.openxmlformats.org/spreadsheetml/2006/main" count="31" uniqueCount="20">
  <si>
    <t>DESCRIÇÃO</t>
  </si>
  <si>
    <t>VALOR</t>
  </si>
  <si>
    <t>STATUS</t>
  </si>
  <si>
    <t>CATEGORIA</t>
  </si>
  <si>
    <t>DATA DE VENCIMENTO</t>
  </si>
  <si>
    <t>FORMA DE PAGAMENTO</t>
  </si>
  <si>
    <t>PARCELA</t>
  </si>
  <si>
    <t>MÊS/ANO</t>
  </si>
  <si>
    <t>OBSERVAÇÕES</t>
  </si>
  <si>
    <t>PAGO</t>
  </si>
  <si>
    <t>PENDENTE</t>
  </si>
  <si>
    <t>MÊS</t>
  </si>
  <si>
    <t>ANO</t>
  </si>
  <si>
    <t>SAÍDAS</t>
  </si>
  <si>
    <t>SAIDAS</t>
  </si>
  <si>
    <t>ENTRADAS</t>
  </si>
  <si>
    <t>CONTROLE FINANCEIRO PESSOAL</t>
  </si>
  <si>
    <t>VALOR(R$)</t>
  </si>
  <si>
    <r>
      <t>DESCRIÇÃO</t>
    </r>
    <r>
      <rPr>
        <b/>
        <sz val="11"/>
        <color theme="4"/>
        <rFont val="Calibri"/>
        <family val="2"/>
        <scheme val="minor"/>
      </rPr>
      <t>_</t>
    </r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</si>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</sst>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44" fontId="2" fillId="2" borderId="10" xfId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44" fontId="0" fillId="2" borderId="13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4" fontId="0" fillId="3" borderId="3" xfId="1" applyFont="1" applyFill="1" applyBorder="1" applyAlignment="1">
      <alignment horizontal="center" vertical="center"/>
    </xf>
    <xf numFmtId="44" fontId="0" fillId="4" borderId="0" xfId="1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44" fontId="0" fillId="4" borderId="11" xfId="1" applyFont="1" applyFill="1" applyBorder="1" applyAlignment="1">
      <alignment horizontal="center"/>
    </xf>
    <xf numFmtId="14" fontId="0" fillId="4" borderId="1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44" fontId="0" fillId="2" borderId="15" xfId="1" applyFont="1" applyFill="1" applyBorder="1" applyAlignment="1">
      <alignment vertical="center"/>
    </xf>
    <xf numFmtId="0" fontId="6" fillId="2" borderId="0" xfId="0" applyFont="1" applyFill="1" applyAlignment="1">
      <alignment horizontal="center"/>
    </xf>
    <xf numFmtId="44" fontId="6" fillId="2" borderId="0" xfId="1" applyFont="1" applyFill="1" applyAlignment="1">
      <alignment horizontal="center"/>
    </xf>
    <xf numFmtId="0" fontId="0" fillId="2" borderId="1" xfId="1" applyNumberFormat="1" applyFont="1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>
      <alignment horizontal="center"/>
    </xf>
    <xf numFmtId="44" fontId="0" fillId="4" borderId="7" xfId="1" applyFont="1" applyFill="1" applyBorder="1" applyAlignment="1">
      <alignment horizontal="center"/>
    </xf>
    <xf numFmtId="14" fontId="0" fillId="4" borderId="7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44" fontId="0" fillId="2" borderId="0" xfId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44" fontId="4" fillId="3" borderId="17" xfId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4" fillId="3" borderId="17" xfId="0" applyFont="1" applyFill="1" applyBorder="1" applyAlignment="1">
      <alignment horizontal="center" vertical="center"/>
    </xf>
    <xf numFmtId="44" fontId="4" fillId="3" borderId="3" xfId="1" applyFont="1" applyFill="1" applyBorder="1" applyAlignment="1">
      <alignment horizontal="center" vertical="center"/>
    </xf>
    <xf numFmtId="44" fontId="0" fillId="2" borderId="14" xfId="1" applyFont="1" applyFill="1" applyBorder="1" applyAlignment="1">
      <alignment horizontal="center"/>
    </xf>
    <xf numFmtId="44" fontId="0" fillId="2" borderId="18" xfId="0" applyNumberForma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5" borderId="2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44" fontId="0" fillId="3" borderId="1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47"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border outline="0">
        <top style="medium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99CCFF"/>
      <color rgb="FFEAEAEA"/>
      <color rgb="FF0066CC"/>
      <color rgb="FF67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724-4821-9A54-26D4396EDF93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148-44B4-BFF2-216A3D7BE2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CONSULTA!$L$2:$L$3</c:f>
              <c:strCache>
                <c:ptCount val="2"/>
                <c:pt idx="0">
                  <c:v>PAGO</c:v>
                </c:pt>
                <c:pt idx="1">
                  <c:v>PENDENTE</c:v>
                </c:pt>
              </c:strCache>
            </c:strRef>
          </c:cat>
          <c:val>
            <c:numRef>
              <c:f>CONSULTA!$M$2:$M$3</c:f>
              <c:numCache>
                <c:formatCode>_("R$"* #,##0.00_);_("R$"* \(#,##0.00\);_("R$"* "-"??_);_(@_)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8-44B4-BFF2-216A3D7BE29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47030561857735"/>
          <c:y val="0.112"/>
          <c:w val="0.55695342319498198"/>
          <c:h val="0.64800000000000002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CONSULTA!$I$3:$I$4</c:f>
              <c:strCache>
                <c:ptCount val="2"/>
                <c:pt idx="0">
                  <c:v>SAIDAS</c:v>
                </c:pt>
                <c:pt idx="1">
                  <c:v> ENTRADAS </c:v>
                </c:pt>
              </c:strCache>
            </c:strRef>
          </c:cat>
          <c:val>
            <c:numRef>
              <c:f>CONSULTA!$J$3:$J$4</c:f>
              <c:numCache>
                <c:formatCode>_("R$"* #,##0.00_);_("R$"* \(#,##0.00\);_("R$"* "-"??_);_(@_)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5-418A-AE5C-6AC5CF3C1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4164768"/>
        <c:axId val="584164048"/>
      </c:barChart>
      <c:catAx>
        <c:axId val="584164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4164048"/>
        <c:crosses val="autoZero"/>
        <c:auto val="0"/>
        <c:lblAlgn val="ctr"/>
        <c:lblOffset val="100"/>
        <c:noMultiLvlLbl val="0"/>
      </c:catAx>
      <c:valAx>
        <c:axId val="5841640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58416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LAN&#199;AMENTOS!A1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804333</xdr:colOff>
      <xdr:row>3</xdr:row>
      <xdr:rowOff>57149</xdr:rowOff>
    </xdr:from>
    <xdr:to>
      <xdr:col>13</xdr:col>
      <xdr:colOff>84668</xdr:colOff>
      <xdr:row>12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0E66921-9FA1-FA21-5A93-F82917240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52916</xdr:colOff>
      <xdr:row>0</xdr:row>
      <xdr:rowOff>52917</xdr:rowOff>
    </xdr:from>
    <xdr:to>
      <xdr:col>10</xdr:col>
      <xdr:colOff>127001</xdr:colOff>
      <xdr:row>2</xdr:row>
      <xdr:rowOff>317500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011F48A-BE0D-3860-85D2-F89886F11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1066801</xdr:colOff>
      <xdr:row>0</xdr:row>
      <xdr:rowOff>42863</xdr:rowOff>
    </xdr:from>
    <xdr:to>
      <xdr:col>6</xdr:col>
      <xdr:colOff>571501</xdr:colOff>
      <xdr:row>1</xdr:row>
      <xdr:rowOff>257175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79A4F48-813A-10D2-1905-F8283002FF61}"/>
            </a:ext>
          </a:extLst>
        </xdr:cNvPr>
        <xdr:cNvSpPr txBox="1"/>
      </xdr:nvSpPr>
      <xdr:spPr>
        <a:xfrm>
          <a:off x="4105276" y="42863"/>
          <a:ext cx="2171700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accent4"/>
              </a:solidFill>
            </a:rPr>
            <a:t>LIMITADO</a:t>
          </a:r>
          <a:r>
            <a:rPr lang="pt-BR" sz="1400" b="1" baseline="0">
              <a:solidFill>
                <a:schemeClr val="accent4"/>
              </a:solidFill>
            </a:rPr>
            <a:t> A 50 REGISTROS</a:t>
          </a:r>
          <a:endParaRPr lang="pt-BR" sz="1400" b="1">
            <a:solidFill>
              <a:schemeClr val="accent4"/>
            </a:solidFill>
          </a:endParaRPr>
        </a:p>
      </xdr:txBody>
    </xdr:sp>
    <xdr:clientData/>
  </xdr:twoCellAnchor>
  <xdr:oneCellAnchor>
    <xdr:from>
      <xdr:col>5</xdr:col>
      <xdr:colOff>19050</xdr:colOff>
      <xdr:row>10</xdr:row>
      <xdr:rowOff>57150</xdr:rowOff>
    </xdr:from>
    <xdr:ext cx="184731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D4BBC3FE-08EA-B661-F6F6-6039C0350EF7}"/>
            </a:ext>
          </a:extLst>
        </xdr:cNvPr>
        <xdr:cNvSpPr txBox="1"/>
      </xdr:nvSpPr>
      <xdr:spPr>
        <a:xfrm>
          <a:off x="4171950" y="242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3</xdr:col>
      <xdr:colOff>38100</xdr:colOff>
      <xdr:row>1</xdr:row>
      <xdr:rowOff>9525</xdr:rowOff>
    </xdr:from>
    <xdr:to>
      <xdr:col>4</xdr:col>
      <xdr:colOff>457200</xdr:colOff>
      <xdr:row>1</xdr:row>
      <xdr:rowOff>266700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273AE8-B394-9EB2-62BC-926E71E2386E}"/>
            </a:ext>
          </a:extLst>
        </xdr:cNvPr>
        <xdr:cNvSpPr/>
      </xdr:nvSpPr>
      <xdr:spPr>
        <a:xfrm>
          <a:off x="2390775" y="104775"/>
          <a:ext cx="1104900" cy="2571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INSERIR DADOS</a:t>
          </a:r>
        </a:p>
        <a:p>
          <a:pPr algn="l"/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E94832-4332-43EE-9835-717F7E76CAA1}" name="Tabela3" displayName="Tabela3" ref="B5:J55" totalsRowShown="0" headerRowDxfId="46">
  <autoFilter ref="B5:J55" xr:uid="{53E94832-4332-43EE-9835-717F7E76CAA1}"/>
  <tableColumns count="9">
    <tableColumn id="1" xr3:uid="{37C207DB-3392-4539-88F1-FF4A619D7214}" name="DESCRIÇÃO" dataDxfId="45">
      <calculatedColumnFormula array="1">IFERROR(INDEX(R_TABELA[DESCRIÇÃO],SMALL(IF((MONTH(R_TABELA[DATA DE VENCIMENTO])=$C$2)*(YEAR(R_TABELA[DATA DE VENCIMENTO])=$C$3),ROW(R_TABELA[DESCRIÇÃO])-ROW(INDEX(R_TABELA[DESCRIÇÃO],1,1))+1),ROW(1:1))),"")</calculatedColumnFormula>
    </tableColumn>
    <tableColumn id="2" xr3:uid="{69001C81-3CC8-4304-9771-BFA7E0FBBF5D}" name="VALOR" dataDxfId="44" dataCellStyle="Moeda">
      <calculatedColumnFormula array="1">IFERROR(INDEX(R_TABELA[VALOR],SMALL(IF((MONTH(R_TABELA[DATA DE VENCIMENTO])=$C$2)*(YEAR(R_TABELA[DATA DE VENCIMENTO])=$C$3),ROW(R_TABELA[VALOR])-ROW(INDEX(R_TABELA[VALOR],1,1))+1),ROW(1:1))),"")</calculatedColumnFormula>
    </tableColumn>
    <tableColumn id="3" xr3:uid="{492B8990-9E2C-4071-BD50-D1ED9FB55077}" name="STATUS" dataDxfId="43">
      <calculatedColumnFormula array="1">IFERROR(INDEX(R_TABELA[STATUS],SMALL(IF((MONTH(R_TABELA[DATA DE VENCIMENTO])=$C$2)*(YEAR(R_TABELA[DATA DE VENCIMENTO])=$C$3),ROW(R_TABELA[STATUS])-ROW(INDEX(R_TABELA[STATUS],1,1))+1),ROW(1:1))),"")</calculatedColumnFormula>
    </tableColumn>
    <tableColumn id="4" xr3:uid="{EA8B9AA5-0430-4BE4-92EE-C98A706513E8}" name="CATEGORIA" dataDxfId="42">
      <calculatedColumnFormula array="1">IFERROR(INDEX(R_TABELA[CATEGORIA],SMALL(IF((MONTH(R_TABELA[DATA DE VENCIMENTO])=$C$2)*(YEAR(R_TABELA[DATA DE VENCIMENTO])=$C$3),ROW(R_TABELA[CATEGORIA])-ROW(INDEX(R_TABELA[CATEGORIA],1,1))+1),ROW(1:1))),"")</calculatedColumnFormula>
    </tableColumn>
    <tableColumn id="5" xr3:uid="{C5F99F89-2F30-4042-BE76-5D5095EC6FAD}" name="DATA DE VENCIMENTO" dataDxfId="41">
      <calculatedColumnFormula array="1">IFERROR(INDEX(R_TABELA[DATA DE VENCIMENTO],SMALL(IF((MONTH(R_TABELA[DATA DE VENCIMENTO])=$C$2)*(YEAR(R_TABELA[DATA DE VENCIMENTO])=$C$3),ROW(R_TABELA[DATA DE VENCIMENTO])-ROW(INDEX(R_TABELA[DATA DE VENCIMENTO],1,1))+1),ROW(1:1))),"")</calculatedColumnFormula>
    </tableColumn>
    <tableColumn id="6" xr3:uid="{28766BEE-68A6-495F-A303-3495417A4438}" name="FORMA DE PAGAMENTO" dataDxfId="40">
      <calculatedColumnFormula array="1">IFERROR(INDEX(R_TABELA[FORMA DE PAGAMENTO],SMALL(IF((MONTH(R_TABELA[DATA DE VENCIMENTO])=$C$2)*(YEAR(R_TABELA[DATA DE VENCIMENTO])=$C$3),ROW(R_TABELA[FORMA DE PAGAMENTO])-ROW(INDEX(R_TABELA[FORMA DE PAGAMENTO],1,1))+1),ROW(1:1))),"")</calculatedColumnFormula>
    </tableColumn>
    <tableColumn id="7" xr3:uid="{17D98CC8-9C87-454E-A341-8405CA11B93D}" name="PARCELA" dataDxfId="39">
      <calculatedColumnFormula array="1">IFERROR(INDEX(R_TABELA[PARCELA],SMALL(IF((MONTH(R_TABELA[DATA DE VENCIMENTO])=$C$2)*(YEAR(R_TABELA[DATA DE VENCIMENTO])=$C$3),ROW(R_TABELA[PARCELA])-ROW(INDEX(R_TABELA[PARCELA],1,1))+1),ROW(1:1))),"")</calculatedColumnFormula>
    </tableColumn>
    <tableColumn id="9" xr3:uid="{F7CA1604-A9B5-46BA-A770-A26D1DC6F417}" name="DESCRIÇÃO_" dataDxfId="38">
      <calculatedColumnFormula array="1">IFERROR(INDEX(R_ENTRADA[DESCRIÇÃO],SMALL(IF((R_ENTRADA[MÊS]=$C$2)*(R_ENTRADA[ANO]=$C$3),ROW(R_ENTRADA[DESCRIÇÃO])-ROW(INDEX(R_ENTRADA[DESCRIÇÃO],1,1))+1),ROW(1:1))),"")</calculatedColumnFormula>
    </tableColumn>
    <tableColumn id="10" xr3:uid="{2A9A3637-D94D-41D8-954A-C01A414AAF69}" name="VALOR(R$)" dataDxfId="37" dataCellStyle="Moeda">
      <calculatedColumnFormula array="1">IFERROR(INDEX(R_ENTRADA[VALOR],SMALL(IF((R_ENTRADA[MÊS]=$C$2)*(R_ENTRADA[ANO]=$C$3),ROW(R_ENTRADA[VALOR])-ROW(INDEX(R_ENTRADA[VALOR],1,1))+1),ROW(1:1))),"")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2CDC24-5381-4190-B0AA-512CE559C836}" name="R_TABELA" displayName="R_TABELA" ref="A1:I161" headerRowDxfId="36" dataDxfId="34" headerRowBorderDxfId="35" tableBorderDxfId="33">
  <autoFilter ref="A1:I161" xr:uid="{2B2CDC24-5381-4190-B0AA-512CE559C836}"/>
  <tableColumns count="9">
    <tableColumn id="1" xr3:uid="{470E75A0-F5FC-4E6E-8D5E-C9BDCC219D2D}" name="DESCRIÇÃO" totalsRowLabel="Total"/>
    <tableColumn id="2" xr3:uid="{137BCC31-E147-443F-B9DD-EAE3E800C93E}" name="VALOR" totalsRowFunction="sum" dataDxfId="32" totalsRowDxfId="31" dataCellStyle="Moeda"/>
    <tableColumn id="3" xr3:uid="{A37D1309-20C9-4AEF-85AE-1F8A5C50FFD2}" name="STATUS" dataDxfId="30" totalsRowDxfId="29"/>
    <tableColumn id="4" xr3:uid="{3F01F472-429E-4F5B-9227-5FC52DA83C1C}" name="CATEGORIA" dataDxfId="28" totalsRowDxfId="27"/>
    <tableColumn id="5" xr3:uid="{0FDE0BD6-B7BF-47D3-BA36-167638AA766D}" name="DATA DE VENCIMENTO" dataDxfId="26" totalsRowDxfId="25"/>
    <tableColumn id="6" xr3:uid="{64B2A404-82F0-4BC1-ABD5-2F868A21F88A}" name="FORMA DE PAGAMENTO" dataDxfId="24" totalsRowDxfId="23"/>
    <tableColumn id="7" xr3:uid="{77BBC10F-1D7A-40E5-9492-EAC8CBDCAF50}" name="PARCELA" dataDxfId="22" totalsRowDxfId="21"/>
    <tableColumn id="8" xr3:uid="{768056F7-CE80-4A44-9E85-3F6DE22F4D68}" name="MÊS/ANO" dataDxfId="20" totalsRowDxfId="19"/>
    <tableColumn id="9" xr3:uid="{BD1933C7-91CB-49AD-BC18-7DD065229BCF}" name="OBSERVAÇÕES" totalsRowFunction="count" dataDxfId="18" totalsRowDxfId="1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6A42F9-419D-4A14-AE17-402838E2E5E9}" name="R_ENTRADA" displayName="R_ENTRADA" ref="A1:D8" totalsRowShown="0" headerRowDxfId="16" dataDxfId="15">
  <autoFilter ref="A1:D8" xr:uid="{9D6A42F9-419D-4A14-AE17-402838E2E5E9}"/>
  <tableColumns count="4">
    <tableColumn id="1" xr3:uid="{BE7DB68E-BA79-4FFD-B30A-9EF66D17D86C}" name="MÊS" dataDxfId="14"/>
    <tableColumn id="2" xr3:uid="{DE44CCC1-3962-46CC-A574-121D3488A812}" name="ANO" dataDxfId="13"/>
    <tableColumn id="3" xr3:uid="{CDD0DBB4-2F42-41F2-9675-F11B64626ED8}" name="DESCRIÇÃO" dataDxfId="12"/>
    <tableColumn id="4" xr3:uid="{28C765A0-2054-4B9C-BE18-5214088D2687}" name="VALOR" dataDxfId="11" dataCellStyle="Moed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4486-E613-4DD7-8E3C-257D31A44268}">
  <dimension ref="B1:M56"/>
  <sheetViews>
    <sheetView showGridLines="0" topLeftCell="B1" zoomScaleNormal="100" workbookViewId="0">
      <selection activeCell="G17" sqref="G17"/>
    </sheetView>
  </sheetViews>
  <sheetFormatPr defaultRowHeight="15" x14ac:dyDescent="0.25"/>
  <cols>
    <col min="1" max="1" width="1.42578125" style="23" customWidth="1"/>
    <col min="2" max="2" width="21.7109375" style="24" bestFit="1" customWidth="1"/>
    <col min="3" max="3" width="12.140625" style="23" bestFit="1" customWidth="1"/>
    <col min="4" max="4" width="10.28515625" style="23" bestFit="1" customWidth="1"/>
    <col min="5" max="5" width="18.7109375" style="23" bestFit="1" customWidth="1"/>
    <col min="6" max="6" width="23.28515625" style="23" customWidth="1"/>
    <col min="7" max="7" width="27.7109375" style="23" bestFit="1" customWidth="1"/>
    <col min="8" max="8" width="13.42578125" style="23" bestFit="1" customWidth="1"/>
    <col min="9" max="9" width="16.5703125" style="23" bestFit="1" customWidth="1"/>
    <col min="10" max="10" width="13.85546875" style="24" bestFit="1" customWidth="1"/>
    <col min="11" max="11" width="3.28515625" style="23" customWidth="1"/>
    <col min="12" max="12" width="10.5703125" style="23" bestFit="1" customWidth="1"/>
    <col min="13" max="13" width="13.28515625" style="23" bestFit="1" customWidth="1"/>
    <col min="14" max="14" width="9.140625" style="23"/>
    <col min="15" max="15" width="12.140625" style="23" bestFit="1" customWidth="1"/>
    <col min="16" max="16384" width="9.140625" style="23"/>
  </cols>
  <sheetData>
    <row r="1" spans="2:13" ht="7.5" customHeight="1" thickBot="1" x14ac:dyDescent="0.3"/>
    <row r="2" spans="2:13" ht="33.75" customHeight="1" thickBot="1" x14ac:dyDescent="0.3">
      <c r="B2" s="17" t="s">
        <v>11</v>
      </c>
      <c r="C2" s="28">
        <v>8</v>
      </c>
      <c r="E2" s="45" t="s">
        <v>16</v>
      </c>
      <c r="F2" s="45"/>
      <c r="G2" s="45"/>
      <c r="L2" s="17" t="s">
        <v>9</v>
      </c>
      <c r="M2" s="18">
        <f>SUMPRODUCT((R_TABELA[STATUS]=L2)*(MONTH(R_TABELA[DATA DE VENCIMENTO])=$C$2)*(YEAR(R_TABELA[DATA DE VENCIMENTO])=$C$3)*(R_TABELA[VALOR]))</f>
        <v>0</v>
      </c>
    </row>
    <row r="3" spans="2:13" ht="30.75" customHeight="1" thickBot="1" x14ac:dyDescent="0.3">
      <c r="B3" s="17" t="s">
        <v>12</v>
      </c>
      <c r="C3" s="28">
        <v>2025</v>
      </c>
      <c r="E3" s="45"/>
      <c r="F3" s="45"/>
      <c r="G3" s="45"/>
      <c r="I3" s="26" t="s">
        <v>14</v>
      </c>
      <c r="J3" s="27">
        <f>H4</f>
        <v>0</v>
      </c>
      <c r="L3" s="15" t="s">
        <v>10</v>
      </c>
      <c r="M3" s="16">
        <f>SUMPRODUCT((R_TABELA[STATUS]=L3)*(MONTH(R_TABELA[DATA DE VENCIMENTO])=$C$2)*(YEAR(R_TABELA[DATA DE VENCIMENTO])=$C$3)*(R_TABELA[VALOR]))</f>
        <v>0</v>
      </c>
    </row>
    <row r="4" spans="2:13" ht="15.75" thickBot="1" x14ac:dyDescent="0.3">
      <c r="B4" s="23"/>
      <c r="C4" s="35"/>
      <c r="D4" s="46" t="s">
        <v>13</v>
      </c>
      <c r="E4" s="46"/>
      <c r="F4" s="46"/>
      <c r="G4" s="46"/>
      <c r="H4" s="44">
        <f>SUM(C6:C55)</f>
        <v>0</v>
      </c>
      <c r="I4" s="25" t="s">
        <v>15</v>
      </c>
      <c r="J4" s="43">
        <f>SUM(J6:J55)</f>
        <v>0</v>
      </c>
    </row>
    <row r="5" spans="2:13" ht="24" customHeight="1" thickBot="1" x14ac:dyDescent="0.3">
      <c r="B5" s="36" t="s">
        <v>0</v>
      </c>
      <c r="C5" s="37" t="s">
        <v>1</v>
      </c>
      <c r="D5" s="41" t="s">
        <v>2</v>
      </c>
      <c r="E5" s="41" t="s">
        <v>3</v>
      </c>
      <c r="F5" s="41" t="s">
        <v>4</v>
      </c>
      <c r="G5" s="41" t="s">
        <v>5</v>
      </c>
      <c r="H5" s="38" t="s">
        <v>6</v>
      </c>
      <c r="I5" s="36" t="s">
        <v>18</v>
      </c>
      <c r="J5" s="42" t="s">
        <v>17</v>
      </c>
    </row>
    <row r="6" spans="2:13" x14ac:dyDescent="0.25">
      <c r="B6" s="29" t="str">
        <f t="array" ref="B6">IFERROR(INDEX(R_TABELA[DESCRIÇÃO],SMALL(IF((MONTH(R_TABELA[DATA DE VENCIMENTO])=$C$2)*(YEAR(R_TABELA[DATA DE VENCIMENTO])=$C$3),ROW(R_TABELA[DESCRIÇÃO])-ROW(INDEX(R_TABELA[DESCRIÇÃO],1,1))+1),ROW(1:1))),"")</f>
        <v/>
      </c>
      <c r="C6" s="30" t="str">
        <f t="array" ref="C6">IFERROR(INDEX(R_TABELA[VALOR],SMALL(IF((MONTH(R_TABELA[DATA DE VENCIMENTO])=$C$2)*(YEAR(R_TABELA[DATA DE VENCIMENTO])=$C$3),ROW(R_TABELA[VALOR])-ROW(INDEX(R_TABELA[VALOR],1,1))+1),ROW(1:1))),"")</f>
        <v/>
      </c>
      <c r="D6" s="29" t="str">
        <f t="array" ref="D6">IFERROR(INDEX(R_TABELA[STATUS],SMALL(IF((MONTH(R_TABELA[DATA DE VENCIMENTO])=$C$2)*(YEAR(R_TABELA[DATA DE VENCIMENTO])=$C$3),ROW(R_TABELA[STATUS])-ROW(INDEX(R_TABELA[STATUS],1,1))+1),ROW(1:1))),"")</f>
        <v/>
      </c>
      <c r="E6" s="29" t="str">
        <f t="array" ref="E6">IFERROR(INDEX(R_TABELA[CATEGORIA],SMALL(IF((MONTH(R_TABELA[DATA DE VENCIMENTO])=$C$2)*(YEAR(R_TABELA[DATA DE VENCIMENTO])=$C$3),ROW(R_TABELA[CATEGORIA])-ROW(INDEX(R_TABELA[CATEGORIA],1,1))+1),ROW(1:1))),"")</f>
        <v/>
      </c>
      <c r="F6" s="31" t="str">
        <f t="array" ref="F6">IFERROR(INDEX(R_TABELA[DATA DE VENCIMENTO],SMALL(IF((MONTH(R_TABELA[DATA DE VENCIMENTO])=$C$2)*(YEAR(R_TABELA[DATA DE VENCIMENTO])=$C$3),ROW(R_TABELA[DATA DE VENCIMENTO])-ROW(INDEX(R_TABELA[DATA DE VENCIMENTO],1,1))+1),ROW(1:1))),"")</f>
        <v/>
      </c>
      <c r="G6" s="29" t="str">
        <f t="array" ref="G6">IFERROR(INDEX(R_TABELA[FORMA DE PAGAMENTO],SMALL(IF((MONTH(R_TABELA[DATA DE VENCIMENTO])=$C$2)*(YEAR(R_TABELA[DATA DE VENCIMENTO])=$C$3),ROW(R_TABELA[FORMA DE PAGAMENTO])-ROW(INDEX(R_TABELA[FORMA DE PAGAMENTO],1,1))+1),ROW(1:1))),"")</f>
        <v/>
      </c>
      <c r="H6" s="32" t="str">
        <f t="array" ref="H6">IFERROR(INDEX(R_TABELA[PARCELA],SMALL(IF((MONTH(R_TABELA[DATA DE VENCIMENTO])=$C$2)*(YEAR(R_TABELA[DATA DE VENCIMENTO])=$C$3),ROW(R_TABELA[PARCELA])-ROW(INDEX(R_TABELA[PARCELA],1,1))+1),ROW(1:1))),"")</f>
        <v/>
      </c>
      <c r="I6" s="29" t="str">
        <f t="array" ref="I6">IFERROR(INDEX(R_ENTRADA[DESCRIÇÃO],SMALL(IF((R_ENTRADA[MÊS]=$C$2)*(R_ENTRADA[ANO]=$C$3),ROW(R_ENTRADA[DESCRIÇÃO])-ROW(INDEX(R_ENTRADA[DESCRIÇÃO],1,1))+1),ROW(1:1))),"")</f>
        <v/>
      </c>
      <c r="J6" s="30" t="str">
        <f t="array" ref="J6">IFERROR(INDEX(R_ENTRADA[VALOR],SMALL(IF((R_ENTRADA[MÊS]=$C$2)*(R_ENTRADA[ANO]=$C$3),ROW(R_ENTRADA[VALOR])-ROW(INDEX(R_ENTRADA[VALOR],1,1))+1),ROW(1:1))),"")</f>
        <v/>
      </c>
    </row>
    <row r="7" spans="2:13" x14ac:dyDescent="0.25">
      <c r="B7" s="39" t="str">
        <f t="array" ref="B7">IFERROR(INDEX(R_TABELA[DESCRIÇÃO],SMALL(IF((MONTH(R_TABELA[DATA DE VENCIMENTO])=$C$2)*(YEAR(R_TABELA[DATA DE VENCIMENTO])=$C$3),ROW(R_TABELA[DESCRIÇÃO])-ROW(INDEX(R_TABELA[DESCRIÇÃO],1,1))+1),ROW(2:2))),"")</f>
        <v/>
      </c>
      <c r="C7" s="19" t="str">
        <f t="array" ref="C7">IFERROR(INDEX(R_TABELA[VALOR],SMALL(IF((MONTH(R_TABELA[DATA DE VENCIMENTO])=$C$2)*(YEAR(R_TABELA[DATA DE VENCIMENTO])=$C$3),ROW(R_TABELA[VALOR])-ROW(INDEX(R_TABELA[VALOR],1,1))+1),ROW(2:2))),"")</f>
        <v/>
      </c>
      <c r="D7" s="39" t="str">
        <f t="array" ref="D7">IFERROR(INDEX(R_TABELA[STATUS],SMALL(IF((MONTH(R_TABELA[DATA DE VENCIMENTO])=$C$2)*(YEAR(R_TABELA[DATA DE VENCIMENTO])=$C$3),ROW(R_TABELA[STATUS])-ROW(INDEX(R_TABELA[STATUS],1,1))+1),ROW(2:2))),"")</f>
        <v/>
      </c>
      <c r="E7" s="39" t="str">
        <f t="array" ref="E7">IFERROR(INDEX(R_TABELA[CATEGORIA],SMALL(IF((MONTH(R_TABELA[DATA DE VENCIMENTO])=$C$2)*(YEAR(R_TABELA[DATA DE VENCIMENTO])=$C$3),ROW(R_TABELA[CATEGORIA])-ROW(INDEX(R_TABELA[CATEGORIA],1,1))+1),ROW(2:2))),"")</f>
        <v/>
      </c>
      <c r="F7" s="40" t="str">
        <f t="array" ref="F7">IFERROR(INDEX(R_TABELA[DATA DE VENCIMENTO],SMALL(IF((MONTH(R_TABELA[DATA DE VENCIMENTO])=$C$2)*(YEAR(R_TABELA[DATA DE VENCIMENTO])=$C$3),ROW(R_TABELA[DATA DE VENCIMENTO])-ROW(INDEX(R_TABELA[DATA DE VENCIMENTO],1,1))+1),ROW(2:2))),"")</f>
        <v/>
      </c>
      <c r="G7" s="39" t="str">
        <f t="array" ref="G7">IFERROR(INDEX(R_TABELA[FORMA DE PAGAMENTO],SMALL(IF((MONTH(R_TABELA[DATA DE VENCIMENTO])=$C$2)*(YEAR(R_TABELA[DATA DE VENCIMENTO])=$C$3),ROW(R_TABELA[FORMA DE PAGAMENTO])-ROW(INDEX(R_TABELA[FORMA DE PAGAMENTO],1,1))+1),ROW(2:2))),"")</f>
        <v/>
      </c>
      <c r="H7" s="33" t="str">
        <f t="array" ref="H7">IFERROR(INDEX(R_TABELA[PARCELA],SMALL(IF((MONTH(R_TABELA[DATA DE VENCIMENTO])=$C$2)*(YEAR(R_TABELA[DATA DE VENCIMENTO])=$C$3),ROW(R_TABELA[PARCELA])-ROW(INDEX(R_TABELA[PARCELA],1,1))+1),ROW(2:2))),"")</f>
        <v/>
      </c>
      <c r="I7" s="39" t="str">
        <f t="array" ref="I7">IFERROR(INDEX(R_ENTRADA[DESCRIÇÃO],SMALL(IF((R_ENTRADA[MÊS]=$C$2)*(R_ENTRADA[ANO]=$C$3),ROW(R_ENTRADA[DESCRIÇÃO])-ROW(INDEX(R_ENTRADA[DESCRIÇÃO],1,1))+1),ROW(2:2))),"")</f>
        <v/>
      </c>
      <c r="J7" s="19" t="str">
        <f t="array" ref="J7">IFERROR(INDEX(R_ENTRADA[VALOR],SMALL(IF((R_ENTRADA[MÊS]=$C$2)*(R_ENTRADA[ANO]=$C$3),ROW(R_ENTRADA[VALOR])-ROW(INDEX(R_ENTRADA[VALOR],1,1))+1),ROW(2:2))),"")</f>
        <v/>
      </c>
    </row>
    <row r="8" spans="2:13" x14ac:dyDescent="0.25">
      <c r="B8" s="39" t="str">
        <f t="array" ref="B8">IFERROR(INDEX(R_TABELA[DESCRIÇÃO],SMALL(IF((MONTH(R_TABELA[DATA DE VENCIMENTO])=$C$2)*(YEAR(R_TABELA[DATA DE VENCIMENTO])=$C$3),ROW(R_TABELA[DESCRIÇÃO])-ROW(INDEX(R_TABELA[DESCRIÇÃO],1,1))+1),ROW(3:3))),"")</f>
        <v/>
      </c>
      <c r="C8" s="19" t="str">
        <f t="array" ref="C8">IFERROR(INDEX(R_TABELA[VALOR],SMALL(IF((MONTH(R_TABELA[DATA DE VENCIMENTO])=$C$2)*(YEAR(R_TABELA[DATA DE VENCIMENTO])=$C$3),ROW(R_TABELA[VALOR])-ROW(INDEX(R_TABELA[VALOR],1,1))+1),ROW(3:3))),"")</f>
        <v/>
      </c>
      <c r="D8" s="39" t="str">
        <f t="array" ref="D8">IFERROR(INDEX(R_TABELA[STATUS],SMALL(IF((MONTH(R_TABELA[DATA DE VENCIMENTO])=$C$2)*(YEAR(R_TABELA[DATA DE VENCIMENTO])=$C$3),ROW(R_TABELA[STATUS])-ROW(INDEX(R_TABELA[STATUS],1,1))+1),ROW(3:3))),"")</f>
        <v/>
      </c>
      <c r="E8" s="39" t="str">
        <f t="array" ref="E8">IFERROR(INDEX(R_TABELA[CATEGORIA],SMALL(IF((MONTH(R_TABELA[DATA DE VENCIMENTO])=$C$2)*(YEAR(R_TABELA[DATA DE VENCIMENTO])=$C$3),ROW(R_TABELA[CATEGORIA])-ROW(INDEX(R_TABELA[CATEGORIA],1,1))+1),ROW(3:3))),"")</f>
        <v/>
      </c>
      <c r="F8" s="40" t="str">
        <f t="array" ref="F8">IFERROR(INDEX(R_TABELA[DATA DE VENCIMENTO],SMALL(IF((MONTH(R_TABELA[DATA DE VENCIMENTO])=$C$2)*(YEAR(R_TABELA[DATA DE VENCIMENTO])=$C$3),ROW(R_TABELA[DATA DE VENCIMENTO])-ROW(INDEX(R_TABELA[DATA DE VENCIMENTO],1,1))+1),ROW(3:3))),"")</f>
        <v/>
      </c>
      <c r="G8" s="39" t="str">
        <f t="array" ref="G8">IFERROR(INDEX(R_TABELA[FORMA DE PAGAMENTO],SMALL(IF((MONTH(R_TABELA[DATA DE VENCIMENTO])=$C$2)*(YEAR(R_TABELA[DATA DE VENCIMENTO])=$C$3),ROW(R_TABELA[FORMA DE PAGAMENTO])-ROW(INDEX(R_TABELA[FORMA DE PAGAMENTO],1,1))+1),ROW(3:3))),"")</f>
        <v/>
      </c>
      <c r="H8" s="33" t="str">
        <f t="array" ref="H8">IFERROR(INDEX(R_TABELA[PARCELA],SMALL(IF((MONTH(R_TABELA[DATA DE VENCIMENTO])=$C$2)*(YEAR(R_TABELA[DATA DE VENCIMENTO])=$C$3),ROW(R_TABELA[PARCELA])-ROW(INDEX(R_TABELA[PARCELA],1,1))+1),ROW(3:3))),"")</f>
        <v/>
      </c>
      <c r="I8" s="39" t="str">
        <f t="array" ref="I8">IFERROR(INDEX(R_ENTRADA[DESCRIÇÃO],SMALL(IF((R_ENTRADA[MÊS]=$C$2)*(R_ENTRADA[ANO]=$C$3),ROW(R_ENTRADA[DESCRIÇÃO])-ROW(INDEX(R_ENTRADA[DESCRIÇÃO],1,1))+1),ROW(3:3))),"")</f>
        <v/>
      </c>
      <c r="J8" s="19" t="str">
        <f t="array" ref="J8">IFERROR(INDEX(R_ENTRADA[VALOR],SMALL(IF((R_ENTRADA[MÊS]=$C$2)*(R_ENTRADA[ANO]=$C$3),ROW(R_ENTRADA[VALOR])-ROW(INDEX(R_ENTRADA[VALOR],1,1))+1),ROW(3:3))),"")</f>
        <v/>
      </c>
    </row>
    <row r="9" spans="2:13" x14ac:dyDescent="0.25">
      <c r="B9" s="39" t="str">
        <f t="array" ref="B9">IFERROR(INDEX(R_TABELA[DESCRIÇÃO],SMALL(IF((MONTH(R_TABELA[DATA DE VENCIMENTO])=$C$2)*(YEAR(R_TABELA[DATA DE VENCIMENTO])=$C$3),ROW(R_TABELA[DESCRIÇÃO])-ROW(INDEX(R_TABELA[DESCRIÇÃO],1,1))+1),ROW(4:4))),"")</f>
        <v/>
      </c>
      <c r="C9" s="19" t="str">
        <f t="array" ref="C9">IFERROR(INDEX(R_TABELA[VALOR],SMALL(IF((MONTH(R_TABELA[DATA DE VENCIMENTO])=$C$2)*(YEAR(R_TABELA[DATA DE VENCIMENTO])=$C$3),ROW(R_TABELA[VALOR])-ROW(INDEX(R_TABELA[VALOR],1,1))+1),ROW(4:4))),"")</f>
        <v/>
      </c>
      <c r="D9" s="39" t="str">
        <f t="array" ref="D9">IFERROR(INDEX(R_TABELA[STATUS],SMALL(IF((MONTH(R_TABELA[DATA DE VENCIMENTO])=$C$2)*(YEAR(R_TABELA[DATA DE VENCIMENTO])=$C$3),ROW(R_TABELA[STATUS])-ROW(INDEX(R_TABELA[STATUS],1,1))+1),ROW(4:4))),"")</f>
        <v/>
      </c>
      <c r="E9" s="39" t="str">
        <f t="array" ref="E9">IFERROR(INDEX(R_TABELA[CATEGORIA],SMALL(IF((MONTH(R_TABELA[DATA DE VENCIMENTO])=$C$2)*(YEAR(R_TABELA[DATA DE VENCIMENTO])=$C$3),ROW(R_TABELA[CATEGORIA])-ROW(INDEX(R_TABELA[CATEGORIA],1,1))+1),ROW(4:4))),"")</f>
        <v/>
      </c>
      <c r="F9" s="40" t="str">
        <f t="array" ref="F9">IFERROR(INDEX(R_TABELA[DATA DE VENCIMENTO],SMALL(IF((MONTH(R_TABELA[DATA DE VENCIMENTO])=$C$2)*(YEAR(R_TABELA[DATA DE VENCIMENTO])=$C$3),ROW(R_TABELA[DATA DE VENCIMENTO])-ROW(INDEX(R_TABELA[DATA DE VENCIMENTO],1,1))+1),ROW(4:4))),"")</f>
        <v/>
      </c>
      <c r="G9" s="39" t="str">
        <f t="array" ref="G9">IFERROR(INDEX(R_TABELA[FORMA DE PAGAMENTO],SMALL(IF((MONTH(R_TABELA[DATA DE VENCIMENTO])=$C$2)*(YEAR(R_TABELA[DATA DE VENCIMENTO])=$C$3),ROW(R_TABELA[FORMA DE PAGAMENTO])-ROW(INDEX(R_TABELA[FORMA DE PAGAMENTO],1,1))+1),ROW(4:4))),"")</f>
        <v/>
      </c>
      <c r="H9" s="33" t="str">
        <f t="array" ref="H9">IFERROR(INDEX(R_TABELA[PARCELA],SMALL(IF((MONTH(R_TABELA[DATA DE VENCIMENTO])=$C$2)*(YEAR(R_TABELA[DATA DE VENCIMENTO])=$C$3),ROW(R_TABELA[PARCELA])-ROW(INDEX(R_TABELA[PARCELA],1,1))+1),ROW(4:4))),"")</f>
        <v/>
      </c>
      <c r="I9" s="39" t="str">
        <f t="array" ref="I9">IFERROR(INDEX(R_ENTRADA[DESCRIÇÃO],SMALL(IF((R_ENTRADA[MÊS]=$C$2)*(R_ENTRADA[ANO]=$C$3),ROW(R_ENTRADA[DESCRIÇÃO])-ROW(INDEX(R_ENTRADA[DESCRIÇÃO],1,1))+1),ROW(4:4))),"")</f>
        <v/>
      </c>
      <c r="J9" s="19" t="str">
        <f t="array" ref="J9">IFERROR(INDEX(R_ENTRADA[VALOR],SMALL(IF((R_ENTRADA[MÊS]=$C$2)*(R_ENTRADA[ANO]=$C$3),ROW(R_ENTRADA[VALOR])-ROW(INDEX(R_ENTRADA[VALOR],1,1))+1),ROW(4:4))),"")</f>
        <v/>
      </c>
    </row>
    <row r="10" spans="2:13" x14ac:dyDescent="0.25">
      <c r="B10" s="39" t="str">
        <f t="array" ref="B10">IFERROR(INDEX(R_TABELA[DESCRIÇÃO],SMALL(IF((MONTH(R_TABELA[DATA DE VENCIMENTO])=$C$2)*(YEAR(R_TABELA[DATA DE VENCIMENTO])=$C$3),ROW(R_TABELA[DESCRIÇÃO])-ROW(INDEX(R_TABELA[DESCRIÇÃO],1,1))+1),ROW(5:5))),"")</f>
        <v/>
      </c>
      <c r="C10" s="19" t="str">
        <f t="array" ref="C10">IFERROR(INDEX(R_TABELA[VALOR],SMALL(IF((MONTH(R_TABELA[DATA DE VENCIMENTO])=$C$2)*(YEAR(R_TABELA[DATA DE VENCIMENTO])=$C$3),ROW(R_TABELA[VALOR])-ROW(INDEX(R_TABELA[VALOR],1,1))+1),ROW(5:5))),"")</f>
        <v/>
      </c>
      <c r="D10" s="39" t="str">
        <f t="array" ref="D10">IFERROR(INDEX(R_TABELA[STATUS],SMALL(IF((MONTH(R_TABELA[DATA DE VENCIMENTO])=$C$2)*(YEAR(R_TABELA[DATA DE VENCIMENTO])=$C$3),ROW(R_TABELA[STATUS])-ROW(INDEX(R_TABELA[STATUS],1,1))+1),ROW(5:5))),"")</f>
        <v/>
      </c>
      <c r="E10" s="39" t="str">
        <f t="array" ref="E10">IFERROR(INDEX(R_TABELA[CATEGORIA],SMALL(IF((MONTH(R_TABELA[DATA DE VENCIMENTO])=$C$2)*(YEAR(R_TABELA[DATA DE VENCIMENTO])=$C$3),ROW(R_TABELA[CATEGORIA])-ROW(INDEX(R_TABELA[CATEGORIA],1,1))+1),ROW(5:5))),"")</f>
        <v/>
      </c>
      <c r="F10" s="40" t="str">
        <f t="array" ref="F10">IFERROR(INDEX(R_TABELA[DATA DE VENCIMENTO],SMALL(IF((MONTH(R_TABELA[DATA DE VENCIMENTO])=$C$2)*(YEAR(R_TABELA[DATA DE VENCIMENTO])=$C$3),ROW(R_TABELA[DATA DE VENCIMENTO])-ROW(INDEX(R_TABELA[DATA DE VENCIMENTO],1,1))+1),ROW(5:5))),"")</f>
        <v/>
      </c>
      <c r="G10" s="39" t="str">
        <f t="array" ref="G10">IFERROR(INDEX(R_TABELA[FORMA DE PAGAMENTO],SMALL(IF((MONTH(R_TABELA[DATA DE VENCIMENTO])=$C$2)*(YEAR(R_TABELA[DATA DE VENCIMENTO])=$C$3),ROW(R_TABELA[FORMA DE PAGAMENTO])-ROW(INDEX(R_TABELA[FORMA DE PAGAMENTO],1,1))+1),ROW(5:5))),"")</f>
        <v/>
      </c>
      <c r="H10" s="33" t="str">
        <f t="array" ref="H10">IFERROR(INDEX(R_TABELA[PARCELA],SMALL(IF((MONTH(R_TABELA[DATA DE VENCIMENTO])=$C$2)*(YEAR(R_TABELA[DATA DE VENCIMENTO])=$C$3),ROW(R_TABELA[PARCELA])-ROW(INDEX(R_TABELA[PARCELA],1,1))+1),ROW(5:5))),"")</f>
        <v/>
      </c>
      <c r="I10" s="39" t="str">
        <f t="array" ref="I10">IFERROR(INDEX(R_ENTRADA[DESCRIÇÃO],SMALL(IF((R_ENTRADA[MÊS]=$C$2)*(R_ENTRADA[ANO]=$C$3),ROW(R_ENTRADA[DESCRIÇÃO])-ROW(INDEX(R_ENTRADA[DESCRIÇÃO],1,1))+1),ROW(5:5))),"")</f>
        <v/>
      </c>
      <c r="J10" s="19" t="str">
        <f t="array" ref="J10">IFERROR(INDEX(R_ENTRADA[VALOR],SMALL(IF((R_ENTRADA[MÊS]=$C$2)*(R_ENTRADA[ANO]=$C$3),ROW(R_ENTRADA[VALOR])-ROW(INDEX(R_ENTRADA[VALOR],1,1))+1),ROW(5:5))),"")</f>
        <v/>
      </c>
    </row>
    <row r="11" spans="2:13" x14ac:dyDescent="0.25">
      <c r="B11" s="39" t="str">
        <f t="array" ref="B11">IFERROR(INDEX(R_TABELA[DESCRIÇÃO],SMALL(IF((MONTH(R_TABELA[DATA DE VENCIMENTO])=$C$2)*(YEAR(R_TABELA[DATA DE VENCIMENTO])=$C$3),ROW(R_TABELA[DESCRIÇÃO])-ROW(INDEX(R_TABELA[DESCRIÇÃO],1,1))+1),ROW(6:6))),"")</f>
        <v/>
      </c>
      <c r="C11" s="19" t="str">
        <f t="array" ref="C11">IFERROR(INDEX(R_TABELA[VALOR],SMALL(IF((MONTH(R_TABELA[DATA DE VENCIMENTO])=$C$2)*(YEAR(R_TABELA[DATA DE VENCIMENTO])=$C$3),ROW(R_TABELA[VALOR])-ROW(INDEX(R_TABELA[VALOR],1,1))+1),ROW(6:6))),"")</f>
        <v/>
      </c>
      <c r="D11" s="39" t="str">
        <f t="array" ref="D11">IFERROR(INDEX(R_TABELA[STATUS],SMALL(IF((MONTH(R_TABELA[DATA DE VENCIMENTO])=$C$2)*(YEAR(R_TABELA[DATA DE VENCIMENTO])=$C$3),ROW(R_TABELA[STATUS])-ROW(INDEX(R_TABELA[STATUS],1,1))+1),ROW(6:6))),"")</f>
        <v/>
      </c>
      <c r="E11" s="39" t="str">
        <f t="array" ref="E11">IFERROR(INDEX(R_TABELA[CATEGORIA],SMALL(IF((MONTH(R_TABELA[DATA DE VENCIMENTO])=$C$2)*(YEAR(R_TABELA[DATA DE VENCIMENTO])=$C$3),ROW(R_TABELA[CATEGORIA])-ROW(INDEX(R_TABELA[CATEGORIA],1,1))+1),ROW(6:6))),"")</f>
        <v/>
      </c>
      <c r="F11" s="40" t="str">
        <f t="array" ref="F11">IFERROR(INDEX(R_TABELA[DATA DE VENCIMENTO],SMALL(IF((MONTH(R_TABELA[DATA DE VENCIMENTO])=$C$2)*(YEAR(R_TABELA[DATA DE VENCIMENTO])=$C$3),ROW(R_TABELA[DATA DE VENCIMENTO])-ROW(INDEX(R_TABELA[DATA DE VENCIMENTO],1,1))+1),ROW(6:6))),"")</f>
        <v/>
      </c>
      <c r="G11" s="39" t="str">
        <f t="array" ref="G11">IFERROR(INDEX(R_TABELA[FORMA DE PAGAMENTO],SMALL(IF((MONTH(R_TABELA[DATA DE VENCIMENTO])=$C$2)*(YEAR(R_TABELA[DATA DE VENCIMENTO])=$C$3),ROW(R_TABELA[FORMA DE PAGAMENTO])-ROW(INDEX(R_TABELA[FORMA DE PAGAMENTO],1,1))+1),ROW(6:6))),"")</f>
        <v/>
      </c>
      <c r="H11" s="33" t="str">
        <f t="array" ref="H11">IFERROR(INDEX(R_TABELA[PARCELA],SMALL(IF((MONTH(R_TABELA[DATA DE VENCIMENTO])=$C$2)*(YEAR(R_TABELA[DATA DE VENCIMENTO])=$C$3),ROW(R_TABELA[PARCELA])-ROW(INDEX(R_TABELA[PARCELA],1,1))+1),ROW(6:6))),"")</f>
        <v/>
      </c>
      <c r="I11" s="39" t="str">
        <f t="array" ref="I11">IFERROR(INDEX(R_ENTRADA[DESCRIÇÃO],SMALL(IF((R_ENTRADA[MÊS]=$C$2)*(R_ENTRADA[ANO]=$C$3),ROW(R_ENTRADA[DESCRIÇÃO])-ROW(INDEX(R_ENTRADA[DESCRIÇÃO],1,1))+1),ROW(6:6))),"")</f>
        <v/>
      </c>
      <c r="J11" s="19" t="str">
        <f t="array" ref="J11">IFERROR(INDEX(R_ENTRADA[VALOR],SMALL(IF((R_ENTRADA[MÊS]=$C$2)*(R_ENTRADA[ANO]=$C$3),ROW(R_ENTRADA[VALOR])-ROW(INDEX(R_ENTRADA[VALOR],1,1))+1),ROW(6:6))),"")</f>
        <v/>
      </c>
    </row>
    <row r="12" spans="2:13" x14ac:dyDescent="0.25">
      <c r="B12" s="39" t="str">
        <f t="array" ref="B12">IFERROR(INDEX(R_TABELA[DESCRIÇÃO],SMALL(IF((MONTH(R_TABELA[DATA DE VENCIMENTO])=$C$2)*(YEAR(R_TABELA[DATA DE VENCIMENTO])=$C$3),ROW(R_TABELA[DESCRIÇÃO])-ROW(INDEX(R_TABELA[DESCRIÇÃO],1,1))+1),ROW(7:7))),"")</f>
        <v/>
      </c>
      <c r="C12" s="19" t="str">
        <f t="array" ref="C12">IFERROR(INDEX(R_TABELA[VALOR],SMALL(IF((MONTH(R_TABELA[DATA DE VENCIMENTO])=$C$2)*(YEAR(R_TABELA[DATA DE VENCIMENTO])=$C$3),ROW(R_TABELA[VALOR])-ROW(INDEX(R_TABELA[VALOR],1,1))+1),ROW(7:7))),"")</f>
        <v/>
      </c>
      <c r="D12" s="39" t="str">
        <f t="array" ref="D12">IFERROR(INDEX(R_TABELA[STATUS],SMALL(IF((MONTH(R_TABELA[DATA DE VENCIMENTO])=$C$2)*(YEAR(R_TABELA[DATA DE VENCIMENTO])=$C$3),ROW(R_TABELA[STATUS])-ROW(INDEX(R_TABELA[STATUS],1,1))+1),ROW(7:7))),"")</f>
        <v/>
      </c>
      <c r="E12" s="39" t="str">
        <f t="array" ref="E12">IFERROR(INDEX(R_TABELA[CATEGORIA],SMALL(IF((MONTH(R_TABELA[DATA DE VENCIMENTO])=$C$2)*(YEAR(R_TABELA[DATA DE VENCIMENTO])=$C$3),ROW(R_TABELA[CATEGORIA])-ROW(INDEX(R_TABELA[CATEGORIA],1,1))+1),ROW(7:7))),"")</f>
        <v/>
      </c>
      <c r="F12" s="40" t="str">
        <f t="array" ref="F12">IFERROR(INDEX(R_TABELA[DATA DE VENCIMENTO],SMALL(IF((MONTH(R_TABELA[DATA DE VENCIMENTO])=$C$2)*(YEAR(R_TABELA[DATA DE VENCIMENTO])=$C$3),ROW(R_TABELA[DATA DE VENCIMENTO])-ROW(INDEX(R_TABELA[DATA DE VENCIMENTO],1,1))+1),ROW(7:7))),"")</f>
        <v/>
      </c>
      <c r="G12" s="39" t="str">
        <f t="array" ref="G12">IFERROR(INDEX(R_TABELA[FORMA DE PAGAMENTO],SMALL(IF((MONTH(R_TABELA[DATA DE VENCIMENTO])=$C$2)*(YEAR(R_TABELA[DATA DE VENCIMENTO])=$C$3),ROW(R_TABELA[FORMA DE PAGAMENTO])-ROW(INDEX(R_TABELA[FORMA DE PAGAMENTO],1,1))+1),ROW(7:7))),"")</f>
        <v/>
      </c>
      <c r="H12" s="33" t="str">
        <f t="array" ref="H12">IFERROR(INDEX(R_TABELA[PARCELA],SMALL(IF((MONTH(R_TABELA[DATA DE VENCIMENTO])=$C$2)*(YEAR(R_TABELA[DATA DE VENCIMENTO])=$C$3),ROW(R_TABELA[PARCELA])-ROW(INDEX(R_TABELA[PARCELA],1,1))+1),ROW(7:7))),"")</f>
        <v/>
      </c>
      <c r="I12" s="39" t="str">
        <f t="array" ref="I12">IFERROR(INDEX(R_ENTRADA[DESCRIÇÃO],SMALL(IF((R_ENTRADA[MÊS]=$C$2)*(R_ENTRADA[ANO]=$C$3),ROW(R_ENTRADA[DESCRIÇÃO])-ROW(INDEX(R_ENTRADA[DESCRIÇÃO],1,1))+1),ROW(7:7))),"")</f>
        <v/>
      </c>
      <c r="J12" s="19" t="str">
        <f t="array" ref="J12">IFERROR(INDEX(R_ENTRADA[VALOR],SMALL(IF((R_ENTRADA[MÊS]=$C$2)*(R_ENTRADA[ANO]=$C$3),ROW(R_ENTRADA[VALOR])-ROW(INDEX(R_ENTRADA[VALOR],1,1))+1),ROW(7:7))),"")</f>
        <v/>
      </c>
    </row>
    <row r="13" spans="2:13" x14ac:dyDescent="0.25">
      <c r="B13" s="39" t="str">
        <f t="array" ref="B13">IFERROR(INDEX(R_TABELA[DESCRIÇÃO],SMALL(IF((MONTH(R_TABELA[DATA DE VENCIMENTO])=$C$2)*(YEAR(R_TABELA[DATA DE VENCIMENTO])=$C$3),ROW(R_TABELA[DESCRIÇÃO])-ROW(INDEX(R_TABELA[DESCRIÇÃO],1,1))+1),ROW(8:8))),"")</f>
        <v/>
      </c>
      <c r="C13" s="19" t="str">
        <f t="array" ref="C13">IFERROR(INDEX(R_TABELA[VALOR],SMALL(IF((MONTH(R_TABELA[DATA DE VENCIMENTO])=$C$2)*(YEAR(R_TABELA[DATA DE VENCIMENTO])=$C$3),ROW(R_TABELA[VALOR])-ROW(INDEX(R_TABELA[VALOR],1,1))+1),ROW(8:8))),"")</f>
        <v/>
      </c>
      <c r="D13" s="39" t="str">
        <f t="array" ref="D13">IFERROR(INDEX(R_TABELA[STATUS],SMALL(IF((MONTH(R_TABELA[DATA DE VENCIMENTO])=$C$2)*(YEAR(R_TABELA[DATA DE VENCIMENTO])=$C$3),ROW(R_TABELA[STATUS])-ROW(INDEX(R_TABELA[STATUS],1,1))+1),ROW(8:8))),"")</f>
        <v/>
      </c>
      <c r="E13" s="39" t="str">
        <f t="array" ref="E13">IFERROR(INDEX(R_TABELA[CATEGORIA],SMALL(IF((MONTH(R_TABELA[DATA DE VENCIMENTO])=$C$2)*(YEAR(R_TABELA[DATA DE VENCIMENTO])=$C$3),ROW(R_TABELA[CATEGORIA])-ROW(INDEX(R_TABELA[CATEGORIA],1,1))+1),ROW(8:8))),"")</f>
        <v/>
      </c>
      <c r="F13" s="40" t="str">
        <f t="array" ref="F13">IFERROR(INDEX(R_TABELA[DATA DE VENCIMENTO],SMALL(IF((MONTH(R_TABELA[DATA DE VENCIMENTO])=$C$2)*(YEAR(R_TABELA[DATA DE VENCIMENTO])=$C$3),ROW(R_TABELA[DATA DE VENCIMENTO])-ROW(INDEX(R_TABELA[DATA DE VENCIMENTO],1,1))+1),ROW(8:8))),"")</f>
        <v/>
      </c>
      <c r="G13" s="39" t="str">
        <f t="array" ref="G13">IFERROR(INDEX(R_TABELA[FORMA DE PAGAMENTO],SMALL(IF((MONTH(R_TABELA[DATA DE VENCIMENTO])=$C$2)*(YEAR(R_TABELA[DATA DE VENCIMENTO])=$C$3),ROW(R_TABELA[FORMA DE PAGAMENTO])-ROW(INDEX(R_TABELA[FORMA DE PAGAMENTO],1,1))+1),ROW(8:8))),"")</f>
        <v/>
      </c>
      <c r="H13" s="33" t="str">
        <f t="array" ref="H13">IFERROR(INDEX(R_TABELA[PARCELA],SMALL(IF((MONTH(R_TABELA[DATA DE VENCIMENTO])=$C$2)*(YEAR(R_TABELA[DATA DE VENCIMENTO])=$C$3),ROW(R_TABELA[PARCELA])-ROW(INDEX(R_TABELA[PARCELA],1,1))+1),ROW(8:8))),"")</f>
        <v/>
      </c>
      <c r="I13" s="39" t="str">
        <f t="array" ref="I13">IFERROR(INDEX(R_ENTRADA[DESCRIÇÃO],SMALL(IF((R_ENTRADA[MÊS]=$C$2)*(R_ENTRADA[ANO]=$C$3),ROW(R_ENTRADA[DESCRIÇÃO])-ROW(INDEX(R_ENTRADA[DESCRIÇÃO],1,1))+1),ROW(8:8))),"")</f>
        <v/>
      </c>
      <c r="J13" s="19" t="str">
        <f t="array" ref="J13">IFERROR(INDEX(R_ENTRADA[VALOR],SMALL(IF((R_ENTRADA[MÊS]=$C$2)*(R_ENTRADA[ANO]=$C$3),ROW(R_ENTRADA[VALOR])-ROW(INDEX(R_ENTRADA[VALOR],1,1))+1),ROW(8:8))),"")</f>
        <v/>
      </c>
    </row>
    <row r="14" spans="2:13" x14ac:dyDescent="0.25">
      <c r="B14" s="39" t="str">
        <f t="array" ref="B14">IFERROR(INDEX(R_TABELA[DESCRIÇÃO],SMALL(IF((MONTH(R_TABELA[DATA DE VENCIMENTO])=$C$2)*(YEAR(R_TABELA[DATA DE VENCIMENTO])=$C$3),ROW(R_TABELA[DESCRIÇÃO])-ROW(INDEX(R_TABELA[DESCRIÇÃO],1,1))+1),ROW(9:9))),"")</f>
        <v/>
      </c>
      <c r="C14" s="19" t="str">
        <f t="array" ref="C14">IFERROR(INDEX(R_TABELA[VALOR],SMALL(IF((MONTH(R_TABELA[DATA DE VENCIMENTO])=$C$2)*(YEAR(R_TABELA[DATA DE VENCIMENTO])=$C$3),ROW(R_TABELA[VALOR])-ROW(INDEX(R_TABELA[VALOR],1,1))+1),ROW(9:9))),"")</f>
        <v/>
      </c>
      <c r="D14" s="39" t="str">
        <f t="array" ref="D14">IFERROR(INDEX(R_TABELA[STATUS],SMALL(IF((MONTH(R_TABELA[DATA DE VENCIMENTO])=$C$2)*(YEAR(R_TABELA[DATA DE VENCIMENTO])=$C$3),ROW(R_TABELA[STATUS])-ROW(INDEX(R_TABELA[STATUS],1,1))+1),ROW(9:9))),"")</f>
        <v/>
      </c>
      <c r="E14" s="39" t="str">
        <f t="array" ref="E14">IFERROR(INDEX(R_TABELA[CATEGORIA],SMALL(IF((MONTH(R_TABELA[DATA DE VENCIMENTO])=$C$2)*(YEAR(R_TABELA[DATA DE VENCIMENTO])=$C$3),ROW(R_TABELA[CATEGORIA])-ROW(INDEX(R_TABELA[CATEGORIA],1,1))+1),ROW(9:9))),"")</f>
        <v/>
      </c>
      <c r="F14" s="40" t="str">
        <f t="array" ref="F14">IFERROR(INDEX(R_TABELA[DATA DE VENCIMENTO],SMALL(IF((MONTH(R_TABELA[DATA DE VENCIMENTO])=$C$2)*(YEAR(R_TABELA[DATA DE VENCIMENTO])=$C$3),ROW(R_TABELA[DATA DE VENCIMENTO])-ROW(INDEX(R_TABELA[DATA DE VENCIMENTO],1,1))+1),ROW(9:9))),"")</f>
        <v/>
      </c>
      <c r="G14" s="39" t="str">
        <f t="array" ref="G14">IFERROR(INDEX(R_TABELA[FORMA DE PAGAMENTO],SMALL(IF((MONTH(R_TABELA[DATA DE VENCIMENTO])=$C$2)*(YEAR(R_TABELA[DATA DE VENCIMENTO])=$C$3),ROW(R_TABELA[FORMA DE PAGAMENTO])-ROW(INDEX(R_TABELA[FORMA DE PAGAMENTO],1,1))+1),ROW(9:9))),"")</f>
        <v/>
      </c>
      <c r="H14" s="33" t="str">
        <f t="array" ref="H14">IFERROR(INDEX(R_TABELA[PARCELA],SMALL(IF((MONTH(R_TABELA[DATA DE VENCIMENTO])=$C$2)*(YEAR(R_TABELA[DATA DE VENCIMENTO])=$C$3),ROW(R_TABELA[PARCELA])-ROW(INDEX(R_TABELA[PARCELA],1,1))+1),ROW(9:9))),"")</f>
        <v/>
      </c>
      <c r="I14" s="39" t="str">
        <f t="array" ref="I14">IFERROR(INDEX(R_ENTRADA[DESCRIÇÃO],SMALL(IF((R_ENTRADA[MÊS]=$C$2)*(R_ENTRADA[ANO]=$C$3),ROW(R_ENTRADA[DESCRIÇÃO])-ROW(INDEX(R_ENTRADA[DESCRIÇÃO],1,1))+1),ROW(9:9))),"")</f>
        <v/>
      </c>
      <c r="J14" s="19" t="str">
        <f t="array" ref="J14">IFERROR(INDEX(R_ENTRADA[VALOR],SMALL(IF((R_ENTRADA[MÊS]=$C$2)*(R_ENTRADA[ANO]=$C$3),ROW(R_ENTRADA[VALOR])-ROW(INDEX(R_ENTRADA[VALOR],1,1))+1),ROW(9:9))),"")</f>
        <v/>
      </c>
    </row>
    <row r="15" spans="2:13" ht="15.75" thickBot="1" x14ac:dyDescent="0.3">
      <c r="B15" s="39" t="str">
        <f t="array" ref="B15">IFERROR(INDEX(R_TABELA[DESCRIÇÃO],SMALL(IF((MONTH(R_TABELA[DATA DE VENCIMENTO])=$C$2)*(YEAR(R_TABELA[DATA DE VENCIMENTO])=$C$3),ROW(R_TABELA[DESCRIÇÃO])-ROW(INDEX(R_TABELA[DESCRIÇÃO],1,1))+1),ROW(10:10))),"")</f>
        <v/>
      </c>
      <c r="C15" s="19" t="str">
        <f t="array" ref="C15">IFERROR(INDEX(R_TABELA[VALOR],SMALL(IF((MONTH(R_TABELA[DATA DE VENCIMENTO])=$C$2)*(YEAR(R_TABELA[DATA DE VENCIMENTO])=$C$3),ROW(R_TABELA[VALOR])-ROW(INDEX(R_TABELA[VALOR],1,1))+1),ROW(10:10))),"")</f>
        <v/>
      </c>
      <c r="D15" s="39" t="str">
        <f t="array" ref="D15">IFERROR(INDEX(R_TABELA[STATUS],SMALL(IF((MONTH(R_TABELA[DATA DE VENCIMENTO])=$C$2)*(YEAR(R_TABELA[DATA DE VENCIMENTO])=$C$3),ROW(R_TABELA[STATUS])-ROW(INDEX(R_TABELA[STATUS],1,1))+1),ROW(10:10))),"")</f>
        <v/>
      </c>
      <c r="E15" s="39" t="str">
        <f t="array" ref="E15">IFERROR(INDEX(R_TABELA[CATEGORIA],SMALL(IF((MONTH(R_TABELA[DATA DE VENCIMENTO])=$C$2)*(YEAR(R_TABELA[DATA DE VENCIMENTO])=$C$3),ROW(R_TABELA[CATEGORIA])-ROW(INDEX(R_TABELA[CATEGORIA],1,1))+1),ROW(10:10))),"")</f>
        <v/>
      </c>
      <c r="F15" s="40" t="str">
        <f t="array" ref="F15">IFERROR(INDEX(R_TABELA[DATA DE VENCIMENTO],SMALL(IF((MONTH(R_TABELA[DATA DE VENCIMENTO])=$C$2)*(YEAR(R_TABELA[DATA DE VENCIMENTO])=$C$3),ROW(R_TABELA[DATA DE VENCIMENTO])-ROW(INDEX(R_TABELA[DATA DE VENCIMENTO],1,1))+1),ROW(10:10))),"")</f>
        <v/>
      </c>
      <c r="G15" s="39" t="str">
        <f t="array" ref="G15">IFERROR(INDEX(R_TABELA[FORMA DE PAGAMENTO],SMALL(IF((MONTH(R_TABELA[DATA DE VENCIMENTO])=$C$2)*(YEAR(R_TABELA[DATA DE VENCIMENTO])=$C$3),ROW(R_TABELA[FORMA DE PAGAMENTO])-ROW(INDEX(R_TABELA[FORMA DE PAGAMENTO],1,1))+1),ROW(10:10))),"")</f>
        <v/>
      </c>
      <c r="H15" s="33" t="str">
        <f t="array" ref="H15">IFERROR(INDEX(R_TABELA[PARCELA],SMALL(IF((MONTH(R_TABELA[DATA DE VENCIMENTO])=$C$2)*(YEAR(R_TABELA[DATA DE VENCIMENTO])=$C$3),ROW(R_TABELA[PARCELA])-ROW(INDEX(R_TABELA[PARCELA],1,1))+1),ROW(10:10))),"")</f>
        <v/>
      </c>
      <c r="I15" s="39" t="str">
        <f t="array" ref="I15">IFERROR(INDEX(R_ENTRADA[DESCRIÇÃO],SMALL(IF((R_ENTRADA[MÊS]=$C$2)*(R_ENTRADA[ANO]=$C$3),ROW(R_ENTRADA[DESCRIÇÃO])-ROW(INDEX(R_ENTRADA[DESCRIÇÃO],1,1))+1),ROW(10:10))),"")</f>
        <v/>
      </c>
      <c r="J15" s="19" t="str">
        <f t="array" ref="J15">IFERROR(INDEX(R_ENTRADA[VALOR],SMALL(IF((R_ENTRADA[MÊS]=$C$2)*(R_ENTRADA[ANO]=$C$3),ROW(R_ENTRADA[VALOR])-ROW(INDEX(R_ENTRADA[VALOR],1,1))+1),ROW(10:10))),"")</f>
        <v/>
      </c>
    </row>
    <row r="16" spans="2:13" x14ac:dyDescent="0.25">
      <c r="B16" s="39" t="str">
        <f t="array" ref="B16">IFERROR(INDEX(R_TABELA[DESCRIÇÃO],SMALL(IF((MONTH(R_TABELA[DATA DE VENCIMENTO])=$C$2)*(YEAR(R_TABELA[DATA DE VENCIMENTO])=$C$3),ROW(R_TABELA[DESCRIÇÃO])-ROW(INDEX(R_TABELA[DESCRIÇÃO],1,1))+1),ROW(11:11))),"")</f>
        <v/>
      </c>
      <c r="C16" s="19" t="str">
        <f t="array" ref="C16">IFERROR(INDEX(R_TABELA[VALOR],SMALL(IF((MONTH(R_TABELA[DATA DE VENCIMENTO])=$C$2)*(YEAR(R_TABELA[DATA DE VENCIMENTO])=$C$3),ROW(R_TABELA[VALOR])-ROW(INDEX(R_TABELA[VALOR],1,1))+1),ROW(11:11))),"")</f>
        <v/>
      </c>
      <c r="D16" s="39" t="str">
        <f t="array" ref="D16">IFERROR(INDEX(R_TABELA[STATUS],SMALL(IF((MONTH(R_TABELA[DATA DE VENCIMENTO])=$C$2)*(YEAR(R_TABELA[DATA DE VENCIMENTO])=$C$3),ROW(R_TABELA[STATUS])-ROW(INDEX(R_TABELA[STATUS],1,1))+1),ROW(11:11))),"")</f>
        <v/>
      </c>
      <c r="E16" s="39" t="str">
        <f t="array" ref="E16">IFERROR(INDEX(R_TABELA[CATEGORIA],SMALL(IF((MONTH(R_TABELA[DATA DE VENCIMENTO])=$C$2)*(YEAR(R_TABELA[DATA DE VENCIMENTO])=$C$3),ROW(R_TABELA[CATEGORIA])-ROW(INDEX(R_TABELA[CATEGORIA],1,1))+1),ROW(11:11))),"")</f>
        <v/>
      </c>
      <c r="F16" s="40" t="str">
        <f t="array" ref="F16">IFERROR(INDEX(R_TABELA[DATA DE VENCIMENTO],SMALL(IF((MONTH(R_TABELA[DATA DE VENCIMENTO])=$C$2)*(YEAR(R_TABELA[DATA DE VENCIMENTO])=$C$3),ROW(R_TABELA[DATA DE VENCIMENTO])-ROW(INDEX(R_TABELA[DATA DE VENCIMENTO],1,1))+1),ROW(11:11))),"")</f>
        <v/>
      </c>
      <c r="G16" s="39" t="str">
        <f t="array" ref="G16">IFERROR(INDEX(R_TABELA[FORMA DE PAGAMENTO],SMALL(IF((MONTH(R_TABELA[DATA DE VENCIMENTO])=$C$2)*(YEAR(R_TABELA[DATA DE VENCIMENTO])=$C$3),ROW(R_TABELA[FORMA DE PAGAMENTO])-ROW(INDEX(R_TABELA[FORMA DE PAGAMENTO],1,1))+1),ROW(11:11))),"")</f>
        <v/>
      </c>
      <c r="H16" s="33" t="str">
        <f t="array" ref="H16">IFERROR(INDEX(R_TABELA[PARCELA],SMALL(IF((MONTH(R_TABELA[DATA DE VENCIMENTO])=$C$2)*(YEAR(R_TABELA[DATA DE VENCIMENTO])=$C$3),ROW(R_TABELA[PARCELA])-ROW(INDEX(R_TABELA[PARCELA],1,1))+1),ROW(11:11))),"")</f>
        <v/>
      </c>
      <c r="I16" s="39" t="str">
        <f t="array" ref="I16">IFERROR(INDEX(R_ENTRADA[DESCRIÇÃO],SMALL(IF((R_ENTRADA[MÊS]=$C$2)*(R_ENTRADA[ANO]=$C$3),ROW(R_ENTRADA[DESCRIÇÃO])-ROW(INDEX(R_ENTRADA[DESCRIÇÃO],1,1))+1),ROW(11:11))),"")</f>
        <v/>
      </c>
      <c r="J16" s="19" t="str">
        <f t="array" ref="J16">IFERROR(INDEX(R_ENTRADA[VALOR],SMALL(IF((R_ENTRADA[MÊS]=$C$2)*(R_ENTRADA[ANO]=$C$3),ROW(R_ENTRADA[VALOR])-ROW(INDEX(R_ENTRADA[VALOR],1,1))+1),ROW(11:11))),"")</f>
        <v/>
      </c>
      <c r="L16" s="47" t="s">
        <v>19</v>
      </c>
      <c r="M16" s="49">
        <f>J4-H4</f>
        <v>0</v>
      </c>
    </row>
    <row r="17" spans="2:13" ht="15.75" thickBot="1" x14ac:dyDescent="0.3">
      <c r="B17" s="39" t="str">
        <f t="array" ref="B17">IFERROR(INDEX(R_TABELA[DESCRIÇÃO],SMALL(IF((MONTH(R_TABELA[DATA DE VENCIMENTO])=$C$2)*(YEAR(R_TABELA[DATA DE VENCIMENTO])=$C$3),ROW(R_TABELA[DESCRIÇÃO])-ROW(INDEX(R_TABELA[DESCRIÇÃO],1,1))+1),ROW(12:12))),"")</f>
        <v/>
      </c>
      <c r="C17" s="19" t="str">
        <f t="array" ref="C17">IFERROR(INDEX(R_TABELA[VALOR],SMALL(IF((MONTH(R_TABELA[DATA DE VENCIMENTO])=$C$2)*(YEAR(R_TABELA[DATA DE VENCIMENTO])=$C$3),ROW(R_TABELA[VALOR])-ROW(INDEX(R_TABELA[VALOR],1,1))+1),ROW(12:12))),"")</f>
        <v/>
      </c>
      <c r="D17" s="39" t="str">
        <f t="array" ref="D17">IFERROR(INDEX(R_TABELA[STATUS],SMALL(IF((MONTH(R_TABELA[DATA DE VENCIMENTO])=$C$2)*(YEAR(R_TABELA[DATA DE VENCIMENTO])=$C$3),ROW(R_TABELA[STATUS])-ROW(INDEX(R_TABELA[STATUS],1,1))+1),ROW(12:12))),"")</f>
        <v/>
      </c>
      <c r="E17" s="39" t="str">
        <f t="array" ref="E17">IFERROR(INDEX(R_TABELA[CATEGORIA],SMALL(IF((MONTH(R_TABELA[DATA DE VENCIMENTO])=$C$2)*(YEAR(R_TABELA[DATA DE VENCIMENTO])=$C$3),ROW(R_TABELA[CATEGORIA])-ROW(INDEX(R_TABELA[CATEGORIA],1,1))+1),ROW(12:12))),"")</f>
        <v/>
      </c>
      <c r="F17" s="40" t="str">
        <f t="array" ref="F17">IFERROR(INDEX(R_TABELA[DATA DE VENCIMENTO],SMALL(IF((MONTH(R_TABELA[DATA DE VENCIMENTO])=$C$2)*(YEAR(R_TABELA[DATA DE VENCIMENTO])=$C$3),ROW(R_TABELA[DATA DE VENCIMENTO])-ROW(INDEX(R_TABELA[DATA DE VENCIMENTO],1,1))+1),ROW(12:12))),"")</f>
        <v/>
      </c>
      <c r="G17" s="39" t="str">
        <f t="array" ref="G17">IFERROR(INDEX(R_TABELA[FORMA DE PAGAMENTO],SMALL(IF((MONTH(R_TABELA[DATA DE VENCIMENTO])=$C$2)*(YEAR(R_TABELA[DATA DE VENCIMENTO])=$C$3),ROW(R_TABELA[FORMA DE PAGAMENTO])-ROW(INDEX(R_TABELA[FORMA DE PAGAMENTO],1,1))+1),ROW(12:12))),"")</f>
        <v/>
      </c>
      <c r="H17" s="33" t="str">
        <f t="array" ref="H17">IFERROR(INDEX(R_TABELA[PARCELA],SMALL(IF((MONTH(R_TABELA[DATA DE VENCIMENTO])=$C$2)*(YEAR(R_TABELA[DATA DE VENCIMENTO])=$C$3),ROW(R_TABELA[PARCELA])-ROW(INDEX(R_TABELA[PARCELA],1,1))+1),ROW(12:12))),"")</f>
        <v/>
      </c>
      <c r="I17" s="39" t="str">
        <f t="array" ref="I17">IFERROR(INDEX(R_ENTRADA[DESCRIÇÃO],SMALL(IF((R_ENTRADA[MÊS]=$C$2)*(R_ENTRADA[ANO]=$C$3),ROW(R_ENTRADA[DESCRIÇÃO])-ROW(INDEX(R_ENTRADA[DESCRIÇÃO],1,1))+1),ROW(12:12))),"")</f>
        <v/>
      </c>
      <c r="J17" s="19" t="str">
        <f t="array" ref="J17">IFERROR(INDEX(R_ENTRADA[VALOR],SMALL(IF((R_ENTRADA[MÊS]=$C$2)*(R_ENTRADA[ANO]=$C$3),ROW(R_ENTRADA[VALOR])-ROW(INDEX(R_ENTRADA[VALOR],1,1))+1),ROW(12:12))),"")</f>
        <v/>
      </c>
      <c r="L17" s="48"/>
      <c r="M17" s="50"/>
    </row>
    <row r="18" spans="2:13" x14ac:dyDescent="0.25">
      <c r="B18" s="39" t="str">
        <f t="array" ref="B18">IFERROR(INDEX(R_TABELA[DESCRIÇÃO],SMALL(IF((MONTH(R_TABELA[DATA DE VENCIMENTO])=$C$2)*(YEAR(R_TABELA[DATA DE VENCIMENTO])=$C$3),ROW(R_TABELA[DESCRIÇÃO])-ROW(INDEX(R_TABELA[DESCRIÇÃO],1,1))+1),ROW(13:13))),"")</f>
        <v/>
      </c>
      <c r="C18" s="19" t="str">
        <f t="array" ref="C18">IFERROR(INDEX(R_TABELA[VALOR],SMALL(IF((MONTH(R_TABELA[DATA DE VENCIMENTO])=$C$2)*(YEAR(R_TABELA[DATA DE VENCIMENTO])=$C$3),ROW(R_TABELA[VALOR])-ROW(INDEX(R_TABELA[VALOR],1,1))+1),ROW(13:13))),"")</f>
        <v/>
      </c>
      <c r="D18" s="39" t="str">
        <f t="array" ref="D18">IFERROR(INDEX(R_TABELA[STATUS],SMALL(IF((MONTH(R_TABELA[DATA DE VENCIMENTO])=$C$2)*(YEAR(R_TABELA[DATA DE VENCIMENTO])=$C$3),ROW(R_TABELA[STATUS])-ROW(INDEX(R_TABELA[STATUS],1,1))+1),ROW(13:13))),"")</f>
        <v/>
      </c>
      <c r="E18" s="39" t="str">
        <f t="array" ref="E18">IFERROR(INDEX(R_TABELA[CATEGORIA],SMALL(IF((MONTH(R_TABELA[DATA DE VENCIMENTO])=$C$2)*(YEAR(R_TABELA[DATA DE VENCIMENTO])=$C$3),ROW(R_TABELA[CATEGORIA])-ROW(INDEX(R_TABELA[CATEGORIA],1,1))+1),ROW(13:13))),"")</f>
        <v/>
      </c>
      <c r="F18" s="40" t="str">
        <f t="array" ref="F18">IFERROR(INDEX(R_TABELA[DATA DE VENCIMENTO],SMALL(IF((MONTH(R_TABELA[DATA DE VENCIMENTO])=$C$2)*(YEAR(R_TABELA[DATA DE VENCIMENTO])=$C$3),ROW(R_TABELA[DATA DE VENCIMENTO])-ROW(INDEX(R_TABELA[DATA DE VENCIMENTO],1,1))+1),ROW(13:13))),"")</f>
        <v/>
      </c>
      <c r="G18" s="39" t="str">
        <f t="array" ref="G18">IFERROR(INDEX(R_TABELA[FORMA DE PAGAMENTO],SMALL(IF((MONTH(R_TABELA[DATA DE VENCIMENTO])=$C$2)*(YEAR(R_TABELA[DATA DE VENCIMENTO])=$C$3),ROW(R_TABELA[FORMA DE PAGAMENTO])-ROW(INDEX(R_TABELA[FORMA DE PAGAMENTO],1,1))+1),ROW(13:13))),"")</f>
        <v/>
      </c>
      <c r="H18" s="33" t="str">
        <f t="array" ref="H18">IFERROR(INDEX(R_TABELA[PARCELA],SMALL(IF((MONTH(R_TABELA[DATA DE VENCIMENTO])=$C$2)*(YEAR(R_TABELA[DATA DE VENCIMENTO])=$C$3),ROW(R_TABELA[PARCELA])-ROW(INDEX(R_TABELA[PARCELA],1,1))+1),ROW(13:13))),"")</f>
        <v/>
      </c>
      <c r="I18" s="39" t="str">
        <f t="array" ref="I18">IFERROR(INDEX(R_ENTRADA[DESCRIÇÃO],SMALL(IF((R_ENTRADA[MÊS]=$C$2)*(R_ENTRADA[ANO]=$C$3),ROW(R_ENTRADA[DESCRIÇÃO])-ROW(INDEX(R_ENTRADA[DESCRIÇÃO],1,1))+1),ROW(13:13))),"")</f>
        <v/>
      </c>
      <c r="J18" s="19" t="str">
        <f t="array" ref="J18">IFERROR(INDEX(R_ENTRADA[VALOR],SMALL(IF((R_ENTRADA[MÊS]=$C$2)*(R_ENTRADA[ANO]=$C$3),ROW(R_ENTRADA[VALOR])-ROW(INDEX(R_ENTRADA[VALOR],1,1))+1),ROW(13:13))),"")</f>
        <v/>
      </c>
    </row>
    <row r="19" spans="2:13" x14ac:dyDescent="0.25">
      <c r="B19" s="39" t="str">
        <f t="array" ref="B19">IFERROR(INDEX(R_TABELA[DESCRIÇÃO],SMALL(IF((MONTH(R_TABELA[DATA DE VENCIMENTO])=$C$2)*(YEAR(R_TABELA[DATA DE VENCIMENTO])=$C$3),ROW(R_TABELA[DESCRIÇÃO])-ROW(INDEX(R_TABELA[DESCRIÇÃO],1,1))+1),ROW(14:14))),"")</f>
        <v/>
      </c>
      <c r="C19" s="19" t="str">
        <f t="array" ref="C19">IFERROR(INDEX(R_TABELA[VALOR],SMALL(IF((MONTH(R_TABELA[DATA DE VENCIMENTO])=$C$2)*(YEAR(R_TABELA[DATA DE VENCIMENTO])=$C$3),ROW(R_TABELA[VALOR])-ROW(INDEX(R_TABELA[VALOR],1,1))+1),ROW(14:14))),"")</f>
        <v/>
      </c>
      <c r="D19" s="39" t="str">
        <f t="array" ref="D19">IFERROR(INDEX(R_TABELA[STATUS],SMALL(IF((MONTH(R_TABELA[DATA DE VENCIMENTO])=$C$2)*(YEAR(R_TABELA[DATA DE VENCIMENTO])=$C$3),ROW(R_TABELA[STATUS])-ROW(INDEX(R_TABELA[STATUS],1,1))+1),ROW(14:14))),"")</f>
        <v/>
      </c>
      <c r="E19" s="39" t="str">
        <f t="array" ref="E19">IFERROR(INDEX(R_TABELA[CATEGORIA],SMALL(IF((MONTH(R_TABELA[DATA DE VENCIMENTO])=$C$2)*(YEAR(R_TABELA[DATA DE VENCIMENTO])=$C$3),ROW(R_TABELA[CATEGORIA])-ROW(INDEX(R_TABELA[CATEGORIA],1,1))+1),ROW(14:14))),"")</f>
        <v/>
      </c>
      <c r="F19" s="40" t="str">
        <f t="array" ref="F19">IFERROR(INDEX(R_TABELA[DATA DE VENCIMENTO],SMALL(IF((MONTH(R_TABELA[DATA DE VENCIMENTO])=$C$2)*(YEAR(R_TABELA[DATA DE VENCIMENTO])=$C$3),ROW(R_TABELA[DATA DE VENCIMENTO])-ROW(INDEX(R_TABELA[DATA DE VENCIMENTO],1,1))+1),ROW(14:14))),"")</f>
        <v/>
      </c>
      <c r="G19" s="39" t="str">
        <f t="array" ref="G19">IFERROR(INDEX(R_TABELA[FORMA DE PAGAMENTO],SMALL(IF((MONTH(R_TABELA[DATA DE VENCIMENTO])=$C$2)*(YEAR(R_TABELA[DATA DE VENCIMENTO])=$C$3),ROW(R_TABELA[FORMA DE PAGAMENTO])-ROW(INDEX(R_TABELA[FORMA DE PAGAMENTO],1,1))+1),ROW(14:14))),"")</f>
        <v/>
      </c>
      <c r="H19" s="33" t="str">
        <f t="array" ref="H19">IFERROR(INDEX(R_TABELA[PARCELA],SMALL(IF((MONTH(R_TABELA[DATA DE VENCIMENTO])=$C$2)*(YEAR(R_TABELA[DATA DE VENCIMENTO])=$C$3),ROW(R_TABELA[PARCELA])-ROW(INDEX(R_TABELA[PARCELA],1,1))+1),ROW(14:14))),"")</f>
        <v/>
      </c>
      <c r="I19" s="39" t="str">
        <f t="array" ref="I19">IFERROR(INDEX(R_ENTRADA[DESCRIÇÃO],SMALL(IF((R_ENTRADA[MÊS]=$C$2)*(R_ENTRADA[ANO]=$C$3),ROW(R_ENTRADA[DESCRIÇÃO])-ROW(INDEX(R_ENTRADA[DESCRIÇÃO],1,1))+1),ROW(14:14))),"")</f>
        <v/>
      </c>
      <c r="J19" s="19" t="str">
        <f t="array" ref="J19">IFERROR(INDEX(R_ENTRADA[VALOR],SMALL(IF((R_ENTRADA[MÊS]=$C$2)*(R_ENTRADA[ANO]=$C$3),ROW(R_ENTRADA[VALOR])-ROW(INDEX(R_ENTRADA[VALOR],1,1))+1),ROW(14:14))),"")</f>
        <v/>
      </c>
    </row>
    <row r="20" spans="2:13" x14ac:dyDescent="0.25">
      <c r="B20" s="39" t="str">
        <f t="array" ref="B20">IFERROR(INDEX(R_TABELA[DESCRIÇÃO],SMALL(IF((MONTH(R_TABELA[DATA DE VENCIMENTO])=$C$2)*(YEAR(R_TABELA[DATA DE VENCIMENTO])=$C$3),ROW(R_TABELA[DESCRIÇÃO])-ROW(INDEX(R_TABELA[DESCRIÇÃO],1,1))+1),ROW(15:15))),"")</f>
        <v/>
      </c>
      <c r="C20" s="19" t="str">
        <f t="array" ref="C20">IFERROR(INDEX(R_TABELA[VALOR],SMALL(IF((MONTH(R_TABELA[DATA DE VENCIMENTO])=$C$2)*(YEAR(R_TABELA[DATA DE VENCIMENTO])=$C$3),ROW(R_TABELA[VALOR])-ROW(INDEX(R_TABELA[VALOR],1,1))+1),ROW(15:15))),"")</f>
        <v/>
      </c>
      <c r="D20" s="39" t="str">
        <f t="array" ref="D20">IFERROR(INDEX(R_TABELA[STATUS],SMALL(IF((MONTH(R_TABELA[DATA DE VENCIMENTO])=$C$2)*(YEAR(R_TABELA[DATA DE VENCIMENTO])=$C$3),ROW(R_TABELA[STATUS])-ROW(INDEX(R_TABELA[STATUS],1,1))+1),ROW(15:15))),"")</f>
        <v/>
      </c>
      <c r="E20" s="39" t="str">
        <f t="array" ref="E20">IFERROR(INDEX(R_TABELA[CATEGORIA],SMALL(IF((MONTH(R_TABELA[DATA DE VENCIMENTO])=$C$2)*(YEAR(R_TABELA[DATA DE VENCIMENTO])=$C$3),ROW(R_TABELA[CATEGORIA])-ROW(INDEX(R_TABELA[CATEGORIA],1,1))+1),ROW(15:15))),"")</f>
        <v/>
      </c>
      <c r="F20" s="40" t="str">
        <f t="array" ref="F20">IFERROR(INDEX(R_TABELA[DATA DE VENCIMENTO],SMALL(IF((MONTH(R_TABELA[DATA DE VENCIMENTO])=$C$2)*(YEAR(R_TABELA[DATA DE VENCIMENTO])=$C$3),ROW(R_TABELA[DATA DE VENCIMENTO])-ROW(INDEX(R_TABELA[DATA DE VENCIMENTO],1,1))+1),ROW(15:15))),"")</f>
        <v/>
      </c>
      <c r="G20" s="39" t="str">
        <f t="array" ref="G20">IFERROR(INDEX(R_TABELA[FORMA DE PAGAMENTO],SMALL(IF((MONTH(R_TABELA[DATA DE VENCIMENTO])=$C$2)*(YEAR(R_TABELA[DATA DE VENCIMENTO])=$C$3),ROW(R_TABELA[FORMA DE PAGAMENTO])-ROW(INDEX(R_TABELA[FORMA DE PAGAMENTO],1,1))+1),ROW(15:15))),"")</f>
        <v/>
      </c>
      <c r="H20" s="33" t="str">
        <f t="array" ref="H20">IFERROR(INDEX(R_TABELA[PARCELA],SMALL(IF((MONTH(R_TABELA[DATA DE VENCIMENTO])=$C$2)*(YEAR(R_TABELA[DATA DE VENCIMENTO])=$C$3),ROW(R_TABELA[PARCELA])-ROW(INDEX(R_TABELA[PARCELA],1,1))+1),ROW(15:15))),"")</f>
        <v/>
      </c>
      <c r="I20" s="39" t="str">
        <f t="array" ref="I20">IFERROR(INDEX(R_ENTRADA[DESCRIÇÃO],SMALL(IF((R_ENTRADA[MÊS]=$C$2)*(R_ENTRADA[ANO]=$C$3),ROW(R_ENTRADA[DESCRIÇÃO])-ROW(INDEX(R_ENTRADA[DESCRIÇÃO],1,1))+1),ROW(15:15))),"")</f>
        <v/>
      </c>
      <c r="J20" s="19" t="str">
        <f t="array" ref="J20">IFERROR(INDEX(R_ENTRADA[VALOR],SMALL(IF((R_ENTRADA[MÊS]=$C$2)*(R_ENTRADA[ANO]=$C$3),ROW(R_ENTRADA[VALOR])-ROW(INDEX(R_ENTRADA[VALOR],1,1))+1),ROW(15:15))),"")</f>
        <v/>
      </c>
    </row>
    <row r="21" spans="2:13" x14ac:dyDescent="0.25">
      <c r="B21" s="39" t="str">
        <f t="array" ref="B21">IFERROR(INDEX(R_TABELA[DESCRIÇÃO],SMALL(IF((MONTH(R_TABELA[DATA DE VENCIMENTO])=$C$2)*(YEAR(R_TABELA[DATA DE VENCIMENTO])=$C$3),ROW(R_TABELA[DESCRIÇÃO])-ROW(INDEX(R_TABELA[DESCRIÇÃO],1,1))+1),ROW(16:16))),"")</f>
        <v/>
      </c>
      <c r="C21" s="19" t="str">
        <f t="array" ref="C21">IFERROR(INDEX(R_TABELA[VALOR],SMALL(IF((MONTH(R_TABELA[DATA DE VENCIMENTO])=$C$2)*(YEAR(R_TABELA[DATA DE VENCIMENTO])=$C$3),ROW(R_TABELA[VALOR])-ROW(INDEX(R_TABELA[VALOR],1,1))+1),ROW(16:16))),"")</f>
        <v/>
      </c>
      <c r="D21" s="39" t="str">
        <f t="array" ref="D21">IFERROR(INDEX(R_TABELA[STATUS],SMALL(IF((MONTH(R_TABELA[DATA DE VENCIMENTO])=$C$2)*(YEAR(R_TABELA[DATA DE VENCIMENTO])=$C$3),ROW(R_TABELA[STATUS])-ROW(INDEX(R_TABELA[STATUS],1,1))+1),ROW(16:16))),"")</f>
        <v/>
      </c>
      <c r="E21" s="39" t="str">
        <f t="array" ref="E21">IFERROR(INDEX(R_TABELA[CATEGORIA],SMALL(IF((MONTH(R_TABELA[DATA DE VENCIMENTO])=$C$2)*(YEAR(R_TABELA[DATA DE VENCIMENTO])=$C$3),ROW(R_TABELA[CATEGORIA])-ROW(INDEX(R_TABELA[CATEGORIA],1,1))+1),ROW(16:16))),"")</f>
        <v/>
      </c>
      <c r="F21" s="40" t="str">
        <f t="array" ref="F21">IFERROR(INDEX(R_TABELA[DATA DE VENCIMENTO],SMALL(IF((MONTH(R_TABELA[DATA DE VENCIMENTO])=$C$2)*(YEAR(R_TABELA[DATA DE VENCIMENTO])=$C$3),ROW(R_TABELA[DATA DE VENCIMENTO])-ROW(INDEX(R_TABELA[DATA DE VENCIMENTO],1,1))+1),ROW(16:16))),"")</f>
        <v/>
      </c>
      <c r="G21" s="39" t="str">
        <f t="array" ref="G21">IFERROR(INDEX(R_TABELA[FORMA DE PAGAMENTO],SMALL(IF((MONTH(R_TABELA[DATA DE VENCIMENTO])=$C$2)*(YEAR(R_TABELA[DATA DE VENCIMENTO])=$C$3),ROW(R_TABELA[FORMA DE PAGAMENTO])-ROW(INDEX(R_TABELA[FORMA DE PAGAMENTO],1,1))+1),ROW(16:16))),"")</f>
        <v/>
      </c>
      <c r="H21" s="33" t="str">
        <f t="array" ref="H21">IFERROR(INDEX(R_TABELA[PARCELA],SMALL(IF((MONTH(R_TABELA[DATA DE VENCIMENTO])=$C$2)*(YEAR(R_TABELA[DATA DE VENCIMENTO])=$C$3),ROW(R_TABELA[PARCELA])-ROW(INDEX(R_TABELA[PARCELA],1,1))+1),ROW(16:16))),"")</f>
        <v/>
      </c>
      <c r="I21" s="39" t="str">
        <f t="array" ref="I21">IFERROR(INDEX(R_ENTRADA[DESCRIÇÃO],SMALL(IF((R_ENTRADA[MÊS]=$C$2)*(R_ENTRADA[ANO]=$C$3),ROW(R_ENTRADA[DESCRIÇÃO])-ROW(INDEX(R_ENTRADA[DESCRIÇÃO],1,1))+1),ROW(16:16))),"")</f>
        <v/>
      </c>
      <c r="J21" s="19" t="str">
        <f t="array" ref="J21">IFERROR(INDEX(R_ENTRADA[VALOR],SMALL(IF((R_ENTRADA[MÊS]=$C$2)*(R_ENTRADA[ANO]=$C$3),ROW(R_ENTRADA[VALOR])-ROW(INDEX(R_ENTRADA[VALOR],1,1))+1),ROW(16:16))),"")</f>
        <v/>
      </c>
    </row>
    <row r="22" spans="2:13" x14ac:dyDescent="0.25">
      <c r="B22" s="39" t="str">
        <f t="array" ref="B22">IFERROR(INDEX(R_TABELA[DESCRIÇÃO],SMALL(IF((MONTH(R_TABELA[DATA DE VENCIMENTO])=$C$2)*(YEAR(R_TABELA[DATA DE VENCIMENTO])=$C$3),ROW(R_TABELA[DESCRIÇÃO])-ROW(INDEX(R_TABELA[DESCRIÇÃO],1,1))+1),ROW(17:17))),"")</f>
        <v/>
      </c>
      <c r="C22" s="19" t="str">
        <f t="array" ref="C22">IFERROR(INDEX(R_TABELA[VALOR],SMALL(IF((MONTH(R_TABELA[DATA DE VENCIMENTO])=$C$2)*(YEAR(R_TABELA[DATA DE VENCIMENTO])=$C$3),ROW(R_TABELA[VALOR])-ROW(INDEX(R_TABELA[VALOR],1,1))+1),ROW(17:17))),"")</f>
        <v/>
      </c>
      <c r="D22" s="39" t="str">
        <f t="array" ref="D22">IFERROR(INDEX(R_TABELA[STATUS],SMALL(IF((MONTH(R_TABELA[DATA DE VENCIMENTO])=$C$2)*(YEAR(R_TABELA[DATA DE VENCIMENTO])=$C$3),ROW(R_TABELA[STATUS])-ROW(INDEX(R_TABELA[STATUS],1,1))+1),ROW(17:17))),"")</f>
        <v/>
      </c>
      <c r="E22" s="39" t="str">
        <f t="array" ref="E22">IFERROR(INDEX(R_TABELA[CATEGORIA],SMALL(IF((MONTH(R_TABELA[DATA DE VENCIMENTO])=$C$2)*(YEAR(R_TABELA[DATA DE VENCIMENTO])=$C$3),ROW(R_TABELA[CATEGORIA])-ROW(INDEX(R_TABELA[CATEGORIA],1,1))+1),ROW(17:17))),"")</f>
        <v/>
      </c>
      <c r="F22" s="40" t="str">
        <f t="array" ref="F22">IFERROR(INDEX(R_TABELA[DATA DE VENCIMENTO],SMALL(IF((MONTH(R_TABELA[DATA DE VENCIMENTO])=$C$2)*(YEAR(R_TABELA[DATA DE VENCIMENTO])=$C$3),ROW(R_TABELA[DATA DE VENCIMENTO])-ROW(INDEX(R_TABELA[DATA DE VENCIMENTO],1,1))+1),ROW(17:17))),"")</f>
        <v/>
      </c>
      <c r="G22" s="39" t="str">
        <f t="array" ref="G22">IFERROR(INDEX(R_TABELA[FORMA DE PAGAMENTO],SMALL(IF((MONTH(R_TABELA[DATA DE VENCIMENTO])=$C$2)*(YEAR(R_TABELA[DATA DE VENCIMENTO])=$C$3),ROW(R_TABELA[FORMA DE PAGAMENTO])-ROW(INDEX(R_TABELA[FORMA DE PAGAMENTO],1,1))+1),ROW(17:17))),"")</f>
        <v/>
      </c>
      <c r="H22" s="33" t="str">
        <f t="array" ref="H22">IFERROR(INDEX(R_TABELA[PARCELA],SMALL(IF((MONTH(R_TABELA[DATA DE VENCIMENTO])=$C$2)*(YEAR(R_TABELA[DATA DE VENCIMENTO])=$C$3),ROW(R_TABELA[PARCELA])-ROW(INDEX(R_TABELA[PARCELA],1,1))+1),ROW(17:17))),"")</f>
        <v/>
      </c>
      <c r="I22" s="39" t="str">
        <f t="array" ref="I22">IFERROR(INDEX(R_ENTRADA[DESCRIÇÃO],SMALL(IF((R_ENTRADA[MÊS]=$C$2)*(R_ENTRADA[ANO]=$C$3),ROW(R_ENTRADA[DESCRIÇÃO])-ROW(INDEX(R_ENTRADA[DESCRIÇÃO],1,1))+1),ROW(17:17))),"")</f>
        <v/>
      </c>
      <c r="J22" s="19" t="str">
        <f t="array" ref="J22">IFERROR(INDEX(R_ENTRADA[VALOR],SMALL(IF((R_ENTRADA[MÊS]=$C$2)*(R_ENTRADA[ANO]=$C$3),ROW(R_ENTRADA[VALOR])-ROW(INDEX(R_ENTRADA[VALOR],1,1))+1),ROW(17:17))),"")</f>
        <v/>
      </c>
    </row>
    <row r="23" spans="2:13" x14ac:dyDescent="0.25">
      <c r="B23" s="39" t="str">
        <f t="array" ref="B23">IFERROR(INDEX(R_TABELA[DESCRIÇÃO],SMALL(IF((MONTH(R_TABELA[DATA DE VENCIMENTO])=$C$2)*(YEAR(R_TABELA[DATA DE VENCIMENTO])=$C$3),ROW(R_TABELA[DESCRIÇÃO])-ROW(INDEX(R_TABELA[DESCRIÇÃO],1,1))+1),ROW(18:18))),"")</f>
        <v/>
      </c>
      <c r="C23" s="19" t="str">
        <f t="array" ref="C23">IFERROR(INDEX(R_TABELA[VALOR],SMALL(IF((MONTH(R_TABELA[DATA DE VENCIMENTO])=$C$2)*(YEAR(R_TABELA[DATA DE VENCIMENTO])=$C$3),ROW(R_TABELA[VALOR])-ROW(INDEX(R_TABELA[VALOR],1,1))+1),ROW(18:18))),"")</f>
        <v/>
      </c>
      <c r="D23" s="39" t="str">
        <f t="array" ref="D23">IFERROR(INDEX(R_TABELA[STATUS],SMALL(IF((MONTH(R_TABELA[DATA DE VENCIMENTO])=$C$2)*(YEAR(R_TABELA[DATA DE VENCIMENTO])=$C$3),ROW(R_TABELA[STATUS])-ROW(INDEX(R_TABELA[STATUS],1,1))+1),ROW(18:18))),"")</f>
        <v/>
      </c>
      <c r="E23" s="39" t="str">
        <f t="array" ref="E23">IFERROR(INDEX(R_TABELA[CATEGORIA],SMALL(IF((MONTH(R_TABELA[DATA DE VENCIMENTO])=$C$2)*(YEAR(R_TABELA[DATA DE VENCIMENTO])=$C$3),ROW(R_TABELA[CATEGORIA])-ROW(INDEX(R_TABELA[CATEGORIA],1,1))+1),ROW(18:18))),"")</f>
        <v/>
      </c>
      <c r="F23" s="40" t="str">
        <f t="array" ref="F23">IFERROR(INDEX(R_TABELA[DATA DE VENCIMENTO],SMALL(IF((MONTH(R_TABELA[DATA DE VENCIMENTO])=$C$2)*(YEAR(R_TABELA[DATA DE VENCIMENTO])=$C$3),ROW(R_TABELA[DATA DE VENCIMENTO])-ROW(INDEX(R_TABELA[DATA DE VENCIMENTO],1,1))+1),ROW(18:18))),"")</f>
        <v/>
      </c>
      <c r="G23" s="39" t="str">
        <f t="array" ref="G23">IFERROR(INDEX(R_TABELA[FORMA DE PAGAMENTO],SMALL(IF((MONTH(R_TABELA[DATA DE VENCIMENTO])=$C$2)*(YEAR(R_TABELA[DATA DE VENCIMENTO])=$C$3),ROW(R_TABELA[FORMA DE PAGAMENTO])-ROW(INDEX(R_TABELA[FORMA DE PAGAMENTO],1,1))+1),ROW(18:18))),"")</f>
        <v/>
      </c>
      <c r="H23" s="33" t="str">
        <f t="array" ref="H23">IFERROR(INDEX(R_TABELA[PARCELA],SMALL(IF((MONTH(R_TABELA[DATA DE VENCIMENTO])=$C$2)*(YEAR(R_TABELA[DATA DE VENCIMENTO])=$C$3),ROW(R_TABELA[PARCELA])-ROW(INDEX(R_TABELA[PARCELA],1,1))+1),ROW(18:18))),"")</f>
        <v/>
      </c>
      <c r="I23" s="39" t="str">
        <f t="array" ref="I23">IFERROR(INDEX(R_ENTRADA[DESCRIÇÃO],SMALL(IF((R_ENTRADA[MÊS]=$C$2)*(R_ENTRADA[ANO]=$C$3),ROW(R_ENTRADA[DESCRIÇÃO])-ROW(INDEX(R_ENTRADA[DESCRIÇÃO],1,1))+1),ROW(18:18))),"")</f>
        <v/>
      </c>
      <c r="J23" s="19" t="str">
        <f t="array" ref="J23">IFERROR(INDEX(R_ENTRADA[VALOR],SMALL(IF((R_ENTRADA[MÊS]=$C$2)*(R_ENTRADA[ANO]=$C$3),ROW(R_ENTRADA[VALOR])-ROW(INDEX(R_ENTRADA[VALOR],1,1))+1),ROW(18:18))),"")</f>
        <v/>
      </c>
    </row>
    <row r="24" spans="2:13" x14ac:dyDescent="0.25">
      <c r="B24" s="39" t="str">
        <f t="array" ref="B24">IFERROR(INDEX(R_TABELA[DESCRIÇÃO],SMALL(IF((MONTH(R_TABELA[DATA DE VENCIMENTO])=$C$2)*(YEAR(R_TABELA[DATA DE VENCIMENTO])=$C$3),ROW(R_TABELA[DESCRIÇÃO])-ROW(INDEX(R_TABELA[DESCRIÇÃO],1,1))+1),ROW(19:19))),"")</f>
        <v/>
      </c>
      <c r="C24" s="19" t="str">
        <f t="array" ref="C24">IFERROR(INDEX(R_TABELA[VALOR],SMALL(IF((MONTH(R_TABELA[DATA DE VENCIMENTO])=$C$2)*(YEAR(R_TABELA[DATA DE VENCIMENTO])=$C$3),ROW(R_TABELA[VALOR])-ROW(INDEX(R_TABELA[VALOR],1,1))+1),ROW(19:19))),"")</f>
        <v/>
      </c>
      <c r="D24" s="39" t="str">
        <f t="array" ref="D24">IFERROR(INDEX(R_TABELA[STATUS],SMALL(IF((MONTH(R_TABELA[DATA DE VENCIMENTO])=$C$2)*(YEAR(R_TABELA[DATA DE VENCIMENTO])=$C$3),ROW(R_TABELA[STATUS])-ROW(INDEX(R_TABELA[STATUS],1,1))+1),ROW(19:19))),"")</f>
        <v/>
      </c>
      <c r="E24" s="39" t="str">
        <f t="array" ref="E24">IFERROR(INDEX(R_TABELA[CATEGORIA],SMALL(IF((MONTH(R_TABELA[DATA DE VENCIMENTO])=$C$2)*(YEAR(R_TABELA[DATA DE VENCIMENTO])=$C$3),ROW(R_TABELA[CATEGORIA])-ROW(INDEX(R_TABELA[CATEGORIA],1,1))+1),ROW(19:19))),"")</f>
        <v/>
      </c>
      <c r="F24" s="40" t="str">
        <f t="array" ref="F24">IFERROR(INDEX(R_TABELA[DATA DE VENCIMENTO],SMALL(IF((MONTH(R_TABELA[DATA DE VENCIMENTO])=$C$2)*(YEAR(R_TABELA[DATA DE VENCIMENTO])=$C$3),ROW(R_TABELA[DATA DE VENCIMENTO])-ROW(INDEX(R_TABELA[DATA DE VENCIMENTO],1,1))+1),ROW(19:19))),"")</f>
        <v/>
      </c>
      <c r="G24" s="39" t="str">
        <f t="array" ref="G24">IFERROR(INDEX(R_TABELA[FORMA DE PAGAMENTO],SMALL(IF((MONTH(R_TABELA[DATA DE VENCIMENTO])=$C$2)*(YEAR(R_TABELA[DATA DE VENCIMENTO])=$C$3),ROW(R_TABELA[FORMA DE PAGAMENTO])-ROW(INDEX(R_TABELA[FORMA DE PAGAMENTO],1,1))+1),ROW(19:19))),"")</f>
        <v/>
      </c>
      <c r="H24" s="33" t="str">
        <f t="array" ref="H24">IFERROR(INDEX(R_TABELA[PARCELA],SMALL(IF((MONTH(R_TABELA[DATA DE VENCIMENTO])=$C$2)*(YEAR(R_TABELA[DATA DE VENCIMENTO])=$C$3),ROW(R_TABELA[PARCELA])-ROW(INDEX(R_TABELA[PARCELA],1,1))+1),ROW(19:19))),"")</f>
        <v/>
      </c>
      <c r="I24" s="39" t="str">
        <f t="array" ref="I24">IFERROR(INDEX(R_ENTRADA[DESCRIÇÃO],SMALL(IF((R_ENTRADA[MÊS]=$C$2)*(R_ENTRADA[ANO]=$C$3),ROW(R_ENTRADA[DESCRIÇÃO])-ROW(INDEX(R_ENTRADA[DESCRIÇÃO],1,1))+1),ROW(19:19))),"")</f>
        <v/>
      </c>
      <c r="J24" s="19" t="str">
        <f t="array" ref="J24">IFERROR(INDEX(R_ENTRADA[VALOR],SMALL(IF((R_ENTRADA[MÊS]=$C$2)*(R_ENTRADA[ANO]=$C$3),ROW(R_ENTRADA[VALOR])-ROW(INDEX(R_ENTRADA[VALOR],1,1))+1),ROW(19:19))),"")</f>
        <v/>
      </c>
    </row>
    <row r="25" spans="2:13" x14ac:dyDescent="0.25">
      <c r="B25" s="39" t="str">
        <f t="array" ref="B25">IFERROR(INDEX(R_TABELA[DESCRIÇÃO],SMALL(IF((MONTH(R_TABELA[DATA DE VENCIMENTO])=$C$2)*(YEAR(R_TABELA[DATA DE VENCIMENTO])=$C$3),ROW(R_TABELA[DESCRIÇÃO])-ROW(INDEX(R_TABELA[DESCRIÇÃO],1,1))+1),ROW(20:20))),"")</f>
        <v/>
      </c>
      <c r="C25" s="19" t="str">
        <f t="array" ref="C25">IFERROR(INDEX(R_TABELA[VALOR],SMALL(IF((MONTH(R_TABELA[DATA DE VENCIMENTO])=$C$2)*(YEAR(R_TABELA[DATA DE VENCIMENTO])=$C$3),ROW(R_TABELA[VALOR])-ROW(INDEX(R_TABELA[VALOR],1,1))+1),ROW(20:20))),"")</f>
        <v/>
      </c>
      <c r="D25" s="39" t="str">
        <f t="array" ref="D25">IFERROR(INDEX(R_TABELA[STATUS],SMALL(IF((MONTH(R_TABELA[DATA DE VENCIMENTO])=$C$2)*(YEAR(R_TABELA[DATA DE VENCIMENTO])=$C$3),ROW(R_TABELA[STATUS])-ROW(INDEX(R_TABELA[STATUS],1,1))+1),ROW(20:20))),"")</f>
        <v/>
      </c>
      <c r="E25" s="39" t="str">
        <f t="array" ref="E25">IFERROR(INDEX(R_TABELA[CATEGORIA],SMALL(IF((MONTH(R_TABELA[DATA DE VENCIMENTO])=$C$2)*(YEAR(R_TABELA[DATA DE VENCIMENTO])=$C$3),ROW(R_TABELA[CATEGORIA])-ROW(INDEX(R_TABELA[CATEGORIA],1,1))+1),ROW(20:20))),"")</f>
        <v/>
      </c>
      <c r="F25" s="40" t="str">
        <f t="array" ref="F25">IFERROR(INDEX(R_TABELA[DATA DE VENCIMENTO],SMALL(IF((MONTH(R_TABELA[DATA DE VENCIMENTO])=$C$2)*(YEAR(R_TABELA[DATA DE VENCIMENTO])=$C$3),ROW(R_TABELA[DATA DE VENCIMENTO])-ROW(INDEX(R_TABELA[DATA DE VENCIMENTO],1,1))+1),ROW(20:20))),"")</f>
        <v/>
      </c>
      <c r="G25" s="39" t="str">
        <f t="array" ref="G25">IFERROR(INDEX(R_TABELA[FORMA DE PAGAMENTO],SMALL(IF((MONTH(R_TABELA[DATA DE VENCIMENTO])=$C$2)*(YEAR(R_TABELA[DATA DE VENCIMENTO])=$C$3),ROW(R_TABELA[FORMA DE PAGAMENTO])-ROW(INDEX(R_TABELA[FORMA DE PAGAMENTO],1,1))+1),ROW(20:20))),"")</f>
        <v/>
      </c>
      <c r="H25" s="33" t="str">
        <f t="array" ref="H25">IFERROR(INDEX(R_TABELA[PARCELA],SMALL(IF((MONTH(R_TABELA[DATA DE VENCIMENTO])=$C$2)*(YEAR(R_TABELA[DATA DE VENCIMENTO])=$C$3),ROW(R_TABELA[PARCELA])-ROW(INDEX(R_TABELA[PARCELA],1,1))+1),ROW(20:20))),"")</f>
        <v/>
      </c>
      <c r="I25" s="39" t="str">
        <f t="array" ref="I25">IFERROR(INDEX(R_ENTRADA[DESCRIÇÃO],SMALL(IF((R_ENTRADA[MÊS]=$C$2)*(R_ENTRADA[ANO]=$C$3),ROW(R_ENTRADA[DESCRIÇÃO])-ROW(INDEX(R_ENTRADA[DESCRIÇÃO],1,1))+1),ROW(20:20))),"")</f>
        <v/>
      </c>
      <c r="J25" s="19" t="str">
        <f t="array" ref="J25">IFERROR(INDEX(R_ENTRADA[VALOR],SMALL(IF((R_ENTRADA[MÊS]=$C$2)*(R_ENTRADA[ANO]=$C$3),ROW(R_ENTRADA[VALOR])-ROW(INDEX(R_ENTRADA[VALOR],1,1))+1),ROW(20:20))),"")</f>
        <v/>
      </c>
    </row>
    <row r="26" spans="2:13" x14ac:dyDescent="0.25">
      <c r="B26" s="39" t="str">
        <f t="array" ref="B26">IFERROR(INDEX(R_TABELA[DESCRIÇÃO],SMALL(IF((MONTH(R_TABELA[DATA DE VENCIMENTO])=$C$2)*(YEAR(R_TABELA[DATA DE VENCIMENTO])=$C$3),ROW(R_TABELA[DESCRIÇÃO])-ROW(INDEX(R_TABELA[DESCRIÇÃO],1,1))+1),ROW(21:21))),"")</f>
        <v/>
      </c>
      <c r="C26" s="19" t="str">
        <f t="array" ref="C26">IFERROR(INDEX(R_TABELA[VALOR],SMALL(IF((MONTH(R_TABELA[DATA DE VENCIMENTO])=$C$2)*(YEAR(R_TABELA[DATA DE VENCIMENTO])=$C$3),ROW(R_TABELA[VALOR])-ROW(INDEX(R_TABELA[VALOR],1,1))+1),ROW(21:21))),"")</f>
        <v/>
      </c>
      <c r="D26" s="39" t="str">
        <f t="array" ref="D26">IFERROR(INDEX(R_TABELA[STATUS],SMALL(IF((MONTH(R_TABELA[DATA DE VENCIMENTO])=$C$2)*(YEAR(R_TABELA[DATA DE VENCIMENTO])=$C$3),ROW(R_TABELA[STATUS])-ROW(INDEX(R_TABELA[STATUS],1,1))+1),ROW(21:21))),"")</f>
        <v/>
      </c>
      <c r="E26" s="39" t="str">
        <f t="array" ref="E26">IFERROR(INDEX(R_TABELA[CATEGORIA],SMALL(IF((MONTH(R_TABELA[DATA DE VENCIMENTO])=$C$2)*(YEAR(R_TABELA[DATA DE VENCIMENTO])=$C$3),ROW(R_TABELA[CATEGORIA])-ROW(INDEX(R_TABELA[CATEGORIA],1,1))+1),ROW(21:21))),"")</f>
        <v/>
      </c>
      <c r="F26" s="40" t="str">
        <f t="array" ref="F26">IFERROR(INDEX(R_TABELA[DATA DE VENCIMENTO],SMALL(IF((MONTH(R_TABELA[DATA DE VENCIMENTO])=$C$2)*(YEAR(R_TABELA[DATA DE VENCIMENTO])=$C$3),ROW(R_TABELA[DATA DE VENCIMENTO])-ROW(INDEX(R_TABELA[DATA DE VENCIMENTO],1,1))+1),ROW(21:21))),"")</f>
        <v/>
      </c>
      <c r="G26" s="39" t="str">
        <f t="array" ref="G26">IFERROR(INDEX(R_TABELA[FORMA DE PAGAMENTO],SMALL(IF((MONTH(R_TABELA[DATA DE VENCIMENTO])=$C$2)*(YEAR(R_TABELA[DATA DE VENCIMENTO])=$C$3),ROW(R_TABELA[FORMA DE PAGAMENTO])-ROW(INDEX(R_TABELA[FORMA DE PAGAMENTO],1,1))+1),ROW(21:21))),"")</f>
        <v/>
      </c>
      <c r="H26" s="33" t="str">
        <f t="array" ref="H26">IFERROR(INDEX(R_TABELA[PARCELA],SMALL(IF((MONTH(R_TABELA[DATA DE VENCIMENTO])=$C$2)*(YEAR(R_TABELA[DATA DE VENCIMENTO])=$C$3),ROW(R_TABELA[PARCELA])-ROW(INDEX(R_TABELA[PARCELA],1,1))+1),ROW(21:21))),"")</f>
        <v/>
      </c>
      <c r="I26" s="39" t="str">
        <f t="array" ref="I26">IFERROR(INDEX(R_ENTRADA[DESCRIÇÃO],SMALL(IF((R_ENTRADA[MÊS]=$C$2)*(R_ENTRADA[ANO]=$C$3),ROW(R_ENTRADA[DESCRIÇÃO])-ROW(INDEX(R_ENTRADA[DESCRIÇÃO],1,1))+1),ROW(21:21))),"")</f>
        <v/>
      </c>
      <c r="J26" s="19" t="str">
        <f t="array" ref="J26">IFERROR(INDEX(R_ENTRADA[VALOR],SMALL(IF((R_ENTRADA[MÊS]=$C$2)*(R_ENTRADA[ANO]=$C$3),ROW(R_ENTRADA[VALOR])-ROW(INDEX(R_ENTRADA[VALOR],1,1))+1),ROW(21:21))),"")</f>
        <v/>
      </c>
    </row>
    <row r="27" spans="2:13" x14ac:dyDescent="0.25">
      <c r="B27" s="39" t="str">
        <f t="array" ref="B27">IFERROR(INDEX(R_TABELA[DESCRIÇÃO],SMALL(IF((MONTH(R_TABELA[DATA DE VENCIMENTO])=$C$2)*(YEAR(R_TABELA[DATA DE VENCIMENTO])=$C$3),ROW(R_TABELA[DESCRIÇÃO])-ROW(INDEX(R_TABELA[DESCRIÇÃO],1,1))+1),ROW(22:22))),"")</f>
        <v/>
      </c>
      <c r="C27" s="19" t="str">
        <f t="array" ref="C27">IFERROR(INDEX(R_TABELA[VALOR],SMALL(IF((MONTH(R_TABELA[DATA DE VENCIMENTO])=$C$2)*(YEAR(R_TABELA[DATA DE VENCIMENTO])=$C$3),ROW(R_TABELA[VALOR])-ROW(INDEX(R_TABELA[VALOR],1,1))+1),ROW(22:22))),"")</f>
        <v/>
      </c>
      <c r="D27" s="39" t="str">
        <f t="array" ref="D27">IFERROR(INDEX(R_TABELA[STATUS],SMALL(IF((MONTH(R_TABELA[DATA DE VENCIMENTO])=$C$2)*(YEAR(R_TABELA[DATA DE VENCIMENTO])=$C$3),ROW(R_TABELA[STATUS])-ROW(INDEX(R_TABELA[STATUS],1,1))+1),ROW(22:22))),"")</f>
        <v/>
      </c>
      <c r="E27" s="39" t="str">
        <f t="array" ref="E27">IFERROR(INDEX(R_TABELA[CATEGORIA],SMALL(IF((MONTH(R_TABELA[DATA DE VENCIMENTO])=$C$2)*(YEAR(R_TABELA[DATA DE VENCIMENTO])=$C$3),ROW(R_TABELA[CATEGORIA])-ROW(INDEX(R_TABELA[CATEGORIA],1,1))+1),ROW(22:22))),"")</f>
        <v/>
      </c>
      <c r="F27" s="40" t="str">
        <f t="array" ref="F27">IFERROR(INDEX(R_TABELA[DATA DE VENCIMENTO],SMALL(IF((MONTH(R_TABELA[DATA DE VENCIMENTO])=$C$2)*(YEAR(R_TABELA[DATA DE VENCIMENTO])=$C$3),ROW(R_TABELA[DATA DE VENCIMENTO])-ROW(INDEX(R_TABELA[DATA DE VENCIMENTO],1,1))+1),ROW(22:22))),"")</f>
        <v/>
      </c>
      <c r="G27" s="39" t="str">
        <f t="array" ref="G27">IFERROR(INDEX(R_TABELA[FORMA DE PAGAMENTO],SMALL(IF((MONTH(R_TABELA[DATA DE VENCIMENTO])=$C$2)*(YEAR(R_TABELA[DATA DE VENCIMENTO])=$C$3),ROW(R_TABELA[FORMA DE PAGAMENTO])-ROW(INDEX(R_TABELA[FORMA DE PAGAMENTO],1,1))+1),ROW(22:22))),"")</f>
        <v/>
      </c>
      <c r="H27" s="33" t="str">
        <f t="array" ref="H27">IFERROR(INDEX(R_TABELA[PARCELA],SMALL(IF((MONTH(R_TABELA[DATA DE VENCIMENTO])=$C$2)*(YEAR(R_TABELA[DATA DE VENCIMENTO])=$C$3),ROW(R_TABELA[PARCELA])-ROW(INDEX(R_TABELA[PARCELA],1,1))+1),ROW(22:22))),"")</f>
        <v/>
      </c>
      <c r="I27" s="39" t="str">
        <f t="array" ref="I27">IFERROR(INDEX(R_ENTRADA[DESCRIÇÃO],SMALL(IF((R_ENTRADA[MÊS]=$C$2)*(R_ENTRADA[ANO]=$C$3),ROW(R_ENTRADA[DESCRIÇÃO])-ROW(INDEX(R_ENTRADA[DESCRIÇÃO],1,1))+1),ROW(22:22))),"")</f>
        <v/>
      </c>
      <c r="J27" s="19" t="str">
        <f t="array" ref="J27">IFERROR(INDEX(R_ENTRADA[VALOR],SMALL(IF((R_ENTRADA[MÊS]=$C$2)*(R_ENTRADA[ANO]=$C$3),ROW(R_ENTRADA[VALOR])-ROW(INDEX(R_ENTRADA[VALOR],1,1))+1),ROW(22:22))),"")</f>
        <v/>
      </c>
    </row>
    <row r="28" spans="2:13" x14ac:dyDescent="0.25">
      <c r="B28" s="39" t="str">
        <f t="array" ref="B28">IFERROR(INDEX(R_TABELA[DESCRIÇÃO],SMALL(IF((MONTH(R_TABELA[DATA DE VENCIMENTO])=$C$2)*(YEAR(R_TABELA[DATA DE VENCIMENTO])=$C$3),ROW(R_TABELA[DESCRIÇÃO])-ROW(INDEX(R_TABELA[DESCRIÇÃO],1,1))+1),ROW(23:23))),"")</f>
        <v/>
      </c>
      <c r="C28" s="19" t="str">
        <f t="array" ref="C28">IFERROR(INDEX(R_TABELA[VALOR],SMALL(IF((MONTH(R_TABELA[DATA DE VENCIMENTO])=$C$2)*(YEAR(R_TABELA[DATA DE VENCIMENTO])=$C$3),ROW(R_TABELA[VALOR])-ROW(INDEX(R_TABELA[VALOR],1,1))+1),ROW(23:23))),"")</f>
        <v/>
      </c>
      <c r="D28" s="39" t="str">
        <f t="array" ref="D28">IFERROR(INDEX(R_TABELA[STATUS],SMALL(IF((MONTH(R_TABELA[DATA DE VENCIMENTO])=$C$2)*(YEAR(R_TABELA[DATA DE VENCIMENTO])=$C$3),ROW(R_TABELA[STATUS])-ROW(INDEX(R_TABELA[STATUS],1,1))+1),ROW(23:23))),"")</f>
        <v/>
      </c>
      <c r="E28" s="39" t="str">
        <f t="array" ref="E28">IFERROR(INDEX(R_TABELA[CATEGORIA],SMALL(IF((MONTH(R_TABELA[DATA DE VENCIMENTO])=$C$2)*(YEAR(R_TABELA[DATA DE VENCIMENTO])=$C$3),ROW(R_TABELA[CATEGORIA])-ROW(INDEX(R_TABELA[CATEGORIA],1,1))+1),ROW(23:23))),"")</f>
        <v/>
      </c>
      <c r="F28" s="40" t="str">
        <f t="array" ref="F28">IFERROR(INDEX(R_TABELA[DATA DE VENCIMENTO],SMALL(IF((MONTH(R_TABELA[DATA DE VENCIMENTO])=$C$2)*(YEAR(R_TABELA[DATA DE VENCIMENTO])=$C$3),ROW(R_TABELA[DATA DE VENCIMENTO])-ROW(INDEX(R_TABELA[DATA DE VENCIMENTO],1,1))+1),ROW(23:23))),"")</f>
        <v/>
      </c>
      <c r="G28" s="39" t="str">
        <f t="array" ref="G28">IFERROR(INDEX(R_TABELA[FORMA DE PAGAMENTO],SMALL(IF((MONTH(R_TABELA[DATA DE VENCIMENTO])=$C$2)*(YEAR(R_TABELA[DATA DE VENCIMENTO])=$C$3),ROW(R_TABELA[FORMA DE PAGAMENTO])-ROW(INDEX(R_TABELA[FORMA DE PAGAMENTO],1,1))+1),ROW(23:23))),"")</f>
        <v/>
      </c>
      <c r="H28" s="33" t="str">
        <f t="array" ref="H28">IFERROR(INDEX(R_TABELA[PARCELA],SMALL(IF((MONTH(R_TABELA[DATA DE VENCIMENTO])=$C$2)*(YEAR(R_TABELA[DATA DE VENCIMENTO])=$C$3),ROW(R_TABELA[PARCELA])-ROW(INDEX(R_TABELA[PARCELA],1,1))+1),ROW(23:23))),"")</f>
        <v/>
      </c>
      <c r="I28" s="39" t="str">
        <f t="array" ref="I28">IFERROR(INDEX(R_ENTRADA[DESCRIÇÃO],SMALL(IF((R_ENTRADA[MÊS]=$C$2)*(R_ENTRADA[ANO]=$C$3),ROW(R_ENTRADA[DESCRIÇÃO])-ROW(INDEX(R_ENTRADA[DESCRIÇÃO],1,1))+1),ROW(23:23))),"")</f>
        <v/>
      </c>
      <c r="J28" s="19" t="str">
        <f t="array" ref="J28">IFERROR(INDEX(R_ENTRADA[VALOR],SMALL(IF((R_ENTRADA[MÊS]=$C$2)*(R_ENTRADA[ANO]=$C$3),ROW(R_ENTRADA[VALOR])-ROW(INDEX(R_ENTRADA[VALOR],1,1))+1),ROW(23:23))),"")</f>
        <v/>
      </c>
    </row>
    <row r="29" spans="2:13" x14ac:dyDescent="0.25">
      <c r="B29" s="39" t="str">
        <f t="array" ref="B29">IFERROR(INDEX(R_TABELA[DESCRIÇÃO],SMALL(IF((MONTH(R_TABELA[DATA DE VENCIMENTO])=$C$2)*(YEAR(R_TABELA[DATA DE VENCIMENTO])=$C$3),ROW(R_TABELA[DESCRIÇÃO])-ROW(INDEX(R_TABELA[DESCRIÇÃO],1,1))+1),ROW(24:24))),"")</f>
        <v/>
      </c>
      <c r="C29" s="19" t="str">
        <f t="array" ref="C29">IFERROR(INDEX(R_TABELA[VALOR],SMALL(IF((MONTH(R_TABELA[DATA DE VENCIMENTO])=$C$2)*(YEAR(R_TABELA[DATA DE VENCIMENTO])=$C$3),ROW(R_TABELA[VALOR])-ROW(INDEX(R_TABELA[VALOR],1,1))+1),ROW(24:24))),"")</f>
        <v/>
      </c>
      <c r="D29" s="39" t="str">
        <f t="array" ref="D29">IFERROR(INDEX(R_TABELA[STATUS],SMALL(IF((MONTH(R_TABELA[DATA DE VENCIMENTO])=$C$2)*(YEAR(R_TABELA[DATA DE VENCIMENTO])=$C$3),ROW(R_TABELA[STATUS])-ROW(INDEX(R_TABELA[STATUS],1,1))+1),ROW(24:24))),"")</f>
        <v/>
      </c>
      <c r="E29" s="39" t="str">
        <f t="array" ref="E29">IFERROR(INDEX(R_TABELA[CATEGORIA],SMALL(IF((MONTH(R_TABELA[DATA DE VENCIMENTO])=$C$2)*(YEAR(R_TABELA[DATA DE VENCIMENTO])=$C$3),ROW(R_TABELA[CATEGORIA])-ROW(INDEX(R_TABELA[CATEGORIA],1,1))+1),ROW(24:24))),"")</f>
        <v/>
      </c>
      <c r="F29" s="40" t="str">
        <f t="array" ref="F29">IFERROR(INDEX(R_TABELA[DATA DE VENCIMENTO],SMALL(IF((MONTH(R_TABELA[DATA DE VENCIMENTO])=$C$2)*(YEAR(R_TABELA[DATA DE VENCIMENTO])=$C$3),ROW(R_TABELA[DATA DE VENCIMENTO])-ROW(INDEX(R_TABELA[DATA DE VENCIMENTO],1,1))+1),ROW(24:24))),"")</f>
        <v/>
      </c>
      <c r="G29" s="39" t="str">
        <f t="array" ref="G29">IFERROR(INDEX(R_TABELA[FORMA DE PAGAMENTO],SMALL(IF((MONTH(R_TABELA[DATA DE VENCIMENTO])=$C$2)*(YEAR(R_TABELA[DATA DE VENCIMENTO])=$C$3),ROW(R_TABELA[FORMA DE PAGAMENTO])-ROW(INDEX(R_TABELA[FORMA DE PAGAMENTO],1,1))+1),ROW(24:24))),"")</f>
        <v/>
      </c>
      <c r="H29" s="33" t="str">
        <f t="array" ref="H29">IFERROR(INDEX(R_TABELA[PARCELA],SMALL(IF((MONTH(R_TABELA[DATA DE VENCIMENTO])=$C$2)*(YEAR(R_TABELA[DATA DE VENCIMENTO])=$C$3),ROW(R_TABELA[PARCELA])-ROW(INDEX(R_TABELA[PARCELA],1,1))+1),ROW(24:24))),"")</f>
        <v/>
      </c>
      <c r="I29" s="39" t="str">
        <f t="array" ref="I29">IFERROR(INDEX(R_ENTRADA[DESCRIÇÃO],SMALL(IF((R_ENTRADA[MÊS]=$C$2)*(R_ENTRADA[ANO]=$C$3),ROW(R_ENTRADA[DESCRIÇÃO])-ROW(INDEX(R_ENTRADA[DESCRIÇÃO],1,1))+1),ROW(24:24))),"")</f>
        <v/>
      </c>
      <c r="J29" s="19" t="str">
        <f t="array" ref="J29">IFERROR(INDEX(R_ENTRADA[VALOR],SMALL(IF((R_ENTRADA[MÊS]=$C$2)*(R_ENTRADA[ANO]=$C$3),ROW(R_ENTRADA[VALOR])-ROW(INDEX(R_ENTRADA[VALOR],1,1))+1),ROW(24:24))),"")</f>
        <v/>
      </c>
    </row>
    <row r="30" spans="2:13" x14ac:dyDescent="0.25">
      <c r="B30" s="39" t="str">
        <f t="array" ref="B30">IFERROR(INDEX(R_TABELA[DESCRIÇÃO],SMALL(IF((MONTH(R_TABELA[DATA DE VENCIMENTO])=$C$2)*(YEAR(R_TABELA[DATA DE VENCIMENTO])=$C$3),ROW(R_TABELA[DESCRIÇÃO])-ROW(INDEX(R_TABELA[DESCRIÇÃO],1,1))+1),ROW(25:25))),"")</f>
        <v/>
      </c>
      <c r="C30" s="19" t="str">
        <f t="array" ref="C30">IFERROR(INDEX(R_TABELA[VALOR],SMALL(IF((MONTH(R_TABELA[DATA DE VENCIMENTO])=$C$2)*(YEAR(R_TABELA[DATA DE VENCIMENTO])=$C$3),ROW(R_TABELA[VALOR])-ROW(INDEX(R_TABELA[VALOR],1,1))+1),ROW(25:25))),"")</f>
        <v/>
      </c>
      <c r="D30" s="39" t="str">
        <f t="array" ref="D30">IFERROR(INDEX(R_TABELA[STATUS],SMALL(IF((MONTH(R_TABELA[DATA DE VENCIMENTO])=$C$2)*(YEAR(R_TABELA[DATA DE VENCIMENTO])=$C$3),ROW(R_TABELA[STATUS])-ROW(INDEX(R_TABELA[STATUS],1,1))+1),ROW(25:25))),"")</f>
        <v/>
      </c>
      <c r="E30" s="39" t="str">
        <f t="array" ref="E30">IFERROR(INDEX(R_TABELA[CATEGORIA],SMALL(IF((MONTH(R_TABELA[DATA DE VENCIMENTO])=$C$2)*(YEAR(R_TABELA[DATA DE VENCIMENTO])=$C$3),ROW(R_TABELA[CATEGORIA])-ROW(INDEX(R_TABELA[CATEGORIA],1,1))+1),ROW(25:25))),"")</f>
        <v/>
      </c>
      <c r="F30" s="40" t="str">
        <f t="array" ref="F30">IFERROR(INDEX(R_TABELA[DATA DE VENCIMENTO],SMALL(IF((MONTH(R_TABELA[DATA DE VENCIMENTO])=$C$2)*(YEAR(R_TABELA[DATA DE VENCIMENTO])=$C$3),ROW(R_TABELA[DATA DE VENCIMENTO])-ROW(INDEX(R_TABELA[DATA DE VENCIMENTO],1,1))+1),ROW(25:25))),"")</f>
        <v/>
      </c>
      <c r="G30" s="39" t="str">
        <f t="array" ref="G30">IFERROR(INDEX(R_TABELA[FORMA DE PAGAMENTO],SMALL(IF((MONTH(R_TABELA[DATA DE VENCIMENTO])=$C$2)*(YEAR(R_TABELA[DATA DE VENCIMENTO])=$C$3),ROW(R_TABELA[FORMA DE PAGAMENTO])-ROW(INDEX(R_TABELA[FORMA DE PAGAMENTO],1,1))+1),ROW(25:25))),"")</f>
        <v/>
      </c>
      <c r="H30" s="33" t="str">
        <f t="array" ref="H30">IFERROR(INDEX(R_TABELA[PARCELA],SMALL(IF((MONTH(R_TABELA[DATA DE VENCIMENTO])=$C$2)*(YEAR(R_TABELA[DATA DE VENCIMENTO])=$C$3),ROW(R_TABELA[PARCELA])-ROW(INDEX(R_TABELA[PARCELA],1,1))+1),ROW(25:25))),"")</f>
        <v/>
      </c>
      <c r="I30" s="39" t="str">
        <f t="array" ref="I30">IFERROR(INDEX(R_ENTRADA[DESCRIÇÃO],SMALL(IF((R_ENTRADA[MÊS]=$C$2)*(R_ENTRADA[ANO]=$C$3),ROW(R_ENTRADA[DESCRIÇÃO])-ROW(INDEX(R_ENTRADA[DESCRIÇÃO],1,1))+1),ROW(25:25))),"")</f>
        <v/>
      </c>
      <c r="J30" s="19" t="str">
        <f t="array" ref="J30">IFERROR(INDEX(R_ENTRADA[VALOR],SMALL(IF((R_ENTRADA[MÊS]=$C$2)*(R_ENTRADA[ANO]=$C$3),ROW(R_ENTRADA[VALOR])-ROW(INDEX(R_ENTRADA[VALOR],1,1))+1),ROW(25:25))),"")</f>
        <v/>
      </c>
    </row>
    <row r="31" spans="2:13" x14ac:dyDescent="0.25">
      <c r="B31" s="39" t="str">
        <f t="array" ref="B31">IFERROR(INDEX(R_TABELA[DESCRIÇÃO],SMALL(IF((MONTH(R_TABELA[DATA DE VENCIMENTO])=$C$2)*(YEAR(R_TABELA[DATA DE VENCIMENTO])=$C$3),ROW(R_TABELA[DESCRIÇÃO])-ROW(INDEX(R_TABELA[DESCRIÇÃO],1,1))+1),ROW(26:26))),"")</f>
        <v/>
      </c>
      <c r="C31" s="19" t="str">
        <f t="array" ref="C31">IFERROR(INDEX(R_TABELA[VALOR],SMALL(IF((MONTH(R_TABELA[DATA DE VENCIMENTO])=$C$2)*(YEAR(R_TABELA[DATA DE VENCIMENTO])=$C$3),ROW(R_TABELA[VALOR])-ROW(INDEX(R_TABELA[VALOR],1,1))+1),ROW(26:26))),"")</f>
        <v/>
      </c>
      <c r="D31" s="39" t="str">
        <f t="array" ref="D31">IFERROR(INDEX(R_TABELA[STATUS],SMALL(IF((MONTH(R_TABELA[DATA DE VENCIMENTO])=$C$2)*(YEAR(R_TABELA[DATA DE VENCIMENTO])=$C$3),ROW(R_TABELA[STATUS])-ROW(INDEX(R_TABELA[STATUS],1,1))+1),ROW(26:26))),"")</f>
        <v/>
      </c>
      <c r="E31" s="39" t="str">
        <f t="array" ref="E31">IFERROR(INDEX(R_TABELA[CATEGORIA],SMALL(IF((MONTH(R_TABELA[DATA DE VENCIMENTO])=$C$2)*(YEAR(R_TABELA[DATA DE VENCIMENTO])=$C$3),ROW(R_TABELA[CATEGORIA])-ROW(INDEX(R_TABELA[CATEGORIA],1,1))+1),ROW(26:26))),"")</f>
        <v/>
      </c>
      <c r="F31" s="40" t="str">
        <f t="array" ref="F31">IFERROR(INDEX(R_TABELA[DATA DE VENCIMENTO],SMALL(IF((MONTH(R_TABELA[DATA DE VENCIMENTO])=$C$2)*(YEAR(R_TABELA[DATA DE VENCIMENTO])=$C$3),ROW(R_TABELA[DATA DE VENCIMENTO])-ROW(INDEX(R_TABELA[DATA DE VENCIMENTO],1,1))+1),ROW(26:26))),"")</f>
        <v/>
      </c>
      <c r="G31" s="39" t="str">
        <f t="array" ref="G31">IFERROR(INDEX(R_TABELA[FORMA DE PAGAMENTO],SMALL(IF((MONTH(R_TABELA[DATA DE VENCIMENTO])=$C$2)*(YEAR(R_TABELA[DATA DE VENCIMENTO])=$C$3),ROW(R_TABELA[FORMA DE PAGAMENTO])-ROW(INDEX(R_TABELA[FORMA DE PAGAMENTO],1,1))+1),ROW(26:26))),"")</f>
        <v/>
      </c>
      <c r="H31" s="33" t="str">
        <f t="array" ref="H31">IFERROR(INDEX(R_TABELA[PARCELA],SMALL(IF((MONTH(R_TABELA[DATA DE VENCIMENTO])=$C$2)*(YEAR(R_TABELA[DATA DE VENCIMENTO])=$C$3),ROW(R_TABELA[PARCELA])-ROW(INDEX(R_TABELA[PARCELA],1,1))+1),ROW(26:26))),"")</f>
        <v/>
      </c>
      <c r="I31" s="39" t="str">
        <f t="array" ref="I31">IFERROR(INDEX(R_ENTRADA[DESCRIÇÃO],SMALL(IF((R_ENTRADA[MÊS]=$C$2)*(R_ENTRADA[ANO]=$C$3),ROW(R_ENTRADA[DESCRIÇÃO])-ROW(INDEX(R_ENTRADA[DESCRIÇÃO],1,1))+1),ROW(26:26))),"")</f>
        <v/>
      </c>
      <c r="J31" s="19" t="str">
        <f t="array" ref="J31">IFERROR(INDEX(R_ENTRADA[VALOR],SMALL(IF((R_ENTRADA[MÊS]=$C$2)*(R_ENTRADA[ANO]=$C$3),ROW(R_ENTRADA[VALOR])-ROW(INDEX(R_ENTRADA[VALOR],1,1))+1),ROW(26:26))),"")</f>
        <v/>
      </c>
    </row>
    <row r="32" spans="2:13" x14ac:dyDescent="0.25">
      <c r="B32" s="39" t="str">
        <f t="array" ref="B32">IFERROR(INDEX(R_TABELA[DESCRIÇÃO],SMALL(IF((MONTH(R_TABELA[DATA DE VENCIMENTO])=$C$2)*(YEAR(R_TABELA[DATA DE VENCIMENTO])=$C$3),ROW(R_TABELA[DESCRIÇÃO])-ROW(INDEX(R_TABELA[DESCRIÇÃO],1,1))+1),ROW(27:27))),"")</f>
        <v/>
      </c>
      <c r="C32" s="19" t="str">
        <f t="array" ref="C32">IFERROR(INDEX(R_TABELA[VALOR],SMALL(IF((MONTH(R_TABELA[DATA DE VENCIMENTO])=$C$2)*(YEAR(R_TABELA[DATA DE VENCIMENTO])=$C$3),ROW(R_TABELA[VALOR])-ROW(INDEX(R_TABELA[VALOR],1,1))+1),ROW(27:27))),"")</f>
        <v/>
      </c>
      <c r="D32" s="39" t="str">
        <f t="array" ref="D32">IFERROR(INDEX(R_TABELA[STATUS],SMALL(IF((MONTH(R_TABELA[DATA DE VENCIMENTO])=$C$2)*(YEAR(R_TABELA[DATA DE VENCIMENTO])=$C$3),ROW(R_TABELA[STATUS])-ROW(INDEX(R_TABELA[STATUS],1,1))+1),ROW(27:27))),"")</f>
        <v/>
      </c>
      <c r="E32" s="39" t="str">
        <f t="array" ref="E32">IFERROR(INDEX(R_TABELA[CATEGORIA],SMALL(IF((MONTH(R_TABELA[DATA DE VENCIMENTO])=$C$2)*(YEAR(R_TABELA[DATA DE VENCIMENTO])=$C$3),ROW(R_TABELA[CATEGORIA])-ROW(INDEX(R_TABELA[CATEGORIA],1,1))+1),ROW(27:27))),"")</f>
        <v/>
      </c>
      <c r="F32" s="40" t="str">
        <f t="array" ref="F32">IFERROR(INDEX(R_TABELA[DATA DE VENCIMENTO],SMALL(IF((MONTH(R_TABELA[DATA DE VENCIMENTO])=$C$2)*(YEAR(R_TABELA[DATA DE VENCIMENTO])=$C$3),ROW(R_TABELA[DATA DE VENCIMENTO])-ROW(INDEX(R_TABELA[DATA DE VENCIMENTO],1,1))+1),ROW(27:27))),"")</f>
        <v/>
      </c>
      <c r="G32" s="39" t="str">
        <f t="array" ref="G32">IFERROR(INDEX(R_TABELA[FORMA DE PAGAMENTO],SMALL(IF((MONTH(R_TABELA[DATA DE VENCIMENTO])=$C$2)*(YEAR(R_TABELA[DATA DE VENCIMENTO])=$C$3),ROW(R_TABELA[FORMA DE PAGAMENTO])-ROW(INDEX(R_TABELA[FORMA DE PAGAMENTO],1,1))+1),ROW(27:27))),"")</f>
        <v/>
      </c>
      <c r="H32" s="33" t="str">
        <f t="array" ref="H32">IFERROR(INDEX(R_TABELA[PARCELA],SMALL(IF((MONTH(R_TABELA[DATA DE VENCIMENTO])=$C$2)*(YEAR(R_TABELA[DATA DE VENCIMENTO])=$C$3),ROW(R_TABELA[PARCELA])-ROW(INDEX(R_TABELA[PARCELA],1,1))+1),ROW(27:27))),"")</f>
        <v/>
      </c>
      <c r="I32" s="39" t="str">
        <f t="array" ref="I32">IFERROR(INDEX(R_ENTRADA[DESCRIÇÃO],SMALL(IF((R_ENTRADA[MÊS]=$C$2)*(R_ENTRADA[ANO]=$C$3),ROW(R_ENTRADA[DESCRIÇÃO])-ROW(INDEX(R_ENTRADA[DESCRIÇÃO],1,1))+1),ROW(27:27))),"")</f>
        <v/>
      </c>
      <c r="J32" s="19" t="str">
        <f t="array" ref="J32">IFERROR(INDEX(R_ENTRADA[VALOR],SMALL(IF((R_ENTRADA[MÊS]=$C$2)*(R_ENTRADA[ANO]=$C$3),ROW(R_ENTRADA[VALOR])-ROW(INDEX(R_ENTRADA[VALOR],1,1))+1),ROW(27:27))),"")</f>
        <v/>
      </c>
    </row>
    <row r="33" spans="2:10" x14ac:dyDescent="0.25">
      <c r="B33" s="39" t="str">
        <f t="array" ref="B33">IFERROR(INDEX(R_TABELA[DESCRIÇÃO],SMALL(IF((MONTH(R_TABELA[DATA DE VENCIMENTO])=$C$2)*(YEAR(R_TABELA[DATA DE VENCIMENTO])=$C$3),ROW(R_TABELA[DESCRIÇÃO])-ROW(INDEX(R_TABELA[DESCRIÇÃO],1,1))+1),ROW(28:28))),"")</f>
        <v/>
      </c>
      <c r="C33" s="19" t="str">
        <f t="array" ref="C33">IFERROR(INDEX(R_TABELA[VALOR],SMALL(IF((MONTH(R_TABELA[DATA DE VENCIMENTO])=$C$2)*(YEAR(R_TABELA[DATA DE VENCIMENTO])=$C$3),ROW(R_TABELA[VALOR])-ROW(INDEX(R_TABELA[VALOR],1,1))+1),ROW(28:28))),"")</f>
        <v/>
      </c>
      <c r="D33" s="39" t="str">
        <f t="array" ref="D33">IFERROR(INDEX(R_TABELA[STATUS],SMALL(IF((MONTH(R_TABELA[DATA DE VENCIMENTO])=$C$2)*(YEAR(R_TABELA[DATA DE VENCIMENTO])=$C$3),ROW(R_TABELA[STATUS])-ROW(INDEX(R_TABELA[STATUS],1,1))+1),ROW(28:28))),"")</f>
        <v/>
      </c>
      <c r="E33" s="39" t="str">
        <f t="array" ref="E33">IFERROR(INDEX(R_TABELA[CATEGORIA],SMALL(IF((MONTH(R_TABELA[DATA DE VENCIMENTO])=$C$2)*(YEAR(R_TABELA[DATA DE VENCIMENTO])=$C$3),ROW(R_TABELA[CATEGORIA])-ROW(INDEX(R_TABELA[CATEGORIA],1,1))+1),ROW(28:28))),"")</f>
        <v/>
      </c>
      <c r="F33" s="40" t="str">
        <f t="array" ref="F33">IFERROR(INDEX(R_TABELA[DATA DE VENCIMENTO],SMALL(IF((MONTH(R_TABELA[DATA DE VENCIMENTO])=$C$2)*(YEAR(R_TABELA[DATA DE VENCIMENTO])=$C$3),ROW(R_TABELA[DATA DE VENCIMENTO])-ROW(INDEX(R_TABELA[DATA DE VENCIMENTO],1,1))+1),ROW(28:28))),"")</f>
        <v/>
      </c>
      <c r="G33" s="39" t="str">
        <f t="array" ref="G33">IFERROR(INDEX(R_TABELA[FORMA DE PAGAMENTO],SMALL(IF((MONTH(R_TABELA[DATA DE VENCIMENTO])=$C$2)*(YEAR(R_TABELA[DATA DE VENCIMENTO])=$C$3),ROW(R_TABELA[FORMA DE PAGAMENTO])-ROW(INDEX(R_TABELA[FORMA DE PAGAMENTO],1,1))+1),ROW(28:28))),"")</f>
        <v/>
      </c>
      <c r="H33" s="33" t="str">
        <f t="array" ref="H33">IFERROR(INDEX(R_TABELA[PARCELA],SMALL(IF((MONTH(R_TABELA[DATA DE VENCIMENTO])=$C$2)*(YEAR(R_TABELA[DATA DE VENCIMENTO])=$C$3),ROW(R_TABELA[PARCELA])-ROW(INDEX(R_TABELA[PARCELA],1,1))+1),ROW(28:28))),"")</f>
        <v/>
      </c>
      <c r="I33" s="39" t="str">
        <f t="array" ref="I33">IFERROR(INDEX(R_ENTRADA[DESCRIÇÃO],SMALL(IF((R_ENTRADA[MÊS]=$C$2)*(R_ENTRADA[ANO]=$C$3),ROW(R_ENTRADA[DESCRIÇÃO])-ROW(INDEX(R_ENTRADA[DESCRIÇÃO],1,1))+1),ROW(28:28))),"")</f>
        <v/>
      </c>
      <c r="J33" s="19" t="str">
        <f t="array" ref="J33">IFERROR(INDEX(R_ENTRADA[VALOR],SMALL(IF((R_ENTRADA[MÊS]=$C$2)*(R_ENTRADA[ANO]=$C$3),ROW(R_ENTRADA[VALOR])-ROW(INDEX(R_ENTRADA[VALOR],1,1))+1),ROW(28:28))),"")</f>
        <v/>
      </c>
    </row>
    <row r="34" spans="2:10" x14ac:dyDescent="0.25">
      <c r="B34" s="39" t="str">
        <f t="array" ref="B34">IFERROR(INDEX(R_TABELA[DESCRIÇÃO],SMALL(IF((MONTH(R_TABELA[DATA DE VENCIMENTO])=$C$2)*(YEAR(R_TABELA[DATA DE VENCIMENTO])=$C$3),ROW(R_TABELA[DESCRIÇÃO])-ROW(INDEX(R_TABELA[DESCRIÇÃO],1,1))+1),ROW(29:29))),"")</f>
        <v/>
      </c>
      <c r="C34" s="19" t="str">
        <f t="array" ref="C34">IFERROR(INDEX(R_TABELA[VALOR],SMALL(IF((MONTH(R_TABELA[DATA DE VENCIMENTO])=$C$2)*(YEAR(R_TABELA[DATA DE VENCIMENTO])=$C$3),ROW(R_TABELA[VALOR])-ROW(INDEX(R_TABELA[VALOR],1,1))+1),ROW(29:29))),"")</f>
        <v/>
      </c>
      <c r="D34" s="39" t="str">
        <f t="array" ref="D34">IFERROR(INDEX(R_TABELA[STATUS],SMALL(IF((MONTH(R_TABELA[DATA DE VENCIMENTO])=$C$2)*(YEAR(R_TABELA[DATA DE VENCIMENTO])=$C$3),ROW(R_TABELA[STATUS])-ROW(INDEX(R_TABELA[STATUS],1,1))+1),ROW(29:29))),"")</f>
        <v/>
      </c>
      <c r="E34" s="39" t="str">
        <f t="array" ref="E34">IFERROR(INDEX(R_TABELA[CATEGORIA],SMALL(IF((MONTH(R_TABELA[DATA DE VENCIMENTO])=$C$2)*(YEAR(R_TABELA[DATA DE VENCIMENTO])=$C$3),ROW(R_TABELA[CATEGORIA])-ROW(INDEX(R_TABELA[CATEGORIA],1,1))+1),ROW(29:29))),"")</f>
        <v/>
      </c>
      <c r="F34" s="40" t="str">
        <f t="array" ref="F34">IFERROR(INDEX(R_TABELA[DATA DE VENCIMENTO],SMALL(IF((MONTH(R_TABELA[DATA DE VENCIMENTO])=$C$2)*(YEAR(R_TABELA[DATA DE VENCIMENTO])=$C$3),ROW(R_TABELA[DATA DE VENCIMENTO])-ROW(INDEX(R_TABELA[DATA DE VENCIMENTO],1,1))+1),ROW(29:29))),"")</f>
        <v/>
      </c>
      <c r="G34" s="39" t="str">
        <f t="array" ref="G34">IFERROR(INDEX(R_TABELA[FORMA DE PAGAMENTO],SMALL(IF((MONTH(R_TABELA[DATA DE VENCIMENTO])=$C$2)*(YEAR(R_TABELA[DATA DE VENCIMENTO])=$C$3),ROW(R_TABELA[FORMA DE PAGAMENTO])-ROW(INDEX(R_TABELA[FORMA DE PAGAMENTO],1,1))+1),ROW(29:29))),"")</f>
        <v/>
      </c>
      <c r="H34" s="33" t="str">
        <f t="array" ref="H34">IFERROR(INDEX(R_TABELA[PARCELA],SMALL(IF((MONTH(R_TABELA[DATA DE VENCIMENTO])=$C$2)*(YEAR(R_TABELA[DATA DE VENCIMENTO])=$C$3),ROW(R_TABELA[PARCELA])-ROW(INDEX(R_TABELA[PARCELA],1,1))+1),ROW(29:29))),"")</f>
        <v/>
      </c>
      <c r="I34" s="39" t="str">
        <f t="array" ref="I34">IFERROR(INDEX(R_ENTRADA[DESCRIÇÃO],SMALL(IF((R_ENTRADA[MÊS]=$C$2)*(R_ENTRADA[ANO]=$C$3),ROW(R_ENTRADA[DESCRIÇÃO])-ROW(INDEX(R_ENTRADA[DESCRIÇÃO],1,1))+1),ROW(29:29))),"")</f>
        <v/>
      </c>
      <c r="J34" s="19" t="str">
        <f t="array" ref="J34">IFERROR(INDEX(R_ENTRADA[VALOR],SMALL(IF((R_ENTRADA[MÊS]=$C$2)*(R_ENTRADA[ANO]=$C$3),ROW(R_ENTRADA[VALOR])-ROW(INDEX(R_ENTRADA[VALOR],1,1))+1),ROW(29:29))),"")</f>
        <v/>
      </c>
    </row>
    <row r="35" spans="2:10" x14ac:dyDescent="0.25">
      <c r="B35" s="39" t="str">
        <f t="array" ref="B35">IFERROR(INDEX(R_TABELA[DESCRIÇÃO],SMALL(IF((MONTH(R_TABELA[DATA DE VENCIMENTO])=$C$2)*(YEAR(R_TABELA[DATA DE VENCIMENTO])=$C$3),ROW(R_TABELA[DESCRIÇÃO])-ROW(INDEX(R_TABELA[DESCRIÇÃO],1,1))+1),ROW(30:30))),"")</f>
        <v/>
      </c>
      <c r="C35" s="19" t="str">
        <f t="array" ref="C35">IFERROR(INDEX(R_TABELA[VALOR],SMALL(IF((MONTH(R_TABELA[DATA DE VENCIMENTO])=$C$2)*(YEAR(R_TABELA[DATA DE VENCIMENTO])=$C$3),ROW(R_TABELA[VALOR])-ROW(INDEX(R_TABELA[VALOR],1,1))+1),ROW(30:30))),"")</f>
        <v/>
      </c>
      <c r="D35" s="39" t="str">
        <f t="array" ref="D35">IFERROR(INDEX(R_TABELA[STATUS],SMALL(IF((MONTH(R_TABELA[DATA DE VENCIMENTO])=$C$2)*(YEAR(R_TABELA[DATA DE VENCIMENTO])=$C$3),ROW(R_TABELA[STATUS])-ROW(INDEX(R_TABELA[STATUS],1,1))+1),ROW(30:30))),"")</f>
        <v/>
      </c>
      <c r="E35" s="39" t="str">
        <f t="array" ref="E35">IFERROR(INDEX(R_TABELA[CATEGORIA],SMALL(IF((MONTH(R_TABELA[DATA DE VENCIMENTO])=$C$2)*(YEAR(R_TABELA[DATA DE VENCIMENTO])=$C$3),ROW(R_TABELA[CATEGORIA])-ROW(INDEX(R_TABELA[CATEGORIA],1,1))+1),ROW(30:30))),"")</f>
        <v/>
      </c>
      <c r="F35" s="40" t="str">
        <f t="array" ref="F35">IFERROR(INDEX(R_TABELA[DATA DE VENCIMENTO],SMALL(IF((MONTH(R_TABELA[DATA DE VENCIMENTO])=$C$2)*(YEAR(R_TABELA[DATA DE VENCIMENTO])=$C$3),ROW(R_TABELA[DATA DE VENCIMENTO])-ROW(INDEX(R_TABELA[DATA DE VENCIMENTO],1,1))+1),ROW(30:30))),"")</f>
        <v/>
      </c>
      <c r="G35" s="39" t="str">
        <f t="array" ref="G35">IFERROR(INDEX(R_TABELA[FORMA DE PAGAMENTO],SMALL(IF((MONTH(R_TABELA[DATA DE VENCIMENTO])=$C$2)*(YEAR(R_TABELA[DATA DE VENCIMENTO])=$C$3),ROW(R_TABELA[FORMA DE PAGAMENTO])-ROW(INDEX(R_TABELA[FORMA DE PAGAMENTO],1,1))+1),ROW(30:30))),"")</f>
        <v/>
      </c>
      <c r="H35" s="33" t="str">
        <f t="array" ref="H35">IFERROR(INDEX(R_TABELA[PARCELA],SMALL(IF((MONTH(R_TABELA[DATA DE VENCIMENTO])=$C$2)*(YEAR(R_TABELA[DATA DE VENCIMENTO])=$C$3),ROW(R_TABELA[PARCELA])-ROW(INDEX(R_TABELA[PARCELA],1,1))+1),ROW(30:30))),"")</f>
        <v/>
      </c>
      <c r="I35" s="39" t="str">
        <f t="array" ref="I35">IFERROR(INDEX(R_ENTRADA[DESCRIÇÃO],SMALL(IF((R_ENTRADA[MÊS]=$C$2)*(R_ENTRADA[ANO]=$C$3),ROW(R_ENTRADA[DESCRIÇÃO])-ROW(INDEX(R_ENTRADA[DESCRIÇÃO],1,1))+1),ROW(30:30))),"")</f>
        <v/>
      </c>
      <c r="J35" s="19" t="str">
        <f t="array" ref="J35">IFERROR(INDEX(R_ENTRADA[VALOR],SMALL(IF((R_ENTRADA[MÊS]=$C$2)*(R_ENTRADA[ANO]=$C$3),ROW(R_ENTRADA[VALOR])-ROW(INDEX(R_ENTRADA[VALOR],1,1))+1),ROW(30:30))),"")</f>
        <v/>
      </c>
    </row>
    <row r="36" spans="2:10" x14ac:dyDescent="0.25">
      <c r="B36" s="39" t="str">
        <f t="array" ref="B36">IFERROR(INDEX(R_TABELA[DESCRIÇÃO],SMALL(IF((MONTH(R_TABELA[DATA DE VENCIMENTO])=$C$2)*(YEAR(R_TABELA[DATA DE VENCIMENTO])=$C$3),ROW(R_TABELA[DESCRIÇÃO])-ROW(INDEX(R_TABELA[DESCRIÇÃO],1,1))+1),ROW(31:31))),"")</f>
        <v/>
      </c>
      <c r="C36" s="19" t="str">
        <f t="array" ref="C36">IFERROR(INDEX(R_TABELA[VALOR],SMALL(IF((MONTH(R_TABELA[DATA DE VENCIMENTO])=$C$2)*(YEAR(R_TABELA[DATA DE VENCIMENTO])=$C$3),ROW(R_TABELA[VALOR])-ROW(INDEX(R_TABELA[VALOR],1,1))+1),ROW(31:31))),"")</f>
        <v/>
      </c>
      <c r="D36" s="39" t="str">
        <f t="array" ref="D36">IFERROR(INDEX(R_TABELA[STATUS],SMALL(IF((MONTH(R_TABELA[DATA DE VENCIMENTO])=$C$2)*(YEAR(R_TABELA[DATA DE VENCIMENTO])=$C$3),ROW(R_TABELA[STATUS])-ROW(INDEX(R_TABELA[STATUS],1,1))+1),ROW(31:31))),"")</f>
        <v/>
      </c>
      <c r="E36" s="39" t="str">
        <f t="array" ref="E36">IFERROR(INDEX(R_TABELA[CATEGORIA],SMALL(IF((MONTH(R_TABELA[DATA DE VENCIMENTO])=$C$2)*(YEAR(R_TABELA[DATA DE VENCIMENTO])=$C$3),ROW(R_TABELA[CATEGORIA])-ROW(INDEX(R_TABELA[CATEGORIA],1,1))+1),ROW(31:31))),"")</f>
        <v/>
      </c>
      <c r="F36" s="40" t="str">
        <f t="array" ref="F36">IFERROR(INDEX(R_TABELA[DATA DE VENCIMENTO],SMALL(IF((MONTH(R_TABELA[DATA DE VENCIMENTO])=$C$2)*(YEAR(R_TABELA[DATA DE VENCIMENTO])=$C$3),ROW(R_TABELA[DATA DE VENCIMENTO])-ROW(INDEX(R_TABELA[DATA DE VENCIMENTO],1,1))+1),ROW(31:31))),"")</f>
        <v/>
      </c>
      <c r="G36" s="39" t="str">
        <f t="array" ref="G36">IFERROR(INDEX(R_TABELA[FORMA DE PAGAMENTO],SMALL(IF((MONTH(R_TABELA[DATA DE VENCIMENTO])=$C$2)*(YEAR(R_TABELA[DATA DE VENCIMENTO])=$C$3),ROW(R_TABELA[FORMA DE PAGAMENTO])-ROW(INDEX(R_TABELA[FORMA DE PAGAMENTO],1,1))+1),ROW(31:31))),"")</f>
        <v/>
      </c>
      <c r="H36" s="33" t="str">
        <f t="array" ref="H36">IFERROR(INDEX(R_TABELA[PARCELA],SMALL(IF((MONTH(R_TABELA[DATA DE VENCIMENTO])=$C$2)*(YEAR(R_TABELA[DATA DE VENCIMENTO])=$C$3),ROW(R_TABELA[PARCELA])-ROW(INDEX(R_TABELA[PARCELA],1,1))+1),ROW(31:31))),"")</f>
        <v/>
      </c>
      <c r="I36" s="39" t="str">
        <f t="array" ref="I36">IFERROR(INDEX(R_ENTRADA[DESCRIÇÃO],SMALL(IF((R_ENTRADA[MÊS]=$C$2)*(R_ENTRADA[ANO]=$C$3),ROW(R_ENTRADA[DESCRIÇÃO])-ROW(INDEX(R_ENTRADA[DESCRIÇÃO],1,1))+1),ROW(31:31))),"")</f>
        <v/>
      </c>
      <c r="J36" s="19" t="str">
        <f t="array" ref="J36">IFERROR(INDEX(R_ENTRADA[VALOR],SMALL(IF((R_ENTRADA[MÊS]=$C$2)*(R_ENTRADA[ANO]=$C$3),ROW(R_ENTRADA[VALOR])-ROW(INDEX(R_ENTRADA[VALOR],1,1))+1),ROW(31:31))),"")</f>
        <v/>
      </c>
    </row>
    <row r="37" spans="2:10" x14ac:dyDescent="0.25">
      <c r="B37" s="39" t="str">
        <f t="array" ref="B37">IFERROR(INDEX(R_TABELA[DESCRIÇÃO],SMALL(IF((MONTH(R_TABELA[DATA DE VENCIMENTO])=$C$2)*(YEAR(R_TABELA[DATA DE VENCIMENTO])=$C$3),ROW(R_TABELA[DESCRIÇÃO])-ROW(INDEX(R_TABELA[DESCRIÇÃO],1,1))+1),ROW(32:32))),"")</f>
        <v/>
      </c>
      <c r="C37" s="19" t="str">
        <f t="array" ref="C37">IFERROR(INDEX(R_TABELA[VALOR],SMALL(IF((MONTH(R_TABELA[DATA DE VENCIMENTO])=$C$2)*(YEAR(R_TABELA[DATA DE VENCIMENTO])=$C$3),ROW(R_TABELA[VALOR])-ROW(INDEX(R_TABELA[VALOR],1,1))+1),ROW(32:32))),"")</f>
        <v/>
      </c>
      <c r="D37" s="39" t="str">
        <f t="array" ref="D37">IFERROR(INDEX(R_TABELA[STATUS],SMALL(IF((MONTH(R_TABELA[DATA DE VENCIMENTO])=$C$2)*(YEAR(R_TABELA[DATA DE VENCIMENTO])=$C$3),ROW(R_TABELA[STATUS])-ROW(INDEX(R_TABELA[STATUS],1,1))+1),ROW(32:32))),"")</f>
        <v/>
      </c>
      <c r="E37" s="39" t="str">
        <f t="array" ref="E37">IFERROR(INDEX(R_TABELA[CATEGORIA],SMALL(IF((MONTH(R_TABELA[DATA DE VENCIMENTO])=$C$2)*(YEAR(R_TABELA[DATA DE VENCIMENTO])=$C$3),ROW(R_TABELA[CATEGORIA])-ROW(INDEX(R_TABELA[CATEGORIA],1,1))+1),ROW(32:32))),"")</f>
        <v/>
      </c>
      <c r="F37" s="40" t="str">
        <f t="array" ref="F37">IFERROR(INDEX(R_TABELA[DATA DE VENCIMENTO],SMALL(IF((MONTH(R_TABELA[DATA DE VENCIMENTO])=$C$2)*(YEAR(R_TABELA[DATA DE VENCIMENTO])=$C$3),ROW(R_TABELA[DATA DE VENCIMENTO])-ROW(INDEX(R_TABELA[DATA DE VENCIMENTO],1,1))+1),ROW(32:32))),"")</f>
        <v/>
      </c>
      <c r="G37" s="39" t="str">
        <f t="array" ref="G37">IFERROR(INDEX(R_TABELA[FORMA DE PAGAMENTO],SMALL(IF((MONTH(R_TABELA[DATA DE VENCIMENTO])=$C$2)*(YEAR(R_TABELA[DATA DE VENCIMENTO])=$C$3),ROW(R_TABELA[FORMA DE PAGAMENTO])-ROW(INDEX(R_TABELA[FORMA DE PAGAMENTO],1,1))+1),ROW(32:32))),"")</f>
        <v/>
      </c>
      <c r="H37" s="33" t="str">
        <f t="array" ref="H37">IFERROR(INDEX(R_TABELA[PARCELA],SMALL(IF((MONTH(R_TABELA[DATA DE VENCIMENTO])=$C$2)*(YEAR(R_TABELA[DATA DE VENCIMENTO])=$C$3),ROW(R_TABELA[PARCELA])-ROW(INDEX(R_TABELA[PARCELA],1,1))+1),ROW(32:32))),"")</f>
        <v/>
      </c>
      <c r="I37" s="39" t="str">
        <f t="array" ref="I37">IFERROR(INDEX(R_ENTRADA[DESCRIÇÃO],SMALL(IF((R_ENTRADA[MÊS]=$C$2)*(R_ENTRADA[ANO]=$C$3),ROW(R_ENTRADA[DESCRIÇÃO])-ROW(INDEX(R_ENTRADA[DESCRIÇÃO],1,1))+1),ROW(32:32))),"")</f>
        <v/>
      </c>
      <c r="J37" s="19" t="str">
        <f t="array" ref="J37">IFERROR(INDEX(R_ENTRADA[VALOR],SMALL(IF((R_ENTRADA[MÊS]=$C$2)*(R_ENTRADA[ANO]=$C$3),ROW(R_ENTRADA[VALOR])-ROW(INDEX(R_ENTRADA[VALOR],1,1))+1),ROW(32:32))),"")</f>
        <v/>
      </c>
    </row>
    <row r="38" spans="2:10" x14ac:dyDescent="0.25">
      <c r="B38" s="39" t="str">
        <f t="array" ref="B38">IFERROR(INDEX(R_TABELA[DESCRIÇÃO],SMALL(IF((MONTH(R_TABELA[DATA DE VENCIMENTO])=$C$2)*(YEAR(R_TABELA[DATA DE VENCIMENTO])=$C$3),ROW(R_TABELA[DESCRIÇÃO])-ROW(INDEX(R_TABELA[DESCRIÇÃO],1,1))+1),ROW(33:33))),"")</f>
        <v/>
      </c>
      <c r="C38" s="19" t="str">
        <f t="array" ref="C38">IFERROR(INDEX(R_TABELA[VALOR],SMALL(IF((MONTH(R_TABELA[DATA DE VENCIMENTO])=$C$2)*(YEAR(R_TABELA[DATA DE VENCIMENTO])=$C$3),ROW(R_TABELA[VALOR])-ROW(INDEX(R_TABELA[VALOR],1,1))+1),ROW(33:33))),"")</f>
        <v/>
      </c>
      <c r="D38" s="39" t="str">
        <f t="array" ref="D38">IFERROR(INDEX(R_TABELA[STATUS],SMALL(IF((MONTH(R_TABELA[DATA DE VENCIMENTO])=$C$2)*(YEAR(R_TABELA[DATA DE VENCIMENTO])=$C$3),ROW(R_TABELA[STATUS])-ROW(INDEX(R_TABELA[STATUS],1,1))+1),ROW(33:33))),"")</f>
        <v/>
      </c>
      <c r="E38" s="39" t="str">
        <f t="array" ref="E38">IFERROR(INDEX(R_TABELA[CATEGORIA],SMALL(IF((MONTH(R_TABELA[DATA DE VENCIMENTO])=$C$2)*(YEAR(R_TABELA[DATA DE VENCIMENTO])=$C$3),ROW(R_TABELA[CATEGORIA])-ROW(INDEX(R_TABELA[CATEGORIA],1,1))+1),ROW(33:33))),"")</f>
        <v/>
      </c>
      <c r="F38" s="40" t="str">
        <f t="array" ref="F38">IFERROR(INDEX(R_TABELA[DATA DE VENCIMENTO],SMALL(IF((MONTH(R_TABELA[DATA DE VENCIMENTO])=$C$2)*(YEAR(R_TABELA[DATA DE VENCIMENTO])=$C$3),ROW(R_TABELA[DATA DE VENCIMENTO])-ROW(INDEX(R_TABELA[DATA DE VENCIMENTO],1,1))+1),ROW(33:33))),"")</f>
        <v/>
      </c>
      <c r="G38" s="39" t="str">
        <f t="array" ref="G38">IFERROR(INDEX(R_TABELA[FORMA DE PAGAMENTO],SMALL(IF((MONTH(R_TABELA[DATA DE VENCIMENTO])=$C$2)*(YEAR(R_TABELA[DATA DE VENCIMENTO])=$C$3),ROW(R_TABELA[FORMA DE PAGAMENTO])-ROW(INDEX(R_TABELA[FORMA DE PAGAMENTO],1,1))+1),ROW(33:33))),"")</f>
        <v/>
      </c>
      <c r="H38" s="33" t="str">
        <f t="array" ref="H38">IFERROR(INDEX(R_TABELA[PARCELA],SMALL(IF((MONTH(R_TABELA[DATA DE VENCIMENTO])=$C$2)*(YEAR(R_TABELA[DATA DE VENCIMENTO])=$C$3),ROW(R_TABELA[PARCELA])-ROW(INDEX(R_TABELA[PARCELA],1,1))+1),ROW(33:33))),"")</f>
        <v/>
      </c>
      <c r="I38" s="39" t="str">
        <f t="array" ref="I38">IFERROR(INDEX(R_ENTRADA[DESCRIÇÃO],SMALL(IF((R_ENTRADA[MÊS]=$C$2)*(R_ENTRADA[ANO]=$C$3),ROW(R_ENTRADA[DESCRIÇÃO])-ROW(INDEX(R_ENTRADA[DESCRIÇÃO],1,1))+1),ROW(33:33))),"")</f>
        <v/>
      </c>
      <c r="J38" s="19" t="str">
        <f t="array" ref="J38">IFERROR(INDEX(R_ENTRADA[VALOR],SMALL(IF((R_ENTRADA[MÊS]=$C$2)*(R_ENTRADA[ANO]=$C$3),ROW(R_ENTRADA[VALOR])-ROW(INDEX(R_ENTRADA[VALOR],1,1))+1),ROW(33:33))),"")</f>
        <v/>
      </c>
    </row>
    <row r="39" spans="2:10" x14ac:dyDescent="0.25">
      <c r="B39" s="39" t="str">
        <f t="array" ref="B39">IFERROR(INDEX(R_TABELA[DESCRIÇÃO],SMALL(IF((MONTH(R_TABELA[DATA DE VENCIMENTO])=$C$2)*(YEAR(R_TABELA[DATA DE VENCIMENTO])=$C$3),ROW(R_TABELA[DESCRIÇÃO])-ROW(INDEX(R_TABELA[DESCRIÇÃO],1,1))+1),ROW(34:34))),"")</f>
        <v/>
      </c>
      <c r="C39" s="19" t="str">
        <f t="array" ref="C39">IFERROR(INDEX(R_TABELA[VALOR],SMALL(IF((MONTH(R_TABELA[DATA DE VENCIMENTO])=$C$2)*(YEAR(R_TABELA[DATA DE VENCIMENTO])=$C$3),ROW(R_TABELA[VALOR])-ROW(INDEX(R_TABELA[VALOR],1,1))+1),ROW(34:34))),"")</f>
        <v/>
      </c>
      <c r="D39" s="39" t="str">
        <f t="array" ref="D39">IFERROR(INDEX(R_TABELA[STATUS],SMALL(IF((MONTH(R_TABELA[DATA DE VENCIMENTO])=$C$2)*(YEAR(R_TABELA[DATA DE VENCIMENTO])=$C$3),ROW(R_TABELA[STATUS])-ROW(INDEX(R_TABELA[STATUS],1,1))+1),ROW(34:34))),"")</f>
        <v/>
      </c>
      <c r="E39" s="39" t="str">
        <f t="array" ref="E39">IFERROR(INDEX(R_TABELA[CATEGORIA],SMALL(IF((MONTH(R_TABELA[DATA DE VENCIMENTO])=$C$2)*(YEAR(R_TABELA[DATA DE VENCIMENTO])=$C$3),ROW(R_TABELA[CATEGORIA])-ROW(INDEX(R_TABELA[CATEGORIA],1,1))+1),ROW(34:34))),"")</f>
        <v/>
      </c>
      <c r="F39" s="40" t="str">
        <f t="array" ref="F39">IFERROR(INDEX(R_TABELA[DATA DE VENCIMENTO],SMALL(IF((MONTH(R_TABELA[DATA DE VENCIMENTO])=$C$2)*(YEAR(R_TABELA[DATA DE VENCIMENTO])=$C$3),ROW(R_TABELA[DATA DE VENCIMENTO])-ROW(INDEX(R_TABELA[DATA DE VENCIMENTO],1,1))+1),ROW(34:34))),"")</f>
        <v/>
      </c>
      <c r="G39" s="39" t="str">
        <f t="array" ref="G39">IFERROR(INDEX(R_TABELA[FORMA DE PAGAMENTO],SMALL(IF((MONTH(R_TABELA[DATA DE VENCIMENTO])=$C$2)*(YEAR(R_TABELA[DATA DE VENCIMENTO])=$C$3),ROW(R_TABELA[FORMA DE PAGAMENTO])-ROW(INDEX(R_TABELA[FORMA DE PAGAMENTO],1,1))+1),ROW(34:34))),"")</f>
        <v/>
      </c>
      <c r="H39" s="33" t="str">
        <f t="array" ref="H39">IFERROR(INDEX(R_TABELA[PARCELA],SMALL(IF((MONTH(R_TABELA[DATA DE VENCIMENTO])=$C$2)*(YEAR(R_TABELA[DATA DE VENCIMENTO])=$C$3),ROW(R_TABELA[PARCELA])-ROW(INDEX(R_TABELA[PARCELA],1,1))+1),ROW(34:34))),"")</f>
        <v/>
      </c>
      <c r="I39" s="39" t="str">
        <f t="array" ref="I39">IFERROR(INDEX(R_ENTRADA[DESCRIÇÃO],SMALL(IF((R_ENTRADA[MÊS]=$C$2)*(R_ENTRADA[ANO]=$C$3),ROW(R_ENTRADA[DESCRIÇÃO])-ROW(INDEX(R_ENTRADA[DESCRIÇÃO],1,1))+1),ROW(34:34))),"")</f>
        <v/>
      </c>
      <c r="J39" s="19" t="str">
        <f t="array" ref="J39">IFERROR(INDEX(R_ENTRADA[VALOR],SMALL(IF((R_ENTRADA[MÊS]=$C$2)*(R_ENTRADA[ANO]=$C$3),ROW(R_ENTRADA[VALOR])-ROW(INDEX(R_ENTRADA[VALOR],1,1))+1),ROW(34:34))),"")</f>
        <v/>
      </c>
    </row>
    <row r="40" spans="2:10" x14ac:dyDescent="0.25">
      <c r="B40" s="39" t="str">
        <f t="array" ref="B40">IFERROR(INDEX(R_TABELA[DESCRIÇÃO],SMALL(IF((MONTH(R_TABELA[DATA DE VENCIMENTO])=$C$2)*(YEAR(R_TABELA[DATA DE VENCIMENTO])=$C$3),ROW(R_TABELA[DESCRIÇÃO])-ROW(INDEX(R_TABELA[DESCRIÇÃO],1,1))+1),ROW(35:35))),"")</f>
        <v/>
      </c>
      <c r="C40" s="19" t="str">
        <f t="array" ref="C40">IFERROR(INDEX(R_TABELA[VALOR],SMALL(IF((MONTH(R_TABELA[DATA DE VENCIMENTO])=$C$2)*(YEAR(R_TABELA[DATA DE VENCIMENTO])=$C$3),ROW(R_TABELA[VALOR])-ROW(INDEX(R_TABELA[VALOR],1,1))+1),ROW(35:35))),"")</f>
        <v/>
      </c>
      <c r="D40" s="39" t="str">
        <f t="array" ref="D40">IFERROR(INDEX(R_TABELA[STATUS],SMALL(IF((MONTH(R_TABELA[DATA DE VENCIMENTO])=$C$2)*(YEAR(R_TABELA[DATA DE VENCIMENTO])=$C$3),ROW(R_TABELA[STATUS])-ROW(INDEX(R_TABELA[STATUS],1,1))+1),ROW(35:35))),"")</f>
        <v/>
      </c>
      <c r="E40" s="39" t="str">
        <f t="array" ref="E40">IFERROR(INDEX(R_TABELA[CATEGORIA],SMALL(IF((MONTH(R_TABELA[DATA DE VENCIMENTO])=$C$2)*(YEAR(R_TABELA[DATA DE VENCIMENTO])=$C$3),ROW(R_TABELA[CATEGORIA])-ROW(INDEX(R_TABELA[CATEGORIA],1,1))+1),ROW(35:35))),"")</f>
        <v/>
      </c>
      <c r="F40" s="40" t="str">
        <f t="array" ref="F40">IFERROR(INDEX(R_TABELA[DATA DE VENCIMENTO],SMALL(IF((MONTH(R_TABELA[DATA DE VENCIMENTO])=$C$2)*(YEAR(R_TABELA[DATA DE VENCIMENTO])=$C$3),ROW(R_TABELA[DATA DE VENCIMENTO])-ROW(INDEX(R_TABELA[DATA DE VENCIMENTO],1,1))+1),ROW(35:35))),"")</f>
        <v/>
      </c>
      <c r="G40" s="39" t="str">
        <f t="array" ref="G40">IFERROR(INDEX(R_TABELA[FORMA DE PAGAMENTO],SMALL(IF((MONTH(R_TABELA[DATA DE VENCIMENTO])=$C$2)*(YEAR(R_TABELA[DATA DE VENCIMENTO])=$C$3),ROW(R_TABELA[FORMA DE PAGAMENTO])-ROW(INDEX(R_TABELA[FORMA DE PAGAMENTO],1,1))+1),ROW(35:35))),"")</f>
        <v/>
      </c>
      <c r="H40" s="33" t="str">
        <f t="array" ref="H40">IFERROR(INDEX(R_TABELA[PARCELA],SMALL(IF((MONTH(R_TABELA[DATA DE VENCIMENTO])=$C$2)*(YEAR(R_TABELA[DATA DE VENCIMENTO])=$C$3),ROW(R_TABELA[PARCELA])-ROW(INDEX(R_TABELA[PARCELA],1,1))+1),ROW(35:35))),"")</f>
        <v/>
      </c>
      <c r="I40" s="39" t="str">
        <f t="array" ref="I40">IFERROR(INDEX(R_ENTRADA[DESCRIÇÃO],SMALL(IF((R_ENTRADA[MÊS]=$C$2)*(R_ENTRADA[ANO]=$C$3),ROW(R_ENTRADA[DESCRIÇÃO])-ROW(INDEX(R_ENTRADA[DESCRIÇÃO],1,1))+1),ROW(35:35))),"")</f>
        <v/>
      </c>
      <c r="J40" s="19" t="str">
        <f t="array" ref="J40">IFERROR(INDEX(R_ENTRADA[VALOR],SMALL(IF((R_ENTRADA[MÊS]=$C$2)*(R_ENTRADA[ANO]=$C$3),ROW(R_ENTRADA[VALOR])-ROW(INDEX(R_ENTRADA[VALOR],1,1))+1),ROW(35:35))),"")</f>
        <v/>
      </c>
    </row>
    <row r="41" spans="2:10" x14ac:dyDescent="0.25">
      <c r="B41" s="39" t="str">
        <f t="array" ref="B41">IFERROR(INDEX(R_TABELA[DESCRIÇÃO],SMALL(IF((MONTH(R_TABELA[DATA DE VENCIMENTO])=$C$2)*(YEAR(R_TABELA[DATA DE VENCIMENTO])=$C$3),ROW(R_TABELA[DESCRIÇÃO])-ROW(INDEX(R_TABELA[DESCRIÇÃO],1,1))+1),ROW(36:36))),"")</f>
        <v/>
      </c>
      <c r="C41" s="19" t="str">
        <f t="array" ref="C41">IFERROR(INDEX(R_TABELA[VALOR],SMALL(IF((MONTH(R_TABELA[DATA DE VENCIMENTO])=$C$2)*(YEAR(R_TABELA[DATA DE VENCIMENTO])=$C$3),ROW(R_TABELA[VALOR])-ROW(INDEX(R_TABELA[VALOR],1,1))+1),ROW(36:36))),"")</f>
        <v/>
      </c>
      <c r="D41" s="39" t="str">
        <f t="array" ref="D41">IFERROR(INDEX(R_TABELA[STATUS],SMALL(IF((MONTH(R_TABELA[DATA DE VENCIMENTO])=$C$2)*(YEAR(R_TABELA[DATA DE VENCIMENTO])=$C$3),ROW(R_TABELA[STATUS])-ROW(INDEX(R_TABELA[STATUS],1,1))+1),ROW(36:36))),"")</f>
        <v/>
      </c>
      <c r="E41" s="39" t="str">
        <f t="array" ref="E41">IFERROR(INDEX(R_TABELA[CATEGORIA],SMALL(IF((MONTH(R_TABELA[DATA DE VENCIMENTO])=$C$2)*(YEAR(R_TABELA[DATA DE VENCIMENTO])=$C$3),ROW(R_TABELA[CATEGORIA])-ROW(INDEX(R_TABELA[CATEGORIA],1,1))+1),ROW(36:36))),"")</f>
        <v/>
      </c>
      <c r="F41" s="40" t="str">
        <f t="array" ref="F41">IFERROR(INDEX(R_TABELA[DATA DE VENCIMENTO],SMALL(IF((MONTH(R_TABELA[DATA DE VENCIMENTO])=$C$2)*(YEAR(R_TABELA[DATA DE VENCIMENTO])=$C$3),ROW(R_TABELA[DATA DE VENCIMENTO])-ROW(INDEX(R_TABELA[DATA DE VENCIMENTO],1,1))+1),ROW(36:36))),"")</f>
        <v/>
      </c>
      <c r="G41" s="39" t="str">
        <f t="array" ref="G41">IFERROR(INDEX(R_TABELA[FORMA DE PAGAMENTO],SMALL(IF((MONTH(R_TABELA[DATA DE VENCIMENTO])=$C$2)*(YEAR(R_TABELA[DATA DE VENCIMENTO])=$C$3),ROW(R_TABELA[FORMA DE PAGAMENTO])-ROW(INDEX(R_TABELA[FORMA DE PAGAMENTO],1,1))+1),ROW(36:36))),"")</f>
        <v/>
      </c>
      <c r="H41" s="33" t="str">
        <f t="array" ref="H41">IFERROR(INDEX(R_TABELA[PARCELA],SMALL(IF((MONTH(R_TABELA[DATA DE VENCIMENTO])=$C$2)*(YEAR(R_TABELA[DATA DE VENCIMENTO])=$C$3),ROW(R_TABELA[PARCELA])-ROW(INDEX(R_TABELA[PARCELA],1,1))+1),ROW(36:36))),"")</f>
        <v/>
      </c>
      <c r="I41" s="39" t="str">
        <f t="array" ref="I41">IFERROR(INDEX(R_ENTRADA[DESCRIÇÃO],SMALL(IF((R_ENTRADA[MÊS]=$C$2)*(R_ENTRADA[ANO]=$C$3),ROW(R_ENTRADA[DESCRIÇÃO])-ROW(INDEX(R_ENTRADA[DESCRIÇÃO],1,1))+1),ROW(36:36))),"")</f>
        <v/>
      </c>
      <c r="J41" s="19" t="str">
        <f t="array" ref="J41">IFERROR(INDEX(R_ENTRADA[VALOR],SMALL(IF((R_ENTRADA[MÊS]=$C$2)*(R_ENTRADA[ANO]=$C$3),ROW(R_ENTRADA[VALOR])-ROW(INDEX(R_ENTRADA[VALOR],1,1))+1),ROW(36:36))),"")</f>
        <v/>
      </c>
    </row>
    <row r="42" spans="2:10" x14ac:dyDescent="0.25">
      <c r="B42" s="39" t="str">
        <f t="array" ref="B42">IFERROR(INDEX(R_TABELA[DESCRIÇÃO],SMALL(IF((MONTH(R_TABELA[DATA DE VENCIMENTO])=$C$2)*(YEAR(R_TABELA[DATA DE VENCIMENTO])=$C$3),ROW(R_TABELA[DESCRIÇÃO])-ROW(INDEX(R_TABELA[DESCRIÇÃO],1,1))+1),ROW(37:37))),"")</f>
        <v/>
      </c>
      <c r="C42" s="19" t="str">
        <f t="array" ref="C42">IFERROR(INDEX(R_TABELA[VALOR],SMALL(IF((MONTH(R_TABELA[DATA DE VENCIMENTO])=$C$2)*(YEAR(R_TABELA[DATA DE VENCIMENTO])=$C$3),ROW(R_TABELA[VALOR])-ROW(INDEX(R_TABELA[VALOR],1,1))+1),ROW(37:37))),"")</f>
        <v/>
      </c>
      <c r="D42" s="39" t="str">
        <f t="array" ref="D42">IFERROR(INDEX(R_TABELA[STATUS],SMALL(IF((MONTH(R_TABELA[DATA DE VENCIMENTO])=$C$2)*(YEAR(R_TABELA[DATA DE VENCIMENTO])=$C$3),ROW(R_TABELA[STATUS])-ROW(INDEX(R_TABELA[STATUS],1,1))+1),ROW(37:37))),"")</f>
        <v/>
      </c>
      <c r="E42" s="39" t="str">
        <f t="array" ref="E42">IFERROR(INDEX(R_TABELA[CATEGORIA],SMALL(IF((MONTH(R_TABELA[DATA DE VENCIMENTO])=$C$2)*(YEAR(R_TABELA[DATA DE VENCIMENTO])=$C$3),ROW(R_TABELA[CATEGORIA])-ROW(INDEX(R_TABELA[CATEGORIA],1,1))+1),ROW(37:37))),"")</f>
        <v/>
      </c>
      <c r="F42" s="40" t="str">
        <f t="array" ref="F42">IFERROR(INDEX(R_TABELA[DATA DE VENCIMENTO],SMALL(IF((MONTH(R_TABELA[DATA DE VENCIMENTO])=$C$2)*(YEAR(R_TABELA[DATA DE VENCIMENTO])=$C$3),ROW(R_TABELA[DATA DE VENCIMENTO])-ROW(INDEX(R_TABELA[DATA DE VENCIMENTO],1,1))+1),ROW(37:37))),"")</f>
        <v/>
      </c>
      <c r="G42" s="39" t="str">
        <f t="array" ref="G42">IFERROR(INDEX(R_TABELA[FORMA DE PAGAMENTO],SMALL(IF((MONTH(R_TABELA[DATA DE VENCIMENTO])=$C$2)*(YEAR(R_TABELA[DATA DE VENCIMENTO])=$C$3),ROW(R_TABELA[FORMA DE PAGAMENTO])-ROW(INDEX(R_TABELA[FORMA DE PAGAMENTO],1,1))+1),ROW(37:37))),"")</f>
        <v/>
      </c>
      <c r="H42" s="33" t="str">
        <f t="array" ref="H42">IFERROR(INDEX(R_TABELA[PARCELA],SMALL(IF((MONTH(R_TABELA[DATA DE VENCIMENTO])=$C$2)*(YEAR(R_TABELA[DATA DE VENCIMENTO])=$C$3),ROW(R_TABELA[PARCELA])-ROW(INDEX(R_TABELA[PARCELA],1,1))+1),ROW(37:37))),"")</f>
        <v/>
      </c>
      <c r="I42" s="39" t="str">
        <f t="array" ref="I42">IFERROR(INDEX(R_ENTRADA[DESCRIÇÃO],SMALL(IF((R_ENTRADA[MÊS]=$C$2)*(R_ENTRADA[ANO]=$C$3),ROW(R_ENTRADA[DESCRIÇÃO])-ROW(INDEX(R_ENTRADA[DESCRIÇÃO],1,1))+1),ROW(37:37))),"")</f>
        <v/>
      </c>
      <c r="J42" s="19" t="str">
        <f t="array" ref="J42">IFERROR(INDEX(R_ENTRADA[VALOR],SMALL(IF((R_ENTRADA[MÊS]=$C$2)*(R_ENTRADA[ANO]=$C$3),ROW(R_ENTRADA[VALOR])-ROW(INDEX(R_ENTRADA[VALOR],1,1))+1),ROW(37:37))),"")</f>
        <v/>
      </c>
    </row>
    <row r="43" spans="2:10" x14ac:dyDescent="0.25">
      <c r="B43" s="39" t="str">
        <f t="array" ref="B43">IFERROR(INDEX(R_TABELA[DESCRIÇÃO],SMALL(IF((MONTH(R_TABELA[DATA DE VENCIMENTO])=$C$2)*(YEAR(R_TABELA[DATA DE VENCIMENTO])=$C$3),ROW(R_TABELA[DESCRIÇÃO])-ROW(INDEX(R_TABELA[DESCRIÇÃO],1,1))+1),ROW(38:38))),"")</f>
        <v/>
      </c>
      <c r="C43" s="19" t="str">
        <f t="array" ref="C43">IFERROR(INDEX(R_TABELA[VALOR],SMALL(IF((MONTH(R_TABELA[DATA DE VENCIMENTO])=$C$2)*(YEAR(R_TABELA[DATA DE VENCIMENTO])=$C$3),ROW(R_TABELA[VALOR])-ROW(INDEX(R_TABELA[VALOR],1,1))+1),ROW(38:38))),"")</f>
        <v/>
      </c>
      <c r="D43" s="39" t="str">
        <f t="array" ref="D43">IFERROR(INDEX(R_TABELA[STATUS],SMALL(IF((MONTH(R_TABELA[DATA DE VENCIMENTO])=$C$2)*(YEAR(R_TABELA[DATA DE VENCIMENTO])=$C$3),ROW(R_TABELA[STATUS])-ROW(INDEX(R_TABELA[STATUS],1,1))+1),ROW(38:38))),"")</f>
        <v/>
      </c>
      <c r="E43" s="39" t="str">
        <f t="array" ref="E43">IFERROR(INDEX(R_TABELA[CATEGORIA],SMALL(IF((MONTH(R_TABELA[DATA DE VENCIMENTO])=$C$2)*(YEAR(R_TABELA[DATA DE VENCIMENTO])=$C$3),ROW(R_TABELA[CATEGORIA])-ROW(INDEX(R_TABELA[CATEGORIA],1,1))+1),ROW(38:38))),"")</f>
        <v/>
      </c>
      <c r="F43" s="40" t="str">
        <f t="array" ref="F43">IFERROR(INDEX(R_TABELA[DATA DE VENCIMENTO],SMALL(IF((MONTH(R_TABELA[DATA DE VENCIMENTO])=$C$2)*(YEAR(R_TABELA[DATA DE VENCIMENTO])=$C$3),ROW(R_TABELA[DATA DE VENCIMENTO])-ROW(INDEX(R_TABELA[DATA DE VENCIMENTO],1,1))+1),ROW(38:38))),"")</f>
        <v/>
      </c>
      <c r="G43" s="39" t="str">
        <f t="array" ref="G43">IFERROR(INDEX(R_TABELA[FORMA DE PAGAMENTO],SMALL(IF((MONTH(R_TABELA[DATA DE VENCIMENTO])=$C$2)*(YEAR(R_TABELA[DATA DE VENCIMENTO])=$C$3),ROW(R_TABELA[FORMA DE PAGAMENTO])-ROW(INDEX(R_TABELA[FORMA DE PAGAMENTO],1,1))+1),ROW(38:38))),"")</f>
        <v/>
      </c>
      <c r="H43" s="33" t="str">
        <f t="array" ref="H43">IFERROR(INDEX(R_TABELA[PARCELA],SMALL(IF((MONTH(R_TABELA[DATA DE VENCIMENTO])=$C$2)*(YEAR(R_TABELA[DATA DE VENCIMENTO])=$C$3),ROW(R_TABELA[PARCELA])-ROW(INDEX(R_TABELA[PARCELA],1,1))+1),ROW(38:38))),"")</f>
        <v/>
      </c>
      <c r="I43" s="39" t="str">
        <f t="array" ref="I43">IFERROR(INDEX(R_ENTRADA[DESCRIÇÃO],SMALL(IF((R_ENTRADA[MÊS]=$C$2)*(R_ENTRADA[ANO]=$C$3),ROW(R_ENTRADA[DESCRIÇÃO])-ROW(INDEX(R_ENTRADA[DESCRIÇÃO],1,1))+1),ROW(38:38))),"")</f>
        <v/>
      </c>
      <c r="J43" s="19" t="str">
        <f t="array" ref="J43">IFERROR(INDEX(R_ENTRADA[VALOR],SMALL(IF((R_ENTRADA[MÊS]=$C$2)*(R_ENTRADA[ANO]=$C$3),ROW(R_ENTRADA[VALOR])-ROW(INDEX(R_ENTRADA[VALOR],1,1))+1),ROW(38:38))),"")</f>
        <v/>
      </c>
    </row>
    <row r="44" spans="2:10" x14ac:dyDescent="0.25">
      <c r="B44" s="39" t="str">
        <f t="array" ref="B44">IFERROR(INDEX(R_TABELA[DESCRIÇÃO],SMALL(IF((MONTH(R_TABELA[DATA DE VENCIMENTO])=$C$2)*(YEAR(R_TABELA[DATA DE VENCIMENTO])=$C$3),ROW(R_TABELA[DESCRIÇÃO])-ROW(INDEX(R_TABELA[DESCRIÇÃO],1,1))+1),ROW(39:39))),"")</f>
        <v/>
      </c>
      <c r="C44" s="19" t="str">
        <f t="array" ref="C44">IFERROR(INDEX(R_TABELA[VALOR],SMALL(IF((MONTH(R_TABELA[DATA DE VENCIMENTO])=$C$2)*(YEAR(R_TABELA[DATA DE VENCIMENTO])=$C$3),ROW(R_TABELA[VALOR])-ROW(INDEX(R_TABELA[VALOR],1,1))+1),ROW(39:39))),"")</f>
        <v/>
      </c>
      <c r="D44" s="39" t="str">
        <f t="array" ref="D44">IFERROR(INDEX(R_TABELA[STATUS],SMALL(IF((MONTH(R_TABELA[DATA DE VENCIMENTO])=$C$2)*(YEAR(R_TABELA[DATA DE VENCIMENTO])=$C$3),ROW(R_TABELA[STATUS])-ROW(INDEX(R_TABELA[STATUS],1,1))+1),ROW(39:39))),"")</f>
        <v/>
      </c>
      <c r="E44" s="39" t="str">
        <f t="array" ref="E44">IFERROR(INDEX(R_TABELA[CATEGORIA],SMALL(IF((MONTH(R_TABELA[DATA DE VENCIMENTO])=$C$2)*(YEAR(R_TABELA[DATA DE VENCIMENTO])=$C$3),ROW(R_TABELA[CATEGORIA])-ROW(INDEX(R_TABELA[CATEGORIA],1,1))+1),ROW(39:39))),"")</f>
        <v/>
      </c>
      <c r="F44" s="40" t="str">
        <f t="array" ref="F44">IFERROR(INDEX(R_TABELA[DATA DE VENCIMENTO],SMALL(IF((MONTH(R_TABELA[DATA DE VENCIMENTO])=$C$2)*(YEAR(R_TABELA[DATA DE VENCIMENTO])=$C$3),ROW(R_TABELA[DATA DE VENCIMENTO])-ROW(INDEX(R_TABELA[DATA DE VENCIMENTO],1,1))+1),ROW(39:39))),"")</f>
        <v/>
      </c>
      <c r="G44" s="39" t="str">
        <f t="array" ref="G44">IFERROR(INDEX(R_TABELA[FORMA DE PAGAMENTO],SMALL(IF((MONTH(R_TABELA[DATA DE VENCIMENTO])=$C$2)*(YEAR(R_TABELA[DATA DE VENCIMENTO])=$C$3),ROW(R_TABELA[FORMA DE PAGAMENTO])-ROW(INDEX(R_TABELA[FORMA DE PAGAMENTO],1,1))+1),ROW(39:39))),"")</f>
        <v/>
      </c>
      <c r="H44" s="33" t="str">
        <f t="array" ref="H44">IFERROR(INDEX(R_TABELA[PARCELA],SMALL(IF((MONTH(R_TABELA[DATA DE VENCIMENTO])=$C$2)*(YEAR(R_TABELA[DATA DE VENCIMENTO])=$C$3),ROW(R_TABELA[PARCELA])-ROW(INDEX(R_TABELA[PARCELA],1,1))+1),ROW(39:39))),"")</f>
        <v/>
      </c>
      <c r="I44" s="39" t="str">
        <f t="array" ref="I44">IFERROR(INDEX(R_ENTRADA[DESCRIÇÃO],SMALL(IF((R_ENTRADA[MÊS]=$C$2)*(R_ENTRADA[ANO]=$C$3),ROW(R_ENTRADA[DESCRIÇÃO])-ROW(INDEX(R_ENTRADA[DESCRIÇÃO],1,1))+1),ROW(39:39))),"")</f>
        <v/>
      </c>
      <c r="J44" s="19" t="str">
        <f t="array" ref="J44">IFERROR(INDEX(R_ENTRADA[VALOR],SMALL(IF((R_ENTRADA[MÊS]=$C$2)*(R_ENTRADA[ANO]=$C$3),ROW(R_ENTRADA[VALOR])-ROW(INDEX(R_ENTRADA[VALOR],1,1))+1),ROW(39:39))),"")</f>
        <v/>
      </c>
    </row>
    <row r="45" spans="2:10" x14ac:dyDescent="0.25">
      <c r="B45" s="39" t="str">
        <f t="array" ref="B45">IFERROR(INDEX(R_TABELA[DESCRIÇÃO],SMALL(IF((MONTH(R_TABELA[DATA DE VENCIMENTO])=$C$2)*(YEAR(R_TABELA[DATA DE VENCIMENTO])=$C$3),ROW(R_TABELA[DESCRIÇÃO])-ROW(INDEX(R_TABELA[DESCRIÇÃO],1,1))+1),ROW(40:40))),"")</f>
        <v/>
      </c>
      <c r="C45" s="19" t="str">
        <f t="array" ref="C45">IFERROR(INDEX(R_TABELA[VALOR],SMALL(IF((MONTH(R_TABELA[DATA DE VENCIMENTO])=$C$2)*(YEAR(R_TABELA[DATA DE VENCIMENTO])=$C$3),ROW(R_TABELA[VALOR])-ROW(INDEX(R_TABELA[VALOR],1,1))+1),ROW(40:40))),"")</f>
        <v/>
      </c>
      <c r="D45" s="39" t="str">
        <f t="array" ref="D45">IFERROR(INDEX(R_TABELA[STATUS],SMALL(IF((MONTH(R_TABELA[DATA DE VENCIMENTO])=$C$2)*(YEAR(R_TABELA[DATA DE VENCIMENTO])=$C$3),ROW(R_TABELA[STATUS])-ROW(INDEX(R_TABELA[STATUS],1,1))+1),ROW(40:40))),"")</f>
        <v/>
      </c>
      <c r="E45" s="39" t="str">
        <f t="array" ref="E45">IFERROR(INDEX(R_TABELA[CATEGORIA],SMALL(IF((MONTH(R_TABELA[DATA DE VENCIMENTO])=$C$2)*(YEAR(R_TABELA[DATA DE VENCIMENTO])=$C$3),ROW(R_TABELA[CATEGORIA])-ROW(INDEX(R_TABELA[CATEGORIA],1,1))+1),ROW(40:40))),"")</f>
        <v/>
      </c>
      <c r="F45" s="40" t="str">
        <f t="array" ref="F45">IFERROR(INDEX(R_TABELA[DATA DE VENCIMENTO],SMALL(IF((MONTH(R_TABELA[DATA DE VENCIMENTO])=$C$2)*(YEAR(R_TABELA[DATA DE VENCIMENTO])=$C$3),ROW(R_TABELA[DATA DE VENCIMENTO])-ROW(INDEX(R_TABELA[DATA DE VENCIMENTO],1,1))+1),ROW(40:40))),"")</f>
        <v/>
      </c>
      <c r="G45" s="39" t="str">
        <f t="array" ref="G45">IFERROR(INDEX(R_TABELA[FORMA DE PAGAMENTO],SMALL(IF((MONTH(R_TABELA[DATA DE VENCIMENTO])=$C$2)*(YEAR(R_TABELA[DATA DE VENCIMENTO])=$C$3),ROW(R_TABELA[FORMA DE PAGAMENTO])-ROW(INDEX(R_TABELA[FORMA DE PAGAMENTO],1,1))+1),ROW(40:40))),"")</f>
        <v/>
      </c>
      <c r="H45" s="33" t="str">
        <f t="array" ref="H45">IFERROR(INDEX(R_TABELA[PARCELA],SMALL(IF((MONTH(R_TABELA[DATA DE VENCIMENTO])=$C$2)*(YEAR(R_TABELA[DATA DE VENCIMENTO])=$C$3),ROW(R_TABELA[PARCELA])-ROW(INDEX(R_TABELA[PARCELA],1,1))+1),ROW(40:40))),"")</f>
        <v/>
      </c>
      <c r="I45" s="39" t="str">
        <f t="array" ref="I45">IFERROR(INDEX(R_ENTRADA[DESCRIÇÃO],SMALL(IF((R_ENTRADA[MÊS]=$C$2)*(R_ENTRADA[ANO]=$C$3),ROW(R_ENTRADA[DESCRIÇÃO])-ROW(INDEX(R_ENTRADA[DESCRIÇÃO],1,1))+1),ROW(40:40))),"")</f>
        <v/>
      </c>
      <c r="J45" s="19" t="str">
        <f t="array" ref="J45">IFERROR(INDEX(R_ENTRADA[VALOR],SMALL(IF((R_ENTRADA[MÊS]=$C$2)*(R_ENTRADA[ANO]=$C$3),ROW(R_ENTRADA[VALOR])-ROW(INDEX(R_ENTRADA[VALOR],1,1))+1),ROW(40:40))),"")</f>
        <v/>
      </c>
    </row>
    <row r="46" spans="2:10" x14ac:dyDescent="0.25">
      <c r="B46" s="39" t="str">
        <f t="array" ref="B46">IFERROR(INDEX(R_TABELA[DESCRIÇÃO],SMALL(IF((MONTH(R_TABELA[DATA DE VENCIMENTO])=$C$2)*(YEAR(R_TABELA[DATA DE VENCIMENTO])=$C$3),ROW(R_TABELA[DESCRIÇÃO])-ROW(INDEX(R_TABELA[DESCRIÇÃO],1,1))+1),ROW(41:41))),"")</f>
        <v/>
      </c>
      <c r="C46" s="19" t="str">
        <f t="array" ref="C46">IFERROR(INDEX(R_TABELA[VALOR],SMALL(IF((MONTH(R_TABELA[DATA DE VENCIMENTO])=$C$2)*(YEAR(R_TABELA[DATA DE VENCIMENTO])=$C$3),ROW(R_TABELA[VALOR])-ROW(INDEX(R_TABELA[VALOR],1,1))+1),ROW(41:41))),"")</f>
        <v/>
      </c>
      <c r="D46" s="39" t="str">
        <f t="array" ref="D46">IFERROR(INDEX(R_TABELA[STATUS],SMALL(IF((MONTH(R_TABELA[DATA DE VENCIMENTO])=$C$2)*(YEAR(R_TABELA[DATA DE VENCIMENTO])=$C$3),ROW(R_TABELA[STATUS])-ROW(INDEX(R_TABELA[STATUS],1,1))+1),ROW(41:41))),"")</f>
        <v/>
      </c>
      <c r="E46" s="39" t="str">
        <f t="array" ref="E46">IFERROR(INDEX(R_TABELA[CATEGORIA],SMALL(IF((MONTH(R_TABELA[DATA DE VENCIMENTO])=$C$2)*(YEAR(R_TABELA[DATA DE VENCIMENTO])=$C$3),ROW(R_TABELA[CATEGORIA])-ROW(INDEX(R_TABELA[CATEGORIA],1,1))+1),ROW(41:41))),"")</f>
        <v/>
      </c>
      <c r="F46" s="40" t="str">
        <f t="array" ref="F46">IFERROR(INDEX(R_TABELA[DATA DE VENCIMENTO],SMALL(IF((MONTH(R_TABELA[DATA DE VENCIMENTO])=$C$2)*(YEAR(R_TABELA[DATA DE VENCIMENTO])=$C$3),ROW(R_TABELA[DATA DE VENCIMENTO])-ROW(INDEX(R_TABELA[DATA DE VENCIMENTO],1,1))+1),ROW(41:41))),"")</f>
        <v/>
      </c>
      <c r="G46" s="39" t="str">
        <f t="array" ref="G46">IFERROR(INDEX(R_TABELA[FORMA DE PAGAMENTO],SMALL(IF((MONTH(R_TABELA[DATA DE VENCIMENTO])=$C$2)*(YEAR(R_TABELA[DATA DE VENCIMENTO])=$C$3),ROW(R_TABELA[FORMA DE PAGAMENTO])-ROW(INDEX(R_TABELA[FORMA DE PAGAMENTO],1,1))+1),ROW(41:41))),"")</f>
        <v/>
      </c>
      <c r="H46" s="33" t="str">
        <f t="array" ref="H46">IFERROR(INDEX(R_TABELA[PARCELA],SMALL(IF((MONTH(R_TABELA[DATA DE VENCIMENTO])=$C$2)*(YEAR(R_TABELA[DATA DE VENCIMENTO])=$C$3),ROW(R_TABELA[PARCELA])-ROW(INDEX(R_TABELA[PARCELA],1,1))+1),ROW(41:41))),"")</f>
        <v/>
      </c>
      <c r="I46" s="39" t="str">
        <f t="array" ref="I46">IFERROR(INDEX(R_ENTRADA[DESCRIÇÃO],SMALL(IF((R_ENTRADA[MÊS]=$C$2)*(R_ENTRADA[ANO]=$C$3),ROW(R_ENTRADA[DESCRIÇÃO])-ROW(INDEX(R_ENTRADA[DESCRIÇÃO],1,1))+1),ROW(41:41))),"")</f>
        <v/>
      </c>
      <c r="J46" s="19" t="str">
        <f t="array" ref="J46">IFERROR(INDEX(R_ENTRADA[VALOR],SMALL(IF((R_ENTRADA[MÊS]=$C$2)*(R_ENTRADA[ANO]=$C$3),ROW(R_ENTRADA[VALOR])-ROW(INDEX(R_ENTRADA[VALOR],1,1))+1),ROW(41:41))),"")</f>
        <v/>
      </c>
    </row>
    <row r="47" spans="2:10" x14ac:dyDescent="0.25">
      <c r="B47" s="39" t="str">
        <f t="array" ref="B47">IFERROR(INDEX(R_TABELA[DESCRIÇÃO],SMALL(IF((MONTH(R_TABELA[DATA DE VENCIMENTO])=$C$2)*(YEAR(R_TABELA[DATA DE VENCIMENTO])=$C$3),ROW(R_TABELA[DESCRIÇÃO])-ROW(INDEX(R_TABELA[DESCRIÇÃO],1,1))+1),ROW(42:42))),"")</f>
        <v/>
      </c>
      <c r="C47" s="19" t="str">
        <f t="array" ref="C47">IFERROR(INDEX(R_TABELA[VALOR],SMALL(IF((MONTH(R_TABELA[DATA DE VENCIMENTO])=$C$2)*(YEAR(R_TABELA[DATA DE VENCIMENTO])=$C$3),ROW(R_TABELA[VALOR])-ROW(INDEX(R_TABELA[VALOR],1,1))+1),ROW(42:42))),"")</f>
        <v/>
      </c>
      <c r="D47" s="39" t="str">
        <f t="array" ref="D47">IFERROR(INDEX(R_TABELA[STATUS],SMALL(IF((MONTH(R_TABELA[DATA DE VENCIMENTO])=$C$2)*(YEAR(R_TABELA[DATA DE VENCIMENTO])=$C$3),ROW(R_TABELA[STATUS])-ROW(INDEX(R_TABELA[STATUS],1,1))+1),ROW(42:42))),"")</f>
        <v/>
      </c>
      <c r="E47" s="39" t="str">
        <f t="array" ref="E47">IFERROR(INDEX(R_TABELA[CATEGORIA],SMALL(IF((MONTH(R_TABELA[DATA DE VENCIMENTO])=$C$2)*(YEAR(R_TABELA[DATA DE VENCIMENTO])=$C$3),ROW(R_TABELA[CATEGORIA])-ROW(INDEX(R_TABELA[CATEGORIA],1,1))+1),ROW(42:42))),"")</f>
        <v/>
      </c>
      <c r="F47" s="40" t="str">
        <f t="array" ref="F47">IFERROR(INDEX(R_TABELA[DATA DE VENCIMENTO],SMALL(IF((MONTH(R_TABELA[DATA DE VENCIMENTO])=$C$2)*(YEAR(R_TABELA[DATA DE VENCIMENTO])=$C$3),ROW(R_TABELA[DATA DE VENCIMENTO])-ROW(INDEX(R_TABELA[DATA DE VENCIMENTO],1,1))+1),ROW(42:42))),"")</f>
        <v/>
      </c>
      <c r="G47" s="39" t="str">
        <f t="array" ref="G47">IFERROR(INDEX(R_TABELA[FORMA DE PAGAMENTO],SMALL(IF((MONTH(R_TABELA[DATA DE VENCIMENTO])=$C$2)*(YEAR(R_TABELA[DATA DE VENCIMENTO])=$C$3),ROW(R_TABELA[FORMA DE PAGAMENTO])-ROW(INDEX(R_TABELA[FORMA DE PAGAMENTO],1,1))+1),ROW(42:42))),"")</f>
        <v/>
      </c>
      <c r="H47" s="33" t="str">
        <f t="array" ref="H47">IFERROR(INDEX(R_TABELA[PARCELA],SMALL(IF((MONTH(R_TABELA[DATA DE VENCIMENTO])=$C$2)*(YEAR(R_TABELA[DATA DE VENCIMENTO])=$C$3),ROW(R_TABELA[PARCELA])-ROW(INDEX(R_TABELA[PARCELA],1,1))+1),ROW(42:42))),"")</f>
        <v/>
      </c>
      <c r="I47" s="39" t="str">
        <f t="array" ref="I47">IFERROR(INDEX(R_ENTRADA[DESCRIÇÃO],SMALL(IF((R_ENTRADA[MÊS]=$C$2)*(R_ENTRADA[ANO]=$C$3),ROW(R_ENTRADA[DESCRIÇÃO])-ROW(INDEX(R_ENTRADA[DESCRIÇÃO],1,1))+1),ROW(42:42))),"")</f>
        <v/>
      </c>
      <c r="J47" s="19" t="str">
        <f t="array" ref="J47">IFERROR(INDEX(R_ENTRADA[VALOR],SMALL(IF((R_ENTRADA[MÊS]=$C$2)*(R_ENTRADA[ANO]=$C$3),ROW(R_ENTRADA[VALOR])-ROW(INDEX(R_ENTRADA[VALOR],1,1))+1),ROW(42:42))),"")</f>
        <v/>
      </c>
    </row>
    <row r="48" spans="2:10" x14ac:dyDescent="0.25">
      <c r="B48" s="39" t="str">
        <f t="array" ref="B48">IFERROR(INDEX(R_TABELA[DESCRIÇÃO],SMALL(IF((MONTH(R_TABELA[DATA DE VENCIMENTO])=$C$2)*(YEAR(R_TABELA[DATA DE VENCIMENTO])=$C$3),ROW(R_TABELA[DESCRIÇÃO])-ROW(INDEX(R_TABELA[DESCRIÇÃO],1,1))+1),ROW(43:43))),"")</f>
        <v/>
      </c>
      <c r="C48" s="19" t="str">
        <f t="array" ref="C48">IFERROR(INDEX(R_TABELA[VALOR],SMALL(IF((MONTH(R_TABELA[DATA DE VENCIMENTO])=$C$2)*(YEAR(R_TABELA[DATA DE VENCIMENTO])=$C$3),ROW(R_TABELA[VALOR])-ROW(INDEX(R_TABELA[VALOR],1,1))+1),ROW(43:43))),"")</f>
        <v/>
      </c>
      <c r="D48" s="39" t="str">
        <f t="array" ref="D48">IFERROR(INDEX(R_TABELA[STATUS],SMALL(IF((MONTH(R_TABELA[DATA DE VENCIMENTO])=$C$2)*(YEAR(R_TABELA[DATA DE VENCIMENTO])=$C$3),ROW(R_TABELA[STATUS])-ROW(INDEX(R_TABELA[STATUS],1,1))+1),ROW(43:43))),"")</f>
        <v/>
      </c>
      <c r="E48" s="39" t="str">
        <f t="array" ref="E48">IFERROR(INDEX(R_TABELA[CATEGORIA],SMALL(IF((MONTH(R_TABELA[DATA DE VENCIMENTO])=$C$2)*(YEAR(R_TABELA[DATA DE VENCIMENTO])=$C$3),ROW(R_TABELA[CATEGORIA])-ROW(INDEX(R_TABELA[CATEGORIA],1,1))+1),ROW(43:43))),"")</f>
        <v/>
      </c>
      <c r="F48" s="40" t="str">
        <f t="array" ref="F48">IFERROR(INDEX(R_TABELA[DATA DE VENCIMENTO],SMALL(IF((MONTH(R_TABELA[DATA DE VENCIMENTO])=$C$2)*(YEAR(R_TABELA[DATA DE VENCIMENTO])=$C$3),ROW(R_TABELA[DATA DE VENCIMENTO])-ROW(INDEX(R_TABELA[DATA DE VENCIMENTO],1,1))+1),ROW(43:43))),"")</f>
        <v/>
      </c>
      <c r="G48" s="39" t="str">
        <f t="array" ref="G48">IFERROR(INDEX(R_TABELA[FORMA DE PAGAMENTO],SMALL(IF((MONTH(R_TABELA[DATA DE VENCIMENTO])=$C$2)*(YEAR(R_TABELA[DATA DE VENCIMENTO])=$C$3),ROW(R_TABELA[FORMA DE PAGAMENTO])-ROW(INDEX(R_TABELA[FORMA DE PAGAMENTO],1,1))+1),ROW(43:43))),"")</f>
        <v/>
      </c>
      <c r="H48" s="33" t="str">
        <f t="array" ref="H48">IFERROR(INDEX(R_TABELA[PARCELA],SMALL(IF((MONTH(R_TABELA[DATA DE VENCIMENTO])=$C$2)*(YEAR(R_TABELA[DATA DE VENCIMENTO])=$C$3),ROW(R_TABELA[PARCELA])-ROW(INDEX(R_TABELA[PARCELA],1,1))+1),ROW(43:43))),"")</f>
        <v/>
      </c>
      <c r="I48" s="39" t="str">
        <f t="array" ref="I48">IFERROR(INDEX(R_ENTRADA[DESCRIÇÃO],SMALL(IF((R_ENTRADA[MÊS]=$C$2)*(R_ENTRADA[ANO]=$C$3),ROW(R_ENTRADA[DESCRIÇÃO])-ROW(INDEX(R_ENTRADA[DESCRIÇÃO],1,1))+1),ROW(43:43))),"")</f>
        <v/>
      </c>
      <c r="J48" s="19" t="str">
        <f t="array" ref="J48">IFERROR(INDEX(R_ENTRADA[VALOR],SMALL(IF((R_ENTRADA[MÊS]=$C$2)*(R_ENTRADA[ANO]=$C$3),ROW(R_ENTRADA[VALOR])-ROW(INDEX(R_ENTRADA[VALOR],1,1))+1),ROW(43:43))),"")</f>
        <v/>
      </c>
    </row>
    <row r="49" spans="2:10" x14ac:dyDescent="0.25">
      <c r="B49" s="39" t="str">
        <f t="array" ref="B49">IFERROR(INDEX(R_TABELA[DESCRIÇÃO],SMALL(IF((MONTH(R_TABELA[DATA DE VENCIMENTO])=$C$2)*(YEAR(R_TABELA[DATA DE VENCIMENTO])=$C$3),ROW(R_TABELA[DESCRIÇÃO])-ROW(INDEX(R_TABELA[DESCRIÇÃO],1,1))+1),ROW(44:44))),"")</f>
        <v/>
      </c>
      <c r="C49" s="19" t="str">
        <f t="array" ref="C49">IFERROR(INDEX(R_TABELA[VALOR],SMALL(IF((MONTH(R_TABELA[DATA DE VENCIMENTO])=$C$2)*(YEAR(R_TABELA[DATA DE VENCIMENTO])=$C$3),ROW(R_TABELA[VALOR])-ROW(INDEX(R_TABELA[VALOR],1,1))+1),ROW(44:44))),"")</f>
        <v/>
      </c>
      <c r="D49" s="39" t="str">
        <f t="array" ref="D49">IFERROR(INDEX(R_TABELA[STATUS],SMALL(IF((MONTH(R_TABELA[DATA DE VENCIMENTO])=$C$2)*(YEAR(R_TABELA[DATA DE VENCIMENTO])=$C$3),ROW(R_TABELA[STATUS])-ROW(INDEX(R_TABELA[STATUS],1,1))+1),ROW(44:44))),"")</f>
        <v/>
      </c>
      <c r="E49" s="39" t="str">
        <f t="array" ref="E49">IFERROR(INDEX(R_TABELA[CATEGORIA],SMALL(IF((MONTH(R_TABELA[DATA DE VENCIMENTO])=$C$2)*(YEAR(R_TABELA[DATA DE VENCIMENTO])=$C$3),ROW(R_TABELA[CATEGORIA])-ROW(INDEX(R_TABELA[CATEGORIA],1,1))+1),ROW(44:44))),"")</f>
        <v/>
      </c>
      <c r="F49" s="40" t="str">
        <f t="array" ref="F49">IFERROR(INDEX(R_TABELA[DATA DE VENCIMENTO],SMALL(IF((MONTH(R_TABELA[DATA DE VENCIMENTO])=$C$2)*(YEAR(R_TABELA[DATA DE VENCIMENTO])=$C$3),ROW(R_TABELA[DATA DE VENCIMENTO])-ROW(INDEX(R_TABELA[DATA DE VENCIMENTO],1,1))+1),ROW(44:44))),"")</f>
        <v/>
      </c>
      <c r="G49" s="39" t="str">
        <f t="array" ref="G49">IFERROR(INDEX(R_TABELA[FORMA DE PAGAMENTO],SMALL(IF((MONTH(R_TABELA[DATA DE VENCIMENTO])=$C$2)*(YEAR(R_TABELA[DATA DE VENCIMENTO])=$C$3),ROW(R_TABELA[FORMA DE PAGAMENTO])-ROW(INDEX(R_TABELA[FORMA DE PAGAMENTO],1,1))+1),ROW(44:44))),"")</f>
        <v/>
      </c>
      <c r="H49" s="33" t="str">
        <f t="array" ref="H49">IFERROR(INDEX(R_TABELA[PARCELA],SMALL(IF((MONTH(R_TABELA[DATA DE VENCIMENTO])=$C$2)*(YEAR(R_TABELA[DATA DE VENCIMENTO])=$C$3),ROW(R_TABELA[PARCELA])-ROW(INDEX(R_TABELA[PARCELA],1,1))+1),ROW(44:44))),"")</f>
        <v/>
      </c>
      <c r="I49" s="39" t="str">
        <f t="array" ref="I49">IFERROR(INDEX(R_ENTRADA[DESCRIÇÃO],SMALL(IF((R_ENTRADA[MÊS]=$C$2)*(R_ENTRADA[ANO]=$C$3),ROW(R_ENTRADA[DESCRIÇÃO])-ROW(INDEX(R_ENTRADA[DESCRIÇÃO],1,1))+1),ROW(44:44))),"")</f>
        <v/>
      </c>
      <c r="J49" s="19" t="str">
        <f t="array" ref="J49">IFERROR(INDEX(R_ENTRADA[VALOR],SMALL(IF((R_ENTRADA[MÊS]=$C$2)*(R_ENTRADA[ANO]=$C$3),ROW(R_ENTRADA[VALOR])-ROW(INDEX(R_ENTRADA[VALOR],1,1))+1),ROW(44:44))),"")</f>
        <v/>
      </c>
    </row>
    <row r="50" spans="2:10" x14ac:dyDescent="0.25">
      <c r="B50" s="39" t="str">
        <f t="array" ref="B50">IFERROR(INDEX(R_TABELA[DESCRIÇÃO],SMALL(IF((MONTH(R_TABELA[DATA DE VENCIMENTO])=$C$2)*(YEAR(R_TABELA[DATA DE VENCIMENTO])=$C$3),ROW(R_TABELA[DESCRIÇÃO])-ROW(INDEX(R_TABELA[DESCRIÇÃO],1,1))+1),ROW(45:45))),"")</f>
        <v/>
      </c>
      <c r="C50" s="19" t="str">
        <f t="array" ref="C50">IFERROR(INDEX(R_TABELA[VALOR],SMALL(IF((MONTH(R_TABELA[DATA DE VENCIMENTO])=$C$2)*(YEAR(R_TABELA[DATA DE VENCIMENTO])=$C$3),ROW(R_TABELA[VALOR])-ROW(INDEX(R_TABELA[VALOR],1,1))+1),ROW(45:45))),"")</f>
        <v/>
      </c>
      <c r="D50" s="39" t="str">
        <f t="array" ref="D50">IFERROR(INDEX(R_TABELA[STATUS],SMALL(IF((MONTH(R_TABELA[DATA DE VENCIMENTO])=$C$2)*(YEAR(R_TABELA[DATA DE VENCIMENTO])=$C$3),ROW(R_TABELA[STATUS])-ROW(INDEX(R_TABELA[STATUS],1,1))+1),ROW(45:45))),"")</f>
        <v/>
      </c>
      <c r="E50" s="39" t="str">
        <f t="array" ref="E50">IFERROR(INDEX(R_TABELA[CATEGORIA],SMALL(IF((MONTH(R_TABELA[DATA DE VENCIMENTO])=$C$2)*(YEAR(R_TABELA[DATA DE VENCIMENTO])=$C$3),ROW(R_TABELA[CATEGORIA])-ROW(INDEX(R_TABELA[CATEGORIA],1,1))+1),ROW(45:45))),"")</f>
        <v/>
      </c>
      <c r="F50" s="40" t="str">
        <f t="array" ref="F50">IFERROR(INDEX(R_TABELA[DATA DE VENCIMENTO],SMALL(IF((MONTH(R_TABELA[DATA DE VENCIMENTO])=$C$2)*(YEAR(R_TABELA[DATA DE VENCIMENTO])=$C$3),ROW(R_TABELA[DATA DE VENCIMENTO])-ROW(INDEX(R_TABELA[DATA DE VENCIMENTO],1,1))+1),ROW(45:45))),"")</f>
        <v/>
      </c>
      <c r="G50" s="39" t="str">
        <f t="array" ref="G50">IFERROR(INDEX(R_TABELA[FORMA DE PAGAMENTO],SMALL(IF((MONTH(R_TABELA[DATA DE VENCIMENTO])=$C$2)*(YEAR(R_TABELA[DATA DE VENCIMENTO])=$C$3),ROW(R_TABELA[FORMA DE PAGAMENTO])-ROW(INDEX(R_TABELA[FORMA DE PAGAMENTO],1,1))+1),ROW(45:45))),"")</f>
        <v/>
      </c>
      <c r="H50" s="33" t="str">
        <f t="array" ref="H50">IFERROR(INDEX(R_TABELA[PARCELA],SMALL(IF((MONTH(R_TABELA[DATA DE VENCIMENTO])=$C$2)*(YEAR(R_TABELA[DATA DE VENCIMENTO])=$C$3),ROW(R_TABELA[PARCELA])-ROW(INDEX(R_TABELA[PARCELA],1,1))+1),ROW(45:45))),"")</f>
        <v/>
      </c>
      <c r="I50" s="39" t="str">
        <f t="array" ref="I50">IFERROR(INDEX(R_ENTRADA[DESCRIÇÃO],SMALL(IF((R_ENTRADA[MÊS]=$C$2)*(R_ENTRADA[ANO]=$C$3),ROW(R_ENTRADA[DESCRIÇÃO])-ROW(INDEX(R_ENTRADA[DESCRIÇÃO],1,1))+1),ROW(45:45))),"")</f>
        <v/>
      </c>
      <c r="J50" s="19" t="str">
        <f t="array" ref="J50">IFERROR(INDEX(R_ENTRADA[VALOR],SMALL(IF((R_ENTRADA[MÊS]=$C$2)*(R_ENTRADA[ANO]=$C$3),ROW(R_ENTRADA[VALOR])-ROW(INDEX(R_ENTRADA[VALOR],1,1))+1),ROW(45:45))),"")</f>
        <v/>
      </c>
    </row>
    <row r="51" spans="2:10" x14ac:dyDescent="0.25">
      <c r="B51" s="39" t="str">
        <f t="array" ref="B51">IFERROR(INDEX(R_TABELA[DESCRIÇÃO],SMALL(IF((MONTH(R_TABELA[DATA DE VENCIMENTO])=$C$2)*(YEAR(R_TABELA[DATA DE VENCIMENTO])=$C$3),ROW(R_TABELA[DESCRIÇÃO])-ROW(INDEX(R_TABELA[DESCRIÇÃO],1,1))+1),ROW(46:46))),"")</f>
        <v/>
      </c>
      <c r="C51" s="19" t="str">
        <f t="array" ref="C51">IFERROR(INDEX(R_TABELA[VALOR],SMALL(IF((MONTH(R_TABELA[DATA DE VENCIMENTO])=$C$2)*(YEAR(R_TABELA[DATA DE VENCIMENTO])=$C$3),ROW(R_TABELA[VALOR])-ROW(INDEX(R_TABELA[VALOR],1,1))+1),ROW(46:46))),"")</f>
        <v/>
      </c>
      <c r="D51" s="39" t="str">
        <f t="array" ref="D51">IFERROR(INDEX(R_TABELA[STATUS],SMALL(IF((MONTH(R_TABELA[DATA DE VENCIMENTO])=$C$2)*(YEAR(R_TABELA[DATA DE VENCIMENTO])=$C$3),ROW(R_TABELA[STATUS])-ROW(INDEX(R_TABELA[STATUS],1,1))+1),ROW(46:46))),"")</f>
        <v/>
      </c>
      <c r="E51" s="39" t="str">
        <f t="array" ref="E51">IFERROR(INDEX(R_TABELA[CATEGORIA],SMALL(IF((MONTH(R_TABELA[DATA DE VENCIMENTO])=$C$2)*(YEAR(R_TABELA[DATA DE VENCIMENTO])=$C$3),ROW(R_TABELA[CATEGORIA])-ROW(INDEX(R_TABELA[CATEGORIA],1,1))+1),ROW(46:46))),"")</f>
        <v/>
      </c>
      <c r="F51" s="40" t="str">
        <f t="array" ref="F51">IFERROR(INDEX(R_TABELA[DATA DE VENCIMENTO],SMALL(IF((MONTH(R_TABELA[DATA DE VENCIMENTO])=$C$2)*(YEAR(R_TABELA[DATA DE VENCIMENTO])=$C$3),ROW(R_TABELA[DATA DE VENCIMENTO])-ROW(INDEX(R_TABELA[DATA DE VENCIMENTO],1,1))+1),ROW(46:46))),"")</f>
        <v/>
      </c>
      <c r="G51" s="39" t="str">
        <f t="array" ref="G51">IFERROR(INDEX(R_TABELA[FORMA DE PAGAMENTO],SMALL(IF((MONTH(R_TABELA[DATA DE VENCIMENTO])=$C$2)*(YEAR(R_TABELA[DATA DE VENCIMENTO])=$C$3),ROW(R_TABELA[FORMA DE PAGAMENTO])-ROW(INDEX(R_TABELA[FORMA DE PAGAMENTO],1,1))+1),ROW(46:46))),"")</f>
        <v/>
      </c>
      <c r="H51" s="33" t="str">
        <f t="array" ref="H51">IFERROR(INDEX(R_TABELA[PARCELA],SMALL(IF((MONTH(R_TABELA[DATA DE VENCIMENTO])=$C$2)*(YEAR(R_TABELA[DATA DE VENCIMENTO])=$C$3),ROW(R_TABELA[PARCELA])-ROW(INDEX(R_TABELA[PARCELA],1,1))+1),ROW(46:46))),"")</f>
        <v/>
      </c>
      <c r="I51" s="39" t="str">
        <f t="array" ref="I51">IFERROR(INDEX(R_ENTRADA[DESCRIÇÃO],SMALL(IF((R_ENTRADA[MÊS]=$C$2)*(R_ENTRADA[ANO]=$C$3),ROW(R_ENTRADA[DESCRIÇÃO])-ROW(INDEX(R_ENTRADA[DESCRIÇÃO],1,1))+1),ROW(46:46))),"")</f>
        <v/>
      </c>
      <c r="J51" s="19" t="str">
        <f t="array" ref="J51">IFERROR(INDEX(R_ENTRADA[VALOR],SMALL(IF((R_ENTRADA[MÊS]=$C$2)*(R_ENTRADA[ANO]=$C$3),ROW(R_ENTRADA[VALOR])-ROW(INDEX(R_ENTRADA[VALOR],1,1))+1),ROW(46:46))),"")</f>
        <v/>
      </c>
    </row>
    <row r="52" spans="2:10" x14ac:dyDescent="0.25">
      <c r="B52" s="39" t="str">
        <f t="array" ref="B52">IFERROR(INDEX(R_TABELA[DESCRIÇÃO],SMALL(IF((MONTH(R_TABELA[DATA DE VENCIMENTO])=$C$2)*(YEAR(R_TABELA[DATA DE VENCIMENTO])=$C$3),ROW(R_TABELA[DESCRIÇÃO])-ROW(INDEX(R_TABELA[DESCRIÇÃO],1,1))+1),ROW(47:47))),"")</f>
        <v/>
      </c>
      <c r="C52" s="19" t="str">
        <f t="array" ref="C52">IFERROR(INDEX(R_TABELA[VALOR],SMALL(IF((MONTH(R_TABELA[DATA DE VENCIMENTO])=$C$2)*(YEAR(R_TABELA[DATA DE VENCIMENTO])=$C$3),ROW(R_TABELA[VALOR])-ROW(INDEX(R_TABELA[VALOR],1,1))+1),ROW(47:47))),"")</f>
        <v/>
      </c>
      <c r="D52" s="39" t="str">
        <f t="array" ref="D52">IFERROR(INDEX(R_TABELA[STATUS],SMALL(IF((MONTH(R_TABELA[DATA DE VENCIMENTO])=$C$2)*(YEAR(R_TABELA[DATA DE VENCIMENTO])=$C$3),ROW(R_TABELA[STATUS])-ROW(INDEX(R_TABELA[STATUS],1,1))+1),ROW(47:47))),"")</f>
        <v/>
      </c>
      <c r="E52" s="39" t="str">
        <f t="array" ref="E52">IFERROR(INDEX(R_TABELA[CATEGORIA],SMALL(IF((MONTH(R_TABELA[DATA DE VENCIMENTO])=$C$2)*(YEAR(R_TABELA[DATA DE VENCIMENTO])=$C$3),ROW(R_TABELA[CATEGORIA])-ROW(INDEX(R_TABELA[CATEGORIA],1,1))+1),ROW(47:47))),"")</f>
        <v/>
      </c>
      <c r="F52" s="40" t="str">
        <f t="array" ref="F52">IFERROR(INDEX(R_TABELA[DATA DE VENCIMENTO],SMALL(IF((MONTH(R_TABELA[DATA DE VENCIMENTO])=$C$2)*(YEAR(R_TABELA[DATA DE VENCIMENTO])=$C$3),ROW(R_TABELA[DATA DE VENCIMENTO])-ROW(INDEX(R_TABELA[DATA DE VENCIMENTO],1,1))+1),ROW(47:47))),"")</f>
        <v/>
      </c>
      <c r="G52" s="39" t="str">
        <f t="array" ref="G52">IFERROR(INDEX(R_TABELA[FORMA DE PAGAMENTO],SMALL(IF((MONTH(R_TABELA[DATA DE VENCIMENTO])=$C$2)*(YEAR(R_TABELA[DATA DE VENCIMENTO])=$C$3),ROW(R_TABELA[FORMA DE PAGAMENTO])-ROW(INDEX(R_TABELA[FORMA DE PAGAMENTO],1,1))+1),ROW(47:47))),"")</f>
        <v/>
      </c>
      <c r="H52" s="33" t="str">
        <f t="array" ref="H52">IFERROR(INDEX(R_TABELA[PARCELA],SMALL(IF((MONTH(R_TABELA[DATA DE VENCIMENTO])=$C$2)*(YEAR(R_TABELA[DATA DE VENCIMENTO])=$C$3),ROW(R_TABELA[PARCELA])-ROW(INDEX(R_TABELA[PARCELA],1,1))+1),ROW(47:47))),"")</f>
        <v/>
      </c>
      <c r="I52" s="39" t="str">
        <f t="array" ref="I52">IFERROR(INDEX(R_ENTRADA[DESCRIÇÃO],SMALL(IF((R_ENTRADA[MÊS]=$C$2)*(R_ENTRADA[ANO]=$C$3),ROW(R_ENTRADA[DESCRIÇÃO])-ROW(INDEX(R_ENTRADA[DESCRIÇÃO],1,1))+1),ROW(47:47))),"")</f>
        <v/>
      </c>
      <c r="J52" s="19" t="str">
        <f t="array" ref="J52">IFERROR(INDEX(R_ENTRADA[VALOR],SMALL(IF((R_ENTRADA[MÊS]=$C$2)*(R_ENTRADA[ANO]=$C$3),ROW(R_ENTRADA[VALOR])-ROW(INDEX(R_ENTRADA[VALOR],1,1))+1),ROW(47:47))),"")</f>
        <v/>
      </c>
    </row>
    <row r="53" spans="2:10" x14ac:dyDescent="0.25">
      <c r="B53" s="39" t="str">
        <f t="array" ref="B53">IFERROR(INDEX(R_TABELA[DESCRIÇÃO],SMALL(IF((MONTH(R_TABELA[DATA DE VENCIMENTO])=$C$2)*(YEAR(R_TABELA[DATA DE VENCIMENTO])=$C$3),ROW(R_TABELA[DESCRIÇÃO])-ROW(INDEX(R_TABELA[DESCRIÇÃO],1,1))+1),ROW(48:48))),"")</f>
        <v/>
      </c>
      <c r="C53" s="19" t="str">
        <f t="array" ref="C53">IFERROR(INDEX(R_TABELA[VALOR],SMALL(IF((MONTH(R_TABELA[DATA DE VENCIMENTO])=$C$2)*(YEAR(R_TABELA[DATA DE VENCIMENTO])=$C$3),ROW(R_TABELA[VALOR])-ROW(INDEX(R_TABELA[VALOR],1,1))+1),ROW(48:48))),"")</f>
        <v/>
      </c>
      <c r="D53" s="39" t="str">
        <f t="array" ref="D53">IFERROR(INDEX(R_TABELA[STATUS],SMALL(IF((MONTH(R_TABELA[DATA DE VENCIMENTO])=$C$2)*(YEAR(R_TABELA[DATA DE VENCIMENTO])=$C$3),ROW(R_TABELA[STATUS])-ROW(INDEX(R_TABELA[STATUS],1,1))+1),ROW(48:48))),"")</f>
        <v/>
      </c>
      <c r="E53" s="39" t="str">
        <f t="array" ref="E53">IFERROR(INDEX(R_TABELA[CATEGORIA],SMALL(IF((MONTH(R_TABELA[DATA DE VENCIMENTO])=$C$2)*(YEAR(R_TABELA[DATA DE VENCIMENTO])=$C$3),ROW(R_TABELA[CATEGORIA])-ROW(INDEX(R_TABELA[CATEGORIA],1,1))+1),ROW(48:48))),"")</f>
        <v/>
      </c>
      <c r="F53" s="40" t="str">
        <f t="array" ref="F53">IFERROR(INDEX(R_TABELA[DATA DE VENCIMENTO],SMALL(IF((MONTH(R_TABELA[DATA DE VENCIMENTO])=$C$2)*(YEAR(R_TABELA[DATA DE VENCIMENTO])=$C$3),ROW(R_TABELA[DATA DE VENCIMENTO])-ROW(INDEX(R_TABELA[DATA DE VENCIMENTO],1,1))+1),ROW(48:48))),"")</f>
        <v/>
      </c>
      <c r="G53" s="39" t="str">
        <f t="array" ref="G53">IFERROR(INDEX(R_TABELA[FORMA DE PAGAMENTO],SMALL(IF((MONTH(R_TABELA[DATA DE VENCIMENTO])=$C$2)*(YEAR(R_TABELA[DATA DE VENCIMENTO])=$C$3),ROW(R_TABELA[FORMA DE PAGAMENTO])-ROW(INDEX(R_TABELA[FORMA DE PAGAMENTO],1,1))+1),ROW(48:48))),"")</f>
        <v/>
      </c>
      <c r="H53" s="33" t="str">
        <f t="array" ref="H53">IFERROR(INDEX(R_TABELA[PARCELA],SMALL(IF((MONTH(R_TABELA[DATA DE VENCIMENTO])=$C$2)*(YEAR(R_TABELA[DATA DE VENCIMENTO])=$C$3),ROW(R_TABELA[PARCELA])-ROW(INDEX(R_TABELA[PARCELA],1,1))+1),ROW(48:48))),"")</f>
        <v/>
      </c>
      <c r="I53" s="39" t="str">
        <f t="array" ref="I53">IFERROR(INDEX(R_ENTRADA[DESCRIÇÃO],SMALL(IF((R_ENTRADA[MÊS]=$C$2)*(R_ENTRADA[ANO]=$C$3),ROW(R_ENTRADA[DESCRIÇÃO])-ROW(INDEX(R_ENTRADA[DESCRIÇÃO],1,1))+1),ROW(48:48))),"")</f>
        <v/>
      </c>
      <c r="J53" s="19" t="str">
        <f t="array" ref="J53">IFERROR(INDEX(R_ENTRADA[VALOR],SMALL(IF((R_ENTRADA[MÊS]=$C$2)*(R_ENTRADA[ANO]=$C$3),ROW(R_ENTRADA[VALOR])-ROW(INDEX(R_ENTRADA[VALOR],1,1))+1),ROW(48:48))),"")</f>
        <v/>
      </c>
    </row>
    <row r="54" spans="2:10" x14ac:dyDescent="0.25">
      <c r="B54" s="39" t="str">
        <f t="array" ref="B54">IFERROR(INDEX(R_TABELA[DESCRIÇÃO],SMALL(IF((MONTH(R_TABELA[DATA DE VENCIMENTO])=$C$2)*(YEAR(R_TABELA[DATA DE VENCIMENTO])=$C$3),ROW(R_TABELA[DESCRIÇÃO])-ROW(INDEX(R_TABELA[DESCRIÇÃO],1,1))+1),ROW(49:49))),"")</f>
        <v/>
      </c>
      <c r="C54" s="19" t="str">
        <f t="array" ref="C54">IFERROR(INDEX(R_TABELA[VALOR],SMALL(IF((MONTH(R_TABELA[DATA DE VENCIMENTO])=$C$2)*(YEAR(R_TABELA[DATA DE VENCIMENTO])=$C$3),ROW(R_TABELA[VALOR])-ROW(INDEX(R_TABELA[VALOR],1,1))+1),ROW(49:49))),"")</f>
        <v/>
      </c>
      <c r="D54" s="39" t="str">
        <f t="array" ref="D54">IFERROR(INDEX(R_TABELA[STATUS],SMALL(IF((MONTH(R_TABELA[DATA DE VENCIMENTO])=$C$2)*(YEAR(R_TABELA[DATA DE VENCIMENTO])=$C$3),ROW(R_TABELA[STATUS])-ROW(INDEX(R_TABELA[STATUS],1,1))+1),ROW(49:49))),"")</f>
        <v/>
      </c>
      <c r="E54" s="39" t="str">
        <f t="array" ref="E54">IFERROR(INDEX(R_TABELA[CATEGORIA],SMALL(IF((MONTH(R_TABELA[DATA DE VENCIMENTO])=$C$2)*(YEAR(R_TABELA[DATA DE VENCIMENTO])=$C$3),ROW(R_TABELA[CATEGORIA])-ROW(INDEX(R_TABELA[CATEGORIA],1,1))+1),ROW(49:49))),"")</f>
        <v/>
      </c>
      <c r="F54" s="40" t="str">
        <f t="array" ref="F54">IFERROR(INDEX(R_TABELA[DATA DE VENCIMENTO],SMALL(IF((MONTH(R_TABELA[DATA DE VENCIMENTO])=$C$2)*(YEAR(R_TABELA[DATA DE VENCIMENTO])=$C$3),ROW(R_TABELA[DATA DE VENCIMENTO])-ROW(INDEX(R_TABELA[DATA DE VENCIMENTO],1,1))+1),ROW(49:49))),"")</f>
        <v/>
      </c>
      <c r="G54" s="39" t="str">
        <f t="array" ref="G54">IFERROR(INDEX(R_TABELA[FORMA DE PAGAMENTO],SMALL(IF((MONTH(R_TABELA[DATA DE VENCIMENTO])=$C$2)*(YEAR(R_TABELA[DATA DE VENCIMENTO])=$C$3),ROW(R_TABELA[FORMA DE PAGAMENTO])-ROW(INDEX(R_TABELA[FORMA DE PAGAMENTO],1,1))+1),ROW(49:49))),"")</f>
        <v/>
      </c>
      <c r="H54" s="33" t="str">
        <f t="array" ref="H54">IFERROR(INDEX(R_TABELA[PARCELA],SMALL(IF((MONTH(R_TABELA[DATA DE VENCIMENTO])=$C$2)*(YEAR(R_TABELA[DATA DE VENCIMENTO])=$C$3),ROW(R_TABELA[PARCELA])-ROW(INDEX(R_TABELA[PARCELA],1,1))+1),ROW(49:49))),"")</f>
        <v/>
      </c>
      <c r="I54" s="39" t="str">
        <f t="array" ref="I54">IFERROR(INDEX(R_ENTRADA[DESCRIÇÃO],SMALL(IF((R_ENTRADA[MÊS]=$C$2)*(R_ENTRADA[ANO]=$C$3),ROW(R_ENTRADA[DESCRIÇÃO])-ROW(INDEX(R_ENTRADA[DESCRIÇÃO],1,1))+1),ROW(49:49))),"")</f>
        <v/>
      </c>
      <c r="J54" s="19" t="str">
        <f t="array" ref="J54">IFERROR(INDEX(R_ENTRADA[VALOR],SMALL(IF((R_ENTRADA[MÊS]=$C$2)*(R_ENTRADA[ANO]=$C$3),ROW(R_ENTRADA[VALOR])-ROW(INDEX(R_ENTRADA[VALOR],1,1))+1),ROW(49:49))),"")</f>
        <v/>
      </c>
    </row>
    <row r="55" spans="2:10" ht="15.75" thickBot="1" x14ac:dyDescent="0.3">
      <c r="B55" s="20" t="str">
        <f t="array" ref="B55">IFERROR(INDEX(R_TABELA[DESCRIÇÃO],SMALL(IF((MONTH(R_TABELA[DATA DE VENCIMENTO])=$C$2)*(YEAR(R_TABELA[DATA DE VENCIMENTO])=$C$3),ROW(R_TABELA[DESCRIÇÃO])-ROW(INDEX(R_TABELA[DESCRIÇÃO],1,1))+1),ROW(50:50))),"")</f>
        <v/>
      </c>
      <c r="C55" s="21" t="str">
        <f t="array" ref="C55">IFERROR(INDEX(R_TABELA[VALOR],SMALL(IF((MONTH(R_TABELA[DATA DE VENCIMENTO])=$C$2)*(YEAR(R_TABELA[DATA DE VENCIMENTO])=$C$3),ROW(R_TABELA[VALOR])-ROW(INDEX(R_TABELA[VALOR],1,1))+1),ROW(50:50))),"")</f>
        <v/>
      </c>
      <c r="D55" s="20" t="str">
        <f t="array" ref="D55">IFERROR(INDEX(R_TABELA[STATUS],SMALL(IF((MONTH(R_TABELA[DATA DE VENCIMENTO])=$C$2)*(YEAR(R_TABELA[DATA DE VENCIMENTO])=$C$3),ROW(R_TABELA[STATUS])-ROW(INDEX(R_TABELA[STATUS],1,1))+1),ROW(50:50))),"")</f>
        <v/>
      </c>
      <c r="E55" s="20" t="str">
        <f t="array" ref="E55">IFERROR(INDEX(R_TABELA[CATEGORIA],SMALL(IF((MONTH(R_TABELA[DATA DE VENCIMENTO])=$C$2)*(YEAR(R_TABELA[DATA DE VENCIMENTO])=$C$3),ROW(R_TABELA[CATEGORIA])-ROW(INDEX(R_TABELA[CATEGORIA],1,1))+1),ROW(50:50))),"")</f>
        <v/>
      </c>
      <c r="F55" s="22" t="str">
        <f t="array" ref="F55">IFERROR(INDEX(R_TABELA[DATA DE VENCIMENTO],SMALL(IF((MONTH(R_TABELA[DATA DE VENCIMENTO])=$C$2)*(YEAR(R_TABELA[DATA DE VENCIMENTO])=$C$3),ROW(R_TABELA[DATA DE VENCIMENTO])-ROW(INDEX(R_TABELA[DATA DE VENCIMENTO],1,1))+1),ROW(50:50))),"")</f>
        <v/>
      </c>
      <c r="G55" s="20" t="str">
        <f t="array" ref="G55">IFERROR(INDEX(R_TABELA[FORMA DE PAGAMENTO],SMALL(IF((MONTH(R_TABELA[DATA DE VENCIMENTO])=$C$2)*(YEAR(R_TABELA[DATA DE VENCIMENTO])=$C$3),ROW(R_TABELA[FORMA DE PAGAMENTO])-ROW(INDEX(R_TABELA[FORMA DE PAGAMENTO],1,1))+1),ROW(50:50))),"")</f>
        <v/>
      </c>
      <c r="H55" s="34" t="str">
        <f t="array" ref="H55">IFERROR(INDEX(R_TABELA[PARCELA],SMALL(IF((MONTH(R_TABELA[DATA DE VENCIMENTO])=$C$2)*(YEAR(R_TABELA[DATA DE VENCIMENTO])=$C$3),ROW(R_TABELA[PARCELA])-ROW(INDEX(R_TABELA[PARCELA],1,1))+1),ROW(50:50))),"")</f>
        <v/>
      </c>
      <c r="I55" s="20" t="str">
        <f t="array" ref="I55">IFERROR(INDEX(R_ENTRADA[DESCRIÇÃO],SMALL(IF((R_ENTRADA[MÊS]=$C$2)*(R_ENTRADA[ANO]=$C$3),ROW(R_ENTRADA[DESCRIÇÃO])-ROW(INDEX(R_ENTRADA[DESCRIÇÃO],1,1))+1),ROW(50:50))),"")</f>
        <v/>
      </c>
      <c r="J55" s="21" t="str">
        <f t="array" ref="J55">IFERROR(INDEX(R_ENTRADA[VALOR],SMALL(IF((R_ENTRADA[MÊS]=$C$2)*(R_ENTRADA[ANO]=$C$3),ROW(R_ENTRADA[VALOR])-ROW(INDEX(R_ENTRADA[VALOR],1,1))+1),ROW(50:50))),"")</f>
        <v/>
      </c>
    </row>
    <row r="56" spans="2:10" ht="15.75" thickTop="1" x14ac:dyDescent="0.25"/>
  </sheetData>
  <sheetProtection algorithmName="SHA-512" hashValue="rHWjBQR5Qqic9iItYVKaQP4eg7hzOXsWAsZiPyKZF0omAXyW/Rxf2qICdVJmT7R18/K7tUtdff9QbmcJkCoCtg==" saltValue="EkExKNYtiZ3w5hp17N3KlA==" spinCount="100000" sheet="1" objects="1" scenarios="1"/>
  <mergeCells count="4">
    <mergeCell ref="E2:G3"/>
    <mergeCell ref="D4:G4"/>
    <mergeCell ref="L16:L17"/>
    <mergeCell ref="M16:M17"/>
  </mergeCells>
  <conditionalFormatting sqref="M16:M17">
    <cfRule type="cellIs" dxfId="10" priority="1" operator="lessThan">
      <formula>0</formula>
    </cfRule>
    <cfRule type="cellIs" dxfId="9" priority="2" operator="lessThanOrEqual">
      <formula>$H$4</formula>
    </cfRule>
    <cfRule type="cellIs" dxfId="8" priority="3" operator="greaterThan">
      <formula>$H$4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3E2A-86CA-4231-B82B-405B67DE33BC}">
  <dimension ref="A1:I161"/>
  <sheetViews>
    <sheetView showGridLines="0"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bestFit="1" customWidth="1"/>
    <col min="2" max="2" width="13.5703125" style="1" bestFit="1" customWidth="1"/>
    <col min="3" max="3" width="14.5703125" style="2" bestFit="1" customWidth="1"/>
    <col min="4" max="4" width="18.7109375" style="2" bestFit="1" customWidth="1"/>
    <col min="5" max="5" width="25.42578125" style="2" customWidth="1"/>
    <col min="6" max="6" width="27.140625" style="2" customWidth="1"/>
    <col min="7" max="7" width="14" style="4" bestFit="1" customWidth="1"/>
    <col min="8" max="8" width="13" style="6" customWidth="1"/>
    <col min="9" max="9" width="30" style="2" bestFit="1" customWidth="1"/>
  </cols>
  <sheetData>
    <row r="1" spans="1:9" s="2" customFormat="1" ht="16.5" thickBot="1" x14ac:dyDescent="0.3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4" t="s">
        <v>8</v>
      </c>
    </row>
    <row r="2" spans="1:9" x14ac:dyDescent="0.25">
      <c r="E2" s="3"/>
    </row>
    <row r="3" spans="1:9" x14ac:dyDescent="0.25">
      <c r="E3" s="3"/>
    </row>
    <row r="4" spans="1:9" x14ac:dyDescent="0.25">
      <c r="E4" s="3"/>
    </row>
    <row r="5" spans="1:9" x14ac:dyDescent="0.25">
      <c r="E5" s="3"/>
    </row>
    <row r="6" spans="1:9" x14ac:dyDescent="0.25">
      <c r="E6" s="3"/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9" x14ac:dyDescent="0.25">
      <c r="E81" s="3"/>
    </row>
    <row r="82" spans="5:9" x14ac:dyDescent="0.25">
      <c r="E82" s="3"/>
    </row>
    <row r="83" spans="5:9" x14ac:dyDescent="0.25">
      <c r="E83" s="3"/>
    </row>
    <row r="84" spans="5:9" x14ac:dyDescent="0.25">
      <c r="E84" s="3"/>
    </row>
    <row r="85" spans="5:9" x14ac:dyDescent="0.25">
      <c r="E85" s="3"/>
    </row>
    <row r="86" spans="5:9" x14ac:dyDescent="0.25">
      <c r="E86" s="3"/>
    </row>
    <row r="87" spans="5:9" x14ac:dyDescent="0.25">
      <c r="E87" s="3"/>
    </row>
    <row r="88" spans="5:9" x14ac:dyDescent="0.25">
      <c r="E88" s="3"/>
    </row>
    <row r="89" spans="5:9" x14ac:dyDescent="0.25">
      <c r="E89" s="3"/>
    </row>
    <row r="90" spans="5:9" x14ac:dyDescent="0.25">
      <c r="E90" s="3"/>
    </row>
    <row r="91" spans="5:9" x14ac:dyDescent="0.25">
      <c r="E91" s="3"/>
    </row>
    <row r="92" spans="5:9" x14ac:dyDescent="0.25">
      <c r="E92" s="3"/>
    </row>
    <row r="93" spans="5:9" x14ac:dyDescent="0.25">
      <c r="E93" s="3"/>
      <c r="I93" s="7"/>
    </row>
    <row r="94" spans="5:9" x14ac:dyDescent="0.25">
      <c r="E94" s="3"/>
    </row>
    <row r="95" spans="5:9" x14ac:dyDescent="0.25">
      <c r="E95" s="3"/>
    </row>
    <row r="96" spans="5:9" x14ac:dyDescent="0.25">
      <c r="E96" s="3"/>
    </row>
    <row r="97" spans="5:9" x14ac:dyDescent="0.25">
      <c r="E97" s="3"/>
    </row>
    <row r="98" spans="5:9" x14ac:dyDescent="0.25">
      <c r="E98" s="3"/>
    </row>
    <row r="99" spans="5:9" x14ac:dyDescent="0.25">
      <c r="E99" s="3"/>
    </row>
    <row r="100" spans="5:9" x14ac:dyDescent="0.25">
      <c r="E100" s="3"/>
    </row>
    <row r="101" spans="5:9" x14ac:dyDescent="0.25">
      <c r="E101" s="3"/>
    </row>
    <row r="102" spans="5:9" x14ac:dyDescent="0.25">
      <c r="E102" s="3"/>
      <c r="I102" s="7"/>
    </row>
    <row r="103" spans="5:9" x14ac:dyDescent="0.25">
      <c r="E103" s="3"/>
    </row>
    <row r="104" spans="5:9" x14ac:dyDescent="0.25">
      <c r="E104" s="3"/>
    </row>
    <row r="105" spans="5:9" x14ac:dyDescent="0.25">
      <c r="E105" s="3"/>
    </row>
    <row r="106" spans="5:9" x14ac:dyDescent="0.25">
      <c r="E106" s="3"/>
    </row>
    <row r="107" spans="5:9" x14ac:dyDescent="0.25">
      <c r="E107" s="3"/>
    </row>
    <row r="108" spans="5:9" x14ac:dyDescent="0.25">
      <c r="E108" s="3"/>
    </row>
    <row r="109" spans="5:9" x14ac:dyDescent="0.25">
      <c r="E109" s="3"/>
    </row>
    <row r="110" spans="5:9" x14ac:dyDescent="0.25">
      <c r="E110" s="3"/>
    </row>
    <row r="111" spans="5:9" x14ac:dyDescent="0.25">
      <c r="E111" s="3"/>
    </row>
    <row r="112" spans="5:9" x14ac:dyDescent="0.25">
      <c r="E112" s="3"/>
      <c r="I112" s="7"/>
    </row>
    <row r="113" spans="5:9" x14ac:dyDescent="0.25">
      <c r="E113" s="3"/>
    </row>
    <row r="114" spans="5:9" x14ac:dyDescent="0.25">
      <c r="E114" s="3"/>
    </row>
    <row r="115" spans="5:9" x14ac:dyDescent="0.25">
      <c r="E115" s="3"/>
    </row>
    <row r="116" spans="5:9" x14ac:dyDescent="0.25">
      <c r="E116" s="3"/>
    </row>
    <row r="117" spans="5:9" x14ac:dyDescent="0.25">
      <c r="E117" s="3"/>
    </row>
    <row r="118" spans="5:9" x14ac:dyDescent="0.25">
      <c r="E118" s="3"/>
    </row>
    <row r="119" spans="5:9" x14ac:dyDescent="0.25">
      <c r="E119" s="3"/>
    </row>
    <row r="120" spans="5:9" x14ac:dyDescent="0.25">
      <c r="E120" s="3"/>
    </row>
    <row r="121" spans="5:9" x14ac:dyDescent="0.25">
      <c r="E121" s="3"/>
      <c r="I121" s="7"/>
    </row>
    <row r="122" spans="5:9" x14ac:dyDescent="0.25">
      <c r="E122" s="3"/>
    </row>
    <row r="123" spans="5:9" x14ac:dyDescent="0.25">
      <c r="E123" s="3"/>
    </row>
    <row r="124" spans="5:9" x14ac:dyDescent="0.25">
      <c r="E124" s="3"/>
    </row>
    <row r="125" spans="5:9" x14ac:dyDescent="0.25">
      <c r="E125" s="3"/>
      <c r="F125" s="5"/>
    </row>
    <row r="126" spans="5:9" x14ac:dyDescent="0.25">
      <c r="E126" s="3"/>
    </row>
    <row r="127" spans="5:9" x14ac:dyDescent="0.25">
      <c r="E127" s="3"/>
    </row>
    <row r="128" spans="5:9" x14ac:dyDescent="0.25">
      <c r="E128" s="3"/>
    </row>
    <row r="129" spans="5:9" x14ac:dyDescent="0.25">
      <c r="E129" s="3"/>
    </row>
    <row r="130" spans="5:9" x14ac:dyDescent="0.25">
      <c r="E130" s="3"/>
    </row>
    <row r="131" spans="5:9" x14ac:dyDescent="0.25">
      <c r="E131" s="3"/>
    </row>
    <row r="132" spans="5:9" x14ac:dyDescent="0.25">
      <c r="E132" s="3"/>
      <c r="I132" s="7"/>
    </row>
    <row r="133" spans="5:9" x14ac:dyDescent="0.25">
      <c r="E133" s="3"/>
    </row>
    <row r="134" spans="5:9" x14ac:dyDescent="0.25">
      <c r="E134" s="3"/>
    </row>
    <row r="135" spans="5:9" x14ac:dyDescent="0.25">
      <c r="E135" s="3"/>
    </row>
    <row r="136" spans="5:9" x14ac:dyDescent="0.25">
      <c r="E136" s="3"/>
    </row>
    <row r="137" spans="5:9" x14ac:dyDescent="0.25">
      <c r="E137" s="3"/>
    </row>
    <row r="138" spans="5:9" x14ac:dyDescent="0.25">
      <c r="E138" s="3"/>
    </row>
    <row r="139" spans="5:9" x14ac:dyDescent="0.25">
      <c r="E139" s="3"/>
    </row>
    <row r="140" spans="5:9" x14ac:dyDescent="0.25">
      <c r="E140" s="3"/>
    </row>
    <row r="141" spans="5:9" x14ac:dyDescent="0.25">
      <c r="E141" s="3"/>
      <c r="I141" s="7"/>
    </row>
    <row r="142" spans="5:9" x14ac:dyDescent="0.25">
      <c r="E142" s="3"/>
    </row>
    <row r="143" spans="5:9" x14ac:dyDescent="0.25">
      <c r="E143" s="3"/>
    </row>
    <row r="144" spans="5:9" x14ac:dyDescent="0.25">
      <c r="E144" s="3"/>
    </row>
    <row r="145" spans="5:9" x14ac:dyDescent="0.25">
      <c r="E145" s="3"/>
    </row>
    <row r="146" spans="5:9" x14ac:dyDescent="0.25">
      <c r="E146" s="3"/>
    </row>
    <row r="147" spans="5:9" x14ac:dyDescent="0.25">
      <c r="E147" s="3"/>
    </row>
    <row r="148" spans="5:9" x14ac:dyDescent="0.25">
      <c r="E148" s="3"/>
    </row>
    <row r="149" spans="5:9" x14ac:dyDescent="0.25">
      <c r="E149" s="3"/>
    </row>
    <row r="150" spans="5:9" x14ac:dyDescent="0.25">
      <c r="E150" s="3"/>
    </row>
    <row r="151" spans="5:9" x14ac:dyDescent="0.25">
      <c r="E151" s="3"/>
      <c r="I151" s="7"/>
    </row>
    <row r="152" spans="5:9" x14ac:dyDescent="0.25">
      <c r="E152" s="3"/>
    </row>
    <row r="153" spans="5:9" x14ac:dyDescent="0.25">
      <c r="E153" s="3"/>
    </row>
    <row r="154" spans="5:9" x14ac:dyDescent="0.25">
      <c r="E154" s="3"/>
    </row>
    <row r="155" spans="5:9" x14ac:dyDescent="0.25">
      <c r="E155" s="3"/>
    </row>
    <row r="156" spans="5:9" x14ac:dyDescent="0.25">
      <c r="E156" s="3"/>
    </row>
    <row r="157" spans="5:9" x14ac:dyDescent="0.25">
      <c r="E157" s="3"/>
    </row>
    <row r="158" spans="5:9" x14ac:dyDescent="0.25">
      <c r="E158" s="3"/>
    </row>
    <row r="159" spans="5:9" x14ac:dyDescent="0.25">
      <c r="E159" s="3"/>
    </row>
    <row r="160" spans="5:9" x14ac:dyDescent="0.25">
      <c r="E160" s="3"/>
    </row>
    <row r="161" spans="5:5" x14ac:dyDescent="0.25">
      <c r="E161" s="3"/>
    </row>
  </sheetData>
  <phoneticPr fontId="7" type="noConversion"/>
  <conditionalFormatting sqref="C1:C161">
    <cfRule type="cellIs" dxfId="7" priority="1" operator="equal">
      <formula>"INVESTIMENTO"</formula>
    </cfRule>
  </conditionalFormatting>
  <conditionalFormatting sqref="C2:C161">
    <cfRule type="cellIs" dxfId="6" priority="2" operator="equal">
      <formula>"PARCELADO"</formula>
    </cfRule>
    <cfRule type="cellIs" dxfId="5" priority="3" operator="equal">
      <formula>"PENDENTE"</formula>
    </cfRule>
    <cfRule type="cellIs" dxfId="4" priority="4" operator="equal">
      <formula>"PAGO"</formula>
    </cfRule>
  </conditionalFormatting>
  <conditionalFormatting sqref="C162:C1048576">
    <cfRule type="cellIs" dxfId="3" priority="5" operator="equal">
      <formula>"INVESTIMENTO"</formula>
    </cfRule>
    <cfRule type="cellIs" dxfId="2" priority="6" operator="equal">
      <formula>"PARCELADO"</formula>
    </cfRule>
    <cfRule type="cellIs" dxfId="1" priority="7" operator="equal">
      <formula>"PENDENTE"</formula>
    </cfRule>
    <cfRule type="cellIs" dxfId="0" priority="8" operator="equal">
      <formula>"PAGO"</formula>
    </cfRule>
  </conditionalFormatting>
  <dataValidations count="2">
    <dataValidation type="list" allowBlank="1" showInputMessage="1" showErrorMessage="1" sqref="C162:C1048576" xr:uid="{8F5598F2-1887-4907-A141-5ACA1B7011F5}">
      <formula1>"PAGO,PENDENTE,PARCELADO,INVESTIMENTO"</formula1>
    </dataValidation>
    <dataValidation type="list" allowBlank="1" showInputMessage="1" showErrorMessage="1" sqref="C2:C161" xr:uid="{2922D9E2-37F4-49CA-A6CF-FFA4850A6792}">
      <formula1>"PAGO,PENDENTE"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D7FE-CD27-49EB-BAB1-5AA613EEF804}">
  <dimension ref="A1:D1"/>
  <sheetViews>
    <sheetView showGridLines="0" workbookViewId="0">
      <selection activeCell="A2" sqref="A2:D7"/>
    </sheetView>
  </sheetViews>
  <sheetFormatPr defaultRowHeight="15" x14ac:dyDescent="0.25"/>
  <cols>
    <col min="1" max="1" width="11.85546875" style="2" customWidth="1"/>
    <col min="2" max="2" width="10.28515625" style="2" customWidth="1"/>
    <col min="3" max="3" width="18.42578125" style="2" customWidth="1"/>
    <col min="4" max="4" width="12.140625" style="8" bestFit="1" customWidth="1"/>
    <col min="5" max="16384" width="9.140625" style="2"/>
  </cols>
  <sheetData>
    <row r="1" spans="1:4" x14ac:dyDescent="0.25">
      <c r="A1" s="2" t="s">
        <v>11</v>
      </c>
      <c r="B1" s="2" t="s">
        <v>12</v>
      </c>
      <c r="C1" s="2" t="s">
        <v>0</v>
      </c>
      <c r="D1" s="8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CONSULTA</vt:lpstr>
      <vt:lpstr>LANÇAMENTOS</vt:lpstr>
      <vt:lpstr>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resende</dc:creator>
  <cp:lastModifiedBy>jean resende</cp:lastModifiedBy>
  <dcterms:created xsi:type="dcterms:W3CDTF">2025-05-10T23:35:51Z</dcterms:created>
  <dcterms:modified xsi:type="dcterms:W3CDTF">2025-08-17T17:02:33Z</dcterms:modified>
</cp:coreProperties>
</file>