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iquidaciones\"/>
    </mc:Choice>
  </mc:AlternateContent>
  <xr:revisionPtr revIDLastSave="0" documentId="8_{37527EC3-6141-44A2-ADDC-69D8433B25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NYX" sheetId="17" r:id="rId1"/>
  </sheets>
  <definedNames>
    <definedName name="_xlnm._FilterDatabase" localSheetId="0" hidden="1">ONYX!$A$3:$AD$3</definedName>
    <definedName name="COMISIONES" localSheetId="0">#REF!</definedName>
    <definedName name="COMISIONES">#REF!</definedName>
    <definedName name="pagado" localSheetId="0">#REF!</definedName>
    <definedName name="pagado">#REF!</definedName>
    <definedName name="todo" localSheetId="0">#REF!</definedName>
    <definedName name="todo">#REF!</definedName>
    <definedName name="VEND" localSheetId="0">#REF!</definedName>
    <definedName name="VEN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9" i="17" l="1"/>
  <c r="P166" i="17" s="1"/>
  <c r="T166" i="17" s="1"/>
  <c r="P135" i="17" l="1"/>
  <c r="Q135" i="17" s="1"/>
  <c r="P107" i="17"/>
  <c r="T107" i="17" s="1"/>
  <c r="P5" i="17"/>
  <c r="Q5" i="17" s="1"/>
  <c r="P13" i="17"/>
  <c r="Q13" i="17" s="1"/>
  <c r="P21" i="17"/>
  <c r="Q21" i="17" s="1"/>
  <c r="P32" i="17"/>
  <c r="P42" i="17"/>
  <c r="T42" i="17" s="1"/>
  <c r="P54" i="17"/>
  <c r="T54" i="17" s="1"/>
  <c r="P69" i="17"/>
  <c r="R69" i="17" s="1"/>
  <c r="P83" i="17"/>
  <c r="T83" i="17" s="1"/>
  <c r="P111" i="17"/>
  <c r="T111" i="17" s="1"/>
  <c r="P136" i="17"/>
  <c r="T136" i="17" s="1"/>
  <c r="P11" i="17"/>
  <c r="P127" i="17"/>
  <c r="Q127" i="17" s="1"/>
  <c r="P12" i="17"/>
  <c r="Q12" i="17" s="1"/>
  <c r="P53" i="17"/>
  <c r="R53" i="17" s="1"/>
  <c r="P6" i="17"/>
  <c r="Q6" i="17" s="1"/>
  <c r="P14" i="17"/>
  <c r="Q14" i="17" s="1"/>
  <c r="P22" i="17"/>
  <c r="Q22" i="17" s="1"/>
  <c r="P43" i="17"/>
  <c r="T43" i="17" s="1"/>
  <c r="P57" i="17"/>
  <c r="R57" i="17" s="1"/>
  <c r="P70" i="17"/>
  <c r="T70" i="17" s="1"/>
  <c r="P85" i="17"/>
  <c r="T85" i="17" s="1"/>
  <c r="P118" i="17"/>
  <c r="R118" i="17" s="1"/>
  <c r="P139" i="17"/>
  <c r="P51" i="17"/>
  <c r="R51" i="17" s="1"/>
  <c r="P4" i="17"/>
  <c r="Q4" i="17" s="1"/>
  <c r="P31" i="17"/>
  <c r="P7" i="17"/>
  <c r="P15" i="17"/>
  <c r="R15" i="17" s="1"/>
  <c r="P24" i="17"/>
  <c r="Q24" i="17" s="1"/>
  <c r="P34" i="17"/>
  <c r="P44" i="17"/>
  <c r="T44" i="17" s="1"/>
  <c r="P59" i="17"/>
  <c r="R59" i="17" s="1"/>
  <c r="P71" i="17"/>
  <c r="R71" i="17" s="1"/>
  <c r="P86" i="17"/>
  <c r="T86" i="17" s="1"/>
  <c r="P119" i="17"/>
  <c r="P147" i="17"/>
  <c r="R147" i="17" s="1"/>
  <c r="P39" i="17"/>
  <c r="T39" i="17" s="1"/>
  <c r="P65" i="17"/>
  <c r="R65" i="17" s="1"/>
  <c r="P81" i="17"/>
  <c r="Q81" i="17" s="1"/>
  <c r="P8" i="17"/>
  <c r="Q8" i="17" s="1"/>
  <c r="P16" i="17"/>
  <c r="Q16" i="17" s="1"/>
  <c r="P26" i="17"/>
  <c r="Q26" i="17" s="1"/>
  <c r="P35" i="17"/>
  <c r="T35" i="17" s="1"/>
  <c r="P46" i="17"/>
  <c r="T46" i="17" s="1"/>
  <c r="P60" i="17"/>
  <c r="T60" i="17" s="1"/>
  <c r="P73" i="17"/>
  <c r="R73" i="17" s="1"/>
  <c r="P88" i="17"/>
  <c r="T88" i="17" s="1"/>
  <c r="P123" i="17"/>
  <c r="P148" i="17"/>
  <c r="P30" i="17"/>
  <c r="Q30" i="17" s="1"/>
  <c r="P80" i="17"/>
  <c r="T80" i="17" s="1"/>
  <c r="P68" i="17"/>
  <c r="T68" i="17" s="1"/>
  <c r="P9" i="17"/>
  <c r="Q9" i="17" s="1"/>
  <c r="P17" i="17"/>
  <c r="Q17" i="17" s="1"/>
  <c r="P27" i="17"/>
  <c r="P36" i="17"/>
  <c r="T36" i="17" s="1"/>
  <c r="P48" i="17"/>
  <c r="T48" i="17" s="1"/>
  <c r="P63" i="17"/>
  <c r="R63" i="17" s="1"/>
  <c r="P75" i="17"/>
  <c r="R75" i="17" s="1"/>
  <c r="P90" i="17"/>
  <c r="T90" i="17" s="1"/>
  <c r="P125" i="17"/>
  <c r="Q125" i="17" s="1"/>
  <c r="P155" i="17"/>
  <c r="P19" i="17"/>
  <c r="P99" i="17"/>
  <c r="T99" i="17" s="1"/>
  <c r="P20" i="17"/>
  <c r="Q20" i="17" s="1"/>
  <c r="P40" i="17"/>
  <c r="T40" i="17" s="1"/>
  <c r="P10" i="17"/>
  <c r="Q10" i="17" s="1"/>
  <c r="P18" i="17"/>
  <c r="Q18" i="17" s="1"/>
  <c r="P29" i="17"/>
  <c r="Q29" i="17" s="1"/>
  <c r="P38" i="17"/>
  <c r="T38" i="17" s="1"/>
  <c r="P50" i="17"/>
  <c r="T50" i="17" s="1"/>
  <c r="P64" i="17"/>
  <c r="T64" i="17" s="1"/>
  <c r="P76" i="17"/>
  <c r="T76" i="17" s="1"/>
  <c r="P91" i="17"/>
  <c r="T91" i="17" s="1"/>
  <c r="P126" i="17"/>
  <c r="R126" i="17" s="1"/>
  <c r="P160" i="17"/>
  <c r="T160" i="17" s="1"/>
  <c r="T9" i="17"/>
  <c r="T16" i="17"/>
  <c r="P47" i="17"/>
  <c r="T47" i="17" s="1"/>
  <c r="P52" i="17"/>
  <c r="T52" i="17" s="1"/>
  <c r="P55" i="17"/>
  <c r="R55" i="17" s="1"/>
  <c r="P62" i="17"/>
  <c r="T62" i="17" s="1"/>
  <c r="P67" i="17"/>
  <c r="R67" i="17" s="1"/>
  <c r="R70" i="17"/>
  <c r="P74" i="17"/>
  <c r="R74" i="17" s="1"/>
  <c r="P78" i="17"/>
  <c r="T78" i="17" s="1"/>
  <c r="P84" i="17"/>
  <c r="T84" i="17" s="1"/>
  <c r="P87" i="17"/>
  <c r="T87" i="17" s="1"/>
  <c r="P95" i="17"/>
  <c r="T95" i="17" s="1"/>
  <c r="P115" i="17"/>
  <c r="R115" i="17" s="1"/>
  <c r="P124" i="17"/>
  <c r="R124" i="17" s="1"/>
  <c r="P128" i="17"/>
  <c r="T128" i="17" s="1"/>
  <c r="P143" i="17"/>
  <c r="Q143" i="17" s="1"/>
  <c r="P159" i="17"/>
  <c r="Q159" i="17" s="1"/>
  <c r="T71" i="17"/>
  <c r="P167" i="17"/>
  <c r="Q167" i="17" s="1"/>
  <c r="R86" i="17"/>
  <c r="T57" i="17"/>
  <c r="T5" i="17"/>
  <c r="R20" i="17"/>
  <c r="S20" i="17" s="1"/>
  <c r="U20" i="17" s="1"/>
  <c r="P23" i="17"/>
  <c r="P25" i="17"/>
  <c r="Q25" i="17" s="1"/>
  <c r="P28" i="17"/>
  <c r="R30" i="17"/>
  <c r="S30" i="17" s="1"/>
  <c r="P33" i="17"/>
  <c r="Q33" i="17" s="1"/>
  <c r="P37" i="17"/>
  <c r="T37" i="17" s="1"/>
  <c r="P41" i="17"/>
  <c r="T41" i="17" s="1"/>
  <c r="P45" i="17"/>
  <c r="T45" i="17" s="1"/>
  <c r="P49" i="17"/>
  <c r="T49" i="17" s="1"/>
  <c r="Q52" i="17"/>
  <c r="T53" i="17"/>
  <c r="P56" i="17"/>
  <c r="T56" i="17" s="1"/>
  <c r="P58" i="17"/>
  <c r="Q58" i="17" s="1"/>
  <c r="P61" i="17"/>
  <c r="R62" i="17"/>
  <c r="P66" i="17"/>
  <c r="P72" i="17"/>
  <c r="T72" i="17" s="1"/>
  <c r="P77" i="17"/>
  <c r="R77" i="17" s="1"/>
  <c r="P79" i="17"/>
  <c r="P82" i="17"/>
  <c r="Q83" i="17"/>
  <c r="Q86" i="17"/>
  <c r="P89" i="17"/>
  <c r="P93" i="17"/>
  <c r="R93" i="17" s="1"/>
  <c r="P103" i="17"/>
  <c r="T103" i="17" s="1"/>
  <c r="P116" i="17"/>
  <c r="P120" i="17"/>
  <c r="R120" i="17" s="1"/>
  <c r="T125" i="17"/>
  <c r="P132" i="17"/>
  <c r="T132" i="17" s="1"/>
  <c r="P140" i="17"/>
  <c r="R140" i="17" s="1"/>
  <c r="P152" i="17"/>
  <c r="T152" i="17" s="1"/>
  <c r="P164" i="17"/>
  <c r="Q164" i="17" s="1"/>
  <c r="R52" i="17"/>
  <c r="T20" i="17"/>
  <c r="T13" i="17"/>
  <c r="R16" i="17"/>
  <c r="R24" i="17"/>
  <c r="S24" i="17" s="1"/>
  <c r="R26" i="17"/>
  <c r="S26" i="17" s="1"/>
  <c r="R54" i="17"/>
  <c r="Q57" i="17"/>
  <c r="S57" i="17" s="1"/>
  <c r="T75" i="17"/>
  <c r="T118" i="17"/>
  <c r="R4" i="17"/>
  <c r="S4" i="17" s="1"/>
  <c r="R8" i="17"/>
  <c r="S8" i="17" s="1"/>
  <c r="U8" i="17" s="1"/>
  <c r="R12" i="17"/>
  <c r="S12" i="17" s="1"/>
  <c r="Q51" i="17"/>
  <c r="S51" i="17" s="1"/>
  <c r="Q73" i="17"/>
  <c r="S73" i="17" s="1"/>
  <c r="T17" i="17"/>
  <c r="T21" i="17"/>
  <c r="R28" i="17"/>
  <c r="R32" i="17"/>
  <c r="R36" i="17"/>
  <c r="R38" i="17"/>
  <c r="R40" i="17"/>
  <c r="R42" i="17"/>
  <c r="R44" i="17"/>
  <c r="R48" i="17"/>
  <c r="R50" i="17"/>
  <c r="Q54" i="17"/>
  <c r="S54" i="17" s="1"/>
  <c r="U54" i="17" s="1"/>
  <c r="T55" i="17"/>
  <c r="T59" i="17"/>
  <c r="T63" i="17"/>
  <c r="Q67" i="17"/>
  <c r="S67" i="17" s="1"/>
  <c r="Q71" i="17"/>
  <c r="S71" i="17" s="1"/>
  <c r="U71" i="17" s="1"/>
  <c r="R72" i="17"/>
  <c r="Q75" i="17"/>
  <c r="S75" i="17" s="1"/>
  <c r="U75" i="17" s="1"/>
  <c r="R76" i="17"/>
  <c r="Q79" i="17"/>
  <c r="R80" i="17"/>
  <c r="R84" i="17"/>
  <c r="Q87" i="17"/>
  <c r="R90" i="17"/>
  <c r="P97" i="17"/>
  <c r="R97" i="17" s="1"/>
  <c r="P101" i="17"/>
  <c r="R101" i="17" s="1"/>
  <c r="P105" i="17"/>
  <c r="P109" i="17"/>
  <c r="R109" i="17" s="1"/>
  <c r="P112" i="17"/>
  <c r="R112" i="17" s="1"/>
  <c r="P117" i="17"/>
  <c r="Q118" i="17"/>
  <c r="R125" i="17"/>
  <c r="S125" i="17" s="1"/>
  <c r="T126" i="17"/>
  <c r="P131" i="17"/>
  <c r="R131" i="17" s="1"/>
  <c r="R136" i="17"/>
  <c r="P144" i="17"/>
  <c r="Q144" i="17" s="1"/>
  <c r="P151" i="17"/>
  <c r="Q151" i="17" s="1"/>
  <c r="P156" i="17"/>
  <c r="Q156" i="17" s="1"/>
  <c r="P163" i="17"/>
  <c r="R163" i="17" s="1"/>
  <c r="R152" i="17"/>
  <c r="Q56" i="17"/>
  <c r="Q60" i="17"/>
  <c r="Q64" i="17"/>
  <c r="Q65" i="17"/>
  <c r="S65" i="17" s="1"/>
  <c r="Q69" i="17"/>
  <c r="S69" i="17" s="1"/>
  <c r="Q77" i="17"/>
  <c r="S77" i="17" s="1"/>
  <c r="Q88" i="17"/>
  <c r="T4" i="17"/>
  <c r="R6" i="17"/>
  <c r="S6" i="17" s="1"/>
  <c r="T8" i="17"/>
  <c r="R10" i="17"/>
  <c r="S10" i="17" s="1"/>
  <c r="T12" i="17"/>
  <c r="T29" i="17"/>
  <c r="T33" i="17"/>
  <c r="T51" i="17"/>
  <c r="Q55" i="17"/>
  <c r="S55" i="17" s="1"/>
  <c r="U55" i="17" s="1"/>
  <c r="R56" i="17"/>
  <c r="Q59" i="17"/>
  <c r="S59" i="17" s="1"/>
  <c r="R60" i="17"/>
  <c r="Q63" i="17"/>
  <c r="S63" i="17" s="1"/>
  <c r="U63" i="17" s="1"/>
  <c r="R64" i="17"/>
  <c r="T65" i="17"/>
  <c r="Q68" i="17"/>
  <c r="T69" i="17"/>
  <c r="Q72" i="17"/>
  <c r="S72" i="17" s="1"/>
  <c r="U72" i="17" s="1"/>
  <c r="T73" i="17"/>
  <c r="Q76" i="17"/>
  <c r="Q80" i="17"/>
  <c r="S80" i="17" s="1"/>
  <c r="U80" i="17" s="1"/>
  <c r="Q84" i="17"/>
  <c r="Q85" i="17"/>
  <c r="R88" i="17"/>
  <c r="Q91" i="17"/>
  <c r="Q99" i="17"/>
  <c r="Q107" i="17"/>
  <c r="Q111" i="17"/>
  <c r="Q126" i="17"/>
  <c r="S126" i="17" s="1"/>
  <c r="R160" i="17"/>
  <c r="T164" i="17"/>
  <c r="Q7" i="17"/>
  <c r="T7" i="17"/>
  <c r="R7" i="17"/>
  <c r="Q11" i="17"/>
  <c r="T11" i="17"/>
  <c r="R11" i="17"/>
  <c r="Q23" i="17"/>
  <c r="T23" i="17"/>
  <c r="R23" i="17"/>
  <c r="Q27" i="17"/>
  <c r="T27" i="17"/>
  <c r="R27" i="17"/>
  <c r="Q31" i="17"/>
  <c r="T31" i="17"/>
  <c r="R31" i="17"/>
  <c r="Q19" i="17"/>
  <c r="T19" i="17"/>
  <c r="R19" i="17"/>
  <c r="Q116" i="17"/>
  <c r="T116" i="17"/>
  <c r="R116" i="17"/>
  <c r="R5" i="17"/>
  <c r="S5" i="17" s="1"/>
  <c r="U5" i="17" s="1"/>
  <c r="T6" i="17"/>
  <c r="R9" i="17"/>
  <c r="S9" i="17" s="1"/>
  <c r="U9" i="17" s="1"/>
  <c r="T10" i="17"/>
  <c r="R13" i="17"/>
  <c r="S13" i="17" s="1"/>
  <c r="U13" i="17" s="1"/>
  <c r="T14" i="17"/>
  <c r="S16" i="17"/>
  <c r="U16" i="17" s="1"/>
  <c r="R17" i="17"/>
  <c r="S17" i="17" s="1"/>
  <c r="R21" i="17"/>
  <c r="T22" i="17"/>
  <c r="T26" i="17"/>
  <c r="R29" i="17"/>
  <c r="S29" i="17" s="1"/>
  <c r="T30" i="17"/>
  <c r="R33" i="17"/>
  <c r="S33" i="17" s="1"/>
  <c r="U33" i="17" s="1"/>
  <c r="R35" i="17"/>
  <c r="Q35" i="17"/>
  <c r="R39" i="17"/>
  <c r="Q39" i="17"/>
  <c r="Q41" i="17"/>
  <c r="R43" i="17"/>
  <c r="Q43" i="17"/>
  <c r="Q47" i="17"/>
  <c r="Q49" i="17"/>
  <c r="T34" i="17"/>
  <c r="Q34" i="17"/>
  <c r="Q155" i="17"/>
  <c r="R155" i="17"/>
  <c r="T155" i="17"/>
  <c r="R14" i="17"/>
  <c r="S14" i="17" s="1"/>
  <c r="U14" i="17" s="1"/>
  <c r="S21" i="17"/>
  <c r="U21" i="17" s="1"/>
  <c r="R22" i="17"/>
  <c r="S22" i="17" s="1"/>
  <c r="R34" i="17"/>
  <c r="Q123" i="17"/>
  <c r="R123" i="17"/>
  <c r="T123" i="17"/>
  <c r="Q36" i="17"/>
  <c r="Q38" i="17"/>
  <c r="Q40" i="17"/>
  <c r="Q42" i="17"/>
  <c r="Q44" i="17"/>
  <c r="Q48" i="17"/>
  <c r="Q50" i="17"/>
  <c r="Q112" i="17"/>
  <c r="S112" i="17" s="1"/>
  <c r="S118" i="17"/>
  <c r="T120" i="17"/>
  <c r="T131" i="17"/>
  <c r="Q140" i="17"/>
  <c r="T140" i="17"/>
  <c r="T163" i="17"/>
  <c r="T81" i="17"/>
  <c r="R81" i="17"/>
  <c r="S81" i="17" s="1"/>
  <c r="Q119" i="17"/>
  <c r="T119" i="17"/>
  <c r="R119" i="17"/>
  <c r="Q115" i="17"/>
  <c r="Q139" i="17"/>
  <c r="R139" i="17"/>
  <c r="T139" i="17"/>
  <c r="R148" i="17"/>
  <c r="Q148" i="17"/>
  <c r="T148" i="17"/>
  <c r="Q166" i="17"/>
  <c r="R166" i="17"/>
  <c r="R83" i="17"/>
  <c r="R85" i="17"/>
  <c r="R87" i="17"/>
  <c r="S87" i="17" s="1"/>
  <c r="U87" i="17" s="1"/>
  <c r="R89" i="17"/>
  <c r="R91" i="17"/>
  <c r="P92" i="17"/>
  <c r="P94" i="17"/>
  <c r="R95" i="17"/>
  <c r="P96" i="17"/>
  <c r="P98" i="17"/>
  <c r="R99" i="17"/>
  <c r="S99" i="17" s="1"/>
  <c r="U99" i="17" s="1"/>
  <c r="P100" i="17"/>
  <c r="P102" i="17"/>
  <c r="P104" i="17"/>
  <c r="R105" i="17"/>
  <c r="P106" i="17"/>
  <c r="R107" i="17"/>
  <c r="P108" i="17"/>
  <c r="P110" i="17"/>
  <c r="R111" i="17"/>
  <c r="P113" i="17"/>
  <c r="P114" i="17"/>
  <c r="P121" i="17"/>
  <c r="P122" i="17"/>
  <c r="P129" i="17"/>
  <c r="P130" i="17"/>
  <c r="R135" i="17"/>
  <c r="S135" i="17" s="1"/>
  <c r="Q136" i="17"/>
  <c r="S136" i="17" s="1"/>
  <c r="U136" i="17" s="1"/>
  <c r="P137" i="17"/>
  <c r="P138" i="17"/>
  <c r="R143" i="17"/>
  <c r="S143" i="17" s="1"/>
  <c r="P145" i="17"/>
  <c r="P146" i="17"/>
  <c r="P153" i="17"/>
  <c r="P154" i="17"/>
  <c r="R159" i="17"/>
  <c r="S159" i="17" s="1"/>
  <c r="P161" i="17"/>
  <c r="P162" i="17"/>
  <c r="R167" i="17"/>
  <c r="S167" i="17" s="1"/>
  <c r="T127" i="17"/>
  <c r="P133" i="17"/>
  <c r="P134" i="17"/>
  <c r="T135" i="17"/>
  <c r="P141" i="17"/>
  <c r="P142" i="17"/>
  <c r="T143" i="17"/>
  <c r="P149" i="17"/>
  <c r="P150" i="17"/>
  <c r="P157" i="17"/>
  <c r="P158" i="17"/>
  <c r="T159" i="17"/>
  <c r="P165" i="17"/>
  <c r="T167" i="17"/>
  <c r="Q147" i="17" l="1"/>
  <c r="T18" i="17"/>
  <c r="T15" i="17"/>
  <c r="Q15" i="17"/>
  <c r="Q90" i="17"/>
  <c r="R18" i="17"/>
  <c r="S18" i="17" s="1"/>
  <c r="U18" i="17" s="1"/>
  <c r="U24" i="17"/>
  <c r="S32" i="17"/>
  <c r="U32" i="17" s="1"/>
  <c r="Q128" i="17"/>
  <c r="R128" i="17"/>
  <c r="R68" i="17"/>
  <c r="T24" i="17"/>
  <c r="Q32" i="17"/>
  <c r="T32" i="17"/>
  <c r="R127" i="17"/>
  <c r="S127" i="17" s="1"/>
  <c r="U69" i="17"/>
  <c r="R46" i="17"/>
  <c r="Q160" i="17"/>
  <c r="T147" i="17"/>
  <c r="U10" i="17"/>
  <c r="Q46" i="17"/>
  <c r="S46" i="17" s="1"/>
  <c r="U46" i="17" s="1"/>
  <c r="Q70" i="17"/>
  <c r="S70" i="17" s="1"/>
  <c r="U70" i="17" s="1"/>
  <c r="Q53" i="17"/>
  <c r="S53" i="17" s="1"/>
  <c r="U53" i="17" s="1"/>
  <c r="T124" i="17"/>
  <c r="Q131" i="17"/>
  <c r="R47" i="17"/>
  <c r="S47" i="17" s="1"/>
  <c r="U47" i="17" s="1"/>
  <c r="U29" i="17"/>
  <c r="T115" i="17"/>
  <c r="Q124" i="17"/>
  <c r="S48" i="17"/>
  <c r="U48" i="17" s="1"/>
  <c r="R132" i="17"/>
  <c r="Q45" i="17"/>
  <c r="U126" i="17"/>
  <c r="R151" i="17"/>
  <c r="S151" i="17" s="1"/>
  <c r="U81" i="17"/>
  <c r="S38" i="17"/>
  <c r="U38" i="17" s="1"/>
  <c r="R164" i="17"/>
  <c r="Q95" i="17"/>
  <c r="S95" i="17" s="1"/>
  <c r="U95" i="17" s="1"/>
  <c r="S85" i="17"/>
  <c r="U85" i="17" s="1"/>
  <c r="Q78" i="17"/>
  <c r="U26" i="17"/>
  <c r="S86" i="17"/>
  <c r="U86" i="17" s="1"/>
  <c r="T67" i="17"/>
  <c r="U67" i="17" s="1"/>
  <c r="U30" i="17"/>
  <c r="R156" i="17"/>
  <c r="Q132" i="17"/>
  <c r="S41" i="17"/>
  <c r="U41" i="17" s="1"/>
  <c r="Q103" i="17"/>
  <c r="S40" i="17"/>
  <c r="U40" i="17" s="1"/>
  <c r="R41" i="17"/>
  <c r="U125" i="17"/>
  <c r="Q62" i="17"/>
  <c r="S62" i="17" s="1"/>
  <c r="U62" i="17" s="1"/>
  <c r="S52" i="17"/>
  <c r="U52" i="17" s="1"/>
  <c r="R78" i="17"/>
  <c r="S78" i="17" s="1"/>
  <c r="U78" i="17" s="1"/>
  <c r="T74" i="17"/>
  <c r="Q74" i="17"/>
  <c r="S74" i="17" s="1"/>
  <c r="S160" i="17"/>
  <c r="U160" i="17" s="1"/>
  <c r="S140" i="17"/>
  <c r="S44" i="17"/>
  <c r="U44" i="17" s="1"/>
  <c r="S90" i="17"/>
  <c r="U90" i="17" s="1"/>
  <c r="S156" i="17"/>
  <c r="U156" i="17" s="1"/>
  <c r="S111" i="17"/>
  <c r="U111" i="17" s="1"/>
  <c r="S107" i="17"/>
  <c r="U107" i="17" s="1"/>
  <c r="R103" i="17"/>
  <c r="S91" i="17"/>
  <c r="U91" i="17" s="1"/>
  <c r="S83" i="17"/>
  <c r="U83" i="17" s="1"/>
  <c r="S148" i="17"/>
  <c r="U148" i="17" s="1"/>
  <c r="T156" i="17"/>
  <c r="Q120" i="17"/>
  <c r="S120" i="17" s="1"/>
  <c r="U120" i="17" s="1"/>
  <c r="S50" i="17"/>
  <c r="U50" i="17" s="1"/>
  <c r="S42" i="17"/>
  <c r="U42" i="17" s="1"/>
  <c r="U22" i="17"/>
  <c r="R49" i="17"/>
  <c r="S49" i="17" s="1"/>
  <c r="U49" i="17" s="1"/>
  <c r="R45" i="17"/>
  <c r="R37" i="17"/>
  <c r="R25" i="17"/>
  <c r="S25" i="17" s="1"/>
  <c r="S27" i="17"/>
  <c r="U27" i="17" s="1"/>
  <c r="T77" i="17"/>
  <c r="U77" i="17" s="1"/>
  <c r="T25" i="17"/>
  <c r="U6" i="17"/>
  <c r="U57" i="17"/>
  <c r="T93" i="17"/>
  <c r="Q93" i="17"/>
  <c r="S93" i="17" s="1"/>
  <c r="T82" i="17"/>
  <c r="R82" i="17"/>
  <c r="Q82" i="17"/>
  <c r="Q28" i="17"/>
  <c r="S28" i="17" s="1"/>
  <c r="T28" i="17"/>
  <c r="T89" i="17"/>
  <c r="Q89" i="17"/>
  <c r="S89" i="17" s="1"/>
  <c r="R79" i="17"/>
  <c r="S79" i="17" s="1"/>
  <c r="T79" i="17"/>
  <c r="R61" i="17"/>
  <c r="T61" i="17"/>
  <c r="Q61" i="17"/>
  <c r="U118" i="17"/>
  <c r="U12" i="17"/>
  <c r="U65" i="17"/>
  <c r="T58" i="17"/>
  <c r="R58" i="17"/>
  <c r="S58" i="17" s="1"/>
  <c r="U58" i="17" s="1"/>
  <c r="Q152" i="17"/>
  <c r="S152" i="17" s="1"/>
  <c r="U152" i="17" s="1"/>
  <c r="S36" i="17"/>
  <c r="U36" i="17" s="1"/>
  <c r="Q37" i="17"/>
  <c r="T66" i="17"/>
  <c r="R66" i="17"/>
  <c r="Q66" i="17"/>
  <c r="S66" i="17" s="1"/>
  <c r="U66" i="17" s="1"/>
  <c r="T105" i="17"/>
  <c r="Q105" i="17"/>
  <c r="S105" i="17" s="1"/>
  <c r="S139" i="17"/>
  <c r="U139" i="17" s="1"/>
  <c r="Q163" i="17"/>
  <c r="S163" i="17" s="1"/>
  <c r="U163" i="17" s="1"/>
  <c r="S31" i="17"/>
  <c r="U31" i="17" s="1"/>
  <c r="S7" i="17"/>
  <c r="S68" i="17"/>
  <c r="U68" i="17" s="1"/>
  <c r="T151" i="17"/>
  <c r="U151" i="17" s="1"/>
  <c r="T112" i="17"/>
  <c r="U112" i="17" s="1"/>
  <c r="S19" i="17"/>
  <c r="U19" i="17" s="1"/>
  <c r="S84" i="17"/>
  <c r="U84" i="17" s="1"/>
  <c r="U59" i="17"/>
  <c r="S88" i="17"/>
  <c r="U88" i="17" s="1"/>
  <c r="S56" i="17"/>
  <c r="U56" i="17" s="1"/>
  <c r="T144" i="17"/>
  <c r="R144" i="17"/>
  <c r="S144" i="17" s="1"/>
  <c r="U144" i="17" s="1"/>
  <c r="T109" i="17"/>
  <c r="Q109" i="17"/>
  <c r="S109" i="17" s="1"/>
  <c r="U73" i="17"/>
  <c r="U17" i="17"/>
  <c r="S64" i="17"/>
  <c r="U64" i="17" s="1"/>
  <c r="Q117" i="17"/>
  <c r="T117" i="17"/>
  <c r="R117" i="17"/>
  <c r="T101" i="17"/>
  <c r="Q101" i="17"/>
  <c r="S101" i="17" s="1"/>
  <c r="S76" i="17"/>
  <c r="U76" i="17" s="1"/>
  <c r="S60" i="17"/>
  <c r="U60" i="17" s="1"/>
  <c r="T97" i="17"/>
  <c r="Q97" i="17"/>
  <c r="S97" i="17" s="1"/>
  <c r="U97" i="17" s="1"/>
  <c r="U51" i="17"/>
  <c r="T162" i="17"/>
  <c r="R162" i="17"/>
  <c r="Q162" i="17"/>
  <c r="T146" i="17"/>
  <c r="R146" i="17"/>
  <c r="Q146" i="17"/>
  <c r="S146" i="17" s="1"/>
  <c r="T130" i="17"/>
  <c r="R130" i="17"/>
  <c r="Q130" i="17"/>
  <c r="Q165" i="17"/>
  <c r="R165" i="17"/>
  <c r="T165" i="17"/>
  <c r="Q142" i="17"/>
  <c r="R142" i="17"/>
  <c r="T142" i="17"/>
  <c r="Q161" i="17"/>
  <c r="T161" i="17"/>
  <c r="R161" i="17"/>
  <c r="Q145" i="17"/>
  <c r="T145" i="17"/>
  <c r="R145" i="17"/>
  <c r="Q129" i="17"/>
  <c r="T129" i="17"/>
  <c r="R129" i="17"/>
  <c r="R110" i="17"/>
  <c r="T110" i="17"/>
  <c r="Q110" i="17"/>
  <c r="R102" i="17"/>
  <c r="T102" i="17"/>
  <c r="Q102" i="17"/>
  <c r="R98" i="17"/>
  <c r="T98" i="17"/>
  <c r="Q98" i="17"/>
  <c r="S147" i="17"/>
  <c r="U147" i="17" s="1"/>
  <c r="S123" i="17"/>
  <c r="U123" i="17" s="1"/>
  <c r="S155" i="17"/>
  <c r="U155" i="17" s="1"/>
  <c r="R114" i="17"/>
  <c r="T114" i="17"/>
  <c r="Q114" i="17"/>
  <c r="S114" i="17" s="1"/>
  <c r="U114" i="17" s="1"/>
  <c r="S131" i="17"/>
  <c r="U131" i="17" s="1"/>
  <c r="S11" i="17"/>
  <c r="U11" i="17" s="1"/>
  <c r="S164" i="17"/>
  <c r="U164" i="17" s="1"/>
  <c r="Q157" i="17"/>
  <c r="R157" i="17"/>
  <c r="T157" i="17"/>
  <c r="Q134" i="17"/>
  <c r="R134" i="17"/>
  <c r="T134" i="17"/>
  <c r="T154" i="17"/>
  <c r="R154" i="17"/>
  <c r="Q154" i="17"/>
  <c r="T138" i="17"/>
  <c r="R138" i="17"/>
  <c r="Q138" i="17"/>
  <c r="T122" i="17"/>
  <c r="R122" i="17"/>
  <c r="Q122" i="17"/>
  <c r="Q133" i="17"/>
  <c r="R133" i="17"/>
  <c r="T133" i="17"/>
  <c r="Q153" i="17"/>
  <c r="T153" i="17"/>
  <c r="R153" i="17"/>
  <c r="Q137" i="17"/>
  <c r="T137" i="17"/>
  <c r="R137" i="17"/>
  <c r="Q121" i="17"/>
  <c r="T121" i="17"/>
  <c r="R121" i="17"/>
  <c r="R106" i="17"/>
  <c r="T106" i="17"/>
  <c r="Q106" i="17"/>
  <c r="R94" i="17"/>
  <c r="T94" i="17"/>
  <c r="Q94" i="17"/>
  <c r="S34" i="17"/>
  <c r="U34" i="17" s="1"/>
  <c r="U7" i="17"/>
  <c r="Q150" i="17"/>
  <c r="R150" i="17"/>
  <c r="T150" i="17"/>
  <c r="Q141" i="17"/>
  <c r="R141" i="17"/>
  <c r="T141" i="17"/>
  <c r="S166" i="17"/>
  <c r="U166" i="17" s="1"/>
  <c r="U140" i="17"/>
  <c r="Q158" i="17"/>
  <c r="R158" i="17"/>
  <c r="T158" i="17"/>
  <c r="Q149" i="17"/>
  <c r="R149" i="17"/>
  <c r="T149" i="17"/>
  <c r="U167" i="17"/>
  <c r="U159" i="17"/>
  <c r="U143" i="17"/>
  <c r="U135" i="17"/>
  <c r="U127" i="17"/>
  <c r="Q113" i="17"/>
  <c r="R113" i="17"/>
  <c r="T113" i="17"/>
  <c r="R108" i="17"/>
  <c r="T108" i="17"/>
  <c r="Q108" i="17"/>
  <c r="R104" i="17"/>
  <c r="T104" i="17"/>
  <c r="Q104" i="17"/>
  <c r="R100" i="17"/>
  <c r="T100" i="17"/>
  <c r="Q100" i="17"/>
  <c r="R96" i="17"/>
  <c r="T96" i="17"/>
  <c r="Q96" i="17"/>
  <c r="R92" i="17"/>
  <c r="T92" i="17"/>
  <c r="Q92" i="17"/>
  <c r="S115" i="17"/>
  <c r="U115" i="17" s="1"/>
  <c r="S124" i="17"/>
  <c r="S119" i="17"/>
  <c r="U119" i="17" s="1"/>
  <c r="S43" i="17"/>
  <c r="U43" i="17" s="1"/>
  <c r="S39" i="17"/>
  <c r="U39" i="17" s="1"/>
  <c r="S35" i="17"/>
  <c r="U35" i="17" s="1"/>
  <c r="U4" i="17"/>
  <c r="S116" i="17"/>
  <c r="U116" i="17" s="1"/>
  <c r="S15" i="17"/>
  <c r="U15" i="17" s="1"/>
  <c r="S23" i="17"/>
  <c r="U23" i="17" s="1"/>
  <c r="S45" i="17" l="1"/>
  <c r="U45" i="17" s="1"/>
  <c r="U124" i="17"/>
  <c r="S94" i="17"/>
  <c r="U94" i="17" s="1"/>
  <c r="S121" i="17"/>
  <c r="S154" i="17"/>
  <c r="U154" i="17" s="1"/>
  <c r="S162" i="17"/>
  <c r="U162" i="17" s="1"/>
  <c r="U74" i="17"/>
  <c r="S128" i="17"/>
  <c r="U128" i="17" s="1"/>
  <c r="U89" i="17"/>
  <c r="U28" i="17"/>
  <c r="U93" i="17"/>
  <c r="S103" i="17"/>
  <c r="U103" i="17" s="1"/>
  <c r="S132" i="17"/>
  <c r="U132" i="17" s="1"/>
  <c r="S161" i="17"/>
  <c r="U161" i="17" s="1"/>
  <c r="S82" i="17"/>
  <c r="U82" i="17" s="1"/>
  <c r="S149" i="17"/>
  <c r="U149" i="17" s="1"/>
  <c r="U79" i="17"/>
  <c r="U25" i="17"/>
  <c r="S96" i="17"/>
  <c r="U96" i="17" s="1"/>
  <c r="S122" i="17"/>
  <c r="U122" i="17" s="1"/>
  <c r="U105" i="17"/>
  <c r="S61" i="17"/>
  <c r="U61" i="17" s="1"/>
  <c r="S37" i="17"/>
  <c r="U37" i="17" s="1"/>
  <c r="U109" i="17"/>
  <c r="S92" i="17"/>
  <c r="U92" i="17" s="1"/>
  <c r="S108" i="17"/>
  <c r="U108" i="17" s="1"/>
  <c r="S150" i="17"/>
  <c r="U150" i="17" s="1"/>
  <c r="S106" i="17"/>
  <c r="U106" i="17" s="1"/>
  <c r="S137" i="17"/>
  <c r="U137" i="17" s="1"/>
  <c r="S98" i="17"/>
  <c r="U98" i="17" s="1"/>
  <c r="S142" i="17"/>
  <c r="U142" i="17" s="1"/>
  <c r="U101" i="17"/>
  <c r="S117" i="17"/>
  <c r="U117" i="17" s="1"/>
  <c r="O171" i="17"/>
  <c r="S100" i="17"/>
  <c r="U121" i="17"/>
  <c r="S141" i="17"/>
  <c r="U141" i="17" s="1"/>
  <c r="S133" i="17"/>
  <c r="U133" i="17" s="1"/>
  <c r="S157" i="17"/>
  <c r="U157" i="17" s="1"/>
  <c r="S110" i="17"/>
  <c r="U110" i="17" s="1"/>
  <c r="S145" i="17"/>
  <c r="U145" i="17" s="1"/>
  <c r="U146" i="17"/>
  <c r="S104" i="17"/>
  <c r="U104" i="17" s="1"/>
  <c r="S113" i="17"/>
  <c r="U113" i="17" s="1"/>
  <c r="S158" i="17"/>
  <c r="U158" i="17" s="1"/>
  <c r="S153" i="17"/>
  <c r="U153" i="17" s="1"/>
  <c r="S138" i="17"/>
  <c r="U138" i="17" s="1"/>
  <c r="S134" i="17"/>
  <c r="U134" i="17" s="1"/>
  <c r="S102" i="17"/>
  <c r="U102" i="17" s="1"/>
  <c r="S129" i="17"/>
  <c r="U129" i="17" s="1"/>
  <c r="S165" i="17"/>
  <c r="U165" i="17" s="1"/>
  <c r="S130" i="17"/>
  <c r="U130" i="17" s="1"/>
  <c r="U100" i="17" l="1"/>
  <c r="S16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Giselle Sanchez</author>
  </authors>
  <commentList>
    <comment ref="O1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Giselle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<sst xmlns="http://schemas.openxmlformats.org/spreadsheetml/2006/main" count="1173" uniqueCount="503">
  <si>
    <t>FECHA FACT.</t>
  </si>
  <si>
    <t>PAGADOR</t>
  </si>
  <si>
    <t>FECHA</t>
  </si>
  <si>
    <t>PASAJERO</t>
  </si>
  <si>
    <t>FECHA ARRIBO</t>
  </si>
  <si>
    <t>MONEDA</t>
  </si>
  <si>
    <t>TARIFA</t>
  </si>
  <si>
    <t>FEE</t>
  </si>
  <si>
    <t>GBA INTERMEDIARIOS</t>
  </si>
  <si>
    <t>GBA LOCAL</t>
  </si>
  <si>
    <t>COMISION A DISTRIBUIR</t>
  </si>
  <si>
    <t>COMISIONISTA</t>
  </si>
  <si>
    <t>FACTURA</t>
  </si>
  <si>
    <t>RECIBIDO EN BCO</t>
  </si>
  <si>
    <t>VENDEDOR</t>
  </si>
  <si>
    <t>HOTEL</t>
  </si>
  <si>
    <t># CONFIRMACION</t>
  </si>
  <si>
    <t>CIUDAD</t>
  </si>
  <si>
    <t>COMISION USD</t>
  </si>
  <si>
    <t>AC TOURS</t>
  </si>
  <si>
    <t>A PAGAR</t>
  </si>
  <si>
    <t>EUR</t>
  </si>
  <si>
    <t>USD</t>
  </si>
  <si>
    <t>GBP</t>
  </si>
  <si>
    <t>ONYX</t>
  </si>
  <si>
    <t>JPY</t>
  </si>
  <si>
    <t>THE RITZ-CARLTON KEY BISCAYNE, MIAMI</t>
  </si>
  <si>
    <t>LONDON</t>
  </si>
  <si>
    <t>NEW YORK</t>
  </si>
  <si>
    <t>ROME</t>
  </si>
  <si>
    <t>LISBON</t>
  </si>
  <si>
    <t>MADRID</t>
  </si>
  <si>
    <t>VENICE</t>
  </si>
  <si>
    <t>PARIS</t>
  </si>
  <si>
    <t>BERLIN</t>
  </si>
  <si>
    <t>SANTIAGO</t>
  </si>
  <si>
    <t>MIAMI</t>
  </si>
  <si>
    <t>BOSTON</t>
  </si>
  <si>
    <t>TIVOLI AVENIDA LIBERDADE LISBOA</t>
  </si>
  <si>
    <t>NH MADRID LAGASCA</t>
  </si>
  <si>
    <t>INTERCONTINENTAL PARIS LE GRAND</t>
  </si>
  <si>
    <t>FRANTZEN/FREDERICK</t>
  </si>
  <si>
    <t>ISTANBUL</t>
  </si>
  <si>
    <t>FECHA OUT</t>
  </si>
  <si>
    <t>MEXICO CITY</t>
  </si>
  <si>
    <t>KEY BISCAYNE</t>
  </si>
  <si>
    <t>CASABONNE/CARLOS</t>
  </si>
  <si>
    <t>NH COLLECTION MADRID PASEO DEL PRADO</t>
  </si>
  <si>
    <t>THE WESTIN COPLEY PLACE, BOSTON</t>
  </si>
  <si>
    <t>LE MADISON HOTEL</t>
  </si>
  <si>
    <t>MACHER/RENZO</t>
  </si>
  <si>
    <t>TOKYO</t>
  </si>
  <si>
    <t>HOSPES PALAU DE LA MAR</t>
  </si>
  <si>
    <t>HYATT REGENCY HESPERIA MADRID</t>
  </si>
  <si>
    <t>HYATT REGENCY DENVER TECH CENTER</t>
  </si>
  <si>
    <t>LUXURY COLLECTION HOTEL ALFONSO XIII</t>
  </si>
  <si>
    <t>MAJESTIC HOTEL AND SPA</t>
  </si>
  <si>
    <t>THE WESTIN PALACE MADRID</t>
  </si>
  <si>
    <t>PETIT PALACE SAVOY ALFONSO XII</t>
  </si>
  <si>
    <t>ROSEWOOD VILLA MAGNA</t>
  </si>
  <si>
    <t>WYNDHAM GARDEN HOTEL SAN JOSE ESCAZU</t>
  </si>
  <si>
    <t>VALENCIA</t>
  </si>
  <si>
    <t>AMSTERDAM</t>
  </si>
  <si>
    <t>TAORMINA</t>
  </si>
  <si>
    <t>PANAMA CITY</t>
  </si>
  <si>
    <t>DENVER</t>
  </si>
  <si>
    <t>SEVILLA</t>
  </si>
  <si>
    <t>BARCELONA</t>
  </si>
  <si>
    <t>PALM BEACH</t>
  </si>
  <si>
    <t>MENDOZA</t>
  </si>
  <si>
    <t>SAN JOSE</t>
  </si>
  <si>
    <t>ORLANDO</t>
  </si>
  <si>
    <t>ROME IT 00186</t>
  </si>
  <si>
    <t>GRANADA</t>
  </si>
  <si>
    <t>AC TOURS S.A.C</t>
  </si>
  <si>
    <t>NAVARRO/GRAU</t>
  </si>
  <si>
    <t>ESPINOSA BELLIDO FRANCISCO</t>
  </si>
  <si>
    <t>ROQUE/BENAVIDES</t>
  </si>
  <si>
    <t/>
  </si>
  <si>
    <t>MXN</t>
  </si>
  <si>
    <t>CASA ANDINA SELECT MOQUEGUA</t>
  </si>
  <si>
    <t>CASA ANDINA SELECT CHICLAYO</t>
  </si>
  <si>
    <t>PANAMA AIRPORT</t>
  </si>
  <si>
    <t>JUAREZ/HENRRY ROBERT</t>
  </si>
  <si>
    <t>MOQUEGUA</t>
  </si>
  <si>
    <t>CHICLAYO</t>
  </si>
  <si>
    <t>PIURA</t>
  </si>
  <si>
    <t>PANAMA</t>
  </si>
  <si>
    <t>MILANO</t>
  </si>
  <si>
    <t>CHF</t>
  </si>
  <si>
    <t>WELLINGTON HOTEL AND SPA MADRID</t>
  </si>
  <si>
    <t>HOSPES HOTEL PALACIO DEL BAILIO</t>
  </si>
  <si>
    <t>NH COLLECTION ROMA VITTORIO VENETO</t>
  </si>
  <si>
    <t>CASA ANDINA STANDARD TALARA</t>
  </si>
  <si>
    <t>RIZOPATRON/RICARDO</t>
  </si>
  <si>
    <t>LABARTHE/MARIO AUGUSTO</t>
  </si>
  <si>
    <t>RIBAUDO/JUAN ENRIQUE</t>
  </si>
  <si>
    <t>CUETO/JOSE LUIS</t>
  </si>
  <si>
    <t>LUMBROSO/ELISA</t>
  </si>
  <si>
    <t>CORDOBA</t>
  </si>
  <si>
    <t>TALARA</t>
  </si>
  <si>
    <t>LIMA</t>
  </si>
  <si>
    <t>ARZACHENA</t>
  </si>
  <si>
    <t>MILAN</t>
  </si>
  <si>
    <t>34188504</t>
  </si>
  <si>
    <t>FISCHMAN KALINCAUSKY/ROBERTO</t>
  </si>
  <si>
    <t>WESTIN EXCELSIOR ROME</t>
  </si>
  <si>
    <t>THE SQUARE MILANO DUOMO LIF</t>
  </si>
  <si>
    <t>MARRIOTT ARUBA RESORT &amp; STELLARIS CASINO</t>
  </si>
  <si>
    <t>VEGA/KARLA</t>
  </si>
  <si>
    <t>BRAZZINI VISCONTI/ALFONSO</t>
  </si>
  <si>
    <t>PAMPLONA</t>
  </si>
  <si>
    <t>SORRENTO</t>
  </si>
  <si>
    <t>CAPE CANAVERAL</t>
  </si>
  <si>
    <t>PARK HYATT MILANO</t>
  </si>
  <si>
    <t>MYKONOS GRAND HOTEL AND RESORT</t>
  </si>
  <si>
    <t>WINER DRZEWKO/JACOBO</t>
  </si>
  <si>
    <t>DYER LINA NORA</t>
  </si>
  <si>
    <t>MR REY/FELIPE</t>
  </si>
  <si>
    <t>ROSENBLUT/JORGE</t>
  </si>
  <si>
    <t>BOLOGNA</t>
  </si>
  <si>
    <t>SHANGHAI</t>
  </si>
  <si>
    <t>MYKONOS</t>
  </si>
  <si>
    <t>OLBIA</t>
  </si>
  <si>
    <t xml:space="preserve">COMISION </t>
  </si>
  <si>
    <t>TOTAL A FACTURAR JUNIO</t>
  </si>
  <si>
    <t>CAMINO REAL SANTA FE MEXICO</t>
  </si>
  <si>
    <t>CASA ANDINA SELECT MIRAFLORES</t>
  </si>
  <si>
    <t>THE KITANO HOTEL TOKYO</t>
  </si>
  <si>
    <t>HOTEL ARGOS</t>
  </si>
  <si>
    <t>GRAND HOTEL VICTORIA CONCEPT &amp; SPA</t>
  </si>
  <si>
    <t>COPTHORNE TARA LONDON KENSINGTON</t>
  </si>
  <si>
    <t>THE UNBOUND COLLECTION HOTEL SOFIA BARCELONA</t>
  </si>
  <si>
    <t>NH COLLECTION ROMA GIUSTINIANO</t>
  </si>
  <si>
    <t>EAU PALM BEACH RESORT &amp; SPA</t>
  </si>
  <si>
    <t>EUROSTARS GRAN MADRID</t>
  </si>
  <si>
    <t>HOTEL SCHWEIZERHOF LUZERN</t>
  </si>
  <si>
    <t>EUROSTARS PALACE</t>
  </si>
  <si>
    <t>HOTEL ROYAL SAN MARCO</t>
  </si>
  <si>
    <t>PRESIDENT HOTEL</t>
  </si>
  <si>
    <t>HOTEL DEI CAVALIERI MILANO</t>
  </si>
  <si>
    <t>CATALONIA PUERTA DEL SOL</t>
  </si>
  <si>
    <t>PALAZZO DALLA ROSA PRATI</t>
  </si>
  <si>
    <t>HOTEL UNICO MADRID</t>
  </si>
  <si>
    <t>NH COLLECTION AMISTAD CORDOBA</t>
  </si>
  <si>
    <t>NOVOTEL SANTIAGO VITACURA</t>
  </si>
  <si>
    <t>NH BOLOGNA DE LA GARE</t>
  </si>
  <si>
    <t>GRAND HOTEL IMPERIALE</t>
  </si>
  <si>
    <t>NH COLLECTION COPENHAGEN</t>
  </si>
  <si>
    <t>GRAND HOTEL STOCKHOLM</t>
  </si>
  <si>
    <t>CASA ANDINA STANDARD CUSCO CATEDRAL</t>
  </si>
  <si>
    <t>PHW GRAN HOTEL LA PERLA</t>
  </si>
  <si>
    <t>KEMPINSKI HOTEL ADLON BERLIN</t>
  </si>
  <si>
    <t>PALAZZO TASSO</t>
  </si>
  <si>
    <t>J.K. PLACE ROMA</t>
  </si>
  <si>
    <t>HAMILTON PRINCESS &amp; BEACH CLUB, A FAIRMONT MANAGED HOTEL</t>
  </si>
  <si>
    <t>VINCCI LIBERDADE</t>
  </si>
  <si>
    <t>EDOUARD 7 PARIS OPERA</t>
  </si>
  <si>
    <t>GRAND HOTEL ANGIOLIERI</t>
  </si>
  <si>
    <t>NH COLLECTION PALACIO DE CASTELLANOS</t>
  </si>
  <si>
    <t>THE BEAUMONT HOTEL</t>
  </si>
  <si>
    <t>THE ARTISAN ISTANBUL MGALLERY</t>
  </si>
  <si>
    <t>SOFITEL BARÚ CALABLANCA</t>
  </si>
  <si>
    <t>NH COLLECTION TAORMINA</t>
  </si>
  <si>
    <t>THE PENINSULA SHANGHAI</t>
  </si>
  <si>
    <t>ESPLANADE ZAGREB</t>
  </si>
  <si>
    <t>RITZ-CARLTON XI'AN</t>
  </si>
  <si>
    <t>HYATT GRAND CENTRAL NEW YORK</t>
  </si>
  <si>
    <t>ATHENA HOTEL</t>
  </si>
  <si>
    <t>RITZ-CARLTON GRANDE LAKES RESORT</t>
  </si>
  <si>
    <t>HOTEL INDIGO MIAMI BRICKELL</t>
  </si>
  <si>
    <t>SHERATON HOTEL CERVO COSTA SMERALDA RESORT</t>
  </si>
  <si>
    <t>HOLIDAY INN PIURA</t>
  </si>
  <si>
    <t>HOTEL RITZ PARIS</t>
  </si>
  <si>
    <t>HOLIDAY INN EXPRESS MADRID AIRPORT</t>
  </si>
  <si>
    <t>THE PENINSULA LONDON</t>
  </si>
  <si>
    <t>PARK HYATT ISTANBUL MACKA PALAS</t>
  </si>
  <si>
    <t>MERCURE OLBIA</t>
  </si>
  <si>
    <t>HYATT PLACE TUCSON CENTRAL</t>
  </si>
  <si>
    <t>NH COLLECTION LISBOA LIBERDADE</t>
  </si>
  <si>
    <t>NH HAMBURG MITTE</t>
  </si>
  <si>
    <t>COURTYARD PANAMA METROMALL</t>
  </si>
  <si>
    <t>BULGARI HOTEL LONDON</t>
  </si>
  <si>
    <t>HYATT REGENCY KOTOR BAY RESORT</t>
  </si>
  <si>
    <t>MARRIOTT DALLAS UPTOWN</t>
  </si>
  <si>
    <t>AUTOGRAPH COLLECTION PALACIO DE SANTA PAULA</t>
  </si>
  <si>
    <t>MARRIOTT AMSTERDAM HOTEL</t>
  </si>
  <si>
    <t>NH BERN THE BRISTOL</t>
  </si>
  <si>
    <t>INTERCONTINENTAL PRESIDENTE MEXICO CITY</t>
  </si>
  <si>
    <t>FAIRMONT OLYMPIC HOTEL</t>
  </si>
  <si>
    <t>SHERATON HOTEL MENDOZA</t>
  </si>
  <si>
    <t>HOLIDAY INN EXPRESS SANTIAGO LAS CONDES</t>
  </si>
  <si>
    <t>HOTEL PALACIO DEL RETIRO AUTOGRAPH COLLECTION</t>
  </si>
  <si>
    <t>SPRINGHILL SUITES CAPE CANAVERAL COCOA BEACH</t>
  </si>
  <si>
    <t>CORNEJO/RICHARD</t>
  </si>
  <si>
    <t>SAAVEDRA/MICHEL</t>
  </si>
  <si>
    <t>GEREDA/EDGARDO</t>
  </si>
  <si>
    <t>ROSELL/GONZALO</t>
  </si>
  <si>
    <t>MEJIA-SILVA/GINO</t>
  </si>
  <si>
    <t>DUPUY/JOSE</t>
  </si>
  <si>
    <t>BARRON/ANA ELVIRA</t>
  </si>
  <si>
    <t>TIRADO/JOSE-MIGUEL</t>
  </si>
  <si>
    <t>DIENSTKOCH KARIN</t>
  </si>
  <si>
    <t>NAVARRO GRAU/MICHELLE</t>
  </si>
  <si>
    <t>ROLLIN/BUSE</t>
  </si>
  <si>
    <t>JULIO/CESAR YCHICAWA</t>
  </si>
  <si>
    <t>WINER PINKAS DE GLIKSMAN ELIANASRA</t>
  </si>
  <si>
    <t>ROSA MARIA DE LOS HEROS</t>
  </si>
  <si>
    <t>ANDREA/VAN WALLEGHEM</t>
  </si>
  <si>
    <t>COSTA/EMILIO</t>
  </si>
  <si>
    <t>COSTA/AMELIA</t>
  </si>
  <si>
    <t>BUSE ROLLIN</t>
  </si>
  <si>
    <t>WINER DRZEWKO JACOBO</t>
  </si>
  <si>
    <t>YANEZ/HENRY ANTONIO</t>
  </si>
  <si>
    <t>DE LOS HEROS/ROSA MARIA</t>
  </si>
  <si>
    <t>VAN WALLEGHEM/ANDREA</t>
  </si>
  <si>
    <t>YCHICAWA/JULIO</t>
  </si>
  <si>
    <t>DIANA/RAKE</t>
  </si>
  <si>
    <t>GHIO/DAVIDE</t>
  </si>
  <si>
    <t>THESSA/DYER</t>
  </si>
  <si>
    <t>LINA/NORA DYER</t>
  </si>
  <si>
    <t>DEOSMA/SANTIAGO</t>
  </si>
  <si>
    <t>RAKE PORTUGAL DIANAMRS.</t>
  </si>
  <si>
    <t>MOGOLLON/LUIS MIGUEL GERMAN</t>
  </si>
  <si>
    <t>CASABONNE CARLOS</t>
  </si>
  <si>
    <t>MR OCHOCHOQUE SALAS/ALDARA</t>
  </si>
  <si>
    <t>MARSANO ANDRES</t>
  </si>
  <si>
    <t>INURRITEGUI CARLOS JOSE</t>
  </si>
  <si>
    <t>FERRARO COOK/ERNESTO</t>
  </si>
  <si>
    <t>FERRARO/ERNESTO</t>
  </si>
  <si>
    <t>FERRARO/RAFAEL</t>
  </si>
  <si>
    <t>RIESSER DARIELLE</t>
  </si>
  <si>
    <t>BELTRAN MICAELA</t>
  </si>
  <si>
    <t>BENAVIDES ROQUE</t>
  </si>
  <si>
    <t>DYER THESSA</t>
  </si>
  <si>
    <t>SOUSA</t>
  </si>
  <si>
    <t>VELARDE SEMINARIO/JUAN</t>
  </si>
  <si>
    <t>HEREDIA NEGRON/RENZO</t>
  </si>
  <si>
    <t>RAMON/VIDURRIZAGA</t>
  </si>
  <si>
    <t>RIESSER/DARIELLE</t>
  </si>
  <si>
    <t>RIVADENEIRA/JESUS-MARIA</t>
  </si>
  <si>
    <t>RIZOPATRON JUAN CARLOS</t>
  </si>
  <si>
    <t>PORCILE/ANGELO</t>
  </si>
  <si>
    <t>DYER/LINA NORA</t>
  </si>
  <si>
    <t>DAVILA/JOSE</t>
  </si>
  <si>
    <t>MR MERKUS/LUKAS</t>
  </si>
  <si>
    <t>MR LUMBROSO/VALERIE</t>
  </si>
  <si>
    <t>MR MAYO/DAVNA</t>
  </si>
  <si>
    <t>POLO Y LA BORDA JULIA</t>
  </si>
  <si>
    <t>BENAVIDES RATTO/GIANFRANCO</t>
  </si>
  <si>
    <t>NEUMANN JAIME</t>
  </si>
  <si>
    <t>SANDOVAL AGUIRRE/CESAR</t>
  </si>
  <si>
    <t>BENAVIDES/JUAN</t>
  </si>
  <si>
    <t>BENAVIDESLABARTHE/JU</t>
  </si>
  <si>
    <t>LOPEZ/EDUARDO</t>
  </si>
  <si>
    <t>BAUER/</t>
  </si>
  <si>
    <t>ZAVALA FALCON/ABRAHAM</t>
  </si>
  <si>
    <t>SALAVERRY/ANDREA</t>
  </si>
  <si>
    <t>SANDOVAL AGUIRRE/CESAR OSWALDO</t>
  </si>
  <si>
    <t>BRAZZINI/ALFONSO</t>
  </si>
  <si>
    <t>GAMARRA/ALDO</t>
  </si>
  <si>
    <t>ALCAZAR/JULIO/RAFAEL</t>
  </si>
  <si>
    <t>NEUMANNITURRI/JAIME</t>
  </si>
  <si>
    <t>POLOYLABORDA/JULIA/M</t>
  </si>
  <si>
    <t>SIMONS/ADRIAN/DR</t>
  </si>
  <si>
    <t>DENORIEGAMADALENGOIT</t>
  </si>
  <si>
    <t>YANEZ MARTINEZ/HENRY ANTONIO</t>
  </si>
  <si>
    <t>BRAZZINI DIAZ UFANO /ALFONSO JOSE</t>
  </si>
  <si>
    <t>BLONDET/MARIAN CAROLINA</t>
  </si>
  <si>
    <t>LETTS DE OSTERLING/MARIA JOSEFINA</t>
  </si>
  <si>
    <t>OSTERLING/BRIDGET</t>
  </si>
  <si>
    <t>OSTERLING/RAFAEL</t>
  </si>
  <si>
    <t>HIERA FERNANDEZ MARIA LAURAMRS.</t>
  </si>
  <si>
    <t>BRAZZINI VISCONTI ALFONSO</t>
  </si>
  <si>
    <t>BENAVIDES/RAUL</t>
  </si>
  <si>
    <t>DE AUBEYZON/CARLOS</t>
  </si>
  <si>
    <t>SCHNIDER WALTER</t>
  </si>
  <si>
    <t>MR FERREYROS/JAIME</t>
  </si>
  <si>
    <t>FERNANDEZ/RUBEN</t>
  </si>
  <si>
    <t>OWEN/TERRY</t>
  </si>
  <si>
    <t>FERNANDEZ MARIA LAURASRA</t>
  </si>
  <si>
    <t>TAFUR/JUAN/CARLOS</t>
  </si>
  <si>
    <t>NORIEGA EDUARDO</t>
  </si>
  <si>
    <t>BAIGORRIA MARIA ELVIRA</t>
  </si>
  <si>
    <t>ZEVALLOS DINKA</t>
  </si>
  <si>
    <t>REANO/FERNANDO</t>
  </si>
  <si>
    <t>TAFUR JUAN CARLOS</t>
  </si>
  <si>
    <t>ALVINES/SUSAN VANESSA</t>
  </si>
  <si>
    <t>OSTERLING BRIDGETMS</t>
  </si>
  <si>
    <t>LETTS DE OSTERLING MARIA-JOSEFINAMS</t>
  </si>
  <si>
    <t>MURDOCH/JUAN LUIS GUILLERMO</t>
  </si>
  <si>
    <t>RAZETTO/LUIS</t>
  </si>
  <si>
    <t>CERRON/HURTADO</t>
  </si>
  <si>
    <t>TAFUR/JUANCARLOS</t>
  </si>
  <si>
    <t>REYES/DIEGO</t>
  </si>
  <si>
    <t>TABOADA/ALVARO</t>
  </si>
  <si>
    <t>AZA/SANTILLANA</t>
  </si>
  <si>
    <t>DELAROSA/GONZALO</t>
  </si>
  <si>
    <t>FERRECCIO/BRUNO</t>
  </si>
  <si>
    <t>MIRANDA JOSE FELIX</t>
  </si>
  <si>
    <t>MIRANDA GONZALO</t>
  </si>
  <si>
    <t>SCAVINO MIRIAM</t>
  </si>
  <si>
    <t>LANDEO OROZCO/CRISTIAAN</t>
  </si>
  <si>
    <t>CORES/ROBERTO</t>
  </si>
  <si>
    <t>ARROSPIDE JOSE GUSTAVO</t>
  </si>
  <si>
    <t>HING/ADRIAN/MR</t>
  </si>
  <si>
    <t>ARROSPIDE MELISSA</t>
  </si>
  <si>
    <t>MONTERO ARAMBURU DE BENAVIDES/BLANCA L</t>
  </si>
  <si>
    <t>FERNANDEZ FERNANDEZ MARIA LAURAMR.</t>
  </si>
  <si>
    <t>PINA/MERELIN</t>
  </si>
  <si>
    <t>RIZOPATRON/RICARDO/M</t>
  </si>
  <si>
    <t>NAVARROGRAU/THESSA/M</t>
  </si>
  <si>
    <t>FERRERO EDUARDO</t>
  </si>
  <si>
    <t>TELLO/CARLOS DANNER</t>
  </si>
  <si>
    <t>CUBA/GIULIANA</t>
  </si>
  <si>
    <t>GARRIDO/LECCA/GONZAL</t>
  </si>
  <si>
    <t>BARREDA/ALFREDO</t>
  </si>
  <si>
    <t>PESTANA/SILVANA</t>
  </si>
  <si>
    <t>10855SE007561</t>
  </si>
  <si>
    <t>119636475</t>
  </si>
  <si>
    <t>851867704</t>
  </si>
  <si>
    <t>43632SE000012</t>
  </si>
  <si>
    <t>43632SE000014</t>
  </si>
  <si>
    <t>4384977252</t>
  </si>
  <si>
    <t>43632SE000013</t>
  </si>
  <si>
    <t>43632SE000015</t>
  </si>
  <si>
    <t>31462SE005427</t>
  </si>
  <si>
    <t>42D6P4RLF</t>
  </si>
  <si>
    <t>4501786141</t>
  </si>
  <si>
    <t>5729SE006841</t>
  </si>
  <si>
    <t>289753476</t>
  </si>
  <si>
    <t>45671628</t>
  </si>
  <si>
    <t>18387132822032</t>
  </si>
  <si>
    <t>869097137</t>
  </si>
  <si>
    <t>46317618</t>
  </si>
  <si>
    <t>45854997</t>
  </si>
  <si>
    <t>45855001</t>
  </si>
  <si>
    <t>860356469</t>
  </si>
  <si>
    <t>860356677</t>
  </si>
  <si>
    <t>12186SE004807</t>
  </si>
  <si>
    <t>1218SE010133</t>
  </si>
  <si>
    <t>873529698</t>
  </si>
  <si>
    <t>FGAMA0DTN0R7TL</t>
  </si>
  <si>
    <t>FGAMA02DS0R7TL</t>
  </si>
  <si>
    <t>519511966313</t>
  </si>
  <si>
    <t>46381884</t>
  </si>
  <si>
    <t>4135314035</t>
  </si>
  <si>
    <t>46381878</t>
  </si>
  <si>
    <t>46559060</t>
  </si>
  <si>
    <t>46559055</t>
  </si>
  <si>
    <t>78575SE006054</t>
  </si>
  <si>
    <t>46559072</t>
  </si>
  <si>
    <t>46559071</t>
  </si>
  <si>
    <t>6882SE019108</t>
  </si>
  <si>
    <t>5136B447160606</t>
  </si>
  <si>
    <t>5603SE007310</t>
  </si>
  <si>
    <t>78531SE001638</t>
  </si>
  <si>
    <t>5233YEB528</t>
  </si>
  <si>
    <t>5718SE009562</t>
  </si>
  <si>
    <t>5718SE009563</t>
  </si>
  <si>
    <t>197119976551</t>
  </si>
  <si>
    <t>197101902715</t>
  </si>
  <si>
    <t>197101903738</t>
  </si>
  <si>
    <t>46691905</t>
  </si>
  <si>
    <t>35500SE009371</t>
  </si>
  <si>
    <t>35500SE009180</t>
  </si>
  <si>
    <t>35500SE008990</t>
  </si>
  <si>
    <t>35500SE008989</t>
  </si>
  <si>
    <t>35500SE009181</t>
  </si>
  <si>
    <t>6833SE246450</t>
  </si>
  <si>
    <t>876614819</t>
  </si>
  <si>
    <t>876615331</t>
  </si>
  <si>
    <t>46022487</t>
  </si>
  <si>
    <t>8643673</t>
  </si>
  <si>
    <t>4785282936</t>
  </si>
  <si>
    <t>874395585</t>
  </si>
  <si>
    <t>6833SE246451</t>
  </si>
  <si>
    <t>6880SE023710</t>
  </si>
  <si>
    <t>78575SE006261</t>
  </si>
  <si>
    <t>2405230515</t>
  </si>
  <si>
    <t>34623895</t>
  </si>
  <si>
    <t>878326221</t>
  </si>
  <si>
    <t>46045SE000011</t>
  </si>
  <si>
    <t>4663074308</t>
  </si>
  <si>
    <t>5629SE010361</t>
  </si>
  <si>
    <t>60263SE047752</t>
  </si>
  <si>
    <t>2405310525</t>
  </si>
  <si>
    <t>2405310527</t>
  </si>
  <si>
    <t>B0P5YF1502</t>
  </si>
  <si>
    <t>B0P5YF1504</t>
  </si>
  <si>
    <t>5552SE000687</t>
  </si>
  <si>
    <t>CFSH025128</t>
  </si>
  <si>
    <t>CFSH025129</t>
  </si>
  <si>
    <t>5552SE000686</t>
  </si>
  <si>
    <t>141239</t>
  </si>
  <si>
    <t>12913774</t>
  </si>
  <si>
    <t>2406050509</t>
  </si>
  <si>
    <t>2406050515</t>
  </si>
  <si>
    <t>76188230</t>
  </si>
  <si>
    <t>76188480</t>
  </si>
  <si>
    <t>32042581</t>
  </si>
  <si>
    <t>8534SE000535</t>
  </si>
  <si>
    <t>217096287</t>
  </si>
  <si>
    <t>75091178</t>
  </si>
  <si>
    <t>75091109</t>
  </si>
  <si>
    <t>162758</t>
  </si>
  <si>
    <t>25309812</t>
  </si>
  <si>
    <t>66171495</t>
  </si>
  <si>
    <t>76686590</t>
  </si>
  <si>
    <t>80074947</t>
  </si>
  <si>
    <t>80089499</t>
  </si>
  <si>
    <t>72403316</t>
  </si>
  <si>
    <t>72405177</t>
  </si>
  <si>
    <t>47098330</t>
  </si>
  <si>
    <t>1947495</t>
  </si>
  <si>
    <t>89730295</t>
  </si>
  <si>
    <t>CFLN008455</t>
  </si>
  <si>
    <t>CFLN008456</t>
  </si>
  <si>
    <t>CFLN008759</t>
  </si>
  <si>
    <t>5442SE011734</t>
  </si>
  <si>
    <t>2YD2B5</t>
  </si>
  <si>
    <t>11903707</t>
  </si>
  <si>
    <t>11903712</t>
  </si>
  <si>
    <t>6863SE013809</t>
  </si>
  <si>
    <t>7935YFG500</t>
  </si>
  <si>
    <t>36420041</t>
  </si>
  <si>
    <t>36420236</t>
  </si>
  <si>
    <t>36420237</t>
  </si>
  <si>
    <t>71514019</t>
  </si>
  <si>
    <t>5502SE007572</t>
  </si>
  <si>
    <t>5401SE009068</t>
  </si>
  <si>
    <t>5401SE009070</t>
  </si>
  <si>
    <t>83637688</t>
  </si>
  <si>
    <t>87311684</t>
  </si>
  <si>
    <t>16604SE001560</t>
  </si>
  <si>
    <t>54775298</t>
  </si>
  <si>
    <t>11903708</t>
  </si>
  <si>
    <t>11903713</t>
  </si>
  <si>
    <t>11923613</t>
  </si>
  <si>
    <t>42477</t>
  </si>
  <si>
    <t>73891175</t>
  </si>
  <si>
    <t>71539658</t>
  </si>
  <si>
    <t>73896382</t>
  </si>
  <si>
    <t>73896549</t>
  </si>
  <si>
    <t>78121144</t>
  </si>
  <si>
    <t>73891817</t>
  </si>
  <si>
    <t>11916049</t>
  </si>
  <si>
    <t>90741374</t>
  </si>
  <si>
    <t>41183SE001350</t>
  </si>
  <si>
    <t>41183SE001352</t>
  </si>
  <si>
    <t>5442SE012028</t>
  </si>
  <si>
    <t>47162027</t>
  </si>
  <si>
    <t>29221366</t>
  </si>
  <si>
    <t>65125674</t>
  </si>
  <si>
    <t>81031206</t>
  </si>
  <si>
    <t>2406270581</t>
  </si>
  <si>
    <t>5401SE009069</t>
  </si>
  <si>
    <t>5401SE009071</t>
  </si>
  <si>
    <t>87989509</t>
  </si>
  <si>
    <t>91451545</t>
  </si>
  <si>
    <t>2406270579</t>
  </si>
  <si>
    <t>255411790</t>
  </si>
  <si>
    <t>36078SE001236</t>
  </si>
  <si>
    <t>88823001</t>
  </si>
  <si>
    <t>92075303</t>
  </si>
  <si>
    <t>89573653</t>
  </si>
  <si>
    <t>5613SE005162</t>
  </si>
  <si>
    <t>83249401</t>
  </si>
  <si>
    <t>5655SE016499</t>
  </si>
  <si>
    <t>86589039</t>
  </si>
  <si>
    <t>85605889</t>
  </si>
  <si>
    <t>85609624</t>
  </si>
  <si>
    <t>91056241</t>
  </si>
  <si>
    <t>92397526</t>
  </si>
  <si>
    <t>BAHIA BLANCA</t>
  </si>
  <si>
    <t>MENAGGIO</t>
  </si>
  <si>
    <t>MANALAPAN</t>
  </si>
  <si>
    <t>ALCOBENDAS</t>
  </si>
  <si>
    <t>LUCERNE</t>
  </si>
  <si>
    <t>MILAN IT 20123</t>
  </si>
  <si>
    <t>PARMA</t>
  </si>
  <si>
    <t>MOLTRASIO</t>
  </si>
  <si>
    <t>KØBENHAVN</t>
  </si>
  <si>
    <t>STOCKHOLM</t>
  </si>
  <si>
    <t>CUSCO</t>
  </si>
  <si>
    <t>PEMBROKE</t>
  </si>
  <si>
    <t>PARIS FR 75002</t>
  </si>
  <si>
    <t>SALAMANCA</t>
  </si>
  <si>
    <t>LONDON GB W1K 6TF</t>
  </si>
  <si>
    <t>ISLA DE BARU</t>
  </si>
  <si>
    <t>ZAGREB</t>
  </si>
  <si>
    <t>XIAN</t>
  </si>
  <si>
    <t>SIENA</t>
  </si>
  <si>
    <t>TUCSON</t>
  </si>
  <si>
    <t>HAMBURG</t>
  </si>
  <si>
    <t>KOTOR</t>
  </si>
  <si>
    <t>DALLAS</t>
  </si>
  <si>
    <t>BERN</t>
  </si>
  <si>
    <t>SEATTLE</t>
  </si>
  <si>
    <t>DKK</t>
  </si>
  <si>
    <t>TRY</t>
  </si>
  <si>
    <t>F009 00003082</t>
  </si>
  <si>
    <t>STATEMENT/RECONCILID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</si>
</sst>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4" fontId="0" fillId="0" borderId="0" xfId="0" applyNumberFormat="1"/>
    <xf numFmtId="0" fontId="5" fillId="0" borderId="0" xfId="0" applyFont="1" applyAlignment="1">
      <alignment horizontal="center"/>
    </xf>
    <xf numFmtId="0" fontId="0" fillId="34" borderId="0" xfId="0" applyFill="1"/>
    <xf numFmtId="4" fontId="4" fillId="0" borderId="0" xfId="0" applyNumberFormat="1" applyFont="1"/>
    <xf numFmtId="14" fontId="0" fillId="0" borderId="0" xfId="0" applyNumberFormat="1"/>
    <xf numFmtId="0" fontId="4" fillId="0" borderId="0" xfId="0" applyFont="1" applyAlignment="1">
      <alignment horizontal="left"/>
    </xf>
    <xf numFmtId="0" fontId="21" fillId="34" borderId="0" xfId="0" applyFont="1" applyFill="1"/>
    <xf numFmtId="0" fontId="1" fillId="3" borderId="1" xfId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1" applyFill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5" builtinId="10" customBuiltin="1"/>
    <cellStyle name="Salida" xfId="11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1"/>
  <sheetViews>
    <sheetView tabSelected="1" zoomScale="95" zoomScaleNormal="95" workbookViewId="0">
      <pane ySplit="3" topLeftCell="A4" activePane="bottomLeft" state="frozen"/>
      <selection pane="bottomLeft" activeCell="G4" sqref="G4"/>
    </sheetView>
  </sheetViews>
  <sheetFormatPr baseColWidth="10" defaultRowHeight="14.4" x14ac:dyDescent="0.3"/>
  <cols>
    <col min="1" max="1" width="15.109375" style="3" customWidth="1"/>
    <col min="2" max="2" width="20.109375" customWidth="1"/>
    <col min="3" max="3" width="12.109375" style="3" customWidth="1"/>
    <col min="4" max="4" width="23" customWidth="1"/>
    <col min="5" max="5" width="23.88671875" customWidth="1"/>
    <col min="6" max="6" width="38.88671875" customWidth="1"/>
    <col min="7" max="7" width="20" customWidth="1"/>
    <col min="8" max="8" width="14.88671875" customWidth="1"/>
    <col min="9" max="9" width="15.33203125" style="3" customWidth="1"/>
    <col min="10" max="11" width="14.88671875" style="3" customWidth="1"/>
    <col min="12" max="12" width="9.33203125" style="3" customWidth="1"/>
    <col min="13" max="14" width="11.88671875" customWidth="1"/>
    <col min="15" max="15" width="15.109375" customWidth="1"/>
    <col min="16" max="16" width="9.88671875" customWidth="1"/>
    <col min="17" max="17" width="11.88671875" customWidth="1"/>
    <col min="18" max="18" width="17.33203125" customWidth="1"/>
    <col min="19" max="19" width="11.33203125" customWidth="1"/>
    <col min="20" max="20" width="12" customWidth="1"/>
    <col min="21" max="21" width="12.88671875" customWidth="1"/>
    <col min="22" max="22" width="17.33203125" style="3" bestFit="1" customWidth="1"/>
    <col min="23" max="23" width="9.88671875" bestFit="1" customWidth="1"/>
    <col min="24" max="24" width="15.109375" customWidth="1"/>
    <col min="25" max="25" width="13" customWidth="1"/>
    <col min="26" max="26" width="11" bestFit="1" customWidth="1"/>
  </cols>
  <sheetData>
    <row r="1" spans="1:30" s="1" customFormat="1" ht="21.6" thickBot="1" x14ac:dyDescent="0.4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ht="15.6" thickTop="1" thickBot="1" x14ac:dyDescent="0.35">
      <c r="W2" s="14" t="s">
        <v>20</v>
      </c>
      <c r="X2" s="14"/>
      <c r="Y2" s="2"/>
      <c r="Z2" s="2"/>
    </row>
    <row r="3" spans="1:30" ht="30.75" customHeight="1" thickTop="1" thickBot="1" x14ac:dyDescent="0.35">
      <c r="A3" s="11" t="s">
        <v>12</v>
      </c>
      <c r="B3" s="11" t="s">
        <v>0</v>
      </c>
      <c r="C3" s="11" t="s">
        <v>1</v>
      </c>
      <c r="D3" s="11" t="s">
        <v>502</v>
      </c>
      <c r="E3" s="11" t="s">
        <v>15</v>
      </c>
      <c r="F3" s="11" t="s">
        <v>3</v>
      </c>
      <c r="G3" s="11" t="s">
        <v>16</v>
      </c>
      <c r="H3" s="11" t="s">
        <v>17</v>
      </c>
      <c r="I3" s="11" t="s">
        <v>4</v>
      </c>
      <c r="J3" s="11" t="s">
        <v>43</v>
      </c>
      <c r="K3" s="11" t="s">
        <v>14</v>
      </c>
      <c r="L3" s="11" t="s">
        <v>5</v>
      </c>
      <c r="M3" s="11" t="s">
        <v>6</v>
      </c>
      <c r="N3" s="11" t="s">
        <v>124</v>
      </c>
      <c r="O3" s="11" t="s">
        <v>18</v>
      </c>
      <c r="P3" s="11"/>
      <c r="Q3" s="11" t="s">
        <v>7</v>
      </c>
      <c r="R3" s="11" t="s">
        <v>8</v>
      </c>
      <c r="S3" s="11" t="s">
        <v>13</v>
      </c>
      <c r="T3" s="11" t="s">
        <v>9</v>
      </c>
      <c r="U3" s="11" t="s">
        <v>10</v>
      </c>
      <c r="V3" s="11" t="s">
        <v>14</v>
      </c>
      <c r="W3" s="11" t="s">
        <v>19</v>
      </c>
      <c r="X3" s="11" t="s">
        <v>11</v>
      </c>
      <c r="Y3" s="11" t="s">
        <v>12</v>
      </c>
      <c r="Z3" s="11" t="s">
        <v>2</v>
      </c>
    </row>
    <row r="4" spans="1:30" s="3" customFormat="1" ht="15" thickTop="1" x14ac:dyDescent="0.3">
      <c r="A4" t="s">
        <v>501</v>
      </c>
      <c r="B4" s="12">
        <v>45512</v>
      </c>
      <c r="C4" s="5" t="s">
        <v>24</v>
      </c>
      <c r="D4">
        <v>902979825</v>
      </c>
      <c r="E4" t="s">
        <v>126</v>
      </c>
      <c r="F4" t="s">
        <v>194</v>
      </c>
      <c r="G4" s="6" t="s">
        <v>318</v>
      </c>
      <c r="H4" t="s">
        <v>44</v>
      </c>
      <c r="I4" s="8">
        <v>45095</v>
      </c>
      <c r="J4" s="8">
        <v>45100</v>
      </c>
      <c r="L4" t="s">
        <v>79</v>
      </c>
      <c r="M4">
        <v>7779.5</v>
      </c>
      <c r="N4">
        <v>777.95</v>
      </c>
      <c r="O4">
        <v>39.58</v>
      </c>
      <c r="P4" s="4">
        <f>O4/$O$169</f>
        <v>1.5162798965343924E-3</v>
      </c>
      <c r="Q4" s="4">
        <f>+P4*726.8</f>
        <v>1.1020322288011963</v>
      </c>
      <c r="R4" s="4">
        <f>14.55*P4</f>
        <v>2.2061872494575412E-2</v>
      </c>
      <c r="S4" s="4">
        <f t="shared" ref="S4:S67" si="0">+O4-Q4-R4</f>
        <v>38.455905898704223</v>
      </c>
      <c r="T4" s="4">
        <f>25*P4</f>
        <v>3.7906997413359809E-2</v>
      </c>
      <c r="U4" s="4">
        <f t="shared" ref="U4:U67" si="1">+S4-T4</f>
        <v>38.417998901290865</v>
      </c>
      <c r="W4"/>
      <c r="X4"/>
      <c r="Y4"/>
      <c r="Z4"/>
      <c r="AA4"/>
      <c r="AB4"/>
      <c r="AC4"/>
      <c r="AD4"/>
    </row>
    <row r="5" spans="1:30" s="3" customFormat="1" x14ac:dyDescent="0.3">
      <c r="A5" t="s">
        <v>501</v>
      </c>
      <c r="B5" s="12">
        <v>45512</v>
      </c>
      <c r="C5" s="5" t="s">
        <v>24</v>
      </c>
      <c r="D5">
        <v>1002395122</v>
      </c>
      <c r="E5" t="s">
        <v>92</v>
      </c>
      <c r="F5" t="s">
        <v>74</v>
      </c>
      <c r="G5" s="6" t="s">
        <v>319</v>
      </c>
      <c r="H5" t="s">
        <v>29</v>
      </c>
      <c r="I5" s="8">
        <v>45184</v>
      </c>
      <c r="J5" s="8">
        <v>45187</v>
      </c>
      <c r="L5" t="s">
        <v>21</v>
      </c>
      <c r="M5">
        <v>6334.6</v>
      </c>
      <c r="N5">
        <v>633.46</v>
      </c>
      <c r="O5">
        <v>623.09</v>
      </c>
      <c r="P5" s="4">
        <f t="shared" ref="P5:P68" si="2">O5/$O$169</f>
        <v>2.3870107143294964E-2</v>
      </c>
      <c r="Q5" s="4">
        <f t="shared" ref="Q5:Q68" si="3">+P5*726.8</f>
        <v>17.348793871746778</v>
      </c>
      <c r="R5" s="4">
        <f t="shared" ref="R5:R68" si="4">14.55*P5</f>
        <v>0.34731005893494177</v>
      </c>
      <c r="S5" s="4">
        <f t="shared" si="0"/>
        <v>605.39389606931832</v>
      </c>
      <c r="T5" s="4">
        <f t="shared" ref="T5:T68" si="5">25*P5</f>
        <v>0.59675267858237413</v>
      </c>
      <c r="U5" s="4">
        <f t="shared" si="1"/>
        <v>604.79714339073598</v>
      </c>
      <c r="W5"/>
      <c r="X5"/>
      <c r="Y5"/>
      <c r="Z5"/>
      <c r="AA5"/>
      <c r="AB5"/>
      <c r="AC5"/>
      <c r="AD5"/>
    </row>
    <row r="6" spans="1:30" s="3" customFormat="1" x14ac:dyDescent="0.3">
      <c r="A6" t="s">
        <v>501</v>
      </c>
      <c r="B6" s="12">
        <v>45512</v>
      </c>
      <c r="C6" s="5" t="s">
        <v>24</v>
      </c>
      <c r="D6">
        <v>975790294</v>
      </c>
      <c r="E6" t="s">
        <v>53</v>
      </c>
      <c r="F6" t="s">
        <v>105</v>
      </c>
      <c r="G6" s="6" t="s">
        <v>104</v>
      </c>
      <c r="H6" t="s">
        <v>31</v>
      </c>
      <c r="I6" s="8">
        <v>45335</v>
      </c>
      <c r="J6" s="8">
        <v>45338</v>
      </c>
      <c r="L6" t="s">
        <v>21</v>
      </c>
      <c r="M6">
        <v>1032</v>
      </c>
      <c r="N6">
        <v>51.6</v>
      </c>
      <c r="O6">
        <v>50.92</v>
      </c>
      <c r="P6" s="4">
        <f t="shared" si="2"/>
        <v>1.9507067289421746E-3</v>
      </c>
      <c r="Q6" s="4">
        <f t="shared" si="3"/>
        <v>1.4177736505951724</v>
      </c>
      <c r="R6" s="4">
        <f t="shared" si="4"/>
        <v>2.8382782906108642E-2</v>
      </c>
      <c r="S6" s="4">
        <f t="shared" si="0"/>
        <v>49.473843566498722</v>
      </c>
      <c r="T6" s="4">
        <f t="shared" si="5"/>
        <v>4.8767668223554363E-2</v>
      </c>
      <c r="U6" s="4">
        <f t="shared" si="1"/>
        <v>49.425075898275168</v>
      </c>
      <c r="W6"/>
      <c r="X6"/>
      <c r="Y6"/>
      <c r="Z6"/>
      <c r="AA6"/>
      <c r="AB6"/>
      <c r="AC6"/>
      <c r="AD6"/>
    </row>
    <row r="7" spans="1:30" s="3" customFormat="1" x14ac:dyDescent="0.3">
      <c r="A7" t="s">
        <v>501</v>
      </c>
      <c r="B7" s="12">
        <v>45512</v>
      </c>
      <c r="C7" s="5" t="s">
        <v>24</v>
      </c>
      <c r="D7">
        <v>961525389</v>
      </c>
      <c r="E7" t="s">
        <v>127</v>
      </c>
      <c r="F7" t="s">
        <v>195</v>
      </c>
      <c r="G7" s="6" t="s">
        <v>320</v>
      </c>
      <c r="H7" t="s">
        <v>101</v>
      </c>
      <c r="I7" s="8">
        <v>45349</v>
      </c>
      <c r="J7" s="8">
        <v>45350</v>
      </c>
      <c r="L7" t="s">
        <v>22</v>
      </c>
      <c r="M7">
        <v>100.8</v>
      </c>
      <c r="N7">
        <v>10.08</v>
      </c>
      <c r="O7">
        <v>9.68</v>
      </c>
      <c r="P7" s="4">
        <f t="shared" si="2"/>
        <v>3.7083348657031121E-4</v>
      </c>
      <c r="Q7" s="4">
        <f t="shared" si="3"/>
        <v>0.26952177803930216</v>
      </c>
      <c r="R7" s="4">
        <f t="shared" si="4"/>
        <v>5.3956272295980282E-3</v>
      </c>
      <c r="S7" s="4">
        <f t="shared" si="0"/>
        <v>9.4050825947311001</v>
      </c>
      <c r="T7" s="4">
        <f t="shared" si="5"/>
        <v>9.2708371642577798E-3</v>
      </c>
      <c r="U7" s="4">
        <f t="shared" si="1"/>
        <v>9.3958117575668432</v>
      </c>
      <c r="W7"/>
      <c r="X7"/>
      <c r="Y7"/>
      <c r="Z7"/>
      <c r="AA7"/>
      <c r="AB7"/>
      <c r="AC7"/>
      <c r="AD7"/>
    </row>
    <row r="8" spans="1:30" s="3" customFormat="1" x14ac:dyDescent="0.3">
      <c r="A8" t="s">
        <v>501</v>
      </c>
      <c r="B8" s="12">
        <v>45512</v>
      </c>
      <c r="C8" s="5" t="s">
        <v>24</v>
      </c>
      <c r="D8">
        <v>946997409</v>
      </c>
      <c r="E8" t="s">
        <v>128</v>
      </c>
      <c r="F8" t="s">
        <v>196</v>
      </c>
      <c r="G8" s="6" t="s">
        <v>321</v>
      </c>
      <c r="H8" t="s">
        <v>51</v>
      </c>
      <c r="I8" s="8">
        <v>45380</v>
      </c>
      <c r="J8" s="8">
        <v>45383</v>
      </c>
      <c r="L8" t="s">
        <v>25</v>
      </c>
      <c r="M8">
        <v>188180</v>
      </c>
      <c r="N8">
        <v>18818</v>
      </c>
      <c r="O8">
        <v>104.96</v>
      </c>
      <c r="P8" s="4">
        <f t="shared" si="2"/>
        <v>4.0209383006632095E-3</v>
      </c>
      <c r="Q8" s="4">
        <f t="shared" si="3"/>
        <v>2.9224179569220206</v>
      </c>
      <c r="R8" s="4">
        <f t="shared" si="4"/>
        <v>5.8504652274649703E-2</v>
      </c>
      <c r="S8" s="4">
        <f t="shared" si="0"/>
        <v>101.97907739080333</v>
      </c>
      <c r="T8" s="4">
        <f t="shared" si="5"/>
        <v>0.10052345751658023</v>
      </c>
      <c r="U8" s="4">
        <f t="shared" si="1"/>
        <v>101.87855393328674</v>
      </c>
      <c r="W8"/>
      <c r="X8"/>
      <c r="Y8"/>
      <c r="Z8"/>
      <c r="AA8"/>
      <c r="AB8"/>
      <c r="AC8"/>
      <c r="AD8"/>
    </row>
    <row r="9" spans="1:30" s="3" customFormat="1" x14ac:dyDescent="0.3">
      <c r="A9" t="s">
        <v>501</v>
      </c>
      <c r="B9" s="12">
        <v>45512</v>
      </c>
      <c r="C9" s="5" t="s">
        <v>24</v>
      </c>
      <c r="D9">
        <v>947022903</v>
      </c>
      <c r="E9" t="s">
        <v>128</v>
      </c>
      <c r="F9" t="s">
        <v>197</v>
      </c>
      <c r="G9" s="6" t="s">
        <v>322</v>
      </c>
      <c r="H9" t="s">
        <v>51</v>
      </c>
      <c r="I9" s="8">
        <v>45380</v>
      </c>
      <c r="J9" s="8">
        <v>45383</v>
      </c>
      <c r="L9" t="s">
        <v>25</v>
      </c>
      <c r="M9">
        <v>188180</v>
      </c>
      <c r="N9">
        <v>18818</v>
      </c>
      <c r="O9">
        <v>104.96</v>
      </c>
      <c r="P9" s="4">
        <f t="shared" si="2"/>
        <v>4.0209383006632095E-3</v>
      </c>
      <c r="Q9" s="4">
        <f t="shared" si="3"/>
        <v>2.9224179569220206</v>
      </c>
      <c r="R9" s="4">
        <f t="shared" si="4"/>
        <v>5.8504652274649703E-2</v>
      </c>
      <c r="S9" s="4">
        <f t="shared" si="0"/>
        <v>101.97907739080333</v>
      </c>
      <c r="T9" s="4">
        <f t="shared" si="5"/>
        <v>0.10052345751658023</v>
      </c>
      <c r="U9" s="4">
        <f t="shared" si="1"/>
        <v>101.87855393328674</v>
      </c>
      <c r="W9"/>
      <c r="X9"/>
      <c r="Y9"/>
      <c r="Z9"/>
      <c r="AA9"/>
      <c r="AB9"/>
      <c r="AC9"/>
      <c r="AD9"/>
    </row>
    <row r="10" spans="1:30" s="3" customFormat="1" x14ac:dyDescent="0.3">
      <c r="A10" t="s">
        <v>501</v>
      </c>
      <c r="B10" s="12">
        <v>45512</v>
      </c>
      <c r="C10" s="5" t="s">
        <v>24</v>
      </c>
      <c r="D10">
        <v>973842579</v>
      </c>
      <c r="E10" t="s">
        <v>129</v>
      </c>
      <c r="F10" t="s">
        <v>198</v>
      </c>
      <c r="G10" s="6" t="s">
        <v>323</v>
      </c>
      <c r="H10" t="s">
        <v>474</v>
      </c>
      <c r="I10" s="8">
        <v>45386</v>
      </c>
      <c r="J10" s="8">
        <v>45387</v>
      </c>
      <c r="L10" t="s">
        <v>21</v>
      </c>
      <c r="M10">
        <v>32.5</v>
      </c>
      <c r="N10">
        <v>3.25</v>
      </c>
      <c r="O10">
        <v>3.28</v>
      </c>
      <c r="P10" s="4">
        <f t="shared" si="2"/>
        <v>1.256543218957253E-4</v>
      </c>
      <c r="Q10" s="4">
        <f t="shared" si="3"/>
        <v>9.1325561153813142E-2</v>
      </c>
      <c r="R10" s="4">
        <f t="shared" si="4"/>
        <v>1.8282703835828032E-3</v>
      </c>
      <c r="S10" s="4">
        <f t="shared" si="0"/>
        <v>3.1868461684626039</v>
      </c>
      <c r="T10" s="4">
        <f t="shared" si="5"/>
        <v>3.1413580473931323E-3</v>
      </c>
      <c r="U10" s="4">
        <f t="shared" si="1"/>
        <v>3.1837048104152106</v>
      </c>
      <c r="W10"/>
      <c r="X10"/>
      <c r="Y10"/>
      <c r="Z10"/>
      <c r="AA10"/>
      <c r="AB10"/>
      <c r="AC10"/>
      <c r="AD10"/>
    </row>
    <row r="11" spans="1:30" s="3" customFormat="1" x14ac:dyDescent="0.3">
      <c r="A11" t="s">
        <v>501</v>
      </c>
      <c r="B11" s="12">
        <v>45512</v>
      </c>
      <c r="C11" s="5" t="s">
        <v>24</v>
      </c>
      <c r="D11">
        <v>946997412</v>
      </c>
      <c r="E11" t="s">
        <v>128</v>
      </c>
      <c r="F11" t="s">
        <v>196</v>
      </c>
      <c r="G11" s="6" t="s">
        <v>324</v>
      </c>
      <c r="H11" t="s">
        <v>51</v>
      </c>
      <c r="I11" s="8">
        <v>45388</v>
      </c>
      <c r="J11" s="8">
        <v>45390</v>
      </c>
      <c r="L11" t="s">
        <v>25</v>
      </c>
      <c r="M11">
        <v>127270</v>
      </c>
      <c r="N11">
        <v>12727</v>
      </c>
      <c r="O11">
        <v>70.98</v>
      </c>
      <c r="P11" s="4">
        <f t="shared" si="2"/>
        <v>2.7191901732190799E-3</v>
      </c>
      <c r="Q11" s="4">
        <f t="shared" si="3"/>
        <v>1.9763074178956272</v>
      </c>
      <c r="R11" s="4">
        <f t="shared" si="4"/>
        <v>3.9564217020337612E-2</v>
      </c>
      <c r="S11" s="4">
        <f t="shared" si="0"/>
        <v>68.964128365084036</v>
      </c>
      <c r="T11" s="4">
        <f t="shared" si="5"/>
        <v>6.7979754330476996E-2</v>
      </c>
      <c r="U11" s="4">
        <f t="shared" si="1"/>
        <v>68.896148610753556</v>
      </c>
      <c r="W11"/>
      <c r="X11"/>
      <c r="Y11"/>
      <c r="Z11"/>
      <c r="AA11"/>
      <c r="AB11"/>
      <c r="AC11"/>
      <c r="AD11"/>
    </row>
    <row r="12" spans="1:30" s="3" customFormat="1" x14ac:dyDescent="0.3">
      <c r="A12" t="s">
        <v>501</v>
      </c>
      <c r="B12" s="12">
        <v>45512</v>
      </c>
      <c r="C12" s="5" t="s">
        <v>24</v>
      </c>
      <c r="D12">
        <v>947022906</v>
      </c>
      <c r="E12" t="s">
        <v>128</v>
      </c>
      <c r="F12" t="s">
        <v>197</v>
      </c>
      <c r="G12" s="6" t="s">
        <v>325</v>
      </c>
      <c r="H12" t="s">
        <v>51</v>
      </c>
      <c r="I12" s="8">
        <v>45388</v>
      </c>
      <c r="J12" s="8">
        <v>45390</v>
      </c>
      <c r="L12" t="s">
        <v>25</v>
      </c>
      <c r="M12">
        <v>136360</v>
      </c>
      <c r="N12">
        <v>13636</v>
      </c>
      <c r="O12">
        <v>76.05</v>
      </c>
      <c r="P12" s="4">
        <f t="shared" si="2"/>
        <v>2.9134180427347282E-3</v>
      </c>
      <c r="Q12" s="4">
        <f t="shared" si="3"/>
        <v>2.1174722334596003</v>
      </c>
      <c r="R12" s="4">
        <f t="shared" si="4"/>
        <v>4.2390232521790298E-2</v>
      </c>
      <c r="S12" s="4">
        <f t="shared" si="0"/>
        <v>73.890137534018606</v>
      </c>
      <c r="T12" s="4">
        <f t="shared" si="5"/>
        <v>7.2835451068368209E-2</v>
      </c>
      <c r="U12" s="4">
        <f t="shared" si="1"/>
        <v>73.817302082950235</v>
      </c>
      <c r="W12"/>
      <c r="X12"/>
      <c r="Y12"/>
      <c r="Z12"/>
      <c r="AA12"/>
      <c r="AB12"/>
      <c r="AC12"/>
      <c r="AD12"/>
    </row>
    <row r="13" spans="1:30" s="3" customFormat="1" x14ac:dyDescent="0.3">
      <c r="A13" t="s">
        <v>501</v>
      </c>
      <c r="B13" s="12">
        <v>45512</v>
      </c>
      <c r="C13" s="5" t="s">
        <v>24</v>
      </c>
      <c r="D13">
        <v>966814068</v>
      </c>
      <c r="E13" t="s">
        <v>130</v>
      </c>
      <c r="F13" t="s">
        <v>199</v>
      </c>
      <c r="G13" s="6" t="s">
        <v>326</v>
      </c>
      <c r="H13" t="s">
        <v>475</v>
      </c>
      <c r="I13" s="8">
        <v>45395</v>
      </c>
      <c r="J13" s="8">
        <v>45399</v>
      </c>
      <c r="L13" t="s">
        <v>21</v>
      </c>
      <c r="M13">
        <v>3675</v>
      </c>
      <c r="N13">
        <v>367.5</v>
      </c>
      <c r="O13">
        <v>360.88</v>
      </c>
      <c r="P13" s="4">
        <f t="shared" si="2"/>
        <v>1.3825040148088216E-2</v>
      </c>
      <c r="Q13" s="4">
        <f t="shared" si="3"/>
        <v>10.048039179630514</v>
      </c>
      <c r="R13" s="4">
        <f t="shared" si="4"/>
        <v>0.20115433415468353</v>
      </c>
      <c r="S13" s="4">
        <f t="shared" si="0"/>
        <v>350.63080648621479</v>
      </c>
      <c r="T13" s="4">
        <f t="shared" si="5"/>
        <v>0.34562600370220536</v>
      </c>
      <c r="U13" s="4">
        <f t="shared" si="1"/>
        <v>350.2851804825126</v>
      </c>
      <c r="W13"/>
      <c r="X13"/>
      <c r="Y13"/>
      <c r="Z13"/>
      <c r="AA13"/>
      <c r="AB13"/>
      <c r="AC13"/>
      <c r="AD13"/>
    </row>
    <row r="14" spans="1:30" s="3" customFormat="1" x14ac:dyDescent="0.3">
      <c r="A14" t="s">
        <v>501</v>
      </c>
      <c r="B14" s="12">
        <v>45512</v>
      </c>
      <c r="C14" s="5" t="s">
        <v>24</v>
      </c>
      <c r="D14">
        <v>968246738</v>
      </c>
      <c r="E14" t="s">
        <v>131</v>
      </c>
      <c r="F14" t="s">
        <v>200</v>
      </c>
      <c r="G14" s="6" t="s">
        <v>327</v>
      </c>
      <c r="H14" t="s">
        <v>27</v>
      </c>
      <c r="I14" s="8">
        <v>45402</v>
      </c>
      <c r="J14" s="8">
        <v>45405</v>
      </c>
      <c r="L14" t="s">
        <v>23</v>
      </c>
      <c r="M14">
        <v>434.3</v>
      </c>
      <c r="N14">
        <v>43.43</v>
      </c>
      <c r="O14">
        <v>50.31</v>
      </c>
      <c r="P14" s="4">
        <f t="shared" si="2"/>
        <v>1.927338089809128E-3</v>
      </c>
      <c r="Q14" s="4">
        <f t="shared" si="3"/>
        <v>1.4007893236732742</v>
      </c>
      <c r="R14" s="4">
        <f t="shared" si="4"/>
        <v>2.8042769206722815E-2</v>
      </c>
      <c r="S14" s="4">
        <f t="shared" si="0"/>
        <v>48.881167907120009</v>
      </c>
      <c r="T14" s="4">
        <f t="shared" si="5"/>
        <v>4.81834522452282E-2</v>
      </c>
      <c r="U14" s="4">
        <f t="shared" si="1"/>
        <v>48.832984454874783</v>
      </c>
      <c r="W14"/>
      <c r="X14"/>
      <c r="Y14"/>
      <c r="Z14"/>
      <c r="AA14"/>
      <c r="AB14"/>
      <c r="AC14"/>
      <c r="AD14"/>
    </row>
    <row r="15" spans="1:30" s="3" customFormat="1" x14ac:dyDescent="0.3">
      <c r="A15" t="s">
        <v>501</v>
      </c>
      <c r="B15" s="12">
        <v>45512</v>
      </c>
      <c r="C15" s="5" t="s">
        <v>24</v>
      </c>
      <c r="D15">
        <v>977958430</v>
      </c>
      <c r="E15" t="s">
        <v>132</v>
      </c>
      <c r="F15" t="s">
        <v>201</v>
      </c>
      <c r="G15" s="6" t="s">
        <v>328</v>
      </c>
      <c r="H15" t="s">
        <v>67</v>
      </c>
      <c r="I15" s="8">
        <v>45404</v>
      </c>
      <c r="J15" s="8">
        <v>45407</v>
      </c>
      <c r="L15" t="s">
        <v>21</v>
      </c>
      <c r="M15">
        <v>755.2</v>
      </c>
      <c r="N15">
        <v>75.52</v>
      </c>
      <c r="O15">
        <v>76.290000000000006</v>
      </c>
      <c r="P15" s="4">
        <f t="shared" si="2"/>
        <v>2.9226122614100253E-3</v>
      </c>
      <c r="Q15" s="4">
        <f t="shared" si="3"/>
        <v>2.1241545915928062</v>
      </c>
      <c r="R15" s="4">
        <f t="shared" si="4"/>
        <v>4.2524008403515869E-2</v>
      </c>
      <c r="S15" s="4">
        <f t="shared" si="0"/>
        <v>74.123321400003675</v>
      </c>
      <c r="T15" s="4">
        <f t="shared" si="5"/>
        <v>7.3065306535250632E-2</v>
      </c>
      <c r="U15" s="4">
        <f t="shared" si="1"/>
        <v>74.05025609346842</v>
      </c>
      <c r="W15"/>
      <c r="X15"/>
      <c r="Y15"/>
      <c r="Z15"/>
      <c r="AA15"/>
      <c r="AB15"/>
      <c r="AC15"/>
      <c r="AD15"/>
    </row>
    <row r="16" spans="1:30" s="3" customFormat="1" x14ac:dyDescent="0.3">
      <c r="A16" t="s">
        <v>501</v>
      </c>
      <c r="B16" s="12">
        <v>45512</v>
      </c>
      <c r="C16" s="5" t="s">
        <v>24</v>
      </c>
      <c r="D16">
        <v>966515828</v>
      </c>
      <c r="E16" t="s">
        <v>133</v>
      </c>
      <c r="F16" t="s">
        <v>202</v>
      </c>
      <c r="G16" s="6" t="s">
        <v>329</v>
      </c>
      <c r="H16" t="s">
        <v>29</v>
      </c>
      <c r="I16" s="8">
        <v>45407</v>
      </c>
      <c r="J16" s="8">
        <v>45408</v>
      </c>
      <c r="L16" t="s">
        <v>21</v>
      </c>
      <c r="M16">
        <v>347</v>
      </c>
      <c r="N16">
        <v>34.700000000000003</v>
      </c>
      <c r="O16">
        <v>33.65</v>
      </c>
      <c r="P16" s="4">
        <f t="shared" si="2"/>
        <v>1.2891060767655964E-3</v>
      </c>
      <c r="Q16" s="4">
        <f t="shared" si="3"/>
        <v>0.93692229659323545</v>
      </c>
      <c r="R16" s="4">
        <f t="shared" si="4"/>
        <v>1.875649341693943E-2</v>
      </c>
      <c r="S16" s="4">
        <f t="shared" si="0"/>
        <v>32.694321209989823</v>
      </c>
      <c r="T16" s="4">
        <f t="shared" si="5"/>
        <v>3.2227651919139913E-2</v>
      </c>
      <c r="U16" s="4">
        <f t="shared" si="1"/>
        <v>32.66209355807068</v>
      </c>
      <c r="W16"/>
      <c r="X16"/>
      <c r="Y16"/>
      <c r="Z16"/>
      <c r="AA16"/>
      <c r="AB16"/>
      <c r="AC16"/>
      <c r="AD16"/>
    </row>
    <row r="17" spans="1:30" s="3" customFormat="1" x14ac:dyDescent="0.3">
      <c r="A17" t="s">
        <v>501</v>
      </c>
      <c r="B17" s="12">
        <v>45512</v>
      </c>
      <c r="C17" s="5" t="s">
        <v>24</v>
      </c>
      <c r="D17">
        <v>979345271</v>
      </c>
      <c r="E17" t="s">
        <v>134</v>
      </c>
      <c r="F17" t="s">
        <v>203</v>
      </c>
      <c r="G17" s="6" t="s">
        <v>330</v>
      </c>
      <c r="H17" t="s">
        <v>476</v>
      </c>
      <c r="I17" s="8">
        <v>45407</v>
      </c>
      <c r="J17" s="8">
        <v>45410</v>
      </c>
      <c r="L17" t="s">
        <v>22</v>
      </c>
      <c r="M17">
        <v>2997</v>
      </c>
      <c r="N17">
        <v>299.7</v>
      </c>
      <c r="O17">
        <v>287.70999999999998</v>
      </c>
      <c r="P17" s="4">
        <f t="shared" si="2"/>
        <v>1.102195272945705E-2</v>
      </c>
      <c r="Q17" s="4">
        <f t="shared" si="3"/>
        <v>8.010755243769383</v>
      </c>
      <c r="R17" s="4">
        <f t="shared" si="4"/>
        <v>0.1603694122136001</v>
      </c>
      <c r="S17" s="4">
        <f t="shared" si="0"/>
        <v>279.53887534401701</v>
      </c>
      <c r="T17" s="4">
        <f t="shared" si="5"/>
        <v>0.27554881823642624</v>
      </c>
      <c r="U17" s="4">
        <f t="shared" si="1"/>
        <v>279.2633265257806</v>
      </c>
      <c r="W17"/>
      <c r="X17"/>
      <c r="Y17"/>
      <c r="Z17"/>
      <c r="AA17"/>
      <c r="AB17"/>
      <c r="AC17"/>
      <c r="AD17"/>
    </row>
    <row r="18" spans="1:30" s="3" customFormat="1" x14ac:dyDescent="0.3">
      <c r="A18" t="s">
        <v>501</v>
      </c>
      <c r="B18" s="12">
        <v>45512</v>
      </c>
      <c r="C18" s="5" t="s">
        <v>24</v>
      </c>
      <c r="D18">
        <v>977097051</v>
      </c>
      <c r="E18" t="s">
        <v>135</v>
      </c>
      <c r="F18" t="s">
        <v>204</v>
      </c>
      <c r="G18" s="6" t="s">
        <v>331</v>
      </c>
      <c r="H18" t="s">
        <v>477</v>
      </c>
      <c r="I18" s="8">
        <v>45409</v>
      </c>
      <c r="J18" s="8">
        <v>45413</v>
      </c>
      <c r="L18" t="s">
        <v>21</v>
      </c>
      <c r="M18">
        <v>600.9</v>
      </c>
      <c r="N18">
        <v>60.09</v>
      </c>
      <c r="O18">
        <v>59.01</v>
      </c>
      <c r="P18" s="4">
        <f t="shared" si="2"/>
        <v>2.2606285167886433E-3</v>
      </c>
      <c r="Q18" s="4">
        <f t="shared" si="3"/>
        <v>1.6430248060019859</v>
      </c>
      <c r="R18" s="4">
        <f t="shared" si="4"/>
        <v>3.2892144919274759E-2</v>
      </c>
      <c r="S18" s="4">
        <f t="shared" si="0"/>
        <v>57.334083049078735</v>
      </c>
      <c r="T18" s="4">
        <f t="shared" si="5"/>
        <v>5.6515712919716084E-2</v>
      </c>
      <c r="U18" s="4">
        <f t="shared" si="1"/>
        <v>57.277567336159017</v>
      </c>
      <c r="W18"/>
      <c r="X18"/>
      <c r="Y18"/>
      <c r="Z18"/>
      <c r="AA18"/>
      <c r="AB18"/>
      <c r="AC18"/>
      <c r="AD18"/>
    </row>
    <row r="19" spans="1:30" s="3" customFormat="1" x14ac:dyDescent="0.3">
      <c r="A19" t="s">
        <v>501</v>
      </c>
      <c r="B19" s="12">
        <v>45512</v>
      </c>
      <c r="C19" s="5" t="s">
        <v>24</v>
      </c>
      <c r="D19">
        <v>977762008</v>
      </c>
      <c r="E19" t="s">
        <v>136</v>
      </c>
      <c r="F19" t="s">
        <v>116</v>
      </c>
      <c r="G19" s="6" t="s">
        <v>332</v>
      </c>
      <c r="H19" t="s">
        <v>478</v>
      </c>
      <c r="I19" s="8">
        <v>45412</v>
      </c>
      <c r="J19" s="8">
        <v>45414</v>
      </c>
      <c r="L19" t="s">
        <v>89</v>
      </c>
      <c r="M19">
        <v>1010</v>
      </c>
      <c r="N19">
        <v>101</v>
      </c>
      <c r="O19">
        <v>101.61</v>
      </c>
      <c r="P19" s="4">
        <f t="shared" si="2"/>
        <v>3.8926023316538561E-3</v>
      </c>
      <c r="Q19" s="4">
        <f t="shared" si="3"/>
        <v>2.8291433746460224</v>
      </c>
      <c r="R19" s="4">
        <f t="shared" si="4"/>
        <v>5.6637363925563608E-2</v>
      </c>
      <c r="S19" s="4">
        <f t="shared" si="0"/>
        <v>98.724219261428416</v>
      </c>
      <c r="T19" s="4">
        <f t="shared" si="5"/>
        <v>9.7315058291346401E-2</v>
      </c>
      <c r="U19" s="4">
        <f t="shared" si="1"/>
        <v>98.626904203137073</v>
      </c>
      <c r="W19"/>
      <c r="X19"/>
      <c r="Y19"/>
      <c r="Z19"/>
      <c r="AA19"/>
      <c r="AB19"/>
      <c r="AC19"/>
      <c r="AD19"/>
    </row>
    <row r="20" spans="1:30" s="3" customFormat="1" x14ac:dyDescent="0.3">
      <c r="A20" t="s">
        <v>501</v>
      </c>
      <c r="B20" s="12">
        <v>45512</v>
      </c>
      <c r="C20" s="5" t="s">
        <v>24</v>
      </c>
      <c r="D20">
        <v>977512656</v>
      </c>
      <c r="E20" t="s">
        <v>81</v>
      </c>
      <c r="F20" t="s">
        <v>95</v>
      </c>
      <c r="G20" s="6" t="s">
        <v>333</v>
      </c>
      <c r="H20" t="s">
        <v>85</v>
      </c>
      <c r="I20" s="8">
        <v>45414</v>
      </c>
      <c r="J20" s="8">
        <v>45415</v>
      </c>
      <c r="L20" t="s">
        <v>22</v>
      </c>
      <c r="M20">
        <v>87.5</v>
      </c>
      <c r="N20">
        <v>8.75</v>
      </c>
      <c r="O20">
        <v>8.4</v>
      </c>
      <c r="P20" s="4">
        <f t="shared" si="2"/>
        <v>3.217976536353941E-4</v>
      </c>
      <c r="Q20" s="4">
        <f t="shared" si="3"/>
        <v>0.23388253466220441</v>
      </c>
      <c r="R20" s="4">
        <f t="shared" si="4"/>
        <v>4.6821558603949839E-3</v>
      </c>
      <c r="S20" s="4">
        <f t="shared" si="0"/>
        <v>8.161435309477401</v>
      </c>
      <c r="T20" s="4">
        <f t="shared" si="5"/>
        <v>8.0449413408848532E-3</v>
      </c>
      <c r="U20" s="4">
        <f t="shared" si="1"/>
        <v>8.1533903681365167</v>
      </c>
      <c r="W20"/>
      <c r="X20"/>
      <c r="Y20"/>
      <c r="Z20"/>
      <c r="AA20"/>
      <c r="AB20"/>
      <c r="AC20"/>
      <c r="AD20"/>
    </row>
    <row r="21" spans="1:30" s="3" customFormat="1" x14ac:dyDescent="0.3">
      <c r="A21" t="s">
        <v>501</v>
      </c>
      <c r="B21" s="12">
        <v>45512</v>
      </c>
      <c r="C21" s="5" t="s">
        <v>24</v>
      </c>
      <c r="D21">
        <v>999326487</v>
      </c>
      <c r="E21" t="s">
        <v>137</v>
      </c>
      <c r="F21" t="s">
        <v>205</v>
      </c>
      <c r="G21" s="6" t="s">
        <v>334</v>
      </c>
      <c r="H21" t="s">
        <v>99</v>
      </c>
      <c r="I21" s="8">
        <v>45414</v>
      </c>
      <c r="J21" s="8">
        <v>45416</v>
      </c>
      <c r="L21" t="s">
        <v>21</v>
      </c>
      <c r="M21">
        <v>570.9</v>
      </c>
      <c r="N21">
        <v>57.09</v>
      </c>
      <c r="O21">
        <v>56.06</v>
      </c>
      <c r="P21" s="4">
        <f t="shared" si="2"/>
        <v>2.1476162455714514E-3</v>
      </c>
      <c r="Q21" s="4">
        <f t="shared" si="3"/>
        <v>1.5608874872813308</v>
      </c>
      <c r="R21" s="4">
        <f t="shared" si="4"/>
        <v>3.1247816373064619E-2</v>
      </c>
      <c r="S21" s="4">
        <f t="shared" si="0"/>
        <v>54.467864696345607</v>
      </c>
      <c r="T21" s="4">
        <f t="shared" si="5"/>
        <v>5.3690406139286287E-2</v>
      </c>
      <c r="U21" s="4">
        <f t="shared" si="1"/>
        <v>54.414174290206319</v>
      </c>
      <c r="W21"/>
      <c r="X21"/>
      <c r="Y21"/>
      <c r="Z21"/>
      <c r="AA21"/>
      <c r="AB21"/>
      <c r="AC21"/>
      <c r="AD21"/>
    </row>
    <row r="22" spans="1:30" s="3" customFormat="1" x14ac:dyDescent="0.3">
      <c r="A22" t="s">
        <v>501</v>
      </c>
      <c r="B22" s="12">
        <v>45512</v>
      </c>
      <c r="C22" s="5" t="s">
        <v>24</v>
      </c>
      <c r="D22">
        <v>996049531</v>
      </c>
      <c r="E22" t="s">
        <v>56</v>
      </c>
      <c r="F22" t="s">
        <v>206</v>
      </c>
      <c r="G22" s="6" t="s">
        <v>78</v>
      </c>
      <c r="H22" t="s">
        <v>67</v>
      </c>
      <c r="I22" s="8">
        <v>45413</v>
      </c>
      <c r="J22" s="8">
        <v>45417</v>
      </c>
      <c r="L22" t="s">
        <v>21</v>
      </c>
      <c r="M22">
        <v>4532.3999999999996</v>
      </c>
      <c r="N22">
        <v>453.24</v>
      </c>
      <c r="O22">
        <v>439.52</v>
      </c>
      <c r="P22" s="4">
        <f t="shared" si="2"/>
        <v>1.683767913402719E-2</v>
      </c>
      <c r="Q22" s="4">
        <f t="shared" si="3"/>
        <v>12.237625194610962</v>
      </c>
      <c r="R22" s="4">
        <f t="shared" si="4"/>
        <v>0.24498823140009562</v>
      </c>
      <c r="S22" s="4">
        <f t="shared" si="0"/>
        <v>427.0373865739889</v>
      </c>
      <c r="T22" s="4">
        <f t="shared" si="5"/>
        <v>0.42094197835067976</v>
      </c>
      <c r="U22" s="4">
        <f t="shared" si="1"/>
        <v>426.6164445956382</v>
      </c>
      <c r="W22"/>
      <c r="X22"/>
      <c r="Y22"/>
      <c r="Z22"/>
      <c r="AA22"/>
      <c r="AB22"/>
      <c r="AC22"/>
      <c r="AD22"/>
    </row>
    <row r="23" spans="1:30" s="3" customFormat="1" x14ac:dyDescent="0.3">
      <c r="A23" t="s">
        <v>501</v>
      </c>
      <c r="B23" s="12">
        <v>45512</v>
      </c>
      <c r="C23" s="5" t="s">
        <v>24</v>
      </c>
      <c r="D23">
        <v>964471684</v>
      </c>
      <c r="E23" t="s">
        <v>138</v>
      </c>
      <c r="F23" t="s">
        <v>207</v>
      </c>
      <c r="G23" s="6" t="s">
        <v>335</v>
      </c>
      <c r="H23" t="s">
        <v>32</v>
      </c>
      <c r="I23" s="8">
        <v>45416</v>
      </c>
      <c r="J23" s="8">
        <v>45418</v>
      </c>
      <c r="L23" t="s">
        <v>21</v>
      </c>
      <c r="M23">
        <v>859.9</v>
      </c>
      <c r="N23">
        <v>85.99</v>
      </c>
      <c r="O23">
        <v>84.43</v>
      </c>
      <c r="P23" s="4">
        <f t="shared" si="2"/>
        <v>3.2344495114805145E-3</v>
      </c>
      <c r="Q23" s="4">
        <f t="shared" si="3"/>
        <v>2.350797904944038</v>
      </c>
      <c r="R23" s="4">
        <f t="shared" si="4"/>
        <v>4.7061240392041487E-2</v>
      </c>
      <c r="S23" s="4">
        <f t="shared" si="0"/>
        <v>82.032140854663922</v>
      </c>
      <c r="T23" s="4">
        <f t="shared" si="5"/>
        <v>8.086123778701286E-2</v>
      </c>
      <c r="U23" s="4">
        <f t="shared" si="1"/>
        <v>81.951279616876903</v>
      </c>
      <c r="W23"/>
      <c r="X23"/>
      <c r="Y23"/>
      <c r="Z23"/>
      <c r="AA23"/>
      <c r="AB23"/>
      <c r="AC23"/>
      <c r="AD23"/>
    </row>
    <row r="24" spans="1:30" s="3" customFormat="1" x14ac:dyDescent="0.3">
      <c r="A24" t="s">
        <v>501</v>
      </c>
      <c r="B24" s="12">
        <v>45512</v>
      </c>
      <c r="C24" s="5" t="s">
        <v>24</v>
      </c>
      <c r="D24">
        <v>964471685</v>
      </c>
      <c r="E24" t="s">
        <v>138</v>
      </c>
      <c r="F24" t="s">
        <v>208</v>
      </c>
      <c r="G24" s="6" t="s">
        <v>336</v>
      </c>
      <c r="H24" t="s">
        <v>32</v>
      </c>
      <c r="I24" s="8">
        <v>45416</v>
      </c>
      <c r="J24" s="8">
        <v>45418</v>
      </c>
      <c r="L24" t="s">
        <v>21</v>
      </c>
      <c r="M24">
        <v>859.9</v>
      </c>
      <c r="N24">
        <v>85.99</v>
      </c>
      <c r="O24">
        <v>84.43</v>
      </c>
      <c r="P24" s="4">
        <f t="shared" si="2"/>
        <v>3.2344495114805145E-3</v>
      </c>
      <c r="Q24" s="4">
        <f t="shared" si="3"/>
        <v>2.350797904944038</v>
      </c>
      <c r="R24" s="4">
        <f t="shared" si="4"/>
        <v>4.7061240392041487E-2</v>
      </c>
      <c r="S24" s="4">
        <f t="shared" si="0"/>
        <v>82.032140854663922</v>
      </c>
      <c r="T24" s="4">
        <f t="shared" si="5"/>
        <v>8.086123778701286E-2</v>
      </c>
      <c r="U24" s="4">
        <f t="shared" si="1"/>
        <v>81.951279616876903</v>
      </c>
      <c r="W24"/>
      <c r="X24"/>
      <c r="Y24"/>
      <c r="Z24"/>
      <c r="AA24"/>
      <c r="AB24"/>
      <c r="AC24"/>
      <c r="AD24"/>
    </row>
    <row r="25" spans="1:30" s="3" customFormat="1" x14ac:dyDescent="0.3">
      <c r="A25" t="s">
        <v>501</v>
      </c>
      <c r="B25" s="12">
        <v>45512</v>
      </c>
      <c r="C25" s="5" t="s">
        <v>24</v>
      </c>
      <c r="D25">
        <v>974165132</v>
      </c>
      <c r="E25" t="s">
        <v>139</v>
      </c>
      <c r="F25" t="s">
        <v>209</v>
      </c>
      <c r="G25" s="6" t="s">
        <v>337</v>
      </c>
      <c r="H25" t="s">
        <v>27</v>
      </c>
      <c r="I25" s="8">
        <v>45412</v>
      </c>
      <c r="J25" s="8">
        <v>45418</v>
      </c>
      <c r="L25" t="s">
        <v>23</v>
      </c>
      <c r="M25">
        <v>1364</v>
      </c>
      <c r="N25">
        <v>136.4</v>
      </c>
      <c r="O25">
        <v>157.55000000000001</v>
      </c>
      <c r="P25" s="4">
        <f t="shared" si="2"/>
        <v>6.0356214678876589E-3</v>
      </c>
      <c r="Q25" s="4">
        <f t="shared" si="3"/>
        <v>4.3866896828607498</v>
      </c>
      <c r="R25" s="4">
        <f t="shared" si="4"/>
        <v>8.7818292357765435E-2</v>
      </c>
      <c r="S25" s="4">
        <f t="shared" si="0"/>
        <v>153.07549202478151</v>
      </c>
      <c r="T25" s="4">
        <f t="shared" si="5"/>
        <v>0.15089053669719146</v>
      </c>
      <c r="U25" s="4">
        <f t="shared" si="1"/>
        <v>152.92460148808431</v>
      </c>
      <c r="W25"/>
      <c r="X25"/>
      <c r="Y25"/>
      <c r="Z25"/>
      <c r="AA25"/>
      <c r="AB25"/>
      <c r="AC25"/>
      <c r="AD25"/>
    </row>
    <row r="26" spans="1:30" s="3" customFormat="1" x14ac:dyDescent="0.3">
      <c r="A26" t="s">
        <v>501</v>
      </c>
      <c r="B26" s="12">
        <v>45512</v>
      </c>
      <c r="C26" s="5" t="s">
        <v>24</v>
      </c>
      <c r="D26">
        <v>974165133</v>
      </c>
      <c r="E26" t="s">
        <v>139</v>
      </c>
      <c r="F26" t="s">
        <v>210</v>
      </c>
      <c r="G26" s="6" t="s">
        <v>338</v>
      </c>
      <c r="H26" t="s">
        <v>27</v>
      </c>
      <c r="I26" s="8">
        <v>45412</v>
      </c>
      <c r="J26" s="8">
        <v>45418</v>
      </c>
      <c r="L26" t="s">
        <v>23</v>
      </c>
      <c r="M26">
        <v>1364</v>
      </c>
      <c r="N26">
        <v>136.4</v>
      </c>
      <c r="O26">
        <v>157.55000000000001</v>
      </c>
      <c r="P26" s="4">
        <f t="shared" si="2"/>
        <v>6.0356214678876589E-3</v>
      </c>
      <c r="Q26" s="4">
        <f t="shared" si="3"/>
        <v>4.3866896828607498</v>
      </c>
      <c r="R26" s="4">
        <f t="shared" si="4"/>
        <v>8.7818292357765435E-2</v>
      </c>
      <c r="S26" s="4">
        <f t="shared" si="0"/>
        <v>153.07549202478151</v>
      </c>
      <c r="T26" s="4">
        <f t="shared" si="5"/>
        <v>0.15089053669719146</v>
      </c>
      <c r="U26" s="4">
        <f t="shared" si="1"/>
        <v>152.92460148808431</v>
      </c>
      <c r="W26"/>
      <c r="X26"/>
      <c r="Y26"/>
      <c r="Z26"/>
      <c r="AA26"/>
      <c r="AB26"/>
      <c r="AC26"/>
      <c r="AD26"/>
    </row>
    <row r="27" spans="1:30" s="3" customFormat="1" x14ac:dyDescent="0.3">
      <c r="A27" t="s">
        <v>501</v>
      </c>
      <c r="B27" s="12">
        <v>45512</v>
      </c>
      <c r="C27" s="5" t="s">
        <v>24</v>
      </c>
      <c r="D27">
        <v>977097052</v>
      </c>
      <c r="E27" t="s">
        <v>52</v>
      </c>
      <c r="F27" t="s">
        <v>211</v>
      </c>
      <c r="G27" s="6" t="s">
        <v>339</v>
      </c>
      <c r="H27" t="s">
        <v>61</v>
      </c>
      <c r="I27" s="8">
        <v>45417</v>
      </c>
      <c r="J27" s="8">
        <v>45419</v>
      </c>
      <c r="L27" t="s">
        <v>21</v>
      </c>
      <c r="M27">
        <v>515</v>
      </c>
      <c r="N27">
        <v>51.5</v>
      </c>
      <c r="O27">
        <v>50.28</v>
      </c>
      <c r="P27" s="4">
        <f t="shared" si="2"/>
        <v>1.9261888124747159E-3</v>
      </c>
      <c r="Q27" s="4">
        <f t="shared" si="3"/>
        <v>1.3999540289066235</v>
      </c>
      <c r="R27" s="4">
        <f t="shared" si="4"/>
        <v>2.8026047221507117E-2</v>
      </c>
      <c r="S27" s="4">
        <f t="shared" si="0"/>
        <v>48.852019923871872</v>
      </c>
      <c r="T27" s="4">
        <f t="shared" si="5"/>
        <v>4.8154720311867898E-2</v>
      </c>
      <c r="U27" s="4">
        <f t="shared" si="1"/>
        <v>48.803865203560001</v>
      </c>
      <c r="W27"/>
      <c r="X27"/>
      <c r="Y27"/>
      <c r="Z27"/>
      <c r="AA27"/>
      <c r="AB27"/>
      <c r="AC27"/>
      <c r="AD27"/>
    </row>
    <row r="28" spans="1:30" s="3" customFormat="1" x14ac:dyDescent="0.3">
      <c r="A28" t="s">
        <v>501</v>
      </c>
      <c r="B28" s="12">
        <v>45512</v>
      </c>
      <c r="C28" s="5" t="s">
        <v>24</v>
      </c>
      <c r="D28">
        <v>977762011</v>
      </c>
      <c r="E28" t="s">
        <v>107</v>
      </c>
      <c r="F28" t="s">
        <v>212</v>
      </c>
      <c r="G28" s="6" t="s">
        <v>340</v>
      </c>
      <c r="H28" t="s">
        <v>103</v>
      </c>
      <c r="I28" s="8">
        <v>45418</v>
      </c>
      <c r="J28" s="8">
        <v>45420</v>
      </c>
      <c r="L28" t="s">
        <v>21</v>
      </c>
      <c r="M28">
        <v>754.1</v>
      </c>
      <c r="N28">
        <v>75.41</v>
      </c>
      <c r="O28">
        <v>73.61</v>
      </c>
      <c r="P28" s="4">
        <f t="shared" si="2"/>
        <v>2.8199434862025423E-3</v>
      </c>
      <c r="Q28" s="4">
        <f t="shared" si="3"/>
        <v>2.0495349257720075</v>
      </c>
      <c r="R28" s="4">
        <f t="shared" si="4"/>
        <v>4.103017772424699E-2</v>
      </c>
      <c r="S28" s="4">
        <f t="shared" si="0"/>
        <v>71.519434896503739</v>
      </c>
      <c r="T28" s="4">
        <f t="shared" si="5"/>
        <v>7.0498587155063561E-2</v>
      </c>
      <c r="U28" s="4">
        <f t="shared" si="1"/>
        <v>71.448936309348682</v>
      </c>
      <c r="W28"/>
      <c r="X28"/>
      <c r="Y28"/>
      <c r="Z28"/>
      <c r="AA28"/>
      <c r="AB28"/>
      <c r="AC28"/>
      <c r="AD28"/>
    </row>
    <row r="29" spans="1:30" s="3" customFormat="1" x14ac:dyDescent="0.3">
      <c r="A29" t="s">
        <v>501</v>
      </c>
      <c r="B29" s="12">
        <v>45512</v>
      </c>
      <c r="C29" s="5" t="s">
        <v>24</v>
      </c>
      <c r="D29">
        <v>981814508</v>
      </c>
      <c r="E29" t="s">
        <v>93</v>
      </c>
      <c r="F29" t="s">
        <v>213</v>
      </c>
      <c r="G29" s="6" t="s">
        <v>341</v>
      </c>
      <c r="H29" t="s">
        <v>100</v>
      </c>
      <c r="I29" s="8">
        <v>45418</v>
      </c>
      <c r="J29" s="8">
        <v>45420</v>
      </c>
      <c r="L29" t="s">
        <v>22</v>
      </c>
      <c r="M29">
        <v>149.1</v>
      </c>
      <c r="N29">
        <v>14.91</v>
      </c>
      <c r="O29">
        <v>14.31</v>
      </c>
      <c r="P29" s="4">
        <f t="shared" si="2"/>
        <v>5.4820528851458209E-4</v>
      </c>
      <c r="Q29" s="4">
        <f t="shared" si="3"/>
        <v>0.39843560369239822</v>
      </c>
      <c r="R29" s="4">
        <f t="shared" si="4"/>
        <v>7.97638694788717E-3</v>
      </c>
      <c r="S29" s="4">
        <f t="shared" si="0"/>
        <v>13.903588009359716</v>
      </c>
      <c r="T29" s="4">
        <f t="shared" si="5"/>
        <v>1.3705132212864552E-2</v>
      </c>
      <c r="U29" s="4">
        <f t="shared" si="1"/>
        <v>13.889882877146851</v>
      </c>
      <c r="W29"/>
      <c r="X29"/>
      <c r="Y29"/>
      <c r="Z29"/>
      <c r="AA29"/>
      <c r="AB29"/>
      <c r="AC29"/>
      <c r="AD29"/>
    </row>
    <row r="30" spans="1:30" s="3" customFormat="1" x14ac:dyDescent="0.3">
      <c r="A30" t="s">
        <v>501</v>
      </c>
      <c r="B30" s="12">
        <v>45512</v>
      </c>
      <c r="C30" s="5" t="s">
        <v>24</v>
      </c>
      <c r="D30">
        <v>996044536</v>
      </c>
      <c r="E30" t="s">
        <v>140</v>
      </c>
      <c r="F30" t="s">
        <v>214</v>
      </c>
      <c r="G30" s="6" t="s">
        <v>342</v>
      </c>
      <c r="H30" t="s">
        <v>479</v>
      </c>
      <c r="I30" s="8">
        <v>45418</v>
      </c>
      <c r="J30" s="8">
        <v>45420</v>
      </c>
      <c r="L30" t="s">
        <v>21</v>
      </c>
      <c r="M30">
        <v>690</v>
      </c>
      <c r="N30">
        <v>69</v>
      </c>
      <c r="O30">
        <v>66.91</v>
      </c>
      <c r="P30" s="4">
        <f t="shared" si="2"/>
        <v>2.5632715481838353E-3</v>
      </c>
      <c r="Q30" s="4">
        <f t="shared" si="3"/>
        <v>1.8629857612200114</v>
      </c>
      <c r="R30" s="4">
        <f t="shared" si="4"/>
        <v>3.7295601026074807E-2</v>
      </c>
      <c r="S30" s="4">
        <f t="shared" si="0"/>
        <v>65.009718637753906</v>
      </c>
      <c r="T30" s="4">
        <f t="shared" si="5"/>
        <v>6.4081788704595882E-2</v>
      </c>
      <c r="U30" s="4">
        <f t="shared" si="1"/>
        <v>64.945636849049308</v>
      </c>
      <c r="W30"/>
      <c r="X30"/>
      <c r="Y30"/>
      <c r="Z30"/>
      <c r="AA30"/>
      <c r="AB30"/>
      <c r="AC30"/>
      <c r="AD30"/>
    </row>
    <row r="31" spans="1:30" s="3" customFormat="1" x14ac:dyDescent="0.3">
      <c r="A31" t="s">
        <v>501</v>
      </c>
      <c r="B31" s="12">
        <v>45512</v>
      </c>
      <c r="C31" s="5" t="s">
        <v>24</v>
      </c>
      <c r="D31">
        <v>996044537</v>
      </c>
      <c r="E31" t="s">
        <v>140</v>
      </c>
      <c r="F31" t="s">
        <v>215</v>
      </c>
      <c r="G31" s="6" t="s">
        <v>343</v>
      </c>
      <c r="H31" t="s">
        <v>479</v>
      </c>
      <c r="I31" s="8">
        <v>45418</v>
      </c>
      <c r="J31" s="8">
        <v>45420</v>
      </c>
      <c r="L31" t="s">
        <v>21</v>
      </c>
      <c r="M31">
        <v>690</v>
      </c>
      <c r="N31">
        <v>69</v>
      </c>
      <c r="O31">
        <v>66.91</v>
      </c>
      <c r="P31" s="4">
        <f t="shared" si="2"/>
        <v>2.5632715481838353E-3</v>
      </c>
      <c r="Q31" s="4">
        <f t="shared" si="3"/>
        <v>1.8629857612200114</v>
      </c>
      <c r="R31" s="4">
        <f t="shared" si="4"/>
        <v>3.7295601026074807E-2</v>
      </c>
      <c r="S31" s="4">
        <f t="shared" si="0"/>
        <v>65.009718637753906</v>
      </c>
      <c r="T31" s="4">
        <f t="shared" si="5"/>
        <v>6.4081788704595882E-2</v>
      </c>
      <c r="U31" s="4">
        <f t="shared" si="1"/>
        <v>64.945636849049308</v>
      </c>
      <c r="W31"/>
      <c r="X31"/>
      <c r="Y31"/>
      <c r="Z31"/>
      <c r="AA31"/>
      <c r="AB31"/>
      <c r="AC31"/>
      <c r="AD31"/>
    </row>
    <row r="32" spans="1:30" s="3" customFormat="1" x14ac:dyDescent="0.3">
      <c r="A32" t="s">
        <v>501</v>
      </c>
      <c r="B32" s="12">
        <v>45512</v>
      </c>
      <c r="C32" s="5" t="s">
        <v>24</v>
      </c>
      <c r="D32">
        <v>977998535</v>
      </c>
      <c r="E32" t="s">
        <v>141</v>
      </c>
      <c r="F32" t="s">
        <v>216</v>
      </c>
      <c r="G32" s="6" t="s">
        <v>344</v>
      </c>
      <c r="H32" t="s">
        <v>31</v>
      </c>
      <c r="I32" s="8">
        <v>45420</v>
      </c>
      <c r="J32" s="8">
        <v>45421</v>
      </c>
      <c r="L32" t="s">
        <v>21</v>
      </c>
      <c r="M32">
        <v>272.7</v>
      </c>
      <c r="N32">
        <v>27.27</v>
      </c>
      <c r="O32">
        <v>26.45</v>
      </c>
      <c r="P32" s="4">
        <f t="shared" si="2"/>
        <v>1.0132795165066872E-3</v>
      </c>
      <c r="Q32" s="4">
        <f t="shared" si="3"/>
        <v>0.73645155259706019</v>
      </c>
      <c r="R32" s="4">
        <f t="shared" si="4"/>
        <v>1.47432169651723E-2</v>
      </c>
      <c r="S32" s="4">
        <f t="shared" si="0"/>
        <v>25.698805230437767</v>
      </c>
      <c r="T32" s="4">
        <f t="shared" si="5"/>
        <v>2.5331987912667182E-2</v>
      </c>
      <c r="U32" s="4">
        <f t="shared" si="1"/>
        <v>25.673473242525098</v>
      </c>
      <c r="W32"/>
      <c r="X32"/>
      <c r="Y32"/>
      <c r="Z32"/>
      <c r="AA32"/>
      <c r="AB32"/>
      <c r="AC32"/>
      <c r="AD32"/>
    </row>
    <row r="33" spans="1:30" s="3" customFormat="1" x14ac:dyDescent="0.3">
      <c r="A33" t="s">
        <v>501</v>
      </c>
      <c r="B33" s="12">
        <v>45512</v>
      </c>
      <c r="C33" s="5" t="s">
        <v>24</v>
      </c>
      <c r="D33">
        <v>983029861</v>
      </c>
      <c r="E33" t="s">
        <v>135</v>
      </c>
      <c r="F33" t="s">
        <v>217</v>
      </c>
      <c r="G33" s="6" t="s">
        <v>345</v>
      </c>
      <c r="H33" t="s">
        <v>477</v>
      </c>
      <c r="I33" s="8">
        <v>45421</v>
      </c>
      <c r="J33" s="8">
        <v>45424</v>
      </c>
      <c r="L33" t="s">
        <v>21</v>
      </c>
      <c r="M33">
        <v>536.4</v>
      </c>
      <c r="N33">
        <v>53.64</v>
      </c>
      <c r="O33">
        <v>52.68</v>
      </c>
      <c r="P33" s="4">
        <f t="shared" si="2"/>
        <v>2.0181309992276858E-3</v>
      </c>
      <c r="Q33" s="4">
        <f t="shared" si="3"/>
        <v>1.466777610238682</v>
      </c>
      <c r="R33" s="4">
        <f t="shared" si="4"/>
        <v>2.9363806038762829E-2</v>
      </c>
      <c r="S33" s="4">
        <f t="shared" si="0"/>
        <v>51.183858583722561</v>
      </c>
      <c r="T33" s="4">
        <f t="shared" si="5"/>
        <v>5.0453274980692145E-2</v>
      </c>
      <c r="U33" s="4">
        <f t="shared" si="1"/>
        <v>51.133405308741871</v>
      </c>
      <c r="W33"/>
      <c r="X33"/>
      <c r="Y33"/>
      <c r="Z33"/>
      <c r="AA33"/>
      <c r="AB33"/>
      <c r="AC33"/>
      <c r="AD33"/>
    </row>
    <row r="34" spans="1:30" s="3" customFormat="1" x14ac:dyDescent="0.3">
      <c r="A34" t="s">
        <v>501</v>
      </c>
      <c r="B34" s="12">
        <v>45512</v>
      </c>
      <c r="C34" s="5" t="s">
        <v>24</v>
      </c>
      <c r="D34">
        <v>953079870</v>
      </c>
      <c r="E34" t="s">
        <v>142</v>
      </c>
      <c r="F34" t="s">
        <v>218</v>
      </c>
      <c r="G34" s="6" t="s">
        <v>346</v>
      </c>
      <c r="H34" t="s">
        <v>480</v>
      </c>
      <c r="I34" s="8">
        <v>45422</v>
      </c>
      <c r="J34" s="8">
        <v>45426</v>
      </c>
      <c r="L34" t="s">
        <v>21</v>
      </c>
      <c r="M34">
        <v>657.4</v>
      </c>
      <c r="N34">
        <v>65.739999999999995</v>
      </c>
      <c r="O34">
        <v>67.98</v>
      </c>
      <c r="P34" s="4">
        <f t="shared" si="2"/>
        <v>2.6042624397778678E-3</v>
      </c>
      <c r="Q34" s="4">
        <f t="shared" si="3"/>
        <v>1.8927779412305541</v>
      </c>
      <c r="R34" s="4">
        <f t="shared" si="4"/>
        <v>3.7892018498767978E-2</v>
      </c>
      <c r="S34" s="4">
        <f t="shared" si="0"/>
        <v>66.049330040270689</v>
      </c>
      <c r="T34" s="4">
        <f t="shared" si="5"/>
        <v>6.5106560994446699E-2</v>
      </c>
      <c r="U34" s="4">
        <f t="shared" si="1"/>
        <v>65.984223479276238</v>
      </c>
      <c r="W34"/>
      <c r="X34"/>
      <c r="Y34"/>
      <c r="Z34"/>
      <c r="AA34"/>
      <c r="AB34"/>
      <c r="AC34"/>
      <c r="AD34"/>
    </row>
    <row r="35" spans="1:30" s="3" customFormat="1" x14ac:dyDescent="0.3">
      <c r="A35" t="s">
        <v>501</v>
      </c>
      <c r="B35" s="12">
        <v>45512</v>
      </c>
      <c r="C35" s="5" t="s">
        <v>24</v>
      </c>
      <c r="D35">
        <v>983029862</v>
      </c>
      <c r="E35" t="s">
        <v>135</v>
      </c>
      <c r="F35" t="s">
        <v>217</v>
      </c>
      <c r="G35" s="6" t="s">
        <v>347</v>
      </c>
      <c r="H35" t="s">
        <v>477</v>
      </c>
      <c r="I35" s="8">
        <v>45424</v>
      </c>
      <c r="J35" s="8">
        <v>45426</v>
      </c>
      <c r="L35" t="s">
        <v>21</v>
      </c>
      <c r="M35">
        <v>326.39999999999998</v>
      </c>
      <c r="N35">
        <v>32.64</v>
      </c>
      <c r="O35">
        <v>32.04</v>
      </c>
      <c r="P35" s="4">
        <f t="shared" si="2"/>
        <v>1.2274281931521458E-3</v>
      </c>
      <c r="Q35" s="4">
        <f t="shared" si="3"/>
        <v>0.89209481078297947</v>
      </c>
      <c r="R35" s="4">
        <f t="shared" si="4"/>
        <v>1.7859080210363722E-2</v>
      </c>
      <c r="S35" s="4">
        <f t="shared" si="0"/>
        <v>31.130046109006656</v>
      </c>
      <c r="T35" s="4">
        <f t="shared" si="5"/>
        <v>3.0685704828803645E-2</v>
      </c>
      <c r="U35" s="4">
        <f t="shared" si="1"/>
        <v>31.099360404177851</v>
      </c>
      <c r="W35"/>
      <c r="X35"/>
      <c r="Y35"/>
      <c r="Z35"/>
      <c r="AA35"/>
      <c r="AB35"/>
      <c r="AC35"/>
      <c r="AD35"/>
    </row>
    <row r="36" spans="1:30" s="3" customFormat="1" x14ac:dyDescent="0.3">
      <c r="A36" t="s">
        <v>501</v>
      </c>
      <c r="B36" s="12">
        <v>45512</v>
      </c>
      <c r="C36" s="5" t="s">
        <v>24</v>
      </c>
      <c r="D36">
        <v>999323076</v>
      </c>
      <c r="E36" t="s">
        <v>58</v>
      </c>
      <c r="F36" t="s">
        <v>219</v>
      </c>
      <c r="G36" s="6" t="s">
        <v>348</v>
      </c>
      <c r="H36" t="s">
        <v>31</v>
      </c>
      <c r="I36" s="8">
        <v>45422</v>
      </c>
      <c r="J36" s="8">
        <v>45426</v>
      </c>
      <c r="L36" t="s">
        <v>21</v>
      </c>
      <c r="M36">
        <v>1167.3</v>
      </c>
      <c r="N36">
        <v>116.73</v>
      </c>
      <c r="O36">
        <v>114.63</v>
      </c>
      <c r="P36" s="4">
        <f t="shared" si="2"/>
        <v>4.3913886947887166E-3</v>
      </c>
      <c r="Q36" s="4">
        <f t="shared" si="3"/>
        <v>3.191661303372439</v>
      </c>
      <c r="R36" s="4">
        <f t="shared" si="4"/>
        <v>6.3894705509175823E-2</v>
      </c>
      <c r="S36" s="4">
        <f t="shared" si="0"/>
        <v>111.37444399111838</v>
      </c>
      <c r="T36" s="4">
        <f t="shared" si="5"/>
        <v>0.10978471736971791</v>
      </c>
      <c r="U36" s="4">
        <f t="shared" si="1"/>
        <v>111.26465927374866</v>
      </c>
      <c r="W36"/>
      <c r="X36"/>
      <c r="Y36"/>
      <c r="Z36"/>
      <c r="AA36"/>
      <c r="AB36"/>
      <c r="AC36"/>
      <c r="AD36"/>
    </row>
    <row r="37" spans="1:30" s="3" customFormat="1" x14ac:dyDescent="0.3">
      <c r="A37" t="s">
        <v>501</v>
      </c>
      <c r="B37" s="12">
        <v>45512</v>
      </c>
      <c r="C37" s="5" t="s">
        <v>24</v>
      </c>
      <c r="D37">
        <v>999323078</v>
      </c>
      <c r="E37" t="s">
        <v>58</v>
      </c>
      <c r="F37" t="s">
        <v>220</v>
      </c>
      <c r="G37" s="6" t="s">
        <v>349</v>
      </c>
      <c r="H37" t="s">
        <v>31</v>
      </c>
      <c r="I37" s="8">
        <v>45422</v>
      </c>
      <c r="J37" s="8">
        <v>45426</v>
      </c>
      <c r="L37" t="s">
        <v>21</v>
      </c>
      <c r="M37">
        <v>1167.3</v>
      </c>
      <c r="N37">
        <v>116.73</v>
      </c>
      <c r="O37">
        <v>114.63</v>
      </c>
      <c r="P37" s="4">
        <f t="shared" si="2"/>
        <v>4.3913886947887166E-3</v>
      </c>
      <c r="Q37" s="4">
        <f t="shared" si="3"/>
        <v>3.191661303372439</v>
      </c>
      <c r="R37" s="4">
        <f t="shared" si="4"/>
        <v>6.3894705509175823E-2</v>
      </c>
      <c r="S37" s="4">
        <f t="shared" si="0"/>
        <v>111.37444399111838</v>
      </c>
      <c r="T37" s="4">
        <f t="shared" si="5"/>
        <v>0.10978471736971791</v>
      </c>
      <c r="U37" s="4">
        <f t="shared" si="1"/>
        <v>111.26465927374866</v>
      </c>
      <c r="W37"/>
      <c r="X37"/>
      <c r="Y37"/>
      <c r="Z37"/>
      <c r="AA37"/>
      <c r="AB37"/>
      <c r="AC37"/>
      <c r="AD37"/>
    </row>
    <row r="38" spans="1:30" s="3" customFormat="1" x14ac:dyDescent="0.3">
      <c r="A38" t="s">
        <v>501</v>
      </c>
      <c r="B38" s="12">
        <v>45512</v>
      </c>
      <c r="C38" s="5" t="s">
        <v>24</v>
      </c>
      <c r="D38">
        <v>978931005</v>
      </c>
      <c r="E38" t="s">
        <v>143</v>
      </c>
      <c r="F38" t="s">
        <v>221</v>
      </c>
      <c r="G38" s="6" t="s">
        <v>350</v>
      </c>
      <c r="H38" t="s">
        <v>31</v>
      </c>
      <c r="I38" s="8">
        <v>45427</v>
      </c>
      <c r="J38" s="8">
        <v>45428</v>
      </c>
      <c r="L38" t="s">
        <v>21</v>
      </c>
      <c r="M38">
        <v>637.79999999999995</v>
      </c>
      <c r="N38">
        <v>63.78</v>
      </c>
      <c r="O38">
        <v>62.64</v>
      </c>
      <c r="P38" s="4">
        <f t="shared" si="2"/>
        <v>2.3996910742525102E-3</v>
      </c>
      <c r="Q38" s="4">
        <f t="shared" si="3"/>
        <v>1.7440954727667244</v>
      </c>
      <c r="R38" s="4">
        <f t="shared" si="4"/>
        <v>3.4915505130374024E-2</v>
      </c>
      <c r="S38" s="4">
        <f t="shared" si="0"/>
        <v>60.860989022102906</v>
      </c>
      <c r="T38" s="4">
        <f t="shared" si="5"/>
        <v>5.9992276856312754E-2</v>
      </c>
      <c r="U38" s="4">
        <f t="shared" si="1"/>
        <v>60.800996745246593</v>
      </c>
      <c r="W38"/>
      <c r="X38"/>
      <c r="Y38"/>
      <c r="Z38"/>
      <c r="AA38"/>
      <c r="AB38"/>
      <c r="AC38"/>
      <c r="AD38"/>
    </row>
    <row r="39" spans="1:30" s="3" customFormat="1" x14ac:dyDescent="0.3">
      <c r="A39" t="s">
        <v>501</v>
      </c>
      <c r="B39" s="12">
        <v>45512</v>
      </c>
      <c r="C39" s="5" t="s">
        <v>24</v>
      </c>
      <c r="D39">
        <v>999323075</v>
      </c>
      <c r="E39" t="s">
        <v>58</v>
      </c>
      <c r="F39" t="s">
        <v>219</v>
      </c>
      <c r="G39" s="6" t="s">
        <v>351</v>
      </c>
      <c r="H39" t="s">
        <v>31</v>
      </c>
      <c r="I39" s="8">
        <v>45427</v>
      </c>
      <c r="J39" s="8">
        <v>45428</v>
      </c>
      <c r="L39" t="s">
        <v>21</v>
      </c>
      <c r="M39">
        <v>252.7</v>
      </c>
      <c r="N39">
        <v>25.27</v>
      </c>
      <c r="O39">
        <v>24.82</v>
      </c>
      <c r="P39" s="4">
        <f t="shared" si="2"/>
        <v>9.5083544800362869E-4</v>
      </c>
      <c r="Q39" s="4">
        <f t="shared" si="3"/>
        <v>0.69106720360903728</v>
      </c>
      <c r="R39" s="4">
        <f t="shared" si="4"/>
        <v>1.3834655768452797E-2</v>
      </c>
      <c r="S39" s="4">
        <f t="shared" si="0"/>
        <v>24.115098140622511</v>
      </c>
      <c r="T39" s="4">
        <f t="shared" si="5"/>
        <v>2.3770886200090716E-2</v>
      </c>
      <c r="U39" s="4">
        <f t="shared" si="1"/>
        <v>24.091327254422421</v>
      </c>
      <c r="W39"/>
      <c r="X39"/>
      <c r="Y39"/>
      <c r="Z39"/>
      <c r="AA39"/>
      <c r="AB39"/>
      <c r="AC39"/>
      <c r="AD39"/>
    </row>
    <row r="40" spans="1:30" s="3" customFormat="1" x14ac:dyDescent="0.3">
      <c r="A40" t="s">
        <v>501</v>
      </c>
      <c r="B40" s="12">
        <v>45512</v>
      </c>
      <c r="C40" s="5" t="s">
        <v>24</v>
      </c>
      <c r="D40">
        <v>999323077</v>
      </c>
      <c r="E40" t="s">
        <v>58</v>
      </c>
      <c r="F40" t="s">
        <v>220</v>
      </c>
      <c r="G40" s="6" t="s">
        <v>352</v>
      </c>
      <c r="H40" t="s">
        <v>31</v>
      </c>
      <c r="I40" s="8">
        <v>45427</v>
      </c>
      <c r="J40" s="8">
        <v>45428</v>
      </c>
      <c r="L40" t="s">
        <v>21</v>
      </c>
      <c r="M40">
        <v>252.7</v>
      </c>
      <c r="N40">
        <v>25.27</v>
      </c>
      <c r="O40">
        <v>24.82</v>
      </c>
      <c r="P40" s="4">
        <f t="shared" si="2"/>
        <v>9.5083544800362869E-4</v>
      </c>
      <c r="Q40" s="4">
        <f t="shared" si="3"/>
        <v>0.69106720360903728</v>
      </c>
      <c r="R40" s="4">
        <f t="shared" si="4"/>
        <v>1.3834655768452797E-2</v>
      </c>
      <c r="S40" s="4">
        <f t="shared" si="0"/>
        <v>24.115098140622511</v>
      </c>
      <c r="T40" s="4">
        <f t="shared" si="5"/>
        <v>2.3770886200090716E-2</v>
      </c>
      <c r="U40" s="4">
        <f t="shared" si="1"/>
        <v>24.091327254422421</v>
      </c>
      <c r="W40"/>
      <c r="X40"/>
      <c r="Y40"/>
      <c r="Z40"/>
      <c r="AA40"/>
      <c r="AB40"/>
      <c r="AC40"/>
      <c r="AD40"/>
    </row>
    <row r="41" spans="1:30" s="3" customFormat="1" x14ac:dyDescent="0.3">
      <c r="A41" t="s">
        <v>501</v>
      </c>
      <c r="B41" s="12">
        <v>45512</v>
      </c>
      <c r="C41" s="5" t="s">
        <v>24</v>
      </c>
      <c r="D41">
        <v>983029864</v>
      </c>
      <c r="E41" t="s">
        <v>56</v>
      </c>
      <c r="F41" t="s">
        <v>222</v>
      </c>
      <c r="G41" s="6" t="s">
        <v>353</v>
      </c>
      <c r="H41" t="s">
        <v>67</v>
      </c>
      <c r="I41" s="8">
        <v>45426</v>
      </c>
      <c r="J41" s="8">
        <v>45429</v>
      </c>
      <c r="L41" t="s">
        <v>21</v>
      </c>
      <c r="M41">
        <v>2868.1</v>
      </c>
      <c r="N41">
        <v>286.81</v>
      </c>
      <c r="O41">
        <v>278.12</v>
      </c>
      <c r="P41" s="4">
        <f t="shared" si="2"/>
        <v>1.0654567074889976E-2</v>
      </c>
      <c r="Q41" s="4">
        <f t="shared" si="3"/>
        <v>7.743739350030034</v>
      </c>
      <c r="R41" s="4">
        <f t="shared" si="4"/>
        <v>0.15502395093964916</v>
      </c>
      <c r="S41" s="4">
        <f t="shared" si="0"/>
        <v>270.22123669903033</v>
      </c>
      <c r="T41" s="4">
        <f t="shared" si="5"/>
        <v>0.26636417687224939</v>
      </c>
      <c r="U41" s="4">
        <f t="shared" si="1"/>
        <v>269.9548725221581</v>
      </c>
      <c r="W41"/>
      <c r="X41"/>
      <c r="Y41"/>
      <c r="Z41"/>
      <c r="AA41"/>
      <c r="AB41"/>
      <c r="AC41"/>
      <c r="AD41"/>
    </row>
    <row r="42" spans="1:30" s="3" customFormat="1" x14ac:dyDescent="0.3">
      <c r="A42" t="s">
        <v>501</v>
      </c>
      <c r="B42" s="12">
        <v>45512</v>
      </c>
      <c r="C42" s="5" t="s">
        <v>24</v>
      </c>
      <c r="D42">
        <v>984270820</v>
      </c>
      <c r="E42" t="s">
        <v>60</v>
      </c>
      <c r="F42" t="s">
        <v>223</v>
      </c>
      <c r="G42" s="6" t="s">
        <v>354</v>
      </c>
      <c r="H42" t="s">
        <v>70</v>
      </c>
      <c r="I42" s="8">
        <v>45427</v>
      </c>
      <c r="J42" s="8">
        <v>45429</v>
      </c>
      <c r="L42" t="s">
        <v>22</v>
      </c>
      <c r="M42">
        <v>232.74</v>
      </c>
      <c r="N42">
        <v>23.27</v>
      </c>
      <c r="O42">
        <v>22.33</v>
      </c>
      <c r="P42" s="4">
        <f t="shared" si="2"/>
        <v>8.5544542924742247E-4</v>
      </c>
      <c r="Q42" s="4">
        <f t="shared" si="3"/>
        <v>0.62173773797702658</v>
      </c>
      <c r="R42" s="4">
        <f t="shared" si="4"/>
        <v>1.2446730995549998E-2</v>
      </c>
      <c r="S42" s="4">
        <f t="shared" si="0"/>
        <v>21.695815531027421</v>
      </c>
      <c r="T42" s="4">
        <f t="shared" si="5"/>
        <v>2.1386135731185561E-2</v>
      </c>
      <c r="U42" s="4">
        <f t="shared" si="1"/>
        <v>21.674429395296237</v>
      </c>
      <c r="W42"/>
      <c r="X42"/>
      <c r="Y42"/>
      <c r="Z42"/>
      <c r="AA42"/>
      <c r="AB42"/>
      <c r="AC42"/>
      <c r="AD42"/>
    </row>
    <row r="43" spans="1:30" s="3" customFormat="1" x14ac:dyDescent="0.3">
      <c r="A43" t="s">
        <v>501</v>
      </c>
      <c r="B43" s="12">
        <v>45512</v>
      </c>
      <c r="C43" s="5" t="s">
        <v>24</v>
      </c>
      <c r="D43">
        <v>996042895</v>
      </c>
      <c r="E43" t="s">
        <v>144</v>
      </c>
      <c r="F43" t="s">
        <v>224</v>
      </c>
      <c r="G43" s="6" t="s">
        <v>355</v>
      </c>
      <c r="H43" t="s">
        <v>99</v>
      </c>
      <c r="I43" s="8">
        <v>45426</v>
      </c>
      <c r="J43" s="8">
        <v>45429</v>
      </c>
      <c r="L43" t="s">
        <v>21</v>
      </c>
      <c r="M43">
        <v>824.1</v>
      </c>
      <c r="N43">
        <v>82.41</v>
      </c>
      <c r="O43">
        <v>79.92</v>
      </c>
      <c r="P43" s="4">
        <f t="shared" si="2"/>
        <v>3.0616748188738922E-3</v>
      </c>
      <c r="Q43" s="4">
        <f t="shared" si="3"/>
        <v>2.2252252583575447</v>
      </c>
      <c r="R43" s="4">
        <f t="shared" si="4"/>
        <v>4.4547368614615133E-2</v>
      </c>
      <c r="S43" s="4">
        <f t="shared" si="0"/>
        <v>77.650227373027846</v>
      </c>
      <c r="T43" s="4">
        <f t="shared" si="5"/>
        <v>7.6541870471847309E-2</v>
      </c>
      <c r="U43" s="4">
        <f t="shared" si="1"/>
        <v>77.573685502556003</v>
      </c>
      <c r="W43"/>
      <c r="X43"/>
      <c r="Y43"/>
      <c r="Z43"/>
      <c r="AA43"/>
      <c r="AB43"/>
      <c r="AC43"/>
      <c r="AD43"/>
    </row>
    <row r="44" spans="1:30" s="3" customFormat="1" x14ac:dyDescent="0.3">
      <c r="A44" t="s">
        <v>501</v>
      </c>
      <c r="B44" s="12">
        <v>45512</v>
      </c>
      <c r="C44" s="5" t="s">
        <v>24</v>
      </c>
      <c r="D44">
        <v>984270459</v>
      </c>
      <c r="E44" t="s">
        <v>115</v>
      </c>
      <c r="F44" t="s">
        <v>97</v>
      </c>
      <c r="G44" s="6" t="s">
        <v>356</v>
      </c>
      <c r="H44" t="s">
        <v>122</v>
      </c>
      <c r="I44" s="8">
        <v>45427</v>
      </c>
      <c r="J44" s="8">
        <v>45431</v>
      </c>
      <c r="L44" t="s">
        <v>21</v>
      </c>
      <c r="M44">
        <v>1990</v>
      </c>
      <c r="N44">
        <v>199</v>
      </c>
      <c r="O44">
        <v>194.28</v>
      </c>
      <c r="P44" s="4">
        <f t="shared" si="2"/>
        <v>7.4427200176528999E-3</v>
      </c>
      <c r="Q44" s="4">
        <f t="shared" si="3"/>
        <v>5.4093689088301273</v>
      </c>
      <c r="R44" s="4">
        <f t="shared" si="4"/>
        <v>0.10829157625684969</v>
      </c>
      <c r="S44" s="4">
        <f t="shared" si="0"/>
        <v>188.76233951491304</v>
      </c>
      <c r="T44" s="4">
        <f t="shared" si="5"/>
        <v>0.18606800044132249</v>
      </c>
      <c r="U44" s="4">
        <f t="shared" si="1"/>
        <v>188.57627151447173</v>
      </c>
      <c r="W44"/>
      <c r="X44"/>
      <c r="Y44"/>
      <c r="Z44"/>
      <c r="AA44"/>
      <c r="AB44"/>
      <c r="AC44"/>
      <c r="AD44"/>
    </row>
    <row r="45" spans="1:30" s="3" customFormat="1" x14ac:dyDescent="0.3">
      <c r="A45" t="s">
        <v>501</v>
      </c>
      <c r="B45" s="12">
        <v>45512</v>
      </c>
      <c r="C45" s="5" t="s">
        <v>24</v>
      </c>
      <c r="D45">
        <v>1000410503</v>
      </c>
      <c r="E45" t="s">
        <v>145</v>
      </c>
      <c r="F45" t="s">
        <v>225</v>
      </c>
      <c r="G45" s="6" t="s">
        <v>357</v>
      </c>
      <c r="H45" t="s">
        <v>35</v>
      </c>
      <c r="I45" s="8">
        <v>45424</v>
      </c>
      <c r="J45" s="8">
        <v>45431</v>
      </c>
      <c r="L45" t="s">
        <v>22</v>
      </c>
      <c r="M45">
        <v>888.27</v>
      </c>
      <c r="N45">
        <v>88.83</v>
      </c>
      <c r="O45">
        <v>85.25</v>
      </c>
      <c r="P45" s="4">
        <f t="shared" si="2"/>
        <v>3.2658630919544457E-3</v>
      </c>
      <c r="Q45" s="4">
        <f t="shared" si="3"/>
        <v>2.3736292952324911</v>
      </c>
      <c r="R45" s="4">
        <f t="shared" si="4"/>
        <v>4.7518307987937186E-2</v>
      </c>
      <c r="S45" s="4">
        <f t="shared" si="0"/>
        <v>82.828852396779567</v>
      </c>
      <c r="T45" s="4">
        <f t="shared" si="5"/>
        <v>8.1646577298861142E-2</v>
      </c>
      <c r="U45" s="4">
        <f t="shared" si="1"/>
        <v>82.747205819480712</v>
      </c>
      <c r="W45"/>
      <c r="X45"/>
      <c r="Y45"/>
      <c r="Z45"/>
      <c r="AA45"/>
      <c r="AB45"/>
      <c r="AC45"/>
      <c r="AD45"/>
    </row>
    <row r="46" spans="1:30" s="3" customFormat="1" x14ac:dyDescent="0.3">
      <c r="A46" t="s">
        <v>501</v>
      </c>
      <c r="B46" s="12">
        <v>45512</v>
      </c>
      <c r="C46" s="5" t="s">
        <v>24</v>
      </c>
      <c r="D46">
        <v>956244222</v>
      </c>
      <c r="E46" t="s">
        <v>146</v>
      </c>
      <c r="F46" t="s">
        <v>226</v>
      </c>
      <c r="G46" s="6" t="s">
        <v>358</v>
      </c>
      <c r="H46" t="s">
        <v>120</v>
      </c>
      <c r="I46" s="8">
        <v>45428</v>
      </c>
      <c r="J46" s="8">
        <v>45432</v>
      </c>
      <c r="L46" t="s">
        <v>21</v>
      </c>
      <c r="M46">
        <v>2447.1</v>
      </c>
      <c r="N46">
        <v>244.71</v>
      </c>
      <c r="O46">
        <v>237.3</v>
      </c>
      <c r="P46" s="4">
        <f t="shared" si="2"/>
        <v>9.0907837151998818E-3</v>
      </c>
      <c r="Q46" s="4">
        <f t="shared" si="3"/>
        <v>6.6071816042072733</v>
      </c>
      <c r="R46" s="4">
        <f t="shared" si="4"/>
        <v>0.1322709030561583</v>
      </c>
      <c r="S46" s="4">
        <f t="shared" si="0"/>
        <v>230.56054749273656</v>
      </c>
      <c r="T46" s="4">
        <f t="shared" si="5"/>
        <v>0.22726959287999704</v>
      </c>
      <c r="U46" s="4">
        <f t="shared" si="1"/>
        <v>230.33327789985657</v>
      </c>
      <c r="W46"/>
      <c r="X46"/>
      <c r="Y46"/>
      <c r="Z46"/>
      <c r="AA46"/>
      <c r="AB46"/>
      <c r="AC46"/>
      <c r="AD46"/>
    </row>
    <row r="47" spans="1:30" s="3" customFormat="1" x14ac:dyDescent="0.3">
      <c r="A47" t="s">
        <v>501</v>
      </c>
      <c r="B47" s="12">
        <v>45512</v>
      </c>
      <c r="C47" s="5" t="s">
        <v>24</v>
      </c>
      <c r="D47">
        <v>956244224</v>
      </c>
      <c r="E47" t="s">
        <v>146</v>
      </c>
      <c r="F47" t="s">
        <v>227</v>
      </c>
      <c r="G47" s="6" t="s">
        <v>359</v>
      </c>
      <c r="H47" t="s">
        <v>120</v>
      </c>
      <c r="I47" s="8">
        <v>45428</v>
      </c>
      <c r="J47" s="8">
        <v>45432</v>
      </c>
      <c r="L47" t="s">
        <v>21</v>
      </c>
      <c r="M47">
        <v>2447.1</v>
      </c>
      <c r="N47">
        <v>244.71</v>
      </c>
      <c r="O47">
        <v>237.3</v>
      </c>
      <c r="P47" s="4">
        <f t="shared" si="2"/>
        <v>9.0907837151998818E-3</v>
      </c>
      <c r="Q47" s="4">
        <f t="shared" si="3"/>
        <v>6.6071816042072733</v>
      </c>
      <c r="R47" s="4">
        <f t="shared" si="4"/>
        <v>0.1322709030561583</v>
      </c>
      <c r="S47" s="4">
        <f t="shared" si="0"/>
        <v>230.56054749273656</v>
      </c>
      <c r="T47" s="4">
        <f t="shared" si="5"/>
        <v>0.22726959287999704</v>
      </c>
      <c r="U47" s="4">
        <f t="shared" si="1"/>
        <v>230.33327789985657</v>
      </c>
      <c r="W47"/>
      <c r="X47"/>
      <c r="Y47"/>
      <c r="Z47"/>
      <c r="AA47"/>
      <c r="AB47"/>
      <c r="AC47"/>
      <c r="AD47"/>
    </row>
    <row r="48" spans="1:30" s="3" customFormat="1" x14ac:dyDescent="0.3">
      <c r="A48" t="s">
        <v>501</v>
      </c>
      <c r="B48" s="12">
        <v>45512</v>
      </c>
      <c r="C48" s="5" t="s">
        <v>24</v>
      </c>
      <c r="D48">
        <v>974002634</v>
      </c>
      <c r="E48" t="s">
        <v>147</v>
      </c>
      <c r="F48" t="s">
        <v>228</v>
      </c>
      <c r="G48" s="6" t="s">
        <v>360</v>
      </c>
      <c r="H48" t="s">
        <v>481</v>
      </c>
      <c r="I48" s="8">
        <v>45430</v>
      </c>
      <c r="J48" s="8">
        <v>45432</v>
      </c>
      <c r="L48" t="s">
        <v>21</v>
      </c>
      <c r="M48">
        <v>1063</v>
      </c>
      <c r="N48">
        <v>106.3</v>
      </c>
      <c r="O48">
        <v>103.78</v>
      </c>
      <c r="P48" s="4">
        <f t="shared" si="2"/>
        <v>3.9757333921763326E-3</v>
      </c>
      <c r="Q48" s="4">
        <f t="shared" si="3"/>
        <v>2.8895630294337584</v>
      </c>
      <c r="R48" s="4">
        <f t="shared" si="4"/>
        <v>5.7846920856165641E-2</v>
      </c>
      <c r="S48" s="4">
        <f t="shared" si="0"/>
        <v>100.83259004971008</v>
      </c>
      <c r="T48" s="4">
        <f t="shared" si="5"/>
        <v>9.9393334804408318E-2</v>
      </c>
      <c r="U48" s="4">
        <f t="shared" si="1"/>
        <v>100.73319671490567</v>
      </c>
      <c r="W48"/>
      <c r="X48"/>
      <c r="Y48"/>
      <c r="Z48"/>
      <c r="AA48"/>
      <c r="AB48"/>
      <c r="AC48"/>
      <c r="AD48"/>
    </row>
    <row r="49" spans="1:30" s="3" customFormat="1" x14ac:dyDescent="0.3">
      <c r="A49" t="s">
        <v>501</v>
      </c>
      <c r="B49" s="12">
        <v>45512</v>
      </c>
      <c r="C49" s="5" t="s">
        <v>24</v>
      </c>
      <c r="D49">
        <v>974177918</v>
      </c>
      <c r="E49" t="s">
        <v>147</v>
      </c>
      <c r="F49" t="s">
        <v>229</v>
      </c>
      <c r="G49" s="6" t="s">
        <v>361</v>
      </c>
      <c r="H49" t="s">
        <v>481</v>
      </c>
      <c r="I49" s="8">
        <v>45430</v>
      </c>
      <c r="J49" s="8">
        <v>45432</v>
      </c>
      <c r="L49" t="s">
        <v>21</v>
      </c>
      <c r="M49">
        <v>969</v>
      </c>
      <c r="N49">
        <v>96.9</v>
      </c>
      <c r="O49">
        <v>94.6</v>
      </c>
      <c r="P49" s="4">
        <f t="shared" si="2"/>
        <v>3.6240545278462231E-3</v>
      </c>
      <c r="Q49" s="4">
        <f t="shared" si="3"/>
        <v>2.6339628308386347</v>
      </c>
      <c r="R49" s="4">
        <f t="shared" si="4"/>
        <v>5.272999338016255E-2</v>
      </c>
      <c r="S49" s="4">
        <f t="shared" si="0"/>
        <v>91.913307175781185</v>
      </c>
      <c r="T49" s="4">
        <f t="shared" si="5"/>
        <v>9.0601363196155582E-2</v>
      </c>
      <c r="U49" s="4">
        <f t="shared" si="1"/>
        <v>91.822705812585028</v>
      </c>
      <c r="W49"/>
      <c r="X49"/>
      <c r="Y49"/>
      <c r="Z49"/>
      <c r="AA49"/>
      <c r="AB49"/>
      <c r="AC49"/>
      <c r="AD49"/>
    </row>
    <row r="50" spans="1:30" s="3" customFormat="1" x14ac:dyDescent="0.3">
      <c r="A50" t="s">
        <v>501</v>
      </c>
      <c r="B50" s="12">
        <v>45512</v>
      </c>
      <c r="C50" s="5" t="s">
        <v>24</v>
      </c>
      <c r="D50">
        <v>974177919</v>
      </c>
      <c r="E50" t="s">
        <v>147</v>
      </c>
      <c r="F50" t="s">
        <v>230</v>
      </c>
      <c r="G50" s="6" t="s">
        <v>362</v>
      </c>
      <c r="H50" t="s">
        <v>481</v>
      </c>
      <c r="I50" s="8">
        <v>45430</v>
      </c>
      <c r="J50" s="8">
        <v>45432</v>
      </c>
      <c r="L50" t="s">
        <v>21</v>
      </c>
      <c r="M50">
        <v>969</v>
      </c>
      <c r="N50">
        <v>96.9</v>
      </c>
      <c r="O50">
        <v>94.6</v>
      </c>
      <c r="P50" s="4">
        <f t="shared" si="2"/>
        <v>3.6240545278462231E-3</v>
      </c>
      <c r="Q50" s="4">
        <f t="shared" si="3"/>
        <v>2.6339628308386347</v>
      </c>
      <c r="R50" s="4">
        <f t="shared" si="4"/>
        <v>5.272999338016255E-2</v>
      </c>
      <c r="S50" s="4">
        <f t="shared" si="0"/>
        <v>91.913307175781185</v>
      </c>
      <c r="T50" s="4">
        <f t="shared" si="5"/>
        <v>9.0601363196155582E-2</v>
      </c>
      <c r="U50" s="4">
        <f t="shared" si="1"/>
        <v>91.822705812585028</v>
      </c>
      <c r="W50"/>
      <c r="X50"/>
      <c r="Y50"/>
      <c r="Z50"/>
      <c r="AA50"/>
      <c r="AB50"/>
      <c r="AC50"/>
      <c r="AD50"/>
    </row>
    <row r="51" spans="1:30" s="3" customFormat="1" x14ac:dyDescent="0.3">
      <c r="A51" t="s">
        <v>501</v>
      </c>
      <c r="B51" s="12">
        <v>45512</v>
      </c>
      <c r="C51" s="5" t="s">
        <v>24</v>
      </c>
      <c r="D51">
        <v>984864421</v>
      </c>
      <c r="E51" t="s">
        <v>58</v>
      </c>
      <c r="F51" t="s">
        <v>77</v>
      </c>
      <c r="G51" s="6" t="s">
        <v>363</v>
      </c>
      <c r="H51" t="s">
        <v>31</v>
      </c>
      <c r="I51" s="8">
        <v>45431</v>
      </c>
      <c r="J51" s="8">
        <v>45432</v>
      </c>
      <c r="L51" t="s">
        <v>21</v>
      </c>
      <c r="M51">
        <v>226.4</v>
      </c>
      <c r="N51">
        <v>22.64</v>
      </c>
      <c r="O51">
        <v>22.23</v>
      </c>
      <c r="P51" s="4">
        <f t="shared" si="2"/>
        <v>8.5161450479938219E-4</v>
      </c>
      <c r="Q51" s="4">
        <f t="shared" si="3"/>
        <v>0.61895342208819093</v>
      </c>
      <c r="R51" s="4">
        <f t="shared" si="4"/>
        <v>1.2390991044831011E-2</v>
      </c>
      <c r="S51" s="4">
        <f t="shared" si="0"/>
        <v>21.598655586866979</v>
      </c>
      <c r="T51" s="4">
        <f t="shared" si="5"/>
        <v>2.1290362619984553E-2</v>
      </c>
      <c r="U51" s="4">
        <f t="shared" si="1"/>
        <v>21.577365224246993</v>
      </c>
      <c r="W51"/>
      <c r="X51"/>
      <c r="Y51"/>
      <c r="Z51"/>
      <c r="AA51"/>
      <c r="AB51"/>
      <c r="AC51"/>
      <c r="AD51"/>
    </row>
    <row r="52" spans="1:30" s="3" customFormat="1" x14ac:dyDescent="0.3">
      <c r="A52" t="s">
        <v>501</v>
      </c>
      <c r="B52" s="12">
        <v>45512</v>
      </c>
      <c r="C52" s="5" t="s">
        <v>24</v>
      </c>
      <c r="D52">
        <v>984910176</v>
      </c>
      <c r="E52" t="s">
        <v>148</v>
      </c>
      <c r="F52" t="s">
        <v>231</v>
      </c>
      <c r="G52" s="6" t="s">
        <v>364</v>
      </c>
      <c r="H52" t="s">
        <v>482</v>
      </c>
      <c r="I52" s="8">
        <v>45431</v>
      </c>
      <c r="J52" s="8">
        <v>45432</v>
      </c>
      <c r="L52" t="s">
        <v>499</v>
      </c>
      <c r="M52">
        <v>1994.4</v>
      </c>
      <c r="N52">
        <v>199.44</v>
      </c>
      <c r="O52">
        <v>25.8</v>
      </c>
      <c r="P52" s="4">
        <f t="shared" si="2"/>
        <v>9.8837850759442465E-4</v>
      </c>
      <c r="Q52" s="4">
        <f t="shared" si="3"/>
        <v>0.71835349931962778</v>
      </c>
      <c r="R52" s="4">
        <f t="shared" si="4"/>
        <v>1.438090728549888E-2</v>
      </c>
      <c r="S52" s="4">
        <f t="shared" si="0"/>
        <v>25.067265593394875</v>
      </c>
      <c r="T52" s="4">
        <f t="shared" si="5"/>
        <v>2.4709462689860615E-2</v>
      </c>
      <c r="U52" s="4">
        <f t="shared" si="1"/>
        <v>25.042556130705016</v>
      </c>
      <c r="W52"/>
      <c r="X52"/>
      <c r="Y52"/>
      <c r="Z52"/>
      <c r="AA52"/>
      <c r="AB52"/>
      <c r="AC52"/>
      <c r="AD52"/>
    </row>
    <row r="53" spans="1:30" s="3" customFormat="1" x14ac:dyDescent="0.3">
      <c r="A53" t="s">
        <v>501</v>
      </c>
      <c r="B53" s="12">
        <v>45512</v>
      </c>
      <c r="C53" s="5" t="s">
        <v>24</v>
      </c>
      <c r="D53">
        <v>996047182</v>
      </c>
      <c r="E53" t="s">
        <v>148</v>
      </c>
      <c r="F53" t="s">
        <v>117</v>
      </c>
      <c r="G53" s="6" t="s">
        <v>365</v>
      </c>
      <c r="H53" t="s">
        <v>482</v>
      </c>
      <c r="I53" s="8">
        <v>45428</v>
      </c>
      <c r="J53" s="8">
        <v>45432</v>
      </c>
      <c r="L53" t="s">
        <v>499</v>
      </c>
      <c r="M53">
        <v>10142.4</v>
      </c>
      <c r="N53">
        <v>1014.24</v>
      </c>
      <c r="O53">
        <v>131.22999999999999</v>
      </c>
      <c r="P53" s="4">
        <f t="shared" si="2"/>
        <v>5.0273221531634237E-3</v>
      </c>
      <c r="Q53" s="4">
        <f t="shared" si="3"/>
        <v>3.6538577409191761</v>
      </c>
      <c r="R53" s="4">
        <f t="shared" si="4"/>
        <v>7.3147537328527815E-2</v>
      </c>
      <c r="S53" s="4">
        <f t="shared" si="0"/>
        <v>127.50299472175229</v>
      </c>
      <c r="T53" s="4">
        <f t="shared" si="5"/>
        <v>0.12568305382908559</v>
      </c>
      <c r="U53" s="4">
        <f t="shared" si="1"/>
        <v>127.37731166792321</v>
      </c>
      <c r="W53"/>
      <c r="X53"/>
      <c r="Y53"/>
      <c r="Z53"/>
      <c r="AA53"/>
      <c r="AB53"/>
      <c r="AC53"/>
      <c r="AD53"/>
    </row>
    <row r="54" spans="1:30" s="3" customFormat="1" x14ac:dyDescent="0.3">
      <c r="A54" t="s">
        <v>501</v>
      </c>
      <c r="B54" s="12">
        <v>45512</v>
      </c>
      <c r="C54" s="5" t="s">
        <v>24</v>
      </c>
      <c r="D54">
        <v>996047183</v>
      </c>
      <c r="E54" t="s">
        <v>148</v>
      </c>
      <c r="F54" t="s">
        <v>232</v>
      </c>
      <c r="G54" s="6" t="s">
        <v>366</v>
      </c>
      <c r="H54" t="s">
        <v>482</v>
      </c>
      <c r="I54" s="8">
        <v>45428</v>
      </c>
      <c r="J54" s="8">
        <v>45432</v>
      </c>
      <c r="L54" t="s">
        <v>499</v>
      </c>
      <c r="M54">
        <v>10838.4</v>
      </c>
      <c r="N54">
        <v>1083.8399999999999</v>
      </c>
      <c r="O54">
        <v>140.24</v>
      </c>
      <c r="P54" s="4">
        <f t="shared" si="2"/>
        <v>5.3724884459318651E-3</v>
      </c>
      <c r="Q54" s="4">
        <f t="shared" si="3"/>
        <v>3.9047246025032791</v>
      </c>
      <c r="R54" s="4">
        <f t="shared" si="4"/>
        <v>7.816970688830864E-2</v>
      </c>
      <c r="S54" s="4">
        <f t="shared" si="0"/>
        <v>136.25710569060843</v>
      </c>
      <c r="T54" s="4">
        <f t="shared" si="5"/>
        <v>0.13431221114829664</v>
      </c>
      <c r="U54" s="4">
        <f t="shared" si="1"/>
        <v>136.12279347946014</v>
      </c>
      <c r="W54"/>
      <c r="X54"/>
      <c r="Y54"/>
      <c r="Z54"/>
      <c r="AA54"/>
      <c r="AB54"/>
      <c r="AC54"/>
      <c r="AD54"/>
    </row>
    <row r="55" spans="1:30" s="3" customFormat="1" x14ac:dyDescent="0.3">
      <c r="A55" t="s">
        <v>501</v>
      </c>
      <c r="B55" s="12">
        <v>45512</v>
      </c>
      <c r="C55" s="5" t="s">
        <v>24</v>
      </c>
      <c r="D55">
        <v>996047184</v>
      </c>
      <c r="E55" t="s">
        <v>148</v>
      </c>
      <c r="F55" t="s">
        <v>233</v>
      </c>
      <c r="G55" s="6" t="s">
        <v>367</v>
      </c>
      <c r="H55" t="s">
        <v>482</v>
      </c>
      <c r="I55" s="8">
        <v>45428</v>
      </c>
      <c r="J55" s="8">
        <v>45432</v>
      </c>
      <c r="L55" t="s">
        <v>499</v>
      </c>
      <c r="M55">
        <v>10838.4</v>
      </c>
      <c r="N55">
        <v>1083.8399999999999</v>
      </c>
      <c r="O55">
        <v>140.24</v>
      </c>
      <c r="P55" s="4">
        <f t="shared" si="2"/>
        <v>5.3724884459318651E-3</v>
      </c>
      <c r="Q55" s="4">
        <f t="shared" si="3"/>
        <v>3.9047246025032791</v>
      </c>
      <c r="R55" s="4">
        <f t="shared" si="4"/>
        <v>7.816970688830864E-2</v>
      </c>
      <c r="S55" s="4">
        <f t="shared" si="0"/>
        <v>136.25710569060843</v>
      </c>
      <c r="T55" s="4">
        <f t="shared" si="5"/>
        <v>0.13431221114829664</v>
      </c>
      <c r="U55" s="4">
        <f t="shared" si="1"/>
        <v>136.12279347946014</v>
      </c>
      <c r="W55"/>
      <c r="X55"/>
      <c r="Y55"/>
      <c r="Z55"/>
      <c r="AA55"/>
      <c r="AB55"/>
      <c r="AC55"/>
      <c r="AD55"/>
    </row>
    <row r="56" spans="1:30" s="3" customFormat="1" x14ac:dyDescent="0.3">
      <c r="A56" t="s">
        <v>501</v>
      </c>
      <c r="B56" s="12">
        <v>45512</v>
      </c>
      <c r="C56" s="5" t="s">
        <v>24</v>
      </c>
      <c r="D56">
        <v>996047185</v>
      </c>
      <c r="E56" t="s">
        <v>148</v>
      </c>
      <c r="F56" t="s">
        <v>234</v>
      </c>
      <c r="G56" s="6" t="s">
        <v>368</v>
      </c>
      <c r="H56" t="s">
        <v>482</v>
      </c>
      <c r="I56" s="8">
        <v>45428</v>
      </c>
      <c r="J56" s="8">
        <v>45432</v>
      </c>
      <c r="L56" t="s">
        <v>499</v>
      </c>
      <c r="M56">
        <v>10142.4</v>
      </c>
      <c r="N56">
        <v>1014.24</v>
      </c>
      <c r="O56">
        <v>131.22999999999999</v>
      </c>
      <c r="P56" s="4">
        <f t="shared" si="2"/>
        <v>5.0273221531634237E-3</v>
      </c>
      <c r="Q56" s="4">
        <f t="shared" si="3"/>
        <v>3.6538577409191761</v>
      </c>
      <c r="R56" s="4">
        <f t="shared" si="4"/>
        <v>7.3147537328527815E-2</v>
      </c>
      <c r="S56" s="4">
        <f t="shared" si="0"/>
        <v>127.50299472175229</v>
      </c>
      <c r="T56" s="4">
        <f t="shared" si="5"/>
        <v>0.12568305382908559</v>
      </c>
      <c r="U56" s="4">
        <f t="shared" si="1"/>
        <v>127.37731166792321</v>
      </c>
      <c r="W56"/>
      <c r="X56"/>
      <c r="Y56"/>
      <c r="Z56"/>
      <c r="AA56"/>
      <c r="AB56"/>
      <c r="AC56"/>
      <c r="AD56"/>
    </row>
    <row r="57" spans="1:30" s="3" customFormat="1" x14ac:dyDescent="0.3">
      <c r="A57" t="s">
        <v>501</v>
      </c>
      <c r="B57" s="12">
        <v>45512</v>
      </c>
      <c r="C57" s="5" t="s">
        <v>24</v>
      </c>
      <c r="D57">
        <v>996049480</v>
      </c>
      <c r="E57" t="s">
        <v>149</v>
      </c>
      <c r="F57" t="s">
        <v>235</v>
      </c>
      <c r="G57" s="6" t="s">
        <v>369</v>
      </c>
      <c r="H57" t="s">
        <v>483</v>
      </c>
      <c r="I57" s="8">
        <v>45431</v>
      </c>
      <c r="J57" s="8">
        <v>45432</v>
      </c>
      <c r="L57" t="s">
        <v>22</v>
      </c>
      <c r="M57">
        <v>609.79999999999995</v>
      </c>
      <c r="N57">
        <v>60.98</v>
      </c>
      <c r="O57">
        <v>58.54</v>
      </c>
      <c r="P57" s="4">
        <f t="shared" si="2"/>
        <v>2.2426231718828534E-3</v>
      </c>
      <c r="Q57" s="4">
        <f t="shared" si="3"/>
        <v>1.6299385213244577</v>
      </c>
      <c r="R57" s="4">
        <f t="shared" si="4"/>
        <v>3.263016715089552E-2</v>
      </c>
      <c r="S57" s="4">
        <f t="shared" si="0"/>
        <v>56.877431311524646</v>
      </c>
      <c r="T57" s="4">
        <f t="shared" si="5"/>
        <v>5.6065579297071337E-2</v>
      </c>
      <c r="U57" s="4">
        <f t="shared" si="1"/>
        <v>56.821365732227576</v>
      </c>
      <c r="W57"/>
      <c r="X57"/>
      <c r="Y57"/>
      <c r="Z57"/>
      <c r="AA57"/>
      <c r="AB57"/>
      <c r="AC57"/>
      <c r="AD57"/>
    </row>
    <row r="58" spans="1:30" s="3" customFormat="1" x14ac:dyDescent="0.3">
      <c r="A58" t="s">
        <v>501</v>
      </c>
      <c r="B58" s="12">
        <v>45512</v>
      </c>
      <c r="C58" s="5" t="s">
        <v>24</v>
      </c>
      <c r="D58">
        <v>999323782</v>
      </c>
      <c r="E58" t="s">
        <v>150</v>
      </c>
      <c r="F58" t="s">
        <v>236</v>
      </c>
      <c r="G58" s="6" t="s">
        <v>370</v>
      </c>
      <c r="H58" t="s">
        <v>484</v>
      </c>
      <c r="I58" s="8">
        <v>45432</v>
      </c>
      <c r="J58" s="8">
        <v>45433</v>
      </c>
      <c r="L58" t="s">
        <v>22</v>
      </c>
      <c r="M58">
        <v>135.5</v>
      </c>
      <c r="N58">
        <v>13.55</v>
      </c>
      <c r="O58">
        <v>13.01</v>
      </c>
      <c r="P58" s="4">
        <f t="shared" si="2"/>
        <v>4.9840327069005676E-4</v>
      </c>
      <c r="Q58" s="4">
        <f t="shared" si="3"/>
        <v>0.36223949713753323</v>
      </c>
      <c r="R58" s="4">
        <f t="shared" si="4"/>
        <v>7.251767588540326E-3</v>
      </c>
      <c r="S58" s="4">
        <f t="shared" si="0"/>
        <v>12.640508735273926</v>
      </c>
      <c r="T58" s="4">
        <f t="shared" si="5"/>
        <v>1.2460081767251418E-2</v>
      </c>
      <c r="U58" s="4">
        <f t="shared" si="1"/>
        <v>12.628048653506674</v>
      </c>
      <c r="W58"/>
      <c r="X58"/>
      <c r="Y58"/>
      <c r="Z58"/>
      <c r="AA58"/>
      <c r="AB58"/>
      <c r="AC58"/>
      <c r="AD58"/>
    </row>
    <row r="59" spans="1:30" s="3" customFormat="1" x14ac:dyDescent="0.3">
      <c r="A59" t="s">
        <v>501</v>
      </c>
      <c r="B59" s="12">
        <v>45512</v>
      </c>
      <c r="C59" s="5" t="s">
        <v>24</v>
      </c>
      <c r="D59">
        <v>999323783</v>
      </c>
      <c r="E59" t="s">
        <v>150</v>
      </c>
      <c r="F59" t="s">
        <v>237</v>
      </c>
      <c r="G59" s="6" t="s">
        <v>371</v>
      </c>
      <c r="H59" t="s">
        <v>484</v>
      </c>
      <c r="I59" s="8">
        <v>45432</v>
      </c>
      <c r="J59" s="8">
        <v>45433</v>
      </c>
      <c r="L59" t="s">
        <v>22</v>
      </c>
      <c r="M59">
        <v>135.5</v>
      </c>
      <c r="N59">
        <v>13.55</v>
      </c>
      <c r="O59">
        <v>13.01</v>
      </c>
      <c r="P59" s="4">
        <f t="shared" si="2"/>
        <v>4.9840327069005676E-4</v>
      </c>
      <c r="Q59" s="4">
        <f t="shared" si="3"/>
        <v>0.36223949713753323</v>
      </c>
      <c r="R59" s="4">
        <f t="shared" si="4"/>
        <v>7.251767588540326E-3</v>
      </c>
      <c r="S59" s="4">
        <f t="shared" si="0"/>
        <v>12.640508735273926</v>
      </c>
      <c r="T59" s="4">
        <f t="shared" si="5"/>
        <v>1.2460081767251418E-2</v>
      </c>
      <c r="U59" s="4">
        <f t="shared" si="1"/>
        <v>12.628048653506674</v>
      </c>
      <c r="W59"/>
      <c r="X59"/>
      <c r="Y59"/>
      <c r="Z59"/>
      <c r="AA59"/>
      <c r="AB59"/>
      <c r="AC59"/>
      <c r="AD59"/>
    </row>
    <row r="60" spans="1:30" s="3" customFormat="1" x14ac:dyDescent="0.3">
      <c r="A60" t="s">
        <v>501</v>
      </c>
      <c r="B60" s="12">
        <v>45512</v>
      </c>
      <c r="C60" s="5" t="s">
        <v>24</v>
      </c>
      <c r="D60">
        <v>969315419</v>
      </c>
      <c r="E60" t="s">
        <v>151</v>
      </c>
      <c r="F60" t="s">
        <v>238</v>
      </c>
      <c r="G60" s="6" t="s">
        <v>372</v>
      </c>
      <c r="H60" t="s">
        <v>111</v>
      </c>
      <c r="I60" s="8">
        <v>45431</v>
      </c>
      <c r="J60" s="8">
        <v>45434</v>
      </c>
      <c r="L60" t="s">
        <v>21</v>
      </c>
      <c r="M60">
        <v>1095.5</v>
      </c>
      <c r="N60">
        <v>109.55</v>
      </c>
      <c r="O60">
        <v>107.58</v>
      </c>
      <c r="P60" s="4">
        <f t="shared" si="2"/>
        <v>4.1213085212018679E-3</v>
      </c>
      <c r="Q60" s="4">
        <f t="shared" si="3"/>
        <v>2.9953670332095172</v>
      </c>
      <c r="R60" s="4">
        <f t="shared" si="4"/>
        <v>5.9965038983487179E-2</v>
      </c>
      <c r="S60" s="4">
        <f t="shared" si="0"/>
        <v>104.52466792780699</v>
      </c>
      <c r="T60" s="4">
        <f t="shared" si="5"/>
        <v>0.1030327130300467</v>
      </c>
      <c r="U60" s="4">
        <f t="shared" si="1"/>
        <v>104.42163521477694</v>
      </c>
      <c r="W60"/>
      <c r="X60"/>
      <c r="Y60"/>
      <c r="Z60"/>
      <c r="AA60"/>
      <c r="AB60"/>
      <c r="AC60"/>
      <c r="AD60"/>
    </row>
    <row r="61" spans="1:30" s="3" customFormat="1" x14ac:dyDescent="0.3">
      <c r="A61" t="s">
        <v>501</v>
      </c>
      <c r="B61" s="12">
        <v>45512</v>
      </c>
      <c r="C61" s="5" t="s">
        <v>24</v>
      </c>
      <c r="D61">
        <v>984910177</v>
      </c>
      <c r="E61" t="s">
        <v>152</v>
      </c>
      <c r="F61" t="s">
        <v>239</v>
      </c>
      <c r="G61" s="6" t="s">
        <v>373</v>
      </c>
      <c r="H61" t="s">
        <v>34</v>
      </c>
      <c r="I61" s="8">
        <v>45432</v>
      </c>
      <c r="J61" s="8">
        <v>45434</v>
      </c>
      <c r="L61" t="s">
        <v>21</v>
      </c>
      <c r="M61">
        <v>2250.1999999999998</v>
      </c>
      <c r="N61">
        <v>225.02</v>
      </c>
      <c r="O61">
        <v>218.21</v>
      </c>
      <c r="P61" s="4">
        <f t="shared" si="2"/>
        <v>8.3594602380689682E-3</v>
      </c>
      <c r="Q61" s="4">
        <f t="shared" si="3"/>
        <v>6.0756557010285253</v>
      </c>
      <c r="R61" s="4">
        <f t="shared" si="4"/>
        <v>0.12163014646390349</v>
      </c>
      <c r="S61" s="4">
        <f t="shared" si="0"/>
        <v>212.01271415250758</v>
      </c>
      <c r="T61" s="4">
        <f t="shared" si="5"/>
        <v>0.20898650595172422</v>
      </c>
      <c r="U61" s="4">
        <f t="shared" si="1"/>
        <v>211.80372764655587</v>
      </c>
      <c r="W61"/>
      <c r="X61"/>
      <c r="Y61"/>
      <c r="Z61"/>
      <c r="AA61"/>
      <c r="AB61"/>
      <c r="AC61"/>
      <c r="AD61"/>
    </row>
    <row r="62" spans="1:30" s="3" customFormat="1" x14ac:dyDescent="0.3">
      <c r="A62" t="s">
        <v>501</v>
      </c>
      <c r="B62" s="12">
        <v>45512</v>
      </c>
      <c r="C62" s="5" t="s">
        <v>24</v>
      </c>
      <c r="D62">
        <v>984031160</v>
      </c>
      <c r="E62" t="s">
        <v>153</v>
      </c>
      <c r="F62" t="s">
        <v>240</v>
      </c>
      <c r="G62" s="6" t="s">
        <v>374</v>
      </c>
      <c r="H62" t="s">
        <v>112</v>
      </c>
      <c r="I62" s="8">
        <v>45431</v>
      </c>
      <c r="J62" s="8">
        <v>45435</v>
      </c>
      <c r="L62" t="s">
        <v>21</v>
      </c>
      <c r="M62">
        <v>1049.2</v>
      </c>
      <c r="N62">
        <v>104.92</v>
      </c>
      <c r="O62">
        <v>108.5</v>
      </c>
      <c r="P62" s="4">
        <f t="shared" si="2"/>
        <v>4.1565530261238395E-3</v>
      </c>
      <c r="Q62" s="4">
        <f t="shared" si="3"/>
        <v>3.0209827393868065</v>
      </c>
      <c r="R62" s="4">
        <f t="shared" si="4"/>
        <v>6.0477846530101867E-2</v>
      </c>
      <c r="S62" s="4">
        <f t="shared" si="0"/>
        <v>105.41853941408309</v>
      </c>
      <c r="T62" s="4">
        <f t="shared" si="5"/>
        <v>0.10391382565309598</v>
      </c>
      <c r="U62" s="4">
        <f t="shared" si="1"/>
        <v>105.31462558842999</v>
      </c>
      <c r="W62"/>
      <c r="X62"/>
      <c r="Y62"/>
      <c r="Z62"/>
      <c r="AA62"/>
      <c r="AB62"/>
      <c r="AC62"/>
      <c r="AD62"/>
    </row>
    <row r="63" spans="1:30" s="3" customFormat="1" x14ac:dyDescent="0.3">
      <c r="A63" t="s">
        <v>501</v>
      </c>
      <c r="B63" s="12">
        <v>45512</v>
      </c>
      <c r="C63" s="5" t="s">
        <v>24</v>
      </c>
      <c r="D63">
        <v>986220949</v>
      </c>
      <c r="E63" t="s">
        <v>80</v>
      </c>
      <c r="F63" t="s">
        <v>83</v>
      </c>
      <c r="G63" s="6" t="s">
        <v>375</v>
      </c>
      <c r="H63" t="s">
        <v>84</v>
      </c>
      <c r="I63" s="8">
        <v>45433</v>
      </c>
      <c r="J63" s="8">
        <v>45435</v>
      </c>
      <c r="L63" t="s">
        <v>22</v>
      </c>
      <c r="M63">
        <v>210</v>
      </c>
      <c r="N63">
        <v>21</v>
      </c>
      <c r="O63">
        <v>20.16</v>
      </c>
      <c r="P63" s="4">
        <f t="shared" si="2"/>
        <v>7.7231436872494572E-4</v>
      </c>
      <c r="Q63" s="4">
        <f t="shared" si="3"/>
        <v>0.56131808318929055</v>
      </c>
      <c r="R63" s="4">
        <f t="shared" si="4"/>
        <v>1.1237174064947961E-2</v>
      </c>
      <c r="S63" s="4">
        <f t="shared" si="0"/>
        <v>19.58744474274576</v>
      </c>
      <c r="T63" s="4">
        <f t="shared" si="5"/>
        <v>1.9307859218123644E-2</v>
      </c>
      <c r="U63" s="4">
        <f t="shared" si="1"/>
        <v>19.568136883527636</v>
      </c>
      <c r="W63"/>
      <c r="X63"/>
      <c r="Y63"/>
      <c r="Z63"/>
      <c r="AA63"/>
      <c r="AB63"/>
      <c r="AC63"/>
      <c r="AD63"/>
    </row>
    <row r="64" spans="1:30" s="3" customFormat="1" x14ac:dyDescent="0.3">
      <c r="A64" t="s">
        <v>501</v>
      </c>
      <c r="B64" s="12">
        <v>45512</v>
      </c>
      <c r="C64" s="5" t="s">
        <v>24</v>
      </c>
      <c r="D64">
        <v>986218473</v>
      </c>
      <c r="E64" t="s">
        <v>149</v>
      </c>
      <c r="F64" t="s">
        <v>235</v>
      </c>
      <c r="G64" s="6" t="s">
        <v>376</v>
      </c>
      <c r="H64" t="s">
        <v>483</v>
      </c>
      <c r="I64" s="8">
        <v>45433</v>
      </c>
      <c r="J64" s="8">
        <v>45436</v>
      </c>
      <c r="L64" t="s">
        <v>22</v>
      </c>
      <c r="M64">
        <v>2693.2</v>
      </c>
      <c r="N64">
        <v>269.32</v>
      </c>
      <c r="O64">
        <v>258.55</v>
      </c>
      <c r="P64" s="4">
        <f t="shared" si="2"/>
        <v>9.9048551604084684E-3</v>
      </c>
      <c r="Q64" s="4">
        <f t="shared" si="3"/>
        <v>7.1988487305848743</v>
      </c>
      <c r="R64" s="4">
        <f t="shared" si="4"/>
        <v>0.14411564258394322</v>
      </c>
      <c r="S64" s="4">
        <f t="shared" si="0"/>
        <v>251.20703562683119</v>
      </c>
      <c r="T64" s="4">
        <f t="shared" si="5"/>
        <v>0.2476213790102117</v>
      </c>
      <c r="U64" s="4">
        <f t="shared" si="1"/>
        <v>250.95941424782097</v>
      </c>
      <c r="W64"/>
      <c r="X64"/>
      <c r="Y64"/>
      <c r="Z64"/>
      <c r="AA64"/>
      <c r="AB64"/>
      <c r="AC64"/>
      <c r="AD64"/>
    </row>
    <row r="65" spans="1:30" s="3" customFormat="1" x14ac:dyDescent="0.3">
      <c r="A65" t="s">
        <v>501</v>
      </c>
      <c r="B65" s="12">
        <v>45512</v>
      </c>
      <c r="C65" s="5" t="s">
        <v>24</v>
      </c>
      <c r="D65">
        <v>976113052</v>
      </c>
      <c r="E65" t="s">
        <v>154</v>
      </c>
      <c r="F65" t="s">
        <v>119</v>
      </c>
      <c r="G65" s="6" t="s">
        <v>377</v>
      </c>
      <c r="H65" t="s">
        <v>72</v>
      </c>
      <c r="I65" s="8">
        <v>45433</v>
      </c>
      <c r="J65" s="8">
        <v>45438</v>
      </c>
      <c r="L65" t="s">
        <v>21</v>
      </c>
      <c r="M65">
        <v>7545.4</v>
      </c>
      <c r="N65">
        <v>754.54</v>
      </c>
      <c r="O65">
        <v>736.62</v>
      </c>
      <c r="P65" s="4">
        <f t="shared" si="2"/>
        <v>2.8219355669155236E-2</v>
      </c>
      <c r="Q65" s="4">
        <f t="shared" si="3"/>
        <v>20.509827700342026</v>
      </c>
      <c r="R65" s="4">
        <f t="shared" si="4"/>
        <v>0.41059162498620871</v>
      </c>
      <c r="S65" s="4">
        <f t="shared" si="0"/>
        <v>715.69958067467178</v>
      </c>
      <c r="T65" s="4">
        <f t="shared" si="5"/>
        <v>0.70548389172888093</v>
      </c>
      <c r="U65" s="4">
        <f t="shared" si="1"/>
        <v>714.99409678294285</v>
      </c>
      <c r="W65"/>
      <c r="X65"/>
      <c r="Y65"/>
      <c r="Z65"/>
      <c r="AA65"/>
      <c r="AB65"/>
      <c r="AC65"/>
      <c r="AD65"/>
    </row>
    <row r="66" spans="1:30" s="3" customFormat="1" x14ac:dyDescent="0.3">
      <c r="A66" t="s">
        <v>501</v>
      </c>
      <c r="B66" s="12">
        <v>45512</v>
      </c>
      <c r="C66" s="5" t="s">
        <v>24</v>
      </c>
      <c r="D66">
        <v>978931007</v>
      </c>
      <c r="E66" t="s">
        <v>143</v>
      </c>
      <c r="F66" t="s">
        <v>221</v>
      </c>
      <c r="G66" s="6" t="s">
        <v>378</v>
      </c>
      <c r="H66" t="s">
        <v>31</v>
      </c>
      <c r="I66" s="8">
        <v>45431</v>
      </c>
      <c r="J66" s="8">
        <v>45438</v>
      </c>
      <c r="L66" t="s">
        <v>21</v>
      </c>
      <c r="M66">
        <v>4010.7</v>
      </c>
      <c r="N66">
        <v>401.07</v>
      </c>
      <c r="O66">
        <v>393.85</v>
      </c>
      <c r="P66" s="4">
        <f t="shared" si="2"/>
        <v>1.5088095938607137E-2</v>
      </c>
      <c r="Q66" s="4">
        <f t="shared" si="3"/>
        <v>10.966028128179667</v>
      </c>
      <c r="R66" s="4">
        <f t="shared" si="4"/>
        <v>0.21953179590673386</v>
      </c>
      <c r="S66" s="4">
        <f t="shared" si="0"/>
        <v>382.6644400759136</v>
      </c>
      <c r="T66" s="4">
        <f t="shared" si="5"/>
        <v>0.37720239846517845</v>
      </c>
      <c r="U66" s="4">
        <f t="shared" si="1"/>
        <v>382.28723767744845</v>
      </c>
      <c r="W66"/>
      <c r="X66"/>
      <c r="Y66"/>
      <c r="Z66"/>
      <c r="AA66"/>
      <c r="AB66"/>
      <c r="AC66"/>
      <c r="AD66"/>
    </row>
    <row r="67" spans="1:30" s="3" customFormat="1" x14ac:dyDescent="0.3">
      <c r="A67" t="s">
        <v>501</v>
      </c>
      <c r="B67" s="12">
        <v>45512</v>
      </c>
      <c r="C67" s="5" t="s">
        <v>24</v>
      </c>
      <c r="D67">
        <v>978924501</v>
      </c>
      <c r="E67" t="s">
        <v>155</v>
      </c>
      <c r="F67" t="s">
        <v>241</v>
      </c>
      <c r="G67" s="6" t="s">
        <v>379</v>
      </c>
      <c r="H67" t="s">
        <v>485</v>
      </c>
      <c r="I67" s="8">
        <v>45435</v>
      </c>
      <c r="J67" s="8">
        <v>45439</v>
      </c>
      <c r="L67" t="s">
        <v>22</v>
      </c>
      <c r="M67">
        <v>2783</v>
      </c>
      <c r="N67">
        <v>278.3</v>
      </c>
      <c r="O67">
        <v>267.06</v>
      </c>
      <c r="P67" s="4">
        <f t="shared" si="2"/>
        <v>1.0230866830936707E-2</v>
      </c>
      <c r="Q67" s="4">
        <f t="shared" si="3"/>
        <v>7.4357940127247977</v>
      </c>
      <c r="R67" s="4">
        <f t="shared" si="4"/>
        <v>0.14885911239012908</v>
      </c>
      <c r="S67" s="4">
        <f t="shared" si="0"/>
        <v>259.47534687488508</v>
      </c>
      <c r="T67" s="4">
        <f t="shared" si="5"/>
        <v>0.25577167077341767</v>
      </c>
      <c r="U67" s="4">
        <f t="shared" si="1"/>
        <v>259.21957520411166</v>
      </c>
      <c r="W67"/>
      <c r="X67"/>
      <c r="Y67"/>
      <c r="Z67"/>
      <c r="AA67"/>
      <c r="AB67"/>
      <c r="AC67"/>
      <c r="AD67"/>
    </row>
    <row r="68" spans="1:30" s="3" customFormat="1" x14ac:dyDescent="0.3">
      <c r="A68" t="s">
        <v>501</v>
      </c>
      <c r="B68" s="12">
        <v>45512</v>
      </c>
      <c r="C68" s="5" t="s">
        <v>24</v>
      </c>
      <c r="D68">
        <v>998980556</v>
      </c>
      <c r="E68" t="s">
        <v>53</v>
      </c>
      <c r="F68" t="s">
        <v>242</v>
      </c>
      <c r="G68" s="6" t="s">
        <v>380</v>
      </c>
      <c r="H68" t="s">
        <v>31</v>
      </c>
      <c r="I68" s="8">
        <v>45431</v>
      </c>
      <c r="J68" s="8">
        <v>45439</v>
      </c>
      <c r="L68" t="s">
        <v>21</v>
      </c>
      <c r="M68">
        <v>2400</v>
      </c>
      <c r="N68">
        <v>240</v>
      </c>
      <c r="O68">
        <v>237.65</v>
      </c>
      <c r="P68" s="4">
        <f t="shared" si="2"/>
        <v>9.1041919507680244E-3</v>
      </c>
      <c r="Q68" s="4">
        <f t="shared" si="3"/>
        <v>6.6169267098182001</v>
      </c>
      <c r="R68" s="4">
        <f t="shared" si="4"/>
        <v>0.13246599288367475</v>
      </c>
      <c r="S68" s="4">
        <f t="shared" ref="S68:S131" si="6">+O68-Q68-R68</f>
        <v>230.90060729729814</v>
      </c>
      <c r="T68" s="4">
        <f t="shared" si="5"/>
        <v>0.22760479876920062</v>
      </c>
      <c r="U68" s="4">
        <f t="shared" ref="U68:U131" si="7">+S68-T68</f>
        <v>230.67300249852894</v>
      </c>
      <c r="W68"/>
      <c r="X68"/>
      <c r="Y68"/>
      <c r="Z68"/>
      <c r="AA68"/>
      <c r="AB68"/>
      <c r="AC68"/>
      <c r="AD68"/>
    </row>
    <row r="69" spans="1:30" s="3" customFormat="1" x14ac:dyDescent="0.3">
      <c r="A69" t="s">
        <v>501</v>
      </c>
      <c r="B69" s="12">
        <v>45512</v>
      </c>
      <c r="C69" s="5" t="s">
        <v>24</v>
      </c>
      <c r="D69">
        <v>985516652</v>
      </c>
      <c r="E69" t="s">
        <v>156</v>
      </c>
      <c r="F69" t="s">
        <v>46</v>
      </c>
      <c r="G69" s="6" t="s">
        <v>381</v>
      </c>
      <c r="H69" t="s">
        <v>30</v>
      </c>
      <c r="I69" s="8">
        <v>45437</v>
      </c>
      <c r="J69" s="8">
        <v>45440</v>
      </c>
      <c r="L69" t="s">
        <v>21</v>
      </c>
      <c r="M69">
        <v>1116.5999999999999</v>
      </c>
      <c r="N69">
        <v>111.66</v>
      </c>
      <c r="O69">
        <v>109.83</v>
      </c>
      <c r="P69" s="4">
        <f t="shared" ref="P69:P132" si="8">O69/$O$169</f>
        <v>4.2075043212827772E-3</v>
      </c>
      <c r="Q69" s="4">
        <f t="shared" ref="Q69:Q132" si="9">+P69*726.8</f>
        <v>3.0580141407083223</v>
      </c>
      <c r="R69" s="4">
        <f t="shared" ref="R69:R132" si="10">14.55*P69</f>
        <v>6.1219187874664412E-2</v>
      </c>
      <c r="S69" s="4">
        <f t="shared" si="6"/>
        <v>106.71076667141701</v>
      </c>
      <c r="T69" s="4">
        <f t="shared" ref="T69:T132" si="11">25*P69</f>
        <v>0.10518760803206943</v>
      </c>
      <c r="U69" s="4">
        <f t="shared" si="7"/>
        <v>106.60557906338494</v>
      </c>
      <c r="W69"/>
      <c r="X69"/>
      <c r="Y69"/>
      <c r="Z69"/>
      <c r="AA69"/>
      <c r="AB69"/>
      <c r="AC69"/>
      <c r="AD69"/>
    </row>
    <row r="70" spans="1:30" s="3" customFormat="1" x14ac:dyDescent="0.3">
      <c r="A70" t="s">
        <v>501</v>
      </c>
      <c r="B70" s="12">
        <v>45512</v>
      </c>
      <c r="C70" s="5" t="s">
        <v>24</v>
      </c>
      <c r="D70">
        <v>996050673</v>
      </c>
      <c r="E70" t="s">
        <v>157</v>
      </c>
      <c r="F70" t="s">
        <v>243</v>
      </c>
      <c r="G70" s="6" t="s">
        <v>382</v>
      </c>
      <c r="H70" t="s">
        <v>486</v>
      </c>
      <c r="I70" s="8">
        <v>45439</v>
      </c>
      <c r="J70" s="8">
        <v>45441</v>
      </c>
      <c r="L70" t="s">
        <v>21</v>
      </c>
      <c r="M70">
        <v>1069.0999999999999</v>
      </c>
      <c r="N70">
        <v>106.91</v>
      </c>
      <c r="O70">
        <v>103.68</v>
      </c>
      <c r="P70" s="4">
        <f t="shared" si="8"/>
        <v>3.971902467728293E-3</v>
      </c>
      <c r="Q70" s="4">
        <f t="shared" si="9"/>
        <v>2.8867787135449232</v>
      </c>
      <c r="R70" s="4">
        <f t="shared" si="10"/>
        <v>5.7791180905446667E-2</v>
      </c>
      <c r="S70" s="4">
        <f t="shared" si="6"/>
        <v>100.73543010554964</v>
      </c>
      <c r="T70" s="4">
        <f t="shared" si="11"/>
        <v>9.9297561693207331E-2</v>
      </c>
      <c r="U70" s="4">
        <f t="shared" si="7"/>
        <v>100.63613254385643</v>
      </c>
      <c r="W70"/>
      <c r="X70"/>
      <c r="Y70"/>
      <c r="Z70"/>
      <c r="AA70"/>
      <c r="AB70"/>
      <c r="AC70"/>
      <c r="AD70"/>
    </row>
    <row r="71" spans="1:30" s="3" customFormat="1" x14ac:dyDescent="0.3">
      <c r="A71" t="s">
        <v>501</v>
      </c>
      <c r="B71" s="12">
        <v>45512</v>
      </c>
      <c r="C71" s="5" t="s">
        <v>24</v>
      </c>
      <c r="D71">
        <v>996050674</v>
      </c>
      <c r="E71" t="s">
        <v>157</v>
      </c>
      <c r="F71" t="s">
        <v>75</v>
      </c>
      <c r="G71" s="6" t="s">
        <v>78</v>
      </c>
      <c r="H71" t="s">
        <v>486</v>
      </c>
      <c r="I71" s="8">
        <v>45439</v>
      </c>
      <c r="J71" s="8">
        <v>45441</v>
      </c>
      <c r="L71" t="s">
        <v>21</v>
      </c>
      <c r="M71">
        <v>1200</v>
      </c>
      <c r="N71">
        <v>120</v>
      </c>
      <c r="O71">
        <v>116.37</v>
      </c>
      <c r="P71" s="4">
        <f t="shared" si="8"/>
        <v>4.4580467801846203E-3</v>
      </c>
      <c r="Q71" s="4">
        <f t="shared" si="9"/>
        <v>3.2401083998381819</v>
      </c>
      <c r="R71" s="4">
        <f t="shared" si="10"/>
        <v>6.4864580651686224E-2</v>
      </c>
      <c r="S71" s="4">
        <f t="shared" si="6"/>
        <v>113.06502701951014</v>
      </c>
      <c r="T71" s="4">
        <f t="shared" si="11"/>
        <v>0.1114511695046155</v>
      </c>
      <c r="U71" s="4">
        <f t="shared" si="7"/>
        <v>112.95357585000552</v>
      </c>
      <c r="W71"/>
      <c r="X71"/>
      <c r="Y71"/>
      <c r="Z71"/>
      <c r="AA71"/>
      <c r="AB71"/>
      <c r="AC71"/>
      <c r="AD71"/>
    </row>
    <row r="72" spans="1:30" s="3" customFormat="1" x14ac:dyDescent="0.3">
      <c r="A72" t="s">
        <v>501</v>
      </c>
      <c r="B72" s="12">
        <v>45512</v>
      </c>
      <c r="C72" s="5" t="s">
        <v>24</v>
      </c>
      <c r="D72">
        <v>979246971</v>
      </c>
      <c r="E72" t="s">
        <v>158</v>
      </c>
      <c r="F72" t="s">
        <v>244</v>
      </c>
      <c r="G72" s="6" t="s">
        <v>383</v>
      </c>
      <c r="H72" t="s">
        <v>112</v>
      </c>
      <c r="I72" s="8">
        <v>45441</v>
      </c>
      <c r="J72" s="8">
        <v>45443</v>
      </c>
      <c r="L72" t="s">
        <v>21</v>
      </c>
      <c r="M72">
        <v>487.3</v>
      </c>
      <c r="N72">
        <v>48.73</v>
      </c>
      <c r="O72">
        <v>50.4</v>
      </c>
      <c r="P72" s="4">
        <f t="shared" si="8"/>
        <v>1.9307859218123643E-3</v>
      </c>
      <c r="Q72" s="4">
        <f t="shared" si="9"/>
        <v>1.4032952079732262</v>
      </c>
      <c r="R72" s="4">
        <f t="shared" si="10"/>
        <v>2.8092935162369902E-2</v>
      </c>
      <c r="S72" s="4">
        <f t="shared" si="6"/>
        <v>48.968611856864406</v>
      </c>
      <c r="T72" s="4">
        <f t="shared" si="11"/>
        <v>4.8269648045309109E-2</v>
      </c>
      <c r="U72" s="4">
        <f t="shared" si="7"/>
        <v>48.9203422088191</v>
      </c>
      <c r="W72"/>
      <c r="X72"/>
      <c r="Y72"/>
      <c r="Z72"/>
      <c r="AA72"/>
      <c r="AB72"/>
      <c r="AC72"/>
      <c r="AD72"/>
    </row>
    <row r="73" spans="1:30" s="3" customFormat="1" x14ac:dyDescent="0.3">
      <c r="A73" t="s">
        <v>501</v>
      </c>
      <c r="B73" s="12">
        <v>45512</v>
      </c>
      <c r="C73" s="5" t="s">
        <v>24</v>
      </c>
      <c r="D73">
        <v>996051389</v>
      </c>
      <c r="E73" t="s">
        <v>159</v>
      </c>
      <c r="F73" t="s">
        <v>224</v>
      </c>
      <c r="G73" s="6" t="s">
        <v>384</v>
      </c>
      <c r="H73" t="s">
        <v>487</v>
      </c>
      <c r="I73" s="8">
        <v>45443</v>
      </c>
      <c r="J73" s="8">
        <v>45445</v>
      </c>
      <c r="L73" t="s">
        <v>21</v>
      </c>
      <c r="M73">
        <v>234.4</v>
      </c>
      <c r="N73">
        <v>23.44</v>
      </c>
      <c r="O73">
        <v>22.73</v>
      </c>
      <c r="P73" s="4">
        <f t="shared" si="8"/>
        <v>8.7076912703958423E-4</v>
      </c>
      <c r="Q73" s="4">
        <f t="shared" si="9"/>
        <v>0.63287500153236975</v>
      </c>
      <c r="R73" s="4">
        <f t="shared" si="10"/>
        <v>1.2669690798425951E-2</v>
      </c>
      <c r="S73" s="4">
        <f t="shared" si="6"/>
        <v>22.084455307669206</v>
      </c>
      <c r="T73" s="4">
        <f t="shared" si="11"/>
        <v>2.1769228175989606E-2</v>
      </c>
      <c r="U73" s="4">
        <f t="shared" si="7"/>
        <v>22.062686079493215</v>
      </c>
      <c r="W73"/>
      <c r="X73"/>
      <c r="Y73"/>
      <c r="Z73"/>
      <c r="AA73"/>
      <c r="AB73"/>
      <c r="AC73"/>
      <c r="AD73"/>
    </row>
    <row r="74" spans="1:30" s="3" customFormat="1" x14ac:dyDescent="0.3">
      <c r="A74" t="s">
        <v>501</v>
      </c>
      <c r="B74" s="12">
        <v>45512</v>
      </c>
      <c r="C74" s="5" t="s">
        <v>24</v>
      </c>
      <c r="D74">
        <v>983300109</v>
      </c>
      <c r="E74" t="s">
        <v>160</v>
      </c>
      <c r="F74" t="s">
        <v>96</v>
      </c>
      <c r="G74" s="6" t="s">
        <v>385</v>
      </c>
      <c r="H74" t="s">
        <v>488</v>
      </c>
      <c r="I74" s="8">
        <v>45443</v>
      </c>
      <c r="J74" s="8">
        <v>45446</v>
      </c>
      <c r="L74" t="s">
        <v>23</v>
      </c>
      <c r="M74">
        <v>3427.5</v>
      </c>
      <c r="N74">
        <v>342.75</v>
      </c>
      <c r="O74">
        <v>403.37</v>
      </c>
      <c r="P74" s="4">
        <f t="shared" si="8"/>
        <v>1.5452799946060584E-2</v>
      </c>
      <c r="Q74" s="4">
        <f t="shared" si="9"/>
        <v>11.231095000796831</v>
      </c>
      <c r="R74" s="4">
        <f t="shared" si="10"/>
        <v>0.22483823921518151</v>
      </c>
      <c r="S74" s="4">
        <f t="shared" si="6"/>
        <v>391.91406675998803</v>
      </c>
      <c r="T74" s="4">
        <f t="shared" si="11"/>
        <v>0.38631999865151462</v>
      </c>
      <c r="U74" s="4">
        <f t="shared" si="7"/>
        <v>391.52774676133652</v>
      </c>
      <c r="W74"/>
      <c r="X74"/>
      <c r="Y74"/>
      <c r="Z74"/>
      <c r="AA74"/>
      <c r="AB74"/>
      <c r="AC74"/>
      <c r="AD74"/>
    </row>
    <row r="75" spans="1:30" s="3" customFormat="1" x14ac:dyDescent="0.3">
      <c r="A75" t="s">
        <v>501</v>
      </c>
      <c r="B75" s="12">
        <v>45512</v>
      </c>
      <c r="C75" s="5" t="s">
        <v>24</v>
      </c>
      <c r="D75">
        <v>1001917125</v>
      </c>
      <c r="E75" t="s">
        <v>161</v>
      </c>
      <c r="F75" t="s">
        <v>118</v>
      </c>
      <c r="G75" s="6" t="s">
        <v>386</v>
      </c>
      <c r="H75" t="s">
        <v>42</v>
      </c>
      <c r="I75" s="8">
        <v>45443</v>
      </c>
      <c r="J75" s="8">
        <v>45446</v>
      </c>
      <c r="L75" t="s">
        <v>21</v>
      </c>
      <c r="M75">
        <v>648</v>
      </c>
      <c r="N75">
        <v>64.8</v>
      </c>
      <c r="O75">
        <v>63.04</v>
      </c>
      <c r="P75" s="4">
        <f t="shared" si="8"/>
        <v>2.4150147720446717E-3</v>
      </c>
      <c r="Q75" s="4">
        <f t="shared" si="9"/>
        <v>1.7552327363220672</v>
      </c>
      <c r="R75" s="4">
        <f t="shared" si="10"/>
        <v>3.5138464933249978E-2</v>
      </c>
      <c r="S75" s="4">
        <f t="shared" si="6"/>
        <v>61.249628798744688</v>
      </c>
      <c r="T75" s="4">
        <f t="shared" si="11"/>
        <v>6.0375369301116796E-2</v>
      </c>
      <c r="U75" s="4">
        <f t="shared" si="7"/>
        <v>61.189253429443568</v>
      </c>
      <c r="W75"/>
      <c r="X75"/>
      <c r="Y75"/>
      <c r="Z75"/>
      <c r="AA75"/>
      <c r="AB75"/>
      <c r="AC75"/>
      <c r="AD75"/>
    </row>
    <row r="76" spans="1:30" s="3" customFormat="1" x14ac:dyDescent="0.3">
      <c r="A76" t="s">
        <v>501</v>
      </c>
      <c r="B76" s="12">
        <v>45512</v>
      </c>
      <c r="C76" s="5" t="s">
        <v>24</v>
      </c>
      <c r="D76">
        <v>1001917126</v>
      </c>
      <c r="E76" t="s">
        <v>161</v>
      </c>
      <c r="F76" t="s">
        <v>245</v>
      </c>
      <c r="G76" s="6" t="s">
        <v>387</v>
      </c>
      <c r="H76" t="s">
        <v>42</v>
      </c>
      <c r="I76" s="8">
        <v>45443</v>
      </c>
      <c r="J76" s="8">
        <v>45446</v>
      </c>
      <c r="L76" t="s">
        <v>21</v>
      </c>
      <c r="M76">
        <v>648</v>
      </c>
      <c r="N76">
        <v>64.8</v>
      </c>
      <c r="O76">
        <v>63.04</v>
      </c>
      <c r="P76" s="4">
        <f t="shared" si="8"/>
        <v>2.4150147720446717E-3</v>
      </c>
      <c r="Q76" s="4">
        <f t="shared" si="9"/>
        <v>1.7552327363220672</v>
      </c>
      <c r="R76" s="4">
        <f t="shared" si="10"/>
        <v>3.5138464933249978E-2</v>
      </c>
      <c r="S76" s="4">
        <f t="shared" si="6"/>
        <v>61.249628798744688</v>
      </c>
      <c r="T76" s="4">
        <f t="shared" si="11"/>
        <v>6.0375369301116796E-2</v>
      </c>
      <c r="U76" s="4">
        <f t="shared" si="7"/>
        <v>61.189253429443568</v>
      </c>
      <c r="W76"/>
      <c r="X76"/>
      <c r="Y76"/>
      <c r="Z76"/>
      <c r="AA76"/>
      <c r="AB76"/>
      <c r="AC76"/>
      <c r="AD76"/>
    </row>
    <row r="77" spans="1:30" s="3" customFormat="1" x14ac:dyDescent="0.3">
      <c r="A77" t="s">
        <v>501</v>
      </c>
      <c r="B77" s="12">
        <v>45512</v>
      </c>
      <c r="C77" s="5" t="s">
        <v>24</v>
      </c>
      <c r="D77">
        <v>969660160</v>
      </c>
      <c r="E77" t="s">
        <v>162</v>
      </c>
      <c r="F77" t="s">
        <v>246</v>
      </c>
      <c r="G77" s="6" t="s">
        <v>388</v>
      </c>
      <c r="H77" t="s">
        <v>489</v>
      </c>
      <c r="I77" s="8">
        <v>45445</v>
      </c>
      <c r="J77" s="8">
        <v>45447</v>
      </c>
      <c r="L77" t="s">
        <v>22</v>
      </c>
      <c r="M77">
        <v>760</v>
      </c>
      <c r="N77">
        <v>91.2</v>
      </c>
      <c r="O77">
        <v>87.53</v>
      </c>
      <c r="P77" s="4">
        <f t="shared" si="8"/>
        <v>3.3532081693697668E-3</v>
      </c>
      <c r="Q77" s="4">
        <f t="shared" si="9"/>
        <v>2.4371116974979463</v>
      </c>
      <c r="R77" s="4">
        <f t="shared" si="10"/>
        <v>4.878917886433011E-2</v>
      </c>
      <c r="S77" s="4">
        <f t="shared" si="6"/>
        <v>85.044099123637736</v>
      </c>
      <c r="T77" s="4">
        <f t="shared" si="11"/>
        <v>8.3830204234244171E-2</v>
      </c>
      <c r="U77" s="4">
        <f t="shared" si="7"/>
        <v>84.960268919403489</v>
      </c>
      <c r="W77"/>
      <c r="X77"/>
      <c r="Y77"/>
      <c r="Z77"/>
      <c r="AA77"/>
      <c r="AB77"/>
      <c r="AC77"/>
      <c r="AD77"/>
    </row>
    <row r="78" spans="1:30" s="3" customFormat="1" x14ac:dyDescent="0.3">
      <c r="A78" t="s">
        <v>501</v>
      </c>
      <c r="B78" s="12">
        <v>45512</v>
      </c>
      <c r="C78" s="5" t="s">
        <v>24</v>
      </c>
      <c r="D78">
        <v>969661349</v>
      </c>
      <c r="E78" t="s">
        <v>162</v>
      </c>
      <c r="F78" t="s">
        <v>247</v>
      </c>
      <c r="G78" s="6" t="s">
        <v>389</v>
      </c>
      <c r="H78" t="s">
        <v>489</v>
      </c>
      <c r="I78" s="8">
        <v>45445</v>
      </c>
      <c r="J78" s="8">
        <v>45447</v>
      </c>
      <c r="L78" t="s">
        <v>22</v>
      </c>
      <c r="M78">
        <v>760</v>
      </c>
      <c r="N78">
        <v>91.2</v>
      </c>
      <c r="O78">
        <v>87.53</v>
      </c>
      <c r="P78" s="4">
        <f t="shared" si="8"/>
        <v>3.3532081693697668E-3</v>
      </c>
      <c r="Q78" s="4">
        <f t="shared" si="9"/>
        <v>2.4371116974979463</v>
      </c>
      <c r="R78" s="4">
        <f t="shared" si="10"/>
        <v>4.878917886433011E-2</v>
      </c>
      <c r="S78" s="4">
        <f t="shared" si="6"/>
        <v>85.044099123637736</v>
      </c>
      <c r="T78" s="4">
        <f t="shared" si="11"/>
        <v>8.3830204234244171E-2</v>
      </c>
      <c r="U78" s="4">
        <f t="shared" si="7"/>
        <v>84.960268919403489</v>
      </c>
      <c r="W78"/>
      <c r="X78"/>
      <c r="Y78"/>
      <c r="Z78"/>
      <c r="AA78"/>
      <c r="AB78"/>
      <c r="AC78"/>
      <c r="AD78"/>
    </row>
    <row r="79" spans="1:30" s="3" customFormat="1" x14ac:dyDescent="0.3">
      <c r="A79" t="s">
        <v>501</v>
      </c>
      <c r="B79" s="12">
        <v>45512</v>
      </c>
      <c r="C79" s="5" t="s">
        <v>24</v>
      </c>
      <c r="D79">
        <v>970137498</v>
      </c>
      <c r="E79" t="s">
        <v>163</v>
      </c>
      <c r="F79" t="s">
        <v>248</v>
      </c>
      <c r="G79" s="6" t="s">
        <v>390</v>
      </c>
      <c r="H79" t="s">
        <v>63</v>
      </c>
      <c r="I79" s="8">
        <v>45446</v>
      </c>
      <c r="J79" s="8">
        <v>45448</v>
      </c>
      <c r="L79" t="s">
        <v>21</v>
      </c>
      <c r="M79">
        <v>933.2</v>
      </c>
      <c r="N79">
        <v>93.32</v>
      </c>
      <c r="O79">
        <v>91.8</v>
      </c>
      <c r="P79" s="4">
        <f t="shared" si="8"/>
        <v>3.5167886433010919E-3</v>
      </c>
      <c r="Q79" s="4">
        <f t="shared" si="9"/>
        <v>2.5560019859512333</v>
      </c>
      <c r="R79" s="4">
        <f t="shared" si="10"/>
        <v>5.1169274760030893E-2</v>
      </c>
      <c r="S79" s="4">
        <f t="shared" si="6"/>
        <v>89.192828739288743</v>
      </c>
      <c r="T79" s="4">
        <f t="shared" si="11"/>
        <v>8.7919716082527299E-2</v>
      </c>
      <c r="U79" s="4">
        <f t="shared" si="7"/>
        <v>89.104909023206218</v>
      </c>
      <c r="W79"/>
      <c r="X79"/>
      <c r="Y79"/>
      <c r="Z79"/>
      <c r="AA79"/>
      <c r="AB79"/>
      <c r="AC79"/>
      <c r="AD79"/>
    </row>
    <row r="80" spans="1:30" s="3" customFormat="1" x14ac:dyDescent="0.3">
      <c r="A80" t="s">
        <v>501</v>
      </c>
      <c r="B80" s="12">
        <v>45512</v>
      </c>
      <c r="C80" s="5" t="s">
        <v>24</v>
      </c>
      <c r="D80">
        <v>973635320</v>
      </c>
      <c r="E80" t="s">
        <v>164</v>
      </c>
      <c r="F80" t="s">
        <v>249</v>
      </c>
      <c r="G80" s="6" t="s">
        <v>391</v>
      </c>
      <c r="H80" t="s">
        <v>121</v>
      </c>
      <c r="I80" s="8">
        <v>45445</v>
      </c>
      <c r="J80" s="8">
        <v>45448</v>
      </c>
      <c r="L80" t="s">
        <v>22</v>
      </c>
      <c r="M80">
        <v>1392.64</v>
      </c>
      <c r="N80">
        <v>139.26</v>
      </c>
      <c r="O80">
        <v>133.66</v>
      </c>
      <c r="P80" s="4">
        <f t="shared" si="8"/>
        <v>5.1204136172508059E-3</v>
      </c>
      <c r="Q80" s="4">
        <f t="shared" si="9"/>
        <v>3.7215166170178855</v>
      </c>
      <c r="R80" s="4">
        <f t="shared" si="10"/>
        <v>7.4502018130999229E-2</v>
      </c>
      <c r="S80" s="4">
        <f t="shared" si="6"/>
        <v>129.8639813648511</v>
      </c>
      <c r="T80" s="4">
        <f t="shared" si="11"/>
        <v>0.12801034043127016</v>
      </c>
      <c r="U80" s="4">
        <f t="shared" si="7"/>
        <v>129.73597102441983</v>
      </c>
      <c r="W80"/>
      <c r="X80"/>
      <c r="Y80"/>
      <c r="Z80"/>
      <c r="AA80"/>
      <c r="AB80"/>
      <c r="AC80"/>
      <c r="AD80"/>
    </row>
    <row r="81" spans="1:30" s="3" customFormat="1" x14ac:dyDescent="0.3">
      <c r="A81" t="s">
        <v>501</v>
      </c>
      <c r="B81" s="12">
        <v>45512</v>
      </c>
      <c r="C81" s="5" t="s">
        <v>24</v>
      </c>
      <c r="D81">
        <v>973635321</v>
      </c>
      <c r="E81" t="s">
        <v>164</v>
      </c>
      <c r="F81" t="s">
        <v>249</v>
      </c>
      <c r="G81" s="6" t="s">
        <v>392</v>
      </c>
      <c r="H81" t="s">
        <v>121</v>
      </c>
      <c r="I81" s="8">
        <v>45445</v>
      </c>
      <c r="J81" s="8">
        <v>45448</v>
      </c>
      <c r="L81" t="s">
        <v>22</v>
      </c>
      <c r="M81">
        <v>1392.64</v>
      </c>
      <c r="N81">
        <v>139.26</v>
      </c>
      <c r="O81">
        <v>133.66</v>
      </c>
      <c r="P81" s="4">
        <f t="shared" si="8"/>
        <v>5.1204136172508059E-3</v>
      </c>
      <c r="Q81" s="4">
        <f t="shared" si="9"/>
        <v>3.7215166170178855</v>
      </c>
      <c r="R81" s="4">
        <f t="shared" si="10"/>
        <v>7.4502018130999229E-2</v>
      </c>
      <c r="S81" s="4">
        <f t="shared" si="6"/>
        <v>129.8639813648511</v>
      </c>
      <c r="T81" s="4">
        <f t="shared" si="11"/>
        <v>0.12801034043127016</v>
      </c>
      <c r="U81" s="4">
        <f t="shared" si="7"/>
        <v>129.73597102441983</v>
      </c>
      <c r="W81"/>
      <c r="X81"/>
      <c r="Y81"/>
      <c r="Z81"/>
      <c r="AA81"/>
      <c r="AB81"/>
      <c r="AC81"/>
      <c r="AD81"/>
    </row>
    <row r="82" spans="1:30" s="3" customFormat="1" x14ac:dyDescent="0.3">
      <c r="A82" t="s">
        <v>501</v>
      </c>
      <c r="B82" s="12">
        <v>45512</v>
      </c>
      <c r="C82" s="5" t="s">
        <v>24</v>
      </c>
      <c r="D82">
        <v>984032531</v>
      </c>
      <c r="E82" t="s">
        <v>163</v>
      </c>
      <c r="F82" t="s">
        <v>250</v>
      </c>
      <c r="G82" s="6" t="s">
        <v>393</v>
      </c>
      <c r="H82" t="s">
        <v>63</v>
      </c>
      <c r="I82" s="8">
        <v>45446</v>
      </c>
      <c r="J82" s="8">
        <v>45448</v>
      </c>
      <c r="L82" t="s">
        <v>21</v>
      </c>
      <c r="M82">
        <v>973</v>
      </c>
      <c r="N82">
        <v>97.3</v>
      </c>
      <c r="O82">
        <v>94.35</v>
      </c>
      <c r="P82" s="4">
        <f t="shared" si="8"/>
        <v>3.6144772167261223E-3</v>
      </c>
      <c r="Q82" s="4">
        <f t="shared" si="9"/>
        <v>2.6270020411165453</v>
      </c>
      <c r="R82" s="4">
        <f t="shared" si="10"/>
        <v>5.2590643503365085E-2</v>
      </c>
      <c r="S82" s="4">
        <f t="shared" si="6"/>
        <v>91.670407315380089</v>
      </c>
      <c r="T82" s="4">
        <f t="shared" si="11"/>
        <v>9.0361930418153061E-2</v>
      </c>
      <c r="U82" s="4">
        <f t="shared" si="7"/>
        <v>91.580045384961934</v>
      </c>
      <c r="W82"/>
      <c r="X82"/>
      <c r="Y82"/>
      <c r="Z82"/>
      <c r="AA82"/>
      <c r="AB82"/>
      <c r="AC82"/>
      <c r="AD82"/>
    </row>
    <row r="83" spans="1:30" s="3" customFormat="1" x14ac:dyDescent="0.3">
      <c r="A83" t="s">
        <v>501</v>
      </c>
      <c r="B83" s="12">
        <v>45512</v>
      </c>
      <c r="C83" s="5" t="s">
        <v>24</v>
      </c>
      <c r="D83">
        <v>997940034</v>
      </c>
      <c r="E83" t="s">
        <v>59</v>
      </c>
      <c r="F83" t="s">
        <v>119</v>
      </c>
      <c r="G83" s="6" t="s">
        <v>394</v>
      </c>
      <c r="H83" t="s">
        <v>31</v>
      </c>
      <c r="I83" s="8">
        <v>45443</v>
      </c>
      <c r="J83" s="8">
        <v>45448</v>
      </c>
      <c r="L83" t="s">
        <v>21</v>
      </c>
      <c r="M83">
        <v>5130</v>
      </c>
      <c r="N83">
        <v>513</v>
      </c>
      <c r="O83">
        <v>498.99</v>
      </c>
      <c r="P83" s="4">
        <f t="shared" si="8"/>
        <v>1.9115929903276818E-2</v>
      </c>
      <c r="Q83" s="4">
        <f t="shared" si="9"/>
        <v>13.893457853701591</v>
      </c>
      <c r="R83" s="4">
        <f t="shared" si="10"/>
        <v>0.27813678009267773</v>
      </c>
      <c r="S83" s="4">
        <f t="shared" si="6"/>
        <v>484.81840536620575</v>
      </c>
      <c r="T83" s="4">
        <f t="shared" si="11"/>
        <v>0.47789824758192045</v>
      </c>
      <c r="U83" s="4">
        <f t="shared" si="7"/>
        <v>484.3405071186238</v>
      </c>
      <c r="W83"/>
      <c r="X83"/>
      <c r="Y83"/>
      <c r="Z83"/>
      <c r="AA83"/>
      <c r="AB83"/>
      <c r="AC83"/>
      <c r="AD83"/>
    </row>
    <row r="84" spans="1:30" s="3" customFormat="1" x14ac:dyDescent="0.3">
      <c r="A84" t="s">
        <v>501</v>
      </c>
      <c r="B84" s="12">
        <v>45512</v>
      </c>
      <c r="C84" s="5" t="s">
        <v>24</v>
      </c>
      <c r="D84">
        <v>999325556</v>
      </c>
      <c r="E84" t="s">
        <v>165</v>
      </c>
      <c r="F84" t="s">
        <v>251</v>
      </c>
      <c r="G84" s="6" t="s">
        <v>395</v>
      </c>
      <c r="H84" t="s">
        <v>490</v>
      </c>
      <c r="I84" s="8">
        <v>45447</v>
      </c>
      <c r="J84" s="8">
        <v>45448</v>
      </c>
      <c r="L84" t="s">
        <v>21</v>
      </c>
      <c r="M84">
        <v>399</v>
      </c>
      <c r="N84">
        <v>39.9</v>
      </c>
      <c r="O84">
        <v>39.18</v>
      </c>
      <c r="P84" s="4">
        <f t="shared" si="8"/>
        <v>1.5009561987422309E-3</v>
      </c>
      <c r="Q84" s="4">
        <f t="shared" si="9"/>
        <v>1.0908949652458533</v>
      </c>
      <c r="R84" s="4">
        <f t="shared" si="10"/>
        <v>2.183891269169946E-2</v>
      </c>
      <c r="S84" s="4">
        <f t="shared" si="6"/>
        <v>38.067266122062449</v>
      </c>
      <c r="T84" s="4">
        <f t="shared" si="11"/>
        <v>3.7523904968555774E-2</v>
      </c>
      <c r="U84" s="4">
        <f t="shared" si="7"/>
        <v>38.02974221709389</v>
      </c>
      <c r="W84"/>
      <c r="X84"/>
      <c r="Y84"/>
      <c r="Z84"/>
      <c r="AA84"/>
      <c r="AB84"/>
      <c r="AC84"/>
      <c r="AD84"/>
    </row>
    <row r="85" spans="1:30" s="3" customFormat="1" x14ac:dyDescent="0.3">
      <c r="A85" t="s">
        <v>501</v>
      </c>
      <c r="B85" s="12">
        <v>45512</v>
      </c>
      <c r="C85" s="5" t="s">
        <v>24</v>
      </c>
      <c r="D85">
        <v>1001917127</v>
      </c>
      <c r="E85" t="s">
        <v>161</v>
      </c>
      <c r="F85" t="s">
        <v>245</v>
      </c>
      <c r="G85" s="6" t="s">
        <v>396</v>
      </c>
      <c r="H85" t="s">
        <v>42</v>
      </c>
      <c r="I85" s="8">
        <v>45448</v>
      </c>
      <c r="J85" s="8">
        <v>45449</v>
      </c>
      <c r="L85" t="s">
        <v>21</v>
      </c>
      <c r="M85">
        <v>236.5</v>
      </c>
      <c r="N85">
        <v>23.65</v>
      </c>
      <c r="O85">
        <v>23.01</v>
      </c>
      <c r="P85" s="4">
        <f t="shared" si="8"/>
        <v>8.8149571549409739E-4</v>
      </c>
      <c r="Q85" s="4">
        <f t="shared" si="9"/>
        <v>0.64067108602110989</v>
      </c>
      <c r="R85" s="4">
        <f t="shared" si="10"/>
        <v>1.2825762660439118E-2</v>
      </c>
      <c r="S85" s="4">
        <f t="shared" si="6"/>
        <v>22.356503151318449</v>
      </c>
      <c r="T85" s="4">
        <f t="shared" si="11"/>
        <v>2.2037392887352434E-2</v>
      </c>
      <c r="U85" s="4">
        <f t="shared" si="7"/>
        <v>22.334465758431097</v>
      </c>
      <c r="W85"/>
      <c r="X85"/>
      <c r="Y85"/>
      <c r="Z85"/>
      <c r="AA85"/>
      <c r="AB85"/>
      <c r="AC85"/>
      <c r="AD85"/>
    </row>
    <row r="86" spans="1:30" s="3" customFormat="1" x14ac:dyDescent="0.3">
      <c r="A86" t="s">
        <v>501</v>
      </c>
      <c r="B86" s="12">
        <v>45512</v>
      </c>
      <c r="C86" s="5" t="s">
        <v>24</v>
      </c>
      <c r="D86">
        <v>1001917128</v>
      </c>
      <c r="E86" t="s">
        <v>161</v>
      </c>
      <c r="F86" t="s">
        <v>118</v>
      </c>
      <c r="G86" s="6" t="s">
        <v>397</v>
      </c>
      <c r="H86" t="s">
        <v>42</v>
      </c>
      <c r="I86" s="8">
        <v>45448</v>
      </c>
      <c r="J86" s="8">
        <v>45449</v>
      </c>
      <c r="L86" t="s">
        <v>21</v>
      </c>
      <c r="M86">
        <v>236.5</v>
      </c>
      <c r="N86">
        <v>23.65</v>
      </c>
      <c r="O86">
        <v>23.01</v>
      </c>
      <c r="P86" s="4">
        <f t="shared" si="8"/>
        <v>8.8149571549409739E-4</v>
      </c>
      <c r="Q86" s="4">
        <f t="shared" si="9"/>
        <v>0.64067108602110989</v>
      </c>
      <c r="R86" s="4">
        <f t="shared" si="10"/>
        <v>1.2825762660439118E-2</v>
      </c>
      <c r="S86" s="4">
        <f t="shared" si="6"/>
        <v>22.356503151318449</v>
      </c>
      <c r="T86" s="4">
        <f t="shared" si="11"/>
        <v>2.2037392887352434E-2</v>
      </c>
      <c r="U86" s="4">
        <f t="shared" si="7"/>
        <v>22.334465758431097</v>
      </c>
      <c r="W86"/>
      <c r="X86"/>
      <c r="Y86"/>
      <c r="Z86"/>
      <c r="AA86"/>
      <c r="AB86"/>
      <c r="AC86"/>
      <c r="AD86"/>
    </row>
    <row r="87" spans="1:30" s="3" customFormat="1" x14ac:dyDescent="0.3">
      <c r="A87" t="s">
        <v>501</v>
      </c>
      <c r="B87" s="12">
        <v>45512</v>
      </c>
      <c r="C87" s="5" t="s">
        <v>24</v>
      </c>
      <c r="D87">
        <v>973635322</v>
      </c>
      <c r="E87" t="s">
        <v>166</v>
      </c>
      <c r="F87" t="s">
        <v>252</v>
      </c>
      <c r="G87" s="6" t="s">
        <v>398</v>
      </c>
      <c r="H87" t="s">
        <v>491</v>
      </c>
      <c r="I87" s="8">
        <v>45448</v>
      </c>
      <c r="J87" s="8">
        <v>45450</v>
      </c>
      <c r="L87" t="s">
        <v>22</v>
      </c>
      <c r="M87">
        <v>413.92</v>
      </c>
      <c r="N87">
        <v>41.39</v>
      </c>
      <c r="O87">
        <v>39.71</v>
      </c>
      <c r="P87" s="4">
        <f t="shared" si="8"/>
        <v>1.5212600983168451E-3</v>
      </c>
      <c r="Q87" s="4">
        <f t="shared" si="9"/>
        <v>1.105651839456683</v>
      </c>
      <c r="R87" s="4">
        <f t="shared" si="10"/>
        <v>2.2134334430510098E-2</v>
      </c>
      <c r="S87" s="4">
        <f t="shared" si="6"/>
        <v>38.582213826112806</v>
      </c>
      <c r="T87" s="4">
        <f t="shared" si="11"/>
        <v>3.8031502457921126E-2</v>
      </c>
      <c r="U87" s="4">
        <f t="shared" si="7"/>
        <v>38.544182323654887</v>
      </c>
      <c r="W87"/>
      <c r="X87"/>
      <c r="Y87"/>
      <c r="Z87"/>
      <c r="AA87"/>
      <c r="AB87"/>
      <c r="AC87"/>
      <c r="AD87"/>
    </row>
    <row r="88" spans="1:30" s="3" customFormat="1" x14ac:dyDescent="0.3">
      <c r="A88" t="s">
        <v>501</v>
      </c>
      <c r="B88" s="12">
        <v>45512</v>
      </c>
      <c r="C88" s="5" t="s">
        <v>24</v>
      </c>
      <c r="D88">
        <v>973635323</v>
      </c>
      <c r="E88" t="s">
        <v>166</v>
      </c>
      <c r="F88" t="s">
        <v>253</v>
      </c>
      <c r="G88" s="6" t="s">
        <v>399</v>
      </c>
      <c r="H88" t="s">
        <v>491</v>
      </c>
      <c r="I88" s="8">
        <v>45448</v>
      </c>
      <c r="J88" s="8">
        <v>45450</v>
      </c>
      <c r="L88" t="s">
        <v>22</v>
      </c>
      <c r="M88">
        <v>413.92</v>
      </c>
      <c r="N88">
        <v>41.39</v>
      </c>
      <c r="O88">
        <v>39.71</v>
      </c>
      <c r="P88" s="4">
        <f t="shared" si="8"/>
        <v>1.5212600983168451E-3</v>
      </c>
      <c r="Q88" s="4">
        <f t="shared" si="9"/>
        <v>1.105651839456683</v>
      </c>
      <c r="R88" s="4">
        <f t="shared" si="10"/>
        <v>2.2134334430510098E-2</v>
      </c>
      <c r="S88" s="4">
        <f t="shared" si="6"/>
        <v>38.582213826112806</v>
      </c>
      <c r="T88" s="4">
        <f t="shared" si="11"/>
        <v>3.8031502457921126E-2</v>
      </c>
      <c r="U88" s="4">
        <f t="shared" si="7"/>
        <v>38.544182323654887</v>
      </c>
      <c r="W88"/>
      <c r="X88"/>
      <c r="Y88"/>
      <c r="Z88"/>
      <c r="AA88"/>
      <c r="AB88"/>
      <c r="AC88"/>
      <c r="AD88"/>
    </row>
    <row r="89" spans="1:30" s="3" customFormat="1" x14ac:dyDescent="0.3">
      <c r="A89" t="s">
        <v>501</v>
      </c>
      <c r="B89" s="12">
        <v>45512</v>
      </c>
      <c r="C89" s="5" t="s">
        <v>24</v>
      </c>
      <c r="D89">
        <v>988163289</v>
      </c>
      <c r="E89" t="s">
        <v>167</v>
      </c>
      <c r="F89" t="s">
        <v>254</v>
      </c>
      <c r="G89" s="6" t="s">
        <v>400</v>
      </c>
      <c r="H89" t="s">
        <v>28</v>
      </c>
      <c r="I89" s="8">
        <v>45446</v>
      </c>
      <c r="J89" s="8">
        <v>45450</v>
      </c>
      <c r="L89" t="s">
        <v>22</v>
      </c>
      <c r="M89">
        <v>2196</v>
      </c>
      <c r="N89">
        <v>219.6</v>
      </c>
      <c r="O89">
        <v>210.77</v>
      </c>
      <c r="P89" s="4">
        <f t="shared" si="8"/>
        <v>8.0744394591347624E-3</v>
      </c>
      <c r="Q89" s="4">
        <f t="shared" si="9"/>
        <v>5.8685025988991448</v>
      </c>
      <c r="R89" s="4">
        <f t="shared" si="10"/>
        <v>0.1174830941304108</v>
      </c>
      <c r="S89" s="4">
        <f t="shared" si="6"/>
        <v>204.78401430697045</v>
      </c>
      <c r="T89" s="4">
        <f t="shared" si="11"/>
        <v>0.20186098647836906</v>
      </c>
      <c r="U89" s="4">
        <f t="shared" si="7"/>
        <v>204.58215332049207</v>
      </c>
      <c r="W89"/>
      <c r="X89"/>
      <c r="Y89"/>
      <c r="Z89"/>
      <c r="AA89"/>
      <c r="AB89"/>
      <c r="AC89"/>
      <c r="AD89"/>
    </row>
    <row r="90" spans="1:30" s="3" customFormat="1" x14ac:dyDescent="0.3">
      <c r="A90" t="s">
        <v>501</v>
      </c>
      <c r="B90" s="12">
        <v>45512</v>
      </c>
      <c r="C90" s="5" t="s">
        <v>24</v>
      </c>
      <c r="D90">
        <v>984718970</v>
      </c>
      <c r="E90" t="s">
        <v>168</v>
      </c>
      <c r="F90" t="s">
        <v>255</v>
      </c>
      <c r="G90" s="6" t="s">
        <v>401</v>
      </c>
      <c r="H90" t="s">
        <v>492</v>
      </c>
      <c r="I90" s="8">
        <v>45448</v>
      </c>
      <c r="J90" s="8">
        <v>45451</v>
      </c>
      <c r="L90" t="s">
        <v>21</v>
      </c>
      <c r="M90">
        <v>897.9</v>
      </c>
      <c r="N90">
        <v>89.79</v>
      </c>
      <c r="O90">
        <v>88.32</v>
      </c>
      <c r="P90" s="4">
        <f t="shared" si="8"/>
        <v>3.3834724725092858E-3</v>
      </c>
      <c r="Q90" s="4">
        <f t="shared" si="9"/>
        <v>2.4591077930197489</v>
      </c>
      <c r="R90" s="4">
        <f t="shared" si="10"/>
        <v>4.9229524475010111E-2</v>
      </c>
      <c r="S90" s="4">
        <f t="shared" si="6"/>
        <v>85.811662682505229</v>
      </c>
      <c r="T90" s="4">
        <f t="shared" si="11"/>
        <v>8.4586811812732143E-2</v>
      </c>
      <c r="U90" s="4">
        <f t="shared" si="7"/>
        <v>85.727075870692502</v>
      </c>
      <c r="W90"/>
      <c r="X90"/>
      <c r="Y90"/>
      <c r="Z90"/>
      <c r="AA90"/>
      <c r="AB90"/>
      <c r="AC90"/>
      <c r="AD90"/>
    </row>
    <row r="91" spans="1:30" s="3" customFormat="1" x14ac:dyDescent="0.3">
      <c r="A91" t="s">
        <v>501</v>
      </c>
      <c r="B91" s="12">
        <v>45512</v>
      </c>
      <c r="C91" s="5" t="s">
        <v>24</v>
      </c>
      <c r="D91">
        <v>998053605</v>
      </c>
      <c r="E91" t="s">
        <v>90</v>
      </c>
      <c r="F91" t="s">
        <v>256</v>
      </c>
      <c r="G91" s="6" t="s">
        <v>402</v>
      </c>
      <c r="H91" t="s">
        <v>31</v>
      </c>
      <c r="I91" s="8">
        <v>45433</v>
      </c>
      <c r="J91" s="8">
        <v>45451</v>
      </c>
      <c r="L91" t="s">
        <v>21</v>
      </c>
      <c r="M91">
        <v>8312.7000000000007</v>
      </c>
      <c r="N91">
        <v>831.27</v>
      </c>
      <c r="O91">
        <v>811.54</v>
      </c>
      <c r="P91" s="4">
        <f t="shared" si="8"/>
        <v>3.1089484265627104E-2</v>
      </c>
      <c r="Q91" s="4">
        <f t="shared" si="9"/>
        <v>22.595837164257777</v>
      </c>
      <c r="R91" s="4">
        <f t="shared" si="10"/>
        <v>0.45235199606487436</v>
      </c>
      <c r="S91" s="4">
        <f t="shared" si="6"/>
        <v>788.49181083967733</v>
      </c>
      <c r="T91" s="4">
        <f t="shared" si="11"/>
        <v>0.77723710664067758</v>
      </c>
      <c r="U91" s="4">
        <f t="shared" si="7"/>
        <v>787.71457373303667</v>
      </c>
      <c r="W91"/>
      <c r="X91"/>
      <c r="Y91"/>
      <c r="Z91"/>
      <c r="AA91"/>
      <c r="AB91"/>
      <c r="AC91"/>
      <c r="AD91"/>
    </row>
    <row r="92" spans="1:30" s="3" customFormat="1" x14ac:dyDescent="0.3">
      <c r="A92" t="s">
        <v>501</v>
      </c>
      <c r="B92" s="12">
        <v>45512</v>
      </c>
      <c r="C92" s="5" t="s">
        <v>24</v>
      </c>
      <c r="D92">
        <v>980957918</v>
      </c>
      <c r="E92" t="s">
        <v>169</v>
      </c>
      <c r="F92" t="s">
        <v>257</v>
      </c>
      <c r="G92" s="6" t="s">
        <v>403</v>
      </c>
      <c r="H92" t="s">
        <v>71</v>
      </c>
      <c r="I92" s="8">
        <v>45449</v>
      </c>
      <c r="J92" s="8">
        <v>45452</v>
      </c>
      <c r="L92" t="s">
        <v>22</v>
      </c>
      <c r="M92">
        <v>1212</v>
      </c>
      <c r="N92">
        <v>121.2</v>
      </c>
      <c r="O92">
        <v>116.3</v>
      </c>
      <c r="P92" s="4">
        <f t="shared" si="8"/>
        <v>4.4553651330709911E-3</v>
      </c>
      <c r="Q92" s="4">
        <f t="shared" si="9"/>
        <v>3.2381593787159959</v>
      </c>
      <c r="R92" s="4">
        <f t="shared" si="10"/>
        <v>6.4825562686182919E-2</v>
      </c>
      <c r="S92" s="4">
        <f t="shared" si="6"/>
        <v>112.99701505859782</v>
      </c>
      <c r="T92" s="4">
        <f t="shared" si="11"/>
        <v>0.11138412832677477</v>
      </c>
      <c r="U92" s="4">
        <f t="shared" si="7"/>
        <v>112.88563093027105</v>
      </c>
      <c r="W92"/>
      <c r="X92"/>
      <c r="Y92"/>
      <c r="Z92"/>
      <c r="AA92"/>
      <c r="AB92"/>
      <c r="AC92"/>
      <c r="AD92"/>
    </row>
    <row r="93" spans="1:30" s="3" customFormat="1" x14ac:dyDescent="0.3">
      <c r="A93" t="s">
        <v>501</v>
      </c>
      <c r="B93" s="12">
        <v>45512</v>
      </c>
      <c r="C93" s="5" t="s">
        <v>24</v>
      </c>
      <c r="D93">
        <v>980957921</v>
      </c>
      <c r="E93" t="s">
        <v>169</v>
      </c>
      <c r="F93" t="s">
        <v>257</v>
      </c>
      <c r="G93" s="6" t="s">
        <v>404</v>
      </c>
      <c r="H93" t="s">
        <v>71</v>
      </c>
      <c r="I93" s="8">
        <v>45449</v>
      </c>
      <c r="J93" s="8">
        <v>45452</v>
      </c>
      <c r="L93" t="s">
        <v>22</v>
      </c>
      <c r="M93">
        <v>1212</v>
      </c>
      <c r="N93">
        <v>121.2</v>
      </c>
      <c r="O93">
        <v>116.3</v>
      </c>
      <c r="P93" s="4">
        <f t="shared" si="8"/>
        <v>4.4553651330709911E-3</v>
      </c>
      <c r="Q93" s="4">
        <f t="shared" si="9"/>
        <v>3.2381593787159959</v>
      </c>
      <c r="R93" s="4">
        <f t="shared" si="10"/>
        <v>6.4825562686182919E-2</v>
      </c>
      <c r="S93" s="4">
        <f t="shared" si="6"/>
        <v>112.99701505859782</v>
      </c>
      <c r="T93" s="4">
        <f t="shared" si="11"/>
        <v>0.11138412832677477</v>
      </c>
      <c r="U93" s="4">
        <f t="shared" si="7"/>
        <v>112.88563093027105</v>
      </c>
      <c r="W93"/>
      <c r="X93"/>
      <c r="Y93"/>
      <c r="Z93"/>
      <c r="AA93"/>
      <c r="AB93"/>
      <c r="AC93"/>
      <c r="AD93"/>
    </row>
    <row r="94" spans="1:30" s="3" customFormat="1" x14ac:dyDescent="0.3">
      <c r="A94" t="s">
        <v>501</v>
      </c>
      <c r="B94" s="12">
        <v>45512</v>
      </c>
      <c r="C94" s="5" t="s">
        <v>24</v>
      </c>
      <c r="D94">
        <v>997940035</v>
      </c>
      <c r="E94" t="s">
        <v>59</v>
      </c>
      <c r="F94" t="s">
        <v>258</v>
      </c>
      <c r="G94" s="6" t="s">
        <v>405</v>
      </c>
      <c r="H94" t="s">
        <v>31</v>
      </c>
      <c r="I94" s="8">
        <v>45450</v>
      </c>
      <c r="J94" s="8">
        <v>45452</v>
      </c>
      <c r="L94" t="s">
        <v>21</v>
      </c>
      <c r="M94">
        <v>1670.9</v>
      </c>
      <c r="N94">
        <v>167.09</v>
      </c>
      <c r="O94">
        <v>162.54</v>
      </c>
      <c r="P94" s="4">
        <f t="shared" si="8"/>
        <v>6.2267845978448751E-3</v>
      </c>
      <c r="Q94" s="4">
        <f t="shared" si="9"/>
        <v>4.5256270457136551</v>
      </c>
      <c r="R94" s="4">
        <f t="shared" si="10"/>
        <v>9.0599715898642935E-2</v>
      </c>
      <c r="S94" s="4">
        <f t="shared" si="6"/>
        <v>157.9237732383877</v>
      </c>
      <c r="T94" s="4">
        <f t="shared" si="11"/>
        <v>0.15566961494612189</v>
      </c>
      <c r="U94" s="4">
        <f t="shared" si="7"/>
        <v>157.76810362344156</v>
      </c>
      <c r="W94"/>
      <c r="X94"/>
      <c r="Y94"/>
      <c r="Z94"/>
      <c r="AA94"/>
      <c r="AB94"/>
      <c r="AC94"/>
      <c r="AD94"/>
    </row>
    <row r="95" spans="1:30" s="3" customFormat="1" x14ac:dyDescent="0.3">
      <c r="A95" t="s">
        <v>501</v>
      </c>
      <c r="B95" s="12">
        <v>45512</v>
      </c>
      <c r="C95" s="5" t="s">
        <v>24</v>
      </c>
      <c r="D95">
        <v>1001915309</v>
      </c>
      <c r="E95" t="s">
        <v>114</v>
      </c>
      <c r="F95" t="s">
        <v>259</v>
      </c>
      <c r="G95" s="6" t="s">
        <v>406</v>
      </c>
      <c r="H95" t="s">
        <v>88</v>
      </c>
      <c r="I95" s="8">
        <v>45447</v>
      </c>
      <c r="J95" s="8">
        <v>45452</v>
      </c>
      <c r="L95" t="s">
        <v>21</v>
      </c>
      <c r="M95">
        <v>6286.34</v>
      </c>
      <c r="N95">
        <v>628.64</v>
      </c>
      <c r="O95">
        <v>610.79999999999995</v>
      </c>
      <c r="P95" s="4">
        <f t="shared" si="8"/>
        <v>2.3399286528630794E-2</v>
      </c>
      <c r="Q95" s="4">
        <f t="shared" si="9"/>
        <v>17.006601449008858</v>
      </c>
      <c r="R95" s="4">
        <f t="shared" si="10"/>
        <v>0.34045961899157806</v>
      </c>
      <c r="S95" s="4">
        <f t="shared" si="6"/>
        <v>593.4529389319996</v>
      </c>
      <c r="T95" s="4">
        <f t="shared" si="11"/>
        <v>0.58498216321576979</v>
      </c>
      <c r="U95" s="4">
        <f t="shared" si="7"/>
        <v>592.86795676878387</v>
      </c>
      <c r="W95"/>
      <c r="X95"/>
      <c r="Y95"/>
      <c r="Z95"/>
      <c r="AA95"/>
      <c r="AB95"/>
      <c r="AC95"/>
      <c r="AD95"/>
    </row>
    <row r="96" spans="1:30" s="3" customFormat="1" x14ac:dyDescent="0.3">
      <c r="A96" t="s">
        <v>501</v>
      </c>
      <c r="B96" s="12">
        <v>45512</v>
      </c>
      <c r="C96" s="5" t="s">
        <v>24</v>
      </c>
      <c r="D96">
        <v>987172877</v>
      </c>
      <c r="E96" t="s">
        <v>170</v>
      </c>
      <c r="F96" t="s">
        <v>260</v>
      </c>
      <c r="G96" s="6" t="s">
        <v>407</v>
      </c>
      <c r="H96" t="s">
        <v>36</v>
      </c>
      <c r="I96" s="8">
        <v>45451</v>
      </c>
      <c r="J96" s="8">
        <v>45453</v>
      </c>
      <c r="L96" t="s">
        <v>22</v>
      </c>
      <c r="M96">
        <v>492.1</v>
      </c>
      <c r="N96">
        <v>49.22</v>
      </c>
      <c r="O96">
        <v>47.23</v>
      </c>
      <c r="P96" s="4">
        <f t="shared" si="8"/>
        <v>1.8093456168094834E-3</v>
      </c>
      <c r="Q96" s="4">
        <f t="shared" si="9"/>
        <v>1.3150323942971325</v>
      </c>
      <c r="R96" s="4">
        <f t="shared" si="10"/>
        <v>2.6325978724577984E-2</v>
      </c>
      <c r="S96" s="4">
        <f t="shared" si="6"/>
        <v>45.888641626978284</v>
      </c>
      <c r="T96" s="4">
        <f t="shared" si="11"/>
        <v>4.5233640420237087E-2</v>
      </c>
      <c r="U96" s="4">
        <f t="shared" si="7"/>
        <v>45.843407986558049</v>
      </c>
      <c r="W96"/>
      <c r="X96"/>
      <c r="Y96"/>
      <c r="Z96"/>
      <c r="AA96"/>
      <c r="AB96"/>
      <c r="AC96"/>
      <c r="AD96"/>
    </row>
    <row r="97" spans="1:30" s="3" customFormat="1" x14ac:dyDescent="0.3">
      <c r="A97" t="s">
        <v>501</v>
      </c>
      <c r="B97" s="12">
        <v>45512</v>
      </c>
      <c r="C97" s="5" t="s">
        <v>24</v>
      </c>
      <c r="D97">
        <v>987776974</v>
      </c>
      <c r="E97" t="s">
        <v>108</v>
      </c>
      <c r="F97" t="s">
        <v>261</v>
      </c>
      <c r="G97" s="6" t="s">
        <v>408</v>
      </c>
      <c r="H97" t="s">
        <v>68</v>
      </c>
      <c r="I97" s="8">
        <v>45450</v>
      </c>
      <c r="J97" s="8">
        <v>45453</v>
      </c>
      <c r="L97" t="s">
        <v>22</v>
      </c>
      <c r="M97">
        <v>2067</v>
      </c>
      <c r="N97">
        <v>206.7</v>
      </c>
      <c r="O97">
        <v>198.35</v>
      </c>
      <c r="P97" s="4">
        <f t="shared" si="8"/>
        <v>7.5986386426881436E-3</v>
      </c>
      <c r="Q97" s="4">
        <f t="shared" si="9"/>
        <v>5.5226905655057426</v>
      </c>
      <c r="R97" s="4">
        <f t="shared" si="10"/>
        <v>0.11056019225111249</v>
      </c>
      <c r="S97" s="4">
        <f t="shared" si="6"/>
        <v>192.71674924224314</v>
      </c>
      <c r="T97" s="4">
        <f t="shared" si="11"/>
        <v>0.18996596606720359</v>
      </c>
      <c r="U97" s="4">
        <f t="shared" si="7"/>
        <v>192.52678327617593</v>
      </c>
      <c r="W97"/>
      <c r="X97"/>
      <c r="Y97"/>
      <c r="Z97"/>
      <c r="AA97"/>
      <c r="AB97"/>
      <c r="AC97"/>
      <c r="AD97"/>
    </row>
    <row r="98" spans="1:30" s="3" customFormat="1" x14ac:dyDescent="0.3">
      <c r="A98" t="s">
        <v>501</v>
      </c>
      <c r="B98" s="12">
        <v>45512</v>
      </c>
      <c r="C98" s="5" t="s">
        <v>24</v>
      </c>
      <c r="D98">
        <v>997938204</v>
      </c>
      <c r="E98" t="s">
        <v>171</v>
      </c>
      <c r="F98" t="s">
        <v>262</v>
      </c>
      <c r="G98" s="6" t="s">
        <v>409</v>
      </c>
      <c r="H98" t="s">
        <v>102</v>
      </c>
      <c r="I98" s="8">
        <v>45451</v>
      </c>
      <c r="J98" s="8">
        <v>45455</v>
      </c>
      <c r="L98" t="s">
        <v>22</v>
      </c>
      <c r="M98">
        <v>2201.1</v>
      </c>
      <c r="N98">
        <v>220.11</v>
      </c>
      <c r="O98">
        <v>211.23</v>
      </c>
      <c r="P98" s="4">
        <f t="shared" si="8"/>
        <v>8.0920617115957487E-3</v>
      </c>
      <c r="Q98" s="4">
        <f t="shared" si="9"/>
        <v>5.8813104519877895</v>
      </c>
      <c r="R98" s="4">
        <f t="shared" si="10"/>
        <v>0.11773949790371815</v>
      </c>
      <c r="S98" s="4">
        <f t="shared" si="6"/>
        <v>205.23095005010848</v>
      </c>
      <c r="T98" s="4">
        <f t="shared" si="11"/>
        <v>0.20230154278989371</v>
      </c>
      <c r="U98" s="4">
        <f t="shared" si="7"/>
        <v>205.02864850731859</v>
      </c>
      <c r="W98"/>
      <c r="X98"/>
      <c r="Y98"/>
      <c r="Z98"/>
      <c r="AA98"/>
      <c r="AB98"/>
      <c r="AC98"/>
      <c r="AD98"/>
    </row>
    <row r="99" spans="1:30" s="3" customFormat="1" x14ac:dyDescent="0.3">
      <c r="A99" t="s">
        <v>501</v>
      </c>
      <c r="B99" s="12">
        <v>45512</v>
      </c>
      <c r="C99" s="5" t="s">
        <v>24</v>
      </c>
      <c r="D99">
        <v>997938205</v>
      </c>
      <c r="E99" t="s">
        <v>171</v>
      </c>
      <c r="F99" t="s">
        <v>263</v>
      </c>
      <c r="G99" s="6" t="s">
        <v>410</v>
      </c>
      <c r="H99" t="s">
        <v>102</v>
      </c>
      <c r="I99" s="8">
        <v>45451</v>
      </c>
      <c r="J99" s="8">
        <v>45455</v>
      </c>
      <c r="L99" t="s">
        <v>22</v>
      </c>
      <c r="M99">
        <v>2201.1</v>
      </c>
      <c r="N99">
        <v>220.11</v>
      </c>
      <c r="O99">
        <v>211.23</v>
      </c>
      <c r="P99" s="4">
        <f t="shared" si="8"/>
        <v>8.0920617115957487E-3</v>
      </c>
      <c r="Q99" s="4">
        <f t="shared" si="9"/>
        <v>5.8813104519877895</v>
      </c>
      <c r="R99" s="4">
        <f t="shared" si="10"/>
        <v>0.11773949790371815</v>
      </c>
      <c r="S99" s="4">
        <f t="shared" si="6"/>
        <v>205.23095005010848</v>
      </c>
      <c r="T99" s="4">
        <f t="shared" si="11"/>
        <v>0.20230154278989371</v>
      </c>
      <c r="U99" s="4">
        <f t="shared" si="7"/>
        <v>205.02864850731859</v>
      </c>
      <c r="W99"/>
      <c r="X99"/>
      <c r="Y99"/>
      <c r="Z99"/>
      <c r="AA99"/>
      <c r="AB99"/>
      <c r="AC99"/>
      <c r="AD99"/>
    </row>
    <row r="100" spans="1:30" s="3" customFormat="1" x14ac:dyDescent="0.3">
      <c r="A100" t="s">
        <v>501</v>
      </c>
      <c r="B100" s="12">
        <v>45512</v>
      </c>
      <c r="C100" s="5" t="s">
        <v>24</v>
      </c>
      <c r="D100">
        <v>983163661</v>
      </c>
      <c r="E100" t="s">
        <v>57</v>
      </c>
      <c r="F100" t="s">
        <v>264</v>
      </c>
      <c r="G100" s="6" t="s">
        <v>411</v>
      </c>
      <c r="H100" t="s">
        <v>31</v>
      </c>
      <c r="I100" s="8">
        <v>45451</v>
      </c>
      <c r="J100" s="8">
        <v>45456</v>
      </c>
      <c r="L100" t="s">
        <v>22</v>
      </c>
      <c r="M100">
        <v>4237.95</v>
      </c>
      <c r="N100">
        <v>339.04</v>
      </c>
      <c r="O100">
        <v>325.35000000000002</v>
      </c>
      <c r="P100" s="4">
        <f t="shared" si="8"/>
        <v>1.246391269169946E-2</v>
      </c>
      <c r="Q100" s="4">
        <f t="shared" si="9"/>
        <v>9.0587717443271671</v>
      </c>
      <c r="R100" s="4">
        <f t="shared" si="10"/>
        <v>0.18134992966422717</v>
      </c>
      <c r="S100" s="4">
        <f t="shared" si="6"/>
        <v>316.10987832600864</v>
      </c>
      <c r="T100" s="4">
        <f t="shared" si="11"/>
        <v>0.31159781729248653</v>
      </c>
      <c r="U100" s="4">
        <f t="shared" si="7"/>
        <v>315.79828050871618</v>
      </c>
      <c r="W100"/>
      <c r="X100"/>
      <c r="Y100"/>
      <c r="Z100"/>
      <c r="AA100"/>
      <c r="AB100"/>
      <c r="AC100"/>
      <c r="AD100"/>
    </row>
    <row r="101" spans="1:30" s="3" customFormat="1" x14ac:dyDescent="0.3">
      <c r="A101" t="s">
        <v>501</v>
      </c>
      <c r="B101" s="12">
        <v>45512</v>
      </c>
      <c r="C101" s="5" t="s">
        <v>24</v>
      </c>
      <c r="D101">
        <v>983163662</v>
      </c>
      <c r="E101" t="s">
        <v>57</v>
      </c>
      <c r="F101" t="s">
        <v>265</v>
      </c>
      <c r="G101" s="6" t="s">
        <v>412</v>
      </c>
      <c r="H101" t="s">
        <v>31</v>
      </c>
      <c r="I101" s="8">
        <v>45451</v>
      </c>
      <c r="J101" s="8">
        <v>45456</v>
      </c>
      <c r="L101" t="s">
        <v>22</v>
      </c>
      <c r="M101">
        <v>4237.95</v>
      </c>
      <c r="N101">
        <v>339.04</v>
      </c>
      <c r="O101">
        <v>325.35000000000002</v>
      </c>
      <c r="P101" s="4">
        <f t="shared" si="8"/>
        <v>1.246391269169946E-2</v>
      </c>
      <c r="Q101" s="4">
        <f t="shared" si="9"/>
        <v>9.0587717443271671</v>
      </c>
      <c r="R101" s="4">
        <f t="shared" si="10"/>
        <v>0.18134992966422717</v>
      </c>
      <c r="S101" s="4">
        <f t="shared" si="6"/>
        <v>316.10987832600864</v>
      </c>
      <c r="T101" s="4">
        <f t="shared" si="11"/>
        <v>0.31159781729248653</v>
      </c>
      <c r="U101" s="4">
        <f t="shared" si="7"/>
        <v>315.79828050871618</v>
      </c>
      <c r="W101"/>
      <c r="X101"/>
      <c r="Y101"/>
      <c r="Z101"/>
      <c r="AA101"/>
      <c r="AB101"/>
      <c r="AC101"/>
      <c r="AD101"/>
    </row>
    <row r="102" spans="1:30" s="3" customFormat="1" x14ac:dyDescent="0.3">
      <c r="A102" t="s">
        <v>501</v>
      </c>
      <c r="B102" s="12">
        <v>45512</v>
      </c>
      <c r="C102" s="5" t="s">
        <v>24</v>
      </c>
      <c r="D102">
        <v>990849526</v>
      </c>
      <c r="E102" t="s">
        <v>172</v>
      </c>
      <c r="F102" t="s">
        <v>266</v>
      </c>
      <c r="G102" s="6" t="s">
        <v>413</v>
      </c>
      <c r="H102" t="s">
        <v>86</v>
      </c>
      <c r="I102" s="8">
        <v>45454</v>
      </c>
      <c r="J102" s="8">
        <v>45456</v>
      </c>
      <c r="L102" t="s">
        <v>22</v>
      </c>
      <c r="M102">
        <v>123.5</v>
      </c>
      <c r="N102">
        <v>12.36</v>
      </c>
      <c r="O102">
        <v>11.87</v>
      </c>
      <c r="P102" s="4">
        <f t="shared" si="8"/>
        <v>4.5473073198239611E-4</v>
      </c>
      <c r="Q102" s="4">
        <f t="shared" si="9"/>
        <v>0.33049829600480546</v>
      </c>
      <c r="R102" s="4">
        <f t="shared" si="10"/>
        <v>6.616332150343864E-3</v>
      </c>
      <c r="S102" s="4">
        <f t="shared" si="6"/>
        <v>11.53288537184485</v>
      </c>
      <c r="T102" s="4">
        <f t="shared" si="11"/>
        <v>1.1368268299559902E-2</v>
      </c>
      <c r="U102" s="4">
        <f t="shared" si="7"/>
        <v>11.521517103545291</v>
      </c>
      <c r="W102"/>
      <c r="X102"/>
      <c r="Y102"/>
      <c r="Z102"/>
      <c r="AA102"/>
      <c r="AB102"/>
      <c r="AC102"/>
      <c r="AD102"/>
    </row>
    <row r="103" spans="1:30" s="3" customFormat="1" x14ac:dyDescent="0.3">
      <c r="A103" t="s">
        <v>501</v>
      </c>
      <c r="B103" s="12">
        <v>45512</v>
      </c>
      <c r="C103" s="5" t="s">
        <v>24</v>
      </c>
      <c r="D103">
        <v>996047482</v>
      </c>
      <c r="E103" t="s">
        <v>173</v>
      </c>
      <c r="F103" t="s">
        <v>267</v>
      </c>
      <c r="G103" s="6" t="s">
        <v>414</v>
      </c>
      <c r="H103" t="s">
        <v>33</v>
      </c>
      <c r="I103" s="8">
        <v>45452</v>
      </c>
      <c r="J103" s="8">
        <v>45456</v>
      </c>
      <c r="L103" t="s">
        <v>21</v>
      </c>
      <c r="M103">
        <v>9818.2000000000007</v>
      </c>
      <c r="N103">
        <v>981.82</v>
      </c>
      <c r="O103">
        <v>952.1</v>
      </c>
      <c r="P103" s="4">
        <f t="shared" si="8"/>
        <v>3.6474231669792703E-2</v>
      </c>
      <c r="Q103" s="4">
        <f t="shared" si="9"/>
        <v>26.509471577605336</v>
      </c>
      <c r="R103" s="4">
        <f t="shared" si="10"/>
        <v>0.53070007079548387</v>
      </c>
      <c r="S103" s="4">
        <f t="shared" si="6"/>
        <v>925.05982835159921</v>
      </c>
      <c r="T103" s="4">
        <f t="shared" si="11"/>
        <v>0.91185579174481757</v>
      </c>
      <c r="U103" s="4">
        <f t="shared" si="7"/>
        <v>924.14797255985434</v>
      </c>
      <c r="W103"/>
      <c r="X103"/>
      <c r="Y103"/>
      <c r="Z103"/>
      <c r="AA103"/>
      <c r="AB103"/>
      <c r="AC103"/>
      <c r="AD103"/>
    </row>
    <row r="104" spans="1:30" s="3" customFormat="1" x14ac:dyDescent="0.3">
      <c r="A104" t="s">
        <v>501</v>
      </c>
      <c r="B104" s="12">
        <v>45512</v>
      </c>
      <c r="C104" s="5" t="s">
        <v>24</v>
      </c>
      <c r="D104">
        <v>973806886</v>
      </c>
      <c r="E104" t="s">
        <v>174</v>
      </c>
      <c r="F104" t="s">
        <v>268</v>
      </c>
      <c r="G104" s="6" t="s">
        <v>415</v>
      </c>
      <c r="H104" t="s">
        <v>31</v>
      </c>
      <c r="I104" s="8">
        <v>45456</v>
      </c>
      <c r="J104" s="8">
        <v>45457</v>
      </c>
      <c r="L104" t="s">
        <v>21</v>
      </c>
      <c r="M104">
        <v>220.45</v>
      </c>
      <c r="N104">
        <v>22.05</v>
      </c>
      <c r="O104">
        <v>21.42</v>
      </c>
      <c r="P104" s="4">
        <f t="shared" si="8"/>
        <v>8.2058401677025496E-4</v>
      </c>
      <c r="Q104" s="4">
        <f t="shared" si="9"/>
        <v>0.59640046338862129</v>
      </c>
      <c r="R104" s="4">
        <f t="shared" si="10"/>
        <v>1.193949744400721E-2</v>
      </c>
      <c r="S104" s="4">
        <f t="shared" si="6"/>
        <v>20.811660039167371</v>
      </c>
      <c r="T104" s="4">
        <f t="shared" si="11"/>
        <v>2.0514600419256374E-2</v>
      </c>
      <c r="U104" s="4">
        <f t="shared" si="7"/>
        <v>20.791145438748114</v>
      </c>
      <c r="W104"/>
      <c r="X104"/>
      <c r="Y104"/>
      <c r="Z104"/>
      <c r="AA104"/>
      <c r="AB104"/>
      <c r="AC104"/>
      <c r="AD104"/>
    </row>
    <row r="105" spans="1:30" s="3" customFormat="1" x14ac:dyDescent="0.3">
      <c r="A105" t="s">
        <v>501</v>
      </c>
      <c r="B105" s="12">
        <v>45512</v>
      </c>
      <c r="C105" s="5" t="s">
        <v>24</v>
      </c>
      <c r="D105">
        <v>1001920421</v>
      </c>
      <c r="E105" t="s">
        <v>175</v>
      </c>
      <c r="F105" t="s">
        <v>269</v>
      </c>
      <c r="G105" s="6" t="s">
        <v>416</v>
      </c>
      <c r="H105" t="s">
        <v>27</v>
      </c>
      <c r="I105" s="8">
        <v>45451</v>
      </c>
      <c r="J105" s="8">
        <v>45457</v>
      </c>
      <c r="L105" t="s">
        <v>23</v>
      </c>
      <c r="M105">
        <v>5833.34</v>
      </c>
      <c r="N105">
        <v>583.34</v>
      </c>
      <c r="O105">
        <v>671.53</v>
      </c>
      <c r="P105" s="4">
        <f t="shared" si="8"/>
        <v>2.5725806945925734E-2</v>
      </c>
      <c r="Q105" s="4">
        <f t="shared" si="9"/>
        <v>18.697516488298824</v>
      </c>
      <c r="R105" s="4">
        <f t="shared" si="10"/>
        <v>0.37431049106321945</v>
      </c>
      <c r="S105" s="4">
        <f t="shared" si="6"/>
        <v>652.45817302063801</v>
      </c>
      <c r="T105" s="4">
        <f t="shared" si="11"/>
        <v>0.64314517364814339</v>
      </c>
      <c r="U105" s="4">
        <f t="shared" si="7"/>
        <v>651.81502784698989</v>
      </c>
      <c r="W105"/>
      <c r="X105"/>
      <c r="Y105"/>
      <c r="Z105"/>
      <c r="AA105"/>
      <c r="AB105"/>
      <c r="AC105"/>
      <c r="AD105"/>
    </row>
    <row r="106" spans="1:30" s="3" customFormat="1" x14ac:dyDescent="0.3">
      <c r="A106" t="s">
        <v>501</v>
      </c>
      <c r="B106" s="12">
        <v>45512</v>
      </c>
      <c r="C106" s="5" t="s">
        <v>24</v>
      </c>
      <c r="D106">
        <v>1001920422</v>
      </c>
      <c r="E106" t="s">
        <v>175</v>
      </c>
      <c r="F106" t="s">
        <v>270</v>
      </c>
      <c r="G106" s="6" t="s">
        <v>417</v>
      </c>
      <c r="H106" t="s">
        <v>27</v>
      </c>
      <c r="I106" s="8">
        <v>45451</v>
      </c>
      <c r="J106" s="8">
        <v>45457</v>
      </c>
      <c r="L106" t="s">
        <v>23</v>
      </c>
      <c r="M106">
        <v>5833.34</v>
      </c>
      <c r="N106">
        <v>583.34</v>
      </c>
      <c r="O106">
        <v>671.53</v>
      </c>
      <c r="P106" s="4">
        <f t="shared" si="8"/>
        <v>2.5725806945925734E-2</v>
      </c>
      <c r="Q106" s="4">
        <f t="shared" si="9"/>
        <v>18.697516488298824</v>
      </c>
      <c r="R106" s="4">
        <f t="shared" si="10"/>
        <v>0.37431049106321945</v>
      </c>
      <c r="S106" s="4">
        <f t="shared" si="6"/>
        <v>652.45817302063801</v>
      </c>
      <c r="T106" s="4">
        <f t="shared" si="11"/>
        <v>0.64314517364814339</v>
      </c>
      <c r="U106" s="4">
        <f t="shared" si="7"/>
        <v>651.81502784698989</v>
      </c>
      <c r="W106"/>
      <c r="X106"/>
      <c r="Y106"/>
      <c r="Z106"/>
      <c r="AA106"/>
      <c r="AB106"/>
      <c r="AC106"/>
      <c r="AD106"/>
    </row>
    <row r="107" spans="1:30" s="3" customFormat="1" x14ac:dyDescent="0.3">
      <c r="A107" t="s">
        <v>501</v>
      </c>
      <c r="B107" s="12">
        <v>45512</v>
      </c>
      <c r="C107" s="5" t="s">
        <v>24</v>
      </c>
      <c r="D107">
        <v>1001920423</v>
      </c>
      <c r="E107" t="s">
        <v>175</v>
      </c>
      <c r="F107" t="s">
        <v>271</v>
      </c>
      <c r="G107" s="6" t="s">
        <v>418</v>
      </c>
      <c r="H107" t="s">
        <v>27</v>
      </c>
      <c r="I107" s="8">
        <v>45454</v>
      </c>
      <c r="J107" s="8">
        <v>45457</v>
      </c>
      <c r="L107" t="s">
        <v>23</v>
      </c>
      <c r="M107">
        <v>3500</v>
      </c>
      <c r="N107">
        <v>350</v>
      </c>
      <c r="O107">
        <v>402.92</v>
      </c>
      <c r="P107" s="4">
        <f t="shared" si="8"/>
        <v>1.5435560786044402E-2</v>
      </c>
      <c r="Q107" s="4">
        <f t="shared" si="9"/>
        <v>11.218565579297071</v>
      </c>
      <c r="R107" s="4">
        <f t="shared" si="10"/>
        <v>0.22458740943694608</v>
      </c>
      <c r="S107" s="4">
        <f t="shared" si="6"/>
        <v>391.47684701126599</v>
      </c>
      <c r="T107" s="4">
        <f t="shared" si="11"/>
        <v>0.38588901965111005</v>
      </c>
      <c r="U107" s="4">
        <f t="shared" si="7"/>
        <v>391.09095799161486</v>
      </c>
      <c r="W107"/>
      <c r="X107"/>
      <c r="Y107"/>
      <c r="Z107"/>
      <c r="AA107"/>
      <c r="AB107"/>
      <c r="AC107"/>
      <c r="AD107"/>
    </row>
    <row r="108" spans="1:30" s="3" customFormat="1" x14ac:dyDescent="0.3">
      <c r="A108" t="s">
        <v>501</v>
      </c>
      <c r="B108" s="12">
        <v>45512</v>
      </c>
      <c r="C108" s="5" t="s">
        <v>24</v>
      </c>
      <c r="D108">
        <v>1002392864</v>
      </c>
      <c r="E108" t="s">
        <v>56</v>
      </c>
      <c r="F108" t="s">
        <v>272</v>
      </c>
      <c r="G108" s="6" t="s">
        <v>78</v>
      </c>
      <c r="H108" t="s">
        <v>67</v>
      </c>
      <c r="I108" s="8">
        <v>45455</v>
      </c>
      <c r="J108" s="8">
        <v>45457</v>
      </c>
      <c r="L108" t="s">
        <v>21</v>
      </c>
      <c r="M108">
        <v>725.6</v>
      </c>
      <c r="N108">
        <v>72.56</v>
      </c>
      <c r="O108">
        <v>71.37</v>
      </c>
      <c r="P108" s="4">
        <f t="shared" si="8"/>
        <v>2.7341307785664374E-3</v>
      </c>
      <c r="Q108" s="4">
        <f t="shared" si="9"/>
        <v>1.9871662498620866</v>
      </c>
      <c r="R108" s="4">
        <f t="shared" si="10"/>
        <v>3.9781602828141666E-2</v>
      </c>
      <c r="S108" s="4">
        <f t="shared" si="6"/>
        <v>69.343052147309777</v>
      </c>
      <c r="T108" s="4">
        <f t="shared" si="11"/>
        <v>6.835326946416094E-2</v>
      </c>
      <c r="U108" s="4">
        <f t="shared" si="7"/>
        <v>69.274698877845623</v>
      </c>
      <c r="W108"/>
      <c r="X108"/>
      <c r="Y108"/>
      <c r="Z108"/>
      <c r="AA108"/>
      <c r="AB108"/>
      <c r="AC108"/>
      <c r="AD108"/>
    </row>
    <row r="109" spans="1:30" s="3" customFormat="1" x14ac:dyDescent="0.3">
      <c r="A109" t="s">
        <v>501</v>
      </c>
      <c r="B109" s="12">
        <v>45512</v>
      </c>
      <c r="C109" s="5" t="s">
        <v>24</v>
      </c>
      <c r="D109">
        <v>974963032</v>
      </c>
      <c r="E109" t="s">
        <v>39</v>
      </c>
      <c r="F109" t="s">
        <v>76</v>
      </c>
      <c r="G109" s="6" t="s">
        <v>419</v>
      </c>
      <c r="H109" t="s">
        <v>31</v>
      </c>
      <c r="I109" s="8">
        <v>45456</v>
      </c>
      <c r="J109" s="8">
        <v>45458</v>
      </c>
      <c r="L109" t="s">
        <v>21</v>
      </c>
      <c r="M109">
        <v>695</v>
      </c>
      <c r="N109">
        <v>69.5</v>
      </c>
      <c r="O109">
        <v>68.36</v>
      </c>
      <c r="P109" s="4">
        <f t="shared" si="8"/>
        <v>2.6188199526804212E-3</v>
      </c>
      <c r="Q109" s="4">
        <f t="shared" si="9"/>
        <v>1.9033583416081301</v>
      </c>
      <c r="R109" s="4">
        <f t="shared" si="10"/>
        <v>3.810383031150013E-2</v>
      </c>
      <c r="S109" s="4">
        <f t="shared" si="6"/>
        <v>66.418537828080375</v>
      </c>
      <c r="T109" s="4">
        <f t="shared" si="11"/>
        <v>6.5470498817010531E-2</v>
      </c>
      <c r="U109" s="4">
        <f t="shared" si="7"/>
        <v>66.353067329263368</v>
      </c>
      <c r="W109"/>
      <c r="X109"/>
      <c r="Y109"/>
      <c r="Z109"/>
      <c r="AA109"/>
      <c r="AB109"/>
      <c r="AC109"/>
      <c r="AD109"/>
    </row>
    <row r="110" spans="1:30" s="3" customFormat="1" x14ac:dyDescent="0.3">
      <c r="A110" t="s">
        <v>501</v>
      </c>
      <c r="B110" s="12">
        <v>45512</v>
      </c>
      <c r="C110" s="5" t="s">
        <v>24</v>
      </c>
      <c r="D110">
        <v>978000018</v>
      </c>
      <c r="E110" t="s">
        <v>38</v>
      </c>
      <c r="F110" t="s">
        <v>273</v>
      </c>
      <c r="G110" s="6" t="s">
        <v>420</v>
      </c>
      <c r="H110" t="s">
        <v>30</v>
      </c>
      <c r="I110" s="8">
        <v>45453</v>
      </c>
      <c r="J110" s="8">
        <v>45458</v>
      </c>
      <c r="L110" t="s">
        <v>21</v>
      </c>
      <c r="M110">
        <v>3247.2</v>
      </c>
      <c r="N110">
        <v>324.72000000000003</v>
      </c>
      <c r="O110">
        <v>319.39999999999998</v>
      </c>
      <c r="P110" s="4">
        <f t="shared" si="8"/>
        <v>1.2235972687041054E-2</v>
      </c>
      <c r="Q110" s="4">
        <f t="shared" si="9"/>
        <v>8.8931049489414367</v>
      </c>
      <c r="R110" s="4">
        <f t="shared" si="10"/>
        <v>0.17803340259644734</v>
      </c>
      <c r="S110" s="4">
        <f t="shared" si="6"/>
        <v>310.32886164846212</v>
      </c>
      <c r="T110" s="4">
        <f t="shared" si="11"/>
        <v>0.30589931717602636</v>
      </c>
      <c r="U110" s="4">
        <f t="shared" si="7"/>
        <v>310.02296233128612</v>
      </c>
      <c r="W110"/>
      <c r="X110"/>
      <c r="Y110"/>
      <c r="Z110"/>
      <c r="AA110"/>
      <c r="AB110"/>
      <c r="AC110"/>
      <c r="AD110"/>
    </row>
    <row r="111" spans="1:30" s="3" customFormat="1" x14ac:dyDescent="0.3">
      <c r="A111" t="s">
        <v>501</v>
      </c>
      <c r="B111" s="12">
        <v>45512</v>
      </c>
      <c r="C111" s="5" t="s">
        <v>24</v>
      </c>
      <c r="D111">
        <v>1001917091</v>
      </c>
      <c r="E111" t="s">
        <v>176</v>
      </c>
      <c r="F111" t="s">
        <v>274</v>
      </c>
      <c r="G111" s="6" t="s">
        <v>421</v>
      </c>
      <c r="H111" t="s">
        <v>42</v>
      </c>
      <c r="I111" s="8">
        <v>45459</v>
      </c>
      <c r="J111" s="8">
        <v>45460</v>
      </c>
      <c r="L111" t="s">
        <v>500</v>
      </c>
      <c r="M111">
        <v>18407.900000000001</v>
      </c>
      <c r="N111">
        <v>1840.79</v>
      </c>
      <c r="O111">
        <v>50.96</v>
      </c>
      <c r="P111" s="4">
        <f t="shared" si="8"/>
        <v>1.9522390987213906E-3</v>
      </c>
      <c r="Q111" s="4">
        <f t="shared" si="9"/>
        <v>1.4188873769507067</v>
      </c>
      <c r="R111" s="4">
        <f t="shared" si="10"/>
        <v>2.8405078886396234E-2</v>
      </c>
      <c r="S111" s="4">
        <f t="shared" si="6"/>
        <v>49.5127075441629</v>
      </c>
      <c r="T111" s="4">
        <f t="shared" si="11"/>
        <v>4.8805977468034764E-2</v>
      </c>
      <c r="U111" s="4">
        <f t="shared" si="7"/>
        <v>49.463901566694865</v>
      </c>
      <c r="W111"/>
      <c r="X111"/>
      <c r="Y111"/>
      <c r="Z111"/>
      <c r="AA111"/>
      <c r="AB111"/>
      <c r="AC111"/>
      <c r="AD111"/>
    </row>
    <row r="112" spans="1:30" s="3" customFormat="1" x14ac:dyDescent="0.3">
      <c r="A112" t="s">
        <v>501</v>
      </c>
      <c r="B112" s="12">
        <v>45512</v>
      </c>
      <c r="C112" s="5" t="s">
        <v>24</v>
      </c>
      <c r="D112">
        <v>1001917093</v>
      </c>
      <c r="E112" t="s">
        <v>176</v>
      </c>
      <c r="F112" t="s">
        <v>275</v>
      </c>
      <c r="G112" s="6" t="s">
        <v>422</v>
      </c>
      <c r="H112" t="s">
        <v>42</v>
      </c>
      <c r="I112" s="8">
        <v>45459</v>
      </c>
      <c r="J112" s="8">
        <v>45460</v>
      </c>
      <c r="L112" t="s">
        <v>500</v>
      </c>
      <c r="M112">
        <v>18407.900000000001</v>
      </c>
      <c r="N112">
        <v>1840.79</v>
      </c>
      <c r="O112">
        <v>50.96</v>
      </c>
      <c r="P112" s="4">
        <f t="shared" si="8"/>
        <v>1.9522390987213906E-3</v>
      </c>
      <c r="Q112" s="4">
        <f t="shared" si="9"/>
        <v>1.4188873769507067</v>
      </c>
      <c r="R112" s="4">
        <f t="shared" si="10"/>
        <v>2.8405078886396234E-2</v>
      </c>
      <c r="S112" s="4">
        <f t="shared" si="6"/>
        <v>49.5127075441629</v>
      </c>
      <c r="T112" s="4">
        <f t="shared" si="11"/>
        <v>4.8805977468034764E-2</v>
      </c>
      <c r="U112" s="4">
        <f t="shared" si="7"/>
        <v>49.463901566694865</v>
      </c>
      <c r="W112"/>
      <c r="X112"/>
      <c r="Y112"/>
      <c r="Z112"/>
      <c r="AA112"/>
      <c r="AB112"/>
      <c r="AC112"/>
      <c r="AD112"/>
    </row>
    <row r="113" spans="1:30" s="3" customFormat="1" x14ac:dyDescent="0.3">
      <c r="A113" t="s">
        <v>501</v>
      </c>
      <c r="B113" s="12">
        <v>45512</v>
      </c>
      <c r="C113" s="5" t="s">
        <v>24</v>
      </c>
      <c r="D113">
        <v>1002394199</v>
      </c>
      <c r="E113" t="s">
        <v>38</v>
      </c>
      <c r="F113" t="s">
        <v>276</v>
      </c>
      <c r="G113" s="6" t="s">
        <v>423</v>
      </c>
      <c r="H113" t="s">
        <v>30</v>
      </c>
      <c r="I113" s="8">
        <v>45456</v>
      </c>
      <c r="J113" s="8">
        <v>45460</v>
      </c>
      <c r="L113" t="s">
        <v>21</v>
      </c>
      <c r="M113">
        <v>8388.4</v>
      </c>
      <c r="N113">
        <v>838.84</v>
      </c>
      <c r="O113">
        <v>825.11</v>
      </c>
      <c r="P113" s="4">
        <f t="shared" si="8"/>
        <v>3.1609340713226193E-2</v>
      </c>
      <c r="Q113" s="4">
        <f t="shared" si="9"/>
        <v>22.973668830372795</v>
      </c>
      <c r="R113" s="4">
        <f t="shared" si="10"/>
        <v>0.45991590737744115</v>
      </c>
      <c r="S113" s="4">
        <f t="shared" si="6"/>
        <v>801.67641526224975</v>
      </c>
      <c r="T113" s="4">
        <f t="shared" si="11"/>
        <v>0.79023351783065487</v>
      </c>
      <c r="U113" s="4">
        <f t="shared" si="7"/>
        <v>800.8861817444191</v>
      </c>
      <c r="W113"/>
      <c r="X113"/>
      <c r="Y113"/>
      <c r="Z113"/>
      <c r="AA113"/>
      <c r="AB113"/>
      <c r="AC113"/>
      <c r="AD113"/>
    </row>
    <row r="114" spans="1:30" s="3" customFormat="1" x14ac:dyDescent="0.3">
      <c r="A114" t="s">
        <v>501</v>
      </c>
      <c r="B114" s="12">
        <v>45512</v>
      </c>
      <c r="C114" s="5" t="s">
        <v>24</v>
      </c>
      <c r="D114">
        <v>978649460</v>
      </c>
      <c r="E114" t="s">
        <v>177</v>
      </c>
      <c r="F114" t="s">
        <v>277</v>
      </c>
      <c r="G114" s="6" t="s">
        <v>424</v>
      </c>
      <c r="H114" t="s">
        <v>123</v>
      </c>
      <c r="I114" s="8">
        <v>45460</v>
      </c>
      <c r="J114" s="8">
        <v>45461</v>
      </c>
      <c r="L114" t="s">
        <v>21</v>
      </c>
      <c r="M114">
        <v>170</v>
      </c>
      <c r="N114">
        <v>13.6</v>
      </c>
      <c r="O114">
        <v>13.25</v>
      </c>
      <c r="P114" s="4">
        <f t="shared" si="8"/>
        <v>5.0759748936535373E-4</v>
      </c>
      <c r="Q114" s="4">
        <f t="shared" si="9"/>
        <v>0.36892185527073906</v>
      </c>
      <c r="R114" s="4">
        <f t="shared" si="10"/>
        <v>7.385543470265897E-3</v>
      </c>
      <c r="S114" s="4">
        <f t="shared" si="6"/>
        <v>12.873692601258995</v>
      </c>
      <c r="T114" s="4">
        <f t="shared" si="11"/>
        <v>1.2689937234133843E-2</v>
      </c>
      <c r="U114" s="4">
        <f t="shared" si="7"/>
        <v>12.861002664024861</v>
      </c>
      <c r="W114"/>
      <c r="X114"/>
      <c r="Y114"/>
      <c r="Z114"/>
      <c r="AA114"/>
      <c r="AB114"/>
      <c r="AC114"/>
      <c r="AD114"/>
    </row>
    <row r="115" spans="1:30" s="3" customFormat="1" x14ac:dyDescent="0.3">
      <c r="A115" t="s">
        <v>501</v>
      </c>
      <c r="B115" s="12">
        <v>45512</v>
      </c>
      <c r="C115" s="5" t="s">
        <v>24</v>
      </c>
      <c r="D115">
        <v>989794546</v>
      </c>
      <c r="E115" t="s">
        <v>178</v>
      </c>
      <c r="F115" t="s">
        <v>278</v>
      </c>
      <c r="G115" s="6" t="s">
        <v>425</v>
      </c>
      <c r="H115" t="s">
        <v>493</v>
      </c>
      <c r="I115" s="8">
        <v>45459</v>
      </c>
      <c r="J115" s="8">
        <v>45461</v>
      </c>
      <c r="L115" t="s">
        <v>22</v>
      </c>
      <c r="M115">
        <v>198</v>
      </c>
      <c r="N115">
        <v>19.8</v>
      </c>
      <c r="O115">
        <v>19</v>
      </c>
      <c r="P115" s="4">
        <f t="shared" si="8"/>
        <v>7.2787564512767698E-4</v>
      </c>
      <c r="Q115" s="4">
        <f t="shared" si="9"/>
        <v>0.52902001887879557</v>
      </c>
      <c r="R115" s="4">
        <f t="shared" si="10"/>
        <v>1.0590590636607701E-2</v>
      </c>
      <c r="S115" s="4">
        <f t="shared" si="6"/>
        <v>18.460389390484597</v>
      </c>
      <c r="T115" s="4">
        <f t="shared" si="11"/>
        <v>1.8196891128191926E-2</v>
      </c>
      <c r="U115" s="4">
        <f t="shared" si="7"/>
        <v>18.442192499356405</v>
      </c>
      <c r="W115"/>
      <c r="X115"/>
      <c r="Y115"/>
      <c r="Z115"/>
      <c r="AA115"/>
      <c r="AB115"/>
      <c r="AC115"/>
      <c r="AD115"/>
    </row>
    <row r="116" spans="1:30" s="3" customFormat="1" x14ac:dyDescent="0.3">
      <c r="A116" t="s">
        <v>501</v>
      </c>
      <c r="B116" s="12">
        <v>45512</v>
      </c>
      <c r="C116" s="5" t="s">
        <v>24</v>
      </c>
      <c r="D116">
        <v>989794547</v>
      </c>
      <c r="E116" t="s">
        <v>178</v>
      </c>
      <c r="F116" t="s">
        <v>50</v>
      </c>
      <c r="G116" s="6" t="s">
        <v>426</v>
      </c>
      <c r="H116" t="s">
        <v>493</v>
      </c>
      <c r="I116" s="8">
        <v>45459</v>
      </c>
      <c r="J116" s="8">
        <v>45461</v>
      </c>
      <c r="L116" t="s">
        <v>22</v>
      </c>
      <c r="M116">
        <v>198</v>
      </c>
      <c r="N116">
        <v>19.8</v>
      </c>
      <c r="O116">
        <v>19</v>
      </c>
      <c r="P116" s="4">
        <f t="shared" si="8"/>
        <v>7.2787564512767698E-4</v>
      </c>
      <c r="Q116" s="4">
        <f t="shared" si="9"/>
        <v>0.52902001887879557</v>
      </c>
      <c r="R116" s="4">
        <f t="shared" si="10"/>
        <v>1.0590590636607701E-2</v>
      </c>
      <c r="S116" s="4">
        <f t="shared" si="6"/>
        <v>18.460389390484597</v>
      </c>
      <c r="T116" s="4">
        <f t="shared" si="11"/>
        <v>1.8196891128191926E-2</v>
      </c>
      <c r="U116" s="4">
        <f t="shared" si="7"/>
        <v>18.442192499356405</v>
      </c>
      <c r="W116"/>
      <c r="X116"/>
      <c r="Y116"/>
      <c r="Z116"/>
      <c r="AA116"/>
      <c r="AB116"/>
      <c r="AC116"/>
      <c r="AD116"/>
    </row>
    <row r="117" spans="1:30" s="3" customFormat="1" x14ac:dyDescent="0.3">
      <c r="A117" t="s">
        <v>501</v>
      </c>
      <c r="B117" s="12">
        <v>45512</v>
      </c>
      <c r="C117" s="5" t="s">
        <v>24</v>
      </c>
      <c r="D117">
        <v>989794550</v>
      </c>
      <c r="E117" t="s">
        <v>178</v>
      </c>
      <c r="F117" t="s">
        <v>279</v>
      </c>
      <c r="G117" s="6" t="s">
        <v>427</v>
      </c>
      <c r="H117" t="s">
        <v>493</v>
      </c>
      <c r="I117" s="8">
        <v>45459</v>
      </c>
      <c r="J117" s="8">
        <v>45461</v>
      </c>
      <c r="L117" t="s">
        <v>22</v>
      </c>
      <c r="M117">
        <v>198</v>
      </c>
      <c r="N117">
        <v>19.8</v>
      </c>
      <c r="O117">
        <v>19</v>
      </c>
      <c r="P117" s="4">
        <f t="shared" si="8"/>
        <v>7.2787564512767698E-4</v>
      </c>
      <c r="Q117" s="4">
        <f t="shared" si="9"/>
        <v>0.52902001887879557</v>
      </c>
      <c r="R117" s="4">
        <f t="shared" si="10"/>
        <v>1.0590590636607701E-2</v>
      </c>
      <c r="S117" s="4">
        <f t="shared" si="6"/>
        <v>18.460389390484597</v>
      </c>
      <c r="T117" s="4">
        <f t="shared" si="11"/>
        <v>1.8196891128191926E-2</v>
      </c>
      <c r="U117" s="4">
        <f t="shared" si="7"/>
        <v>18.442192499356405</v>
      </c>
      <c r="W117"/>
      <c r="X117"/>
      <c r="Y117"/>
      <c r="Z117"/>
      <c r="AA117"/>
      <c r="AB117"/>
      <c r="AC117"/>
      <c r="AD117"/>
    </row>
    <row r="118" spans="1:30" s="3" customFormat="1" x14ac:dyDescent="0.3">
      <c r="A118" t="s">
        <v>501</v>
      </c>
      <c r="B118" s="12">
        <v>45512</v>
      </c>
      <c r="C118" s="5" t="s">
        <v>24</v>
      </c>
      <c r="D118">
        <v>1002392866</v>
      </c>
      <c r="E118" t="s">
        <v>56</v>
      </c>
      <c r="F118" t="s">
        <v>280</v>
      </c>
      <c r="G118" s="6" t="s">
        <v>78</v>
      </c>
      <c r="H118" t="s">
        <v>67</v>
      </c>
      <c r="I118" s="8">
        <v>45459</v>
      </c>
      <c r="J118" s="8">
        <v>45461</v>
      </c>
      <c r="L118" t="s">
        <v>21</v>
      </c>
      <c r="M118">
        <v>725.8</v>
      </c>
      <c r="N118">
        <v>72.58</v>
      </c>
      <c r="O118">
        <v>71.39</v>
      </c>
      <c r="P118" s="4">
        <f t="shared" si="8"/>
        <v>2.7348969634560455E-3</v>
      </c>
      <c r="Q118" s="4">
        <f t="shared" si="9"/>
        <v>1.9877231130398538</v>
      </c>
      <c r="R118" s="4">
        <f t="shared" si="10"/>
        <v>3.9792750818285462E-2</v>
      </c>
      <c r="S118" s="4">
        <f t="shared" si="6"/>
        <v>69.362484136141873</v>
      </c>
      <c r="T118" s="4">
        <f t="shared" si="11"/>
        <v>6.8372424086401137E-2</v>
      </c>
      <c r="U118" s="4">
        <f t="shared" si="7"/>
        <v>69.294111712055468</v>
      </c>
      <c r="W118"/>
      <c r="X118"/>
      <c r="Y118"/>
      <c r="Z118"/>
      <c r="AA118"/>
      <c r="AB118"/>
      <c r="AC118"/>
      <c r="AD118"/>
    </row>
    <row r="119" spans="1:30" s="3" customFormat="1" x14ac:dyDescent="0.3">
      <c r="A119" t="s">
        <v>501</v>
      </c>
      <c r="B119" s="12">
        <v>45512</v>
      </c>
      <c r="C119" s="5" t="s">
        <v>24</v>
      </c>
      <c r="D119">
        <v>998976849</v>
      </c>
      <c r="E119" t="s">
        <v>55</v>
      </c>
      <c r="F119" t="s">
        <v>281</v>
      </c>
      <c r="G119" s="6" t="s">
        <v>428</v>
      </c>
      <c r="H119" t="s">
        <v>66</v>
      </c>
      <c r="I119" s="8">
        <v>45459</v>
      </c>
      <c r="J119" s="8">
        <v>45462</v>
      </c>
      <c r="L119" t="s">
        <v>22</v>
      </c>
      <c r="M119">
        <v>1471.28</v>
      </c>
      <c r="N119">
        <v>117.71</v>
      </c>
      <c r="O119">
        <v>112.97</v>
      </c>
      <c r="P119" s="4">
        <f t="shared" si="8"/>
        <v>4.3277953489512461E-3</v>
      </c>
      <c r="Q119" s="4">
        <f t="shared" si="9"/>
        <v>3.1454416596177657</v>
      </c>
      <c r="R119" s="4">
        <f t="shared" si="10"/>
        <v>6.2969422327240634E-2</v>
      </c>
      <c r="S119" s="4">
        <f t="shared" si="6"/>
        <v>109.761588918055</v>
      </c>
      <c r="T119" s="4">
        <f t="shared" si="11"/>
        <v>0.10819488372378115</v>
      </c>
      <c r="U119" s="4">
        <f t="shared" si="7"/>
        <v>109.65339403433121</v>
      </c>
      <c r="W119"/>
      <c r="X119"/>
      <c r="Y119"/>
      <c r="Z119"/>
      <c r="AA119"/>
      <c r="AB119"/>
      <c r="AC119"/>
      <c r="AD119"/>
    </row>
    <row r="120" spans="1:30" s="3" customFormat="1" x14ac:dyDescent="0.3">
      <c r="A120" t="s">
        <v>501</v>
      </c>
      <c r="B120" s="12">
        <v>45512</v>
      </c>
      <c r="C120" s="5" t="s">
        <v>24</v>
      </c>
      <c r="D120">
        <v>973806889</v>
      </c>
      <c r="E120" t="s">
        <v>179</v>
      </c>
      <c r="F120" t="s">
        <v>282</v>
      </c>
      <c r="G120" s="6" t="s">
        <v>429</v>
      </c>
      <c r="H120" t="s">
        <v>30</v>
      </c>
      <c r="I120" s="8">
        <v>45460</v>
      </c>
      <c r="J120" s="8">
        <v>45463</v>
      </c>
      <c r="L120" t="s">
        <v>21</v>
      </c>
      <c r="M120">
        <v>840</v>
      </c>
      <c r="N120">
        <v>84</v>
      </c>
      <c r="O120">
        <v>82.63</v>
      </c>
      <c r="P120" s="4">
        <f t="shared" si="8"/>
        <v>3.165492871415787E-3</v>
      </c>
      <c r="Q120" s="4">
        <f t="shared" si="9"/>
        <v>2.300680218944994</v>
      </c>
      <c r="R120" s="4">
        <f t="shared" si="10"/>
        <v>4.6057921279099703E-2</v>
      </c>
      <c r="S120" s="4">
        <f t="shared" si="6"/>
        <v>80.283261859775905</v>
      </c>
      <c r="T120" s="4">
        <f t="shared" si="11"/>
        <v>7.9137321785394676E-2</v>
      </c>
      <c r="U120" s="4">
        <f t="shared" si="7"/>
        <v>80.204124537990509</v>
      </c>
      <c r="W120"/>
      <c r="X120"/>
      <c r="Y120"/>
      <c r="Z120"/>
      <c r="AA120"/>
      <c r="AB120"/>
      <c r="AC120"/>
      <c r="AD120"/>
    </row>
    <row r="121" spans="1:30" s="3" customFormat="1" x14ac:dyDescent="0.3">
      <c r="A121" t="s">
        <v>501</v>
      </c>
      <c r="B121" s="12">
        <v>45512</v>
      </c>
      <c r="C121" s="5" t="s">
        <v>24</v>
      </c>
      <c r="D121">
        <v>977297983</v>
      </c>
      <c r="E121" t="s">
        <v>180</v>
      </c>
      <c r="F121" t="s">
        <v>283</v>
      </c>
      <c r="G121" s="6" t="s">
        <v>430</v>
      </c>
      <c r="H121" t="s">
        <v>494</v>
      </c>
      <c r="I121" s="8">
        <v>45455</v>
      </c>
      <c r="J121" s="8">
        <v>45463</v>
      </c>
      <c r="L121" t="s">
        <v>21</v>
      </c>
      <c r="M121">
        <v>47.5</v>
      </c>
      <c r="N121">
        <v>4.75</v>
      </c>
      <c r="O121">
        <v>4.68</v>
      </c>
      <c r="P121" s="4">
        <f t="shared" si="8"/>
        <v>1.7928726416829095E-4</v>
      </c>
      <c r="Q121" s="4">
        <f t="shared" si="9"/>
        <v>0.13030598359751386</v>
      </c>
      <c r="R121" s="4">
        <f t="shared" si="10"/>
        <v>2.6086296936486337E-3</v>
      </c>
      <c r="S121" s="4">
        <f t="shared" si="6"/>
        <v>4.5470853867088374</v>
      </c>
      <c r="T121" s="4">
        <f t="shared" si="11"/>
        <v>4.4821816042072736E-3</v>
      </c>
      <c r="U121" s="4">
        <f t="shared" si="7"/>
        <v>4.5426032051046299</v>
      </c>
      <c r="W121"/>
      <c r="X121"/>
      <c r="Y121"/>
      <c r="Z121"/>
      <c r="AA121"/>
      <c r="AB121"/>
      <c r="AC121"/>
      <c r="AD121"/>
    </row>
    <row r="122" spans="1:30" s="3" customFormat="1" x14ac:dyDescent="0.3">
      <c r="A122" t="s">
        <v>501</v>
      </c>
      <c r="B122" s="12">
        <v>45512</v>
      </c>
      <c r="C122" s="5" t="s">
        <v>24</v>
      </c>
      <c r="D122">
        <v>977297984</v>
      </c>
      <c r="E122" t="s">
        <v>180</v>
      </c>
      <c r="F122" t="s">
        <v>284</v>
      </c>
      <c r="G122" s="6" t="s">
        <v>431</v>
      </c>
      <c r="H122" t="s">
        <v>494</v>
      </c>
      <c r="I122" s="8">
        <v>45455</v>
      </c>
      <c r="J122" s="8">
        <v>45463</v>
      </c>
      <c r="L122" t="s">
        <v>21</v>
      </c>
      <c r="M122">
        <v>1757.7</v>
      </c>
      <c r="N122">
        <v>175.77</v>
      </c>
      <c r="O122">
        <v>172.9</v>
      </c>
      <c r="P122" s="4">
        <f t="shared" si="8"/>
        <v>6.6236683706618615E-3</v>
      </c>
      <c r="Q122" s="4">
        <f t="shared" si="9"/>
        <v>4.8140821717970406</v>
      </c>
      <c r="R122" s="4">
        <f t="shared" si="10"/>
        <v>9.6374374793130088E-2</v>
      </c>
      <c r="S122" s="4">
        <f t="shared" si="6"/>
        <v>167.98954345340982</v>
      </c>
      <c r="T122" s="4">
        <f t="shared" si="11"/>
        <v>0.16559170926654654</v>
      </c>
      <c r="U122" s="4">
        <f t="shared" si="7"/>
        <v>167.82395174414327</v>
      </c>
      <c r="W122"/>
      <c r="X122"/>
      <c r="Y122"/>
      <c r="Z122"/>
      <c r="AA122"/>
      <c r="AB122"/>
      <c r="AC122"/>
      <c r="AD122"/>
    </row>
    <row r="123" spans="1:30" s="3" customFormat="1" x14ac:dyDescent="0.3">
      <c r="A123" t="s">
        <v>501</v>
      </c>
      <c r="B123" s="12">
        <v>45512</v>
      </c>
      <c r="C123" s="5" t="s">
        <v>24</v>
      </c>
      <c r="D123">
        <v>990856794</v>
      </c>
      <c r="E123" t="s">
        <v>181</v>
      </c>
      <c r="F123" t="s">
        <v>285</v>
      </c>
      <c r="G123" s="6" t="s">
        <v>432</v>
      </c>
      <c r="H123" t="s">
        <v>64</v>
      </c>
      <c r="I123" s="8">
        <v>45459</v>
      </c>
      <c r="J123" s="8">
        <v>45463</v>
      </c>
      <c r="L123" t="s">
        <v>22</v>
      </c>
      <c r="M123">
        <v>472.6</v>
      </c>
      <c r="N123">
        <v>37.81</v>
      </c>
      <c r="O123">
        <v>36.29</v>
      </c>
      <c r="P123" s="4">
        <f t="shared" si="8"/>
        <v>1.390242482193863E-3</v>
      </c>
      <c r="Q123" s="4">
        <f t="shared" si="9"/>
        <v>1.0104282360584995</v>
      </c>
      <c r="R123" s="4">
        <f t="shared" si="10"/>
        <v>2.0228028115920709E-2</v>
      </c>
      <c r="S123" s="4">
        <f t="shared" si="6"/>
        <v>35.259343735825574</v>
      </c>
      <c r="T123" s="4">
        <f t="shared" si="11"/>
        <v>3.4756062054846576E-2</v>
      </c>
      <c r="U123" s="4">
        <f t="shared" si="7"/>
        <v>35.224587673770728</v>
      </c>
      <c r="W123"/>
      <c r="X123"/>
      <c r="Y123"/>
      <c r="Z123"/>
      <c r="AA123"/>
      <c r="AB123"/>
      <c r="AC123"/>
      <c r="AD123"/>
    </row>
    <row r="124" spans="1:30" s="3" customFormat="1" x14ac:dyDescent="0.3">
      <c r="A124" t="s">
        <v>501</v>
      </c>
      <c r="B124" s="12">
        <v>45512</v>
      </c>
      <c r="C124" s="5" t="s">
        <v>24</v>
      </c>
      <c r="D124">
        <v>1000410790</v>
      </c>
      <c r="E124" t="s">
        <v>48</v>
      </c>
      <c r="F124" t="s">
        <v>98</v>
      </c>
      <c r="G124" s="6" t="s">
        <v>433</v>
      </c>
      <c r="H124" t="s">
        <v>37</v>
      </c>
      <c r="I124" s="8">
        <v>45459</v>
      </c>
      <c r="J124" s="8">
        <v>45463</v>
      </c>
      <c r="L124" t="s">
        <v>22</v>
      </c>
      <c r="M124">
        <v>1211.4000000000001</v>
      </c>
      <c r="N124">
        <v>121.14</v>
      </c>
      <c r="O124">
        <v>116.26</v>
      </c>
      <c r="P124" s="4">
        <f t="shared" si="8"/>
        <v>4.4538327632917757E-3</v>
      </c>
      <c r="Q124" s="4">
        <f t="shared" si="9"/>
        <v>3.2370456523604623</v>
      </c>
      <c r="R124" s="4">
        <f t="shared" si="10"/>
        <v>6.480326670589534E-2</v>
      </c>
      <c r="S124" s="4">
        <f t="shared" si="6"/>
        <v>112.95815108093365</v>
      </c>
      <c r="T124" s="4">
        <f t="shared" si="11"/>
        <v>0.11134581908229439</v>
      </c>
      <c r="U124" s="4">
        <f t="shared" si="7"/>
        <v>112.84680526185136</v>
      </c>
      <c r="W124"/>
      <c r="X124"/>
      <c r="Y124"/>
      <c r="Z124"/>
      <c r="AA124"/>
      <c r="AB124"/>
      <c r="AC124"/>
      <c r="AD124"/>
    </row>
    <row r="125" spans="1:30" s="3" customFormat="1" x14ac:dyDescent="0.3">
      <c r="A125" t="s">
        <v>501</v>
      </c>
      <c r="B125" s="12">
        <v>45512</v>
      </c>
      <c r="C125" s="5" t="s">
        <v>24</v>
      </c>
      <c r="D125">
        <v>1000931299</v>
      </c>
      <c r="E125" t="s">
        <v>91</v>
      </c>
      <c r="F125" t="s">
        <v>286</v>
      </c>
      <c r="G125" s="6" t="s">
        <v>434</v>
      </c>
      <c r="H125" t="s">
        <v>99</v>
      </c>
      <c r="I125" s="8">
        <v>45462</v>
      </c>
      <c r="J125" s="8">
        <v>45463</v>
      </c>
      <c r="L125" t="s">
        <v>21</v>
      </c>
      <c r="M125">
        <v>300</v>
      </c>
      <c r="N125">
        <v>30</v>
      </c>
      <c r="O125">
        <v>29.78</v>
      </c>
      <c r="P125" s="4">
        <f t="shared" si="8"/>
        <v>1.1408493006264328E-3</v>
      </c>
      <c r="Q125" s="4">
        <f t="shared" si="9"/>
        <v>0.82916927169529131</v>
      </c>
      <c r="R125" s="4">
        <f t="shared" si="10"/>
        <v>1.6599357324114598E-2</v>
      </c>
      <c r="S125" s="4">
        <f t="shared" si="6"/>
        <v>28.934231370980594</v>
      </c>
      <c r="T125" s="4">
        <f t="shared" si="11"/>
        <v>2.852123251566082E-2</v>
      </c>
      <c r="U125" s="4">
        <f t="shared" si="7"/>
        <v>28.905710138464933</v>
      </c>
      <c r="W125"/>
      <c r="X125"/>
      <c r="Y125"/>
      <c r="Z125"/>
      <c r="AA125"/>
      <c r="AB125"/>
      <c r="AC125"/>
      <c r="AD125"/>
    </row>
    <row r="126" spans="1:30" s="3" customFormat="1" x14ac:dyDescent="0.3">
      <c r="A126" t="s">
        <v>501</v>
      </c>
      <c r="B126" s="12">
        <v>45512</v>
      </c>
      <c r="C126" s="5" t="s">
        <v>24</v>
      </c>
      <c r="D126">
        <v>990232914</v>
      </c>
      <c r="E126" t="s">
        <v>54</v>
      </c>
      <c r="F126" t="s">
        <v>287</v>
      </c>
      <c r="G126" s="6" t="s">
        <v>435</v>
      </c>
      <c r="H126" t="s">
        <v>65</v>
      </c>
      <c r="I126" s="8">
        <v>45459</v>
      </c>
      <c r="J126" s="8">
        <v>45464</v>
      </c>
      <c r="L126" t="s">
        <v>22</v>
      </c>
      <c r="M126">
        <v>1085</v>
      </c>
      <c r="N126">
        <v>108.5</v>
      </c>
      <c r="O126">
        <v>104.14</v>
      </c>
      <c r="P126" s="4">
        <f t="shared" si="8"/>
        <v>3.9895247201892784E-3</v>
      </c>
      <c r="Q126" s="4">
        <f t="shared" si="9"/>
        <v>2.8995865666335674</v>
      </c>
      <c r="R126" s="4">
        <f t="shared" si="10"/>
        <v>5.8047584678754004E-2</v>
      </c>
      <c r="S126" s="4">
        <f t="shared" si="6"/>
        <v>101.18236584868767</v>
      </c>
      <c r="T126" s="4">
        <f t="shared" si="11"/>
        <v>9.9738118004731965E-2</v>
      </c>
      <c r="U126" s="4">
        <f t="shared" si="7"/>
        <v>101.08262773068293</v>
      </c>
      <c r="W126"/>
      <c r="X126"/>
      <c r="Y126"/>
      <c r="Z126"/>
      <c r="AA126"/>
      <c r="AB126"/>
      <c r="AC126"/>
      <c r="AD126"/>
    </row>
    <row r="127" spans="1:30" s="3" customFormat="1" x14ac:dyDescent="0.3">
      <c r="A127" t="s">
        <v>501</v>
      </c>
      <c r="B127" s="12">
        <v>45512</v>
      </c>
      <c r="C127" s="5" t="s">
        <v>24</v>
      </c>
      <c r="D127">
        <v>1000929179</v>
      </c>
      <c r="E127" t="s">
        <v>182</v>
      </c>
      <c r="F127" t="s">
        <v>288</v>
      </c>
      <c r="G127" s="10">
        <v>94388256</v>
      </c>
      <c r="H127" t="s">
        <v>27</v>
      </c>
      <c r="I127" s="8">
        <v>45457</v>
      </c>
      <c r="J127" s="8">
        <v>45464</v>
      </c>
      <c r="L127" t="s">
        <v>23</v>
      </c>
      <c r="M127">
        <v>8330</v>
      </c>
      <c r="N127">
        <v>833</v>
      </c>
      <c r="O127">
        <v>990.07</v>
      </c>
      <c r="P127" s="4">
        <f t="shared" si="8"/>
        <v>3.7928833682713645E-2</v>
      </c>
      <c r="Q127" s="4">
        <f t="shared" si="9"/>
        <v>27.566676320596276</v>
      </c>
      <c r="R127" s="4">
        <f t="shared" si="10"/>
        <v>0.55186453008348357</v>
      </c>
      <c r="S127" s="4">
        <f t="shared" si="6"/>
        <v>961.95145914932039</v>
      </c>
      <c r="T127" s="4">
        <f t="shared" si="11"/>
        <v>0.94822084206784107</v>
      </c>
      <c r="U127" s="4">
        <f t="shared" si="7"/>
        <v>961.00323830725256</v>
      </c>
      <c r="W127"/>
      <c r="X127"/>
      <c r="Y127"/>
      <c r="Z127"/>
      <c r="AA127"/>
      <c r="AB127"/>
      <c r="AC127"/>
      <c r="AD127"/>
    </row>
    <row r="128" spans="1:30" s="3" customFormat="1" x14ac:dyDescent="0.3">
      <c r="A128" t="s">
        <v>501</v>
      </c>
      <c r="B128" s="12">
        <v>45512</v>
      </c>
      <c r="C128" s="5" t="s">
        <v>24</v>
      </c>
      <c r="D128">
        <v>1000929180</v>
      </c>
      <c r="E128" t="s">
        <v>182</v>
      </c>
      <c r="F128" t="s">
        <v>289</v>
      </c>
      <c r="G128" s="10">
        <v>94388263</v>
      </c>
      <c r="H128" t="s">
        <v>27</v>
      </c>
      <c r="I128" s="8">
        <v>45457</v>
      </c>
      <c r="J128" s="8">
        <v>45464</v>
      </c>
      <c r="L128" t="s">
        <v>23</v>
      </c>
      <c r="M128">
        <v>8120</v>
      </c>
      <c r="N128">
        <v>812</v>
      </c>
      <c r="O128">
        <v>965.12</v>
      </c>
      <c r="P128" s="4">
        <f t="shared" si="8"/>
        <v>3.697301803292756E-2</v>
      </c>
      <c r="Q128" s="4">
        <f t="shared" si="9"/>
        <v>26.871989506331747</v>
      </c>
      <c r="R128" s="4">
        <f t="shared" si="10"/>
        <v>0.537957412379096</v>
      </c>
      <c r="S128" s="4">
        <f t="shared" si="6"/>
        <v>937.71005308128917</v>
      </c>
      <c r="T128" s="4">
        <f t="shared" si="11"/>
        <v>0.92432545082318895</v>
      </c>
      <c r="U128" s="4">
        <f t="shared" si="7"/>
        <v>936.785727630466</v>
      </c>
      <c r="W128"/>
      <c r="X128"/>
      <c r="Y128"/>
      <c r="Z128"/>
      <c r="AA128"/>
      <c r="AB128"/>
      <c r="AC128"/>
      <c r="AD128"/>
    </row>
    <row r="129" spans="1:30" s="3" customFormat="1" x14ac:dyDescent="0.3">
      <c r="A129" t="s">
        <v>501</v>
      </c>
      <c r="B129" s="12">
        <v>45512</v>
      </c>
      <c r="C129" s="5" t="s">
        <v>24</v>
      </c>
      <c r="D129">
        <v>1001917092</v>
      </c>
      <c r="E129" t="s">
        <v>176</v>
      </c>
      <c r="F129" t="s">
        <v>274</v>
      </c>
      <c r="G129" s="6" t="s">
        <v>436</v>
      </c>
      <c r="H129" t="s">
        <v>42</v>
      </c>
      <c r="I129" s="8">
        <v>45462</v>
      </c>
      <c r="J129" s="8">
        <v>45464</v>
      </c>
      <c r="L129" t="s">
        <v>500</v>
      </c>
      <c r="M129">
        <v>36815.800000000003</v>
      </c>
      <c r="N129">
        <v>3681.58</v>
      </c>
      <c r="O129">
        <v>102.44</v>
      </c>
      <c r="P129" s="4">
        <f t="shared" si="8"/>
        <v>3.9243990045725909E-3</v>
      </c>
      <c r="Q129" s="4">
        <f t="shared" si="9"/>
        <v>2.8522531965233591</v>
      </c>
      <c r="R129" s="4">
        <f t="shared" si="10"/>
        <v>5.7100005516531202E-2</v>
      </c>
      <c r="S129" s="4">
        <f t="shared" si="6"/>
        <v>99.530646797960102</v>
      </c>
      <c r="T129" s="4">
        <f t="shared" si="11"/>
        <v>9.8109975114314768E-2</v>
      </c>
      <c r="U129" s="4">
        <f t="shared" si="7"/>
        <v>99.43253682284579</v>
      </c>
      <c r="W129"/>
      <c r="X129"/>
      <c r="Y129"/>
      <c r="Z129"/>
      <c r="AA129"/>
      <c r="AB129"/>
      <c r="AC129"/>
      <c r="AD129"/>
    </row>
    <row r="130" spans="1:30" s="3" customFormat="1" x14ac:dyDescent="0.3">
      <c r="A130" t="s">
        <v>501</v>
      </c>
      <c r="B130" s="12">
        <v>45512</v>
      </c>
      <c r="C130" s="5" t="s">
        <v>24</v>
      </c>
      <c r="D130">
        <v>1001917094</v>
      </c>
      <c r="E130" t="s">
        <v>176</v>
      </c>
      <c r="F130" t="s">
        <v>275</v>
      </c>
      <c r="G130" s="6" t="s">
        <v>437</v>
      </c>
      <c r="H130" t="s">
        <v>42</v>
      </c>
      <c r="I130" s="8">
        <v>45462</v>
      </c>
      <c r="J130" s="8">
        <v>45464</v>
      </c>
      <c r="L130" t="s">
        <v>500</v>
      </c>
      <c r="M130">
        <v>18407.900000000001</v>
      </c>
      <c r="N130">
        <v>1840.79</v>
      </c>
      <c r="O130">
        <v>51.23</v>
      </c>
      <c r="P130" s="4">
        <f t="shared" si="8"/>
        <v>1.9625825947310995E-3</v>
      </c>
      <c r="Q130" s="4">
        <f t="shared" si="9"/>
        <v>1.4264050298505631</v>
      </c>
      <c r="R130" s="4">
        <f t="shared" si="10"/>
        <v>2.8555576753337499E-2</v>
      </c>
      <c r="S130" s="4">
        <f t="shared" si="6"/>
        <v>49.775039393396092</v>
      </c>
      <c r="T130" s="4">
        <f t="shared" si="11"/>
        <v>4.906456486827749E-2</v>
      </c>
      <c r="U130" s="4">
        <f t="shared" si="7"/>
        <v>49.725974828527818</v>
      </c>
      <c r="W130"/>
      <c r="X130"/>
      <c r="Y130"/>
      <c r="Z130"/>
      <c r="AA130"/>
      <c r="AB130"/>
      <c r="AC130"/>
      <c r="AD130"/>
    </row>
    <row r="131" spans="1:30" s="3" customFormat="1" x14ac:dyDescent="0.3">
      <c r="A131" t="s">
        <v>501</v>
      </c>
      <c r="B131" s="12">
        <v>45512</v>
      </c>
      <c r="C131" s="5" t="s">
        <v>24</v>
      </c>
      <c r="D131">
        <v>1001917096</v>
      </c>
      <c r="E131" t="s">
        <v>176</v>
      </c>
      <c r="F131" t="s">
        <v>290</v>
      </c>
      <c r="G131" s="6" t="s">
        <v>438</v>
      </c>
      <c r="H131" t="s">
        <v>42</v>
      </c>
      <c r="I131" s="8">
        <v>45460</v>
      </c>
      <c r="J131" s="8">
        <v>45464</v>
      </c>
      <c r="L131" t="s">
        <v>500</v>
      </c>
      <c r="M131">
        <v>80994.8</v>
      </c>
      <c r="N131">
        <v>8099.48</v>
      </c>
      <c r="O131">
        <v>225.37</v>
      </c>
      <c r="P131" s="4">
        <f t="shared" si="8"/>
        <v>8.6337544285486623E-3</v>
      </c>
      <c r="Q131" s="4">
        <f t="shared" si="9"/>
        <v>6.2750127186691671</v>
      </c>
      <c r="R131" s="4">
        <f t="shared" si="10"/>
        <v>0.12562112693538305</v>
      </c>
      <c r="S131" s="4">
        <f t="shared" si="6"/>
        <v>218.96936615439546</v>
      </c>
      <c r="T131" s="4">
        <f t="shared" si="11"/>
        <v>0.21584386071371656</v>
      </c>
      <c r="U131" s="4">
        <f t="shared" si="7"/>
        <v>218.75352229368175</v>
      </c>
      <c r="W131"/>
      <c r="X131"/>
      <c r="Y131"/>
      <c r="Z131"/>
      <c r="AA131"/>
      <c r="AB131"/>
      <c r="AC131"/>
      <c r="AD131"/>
    </row>
    <row r="132" spans="1:30" s="3" customFormat="1" x14ac:dyDescent="0.3">
      <c r="A132" t="s">
        <v>501</v>
      </c>
      <c r="B132" s="12">
        <v>45512</v>
      </c>
      <c r="C132" s="5" t="s">
        <v>24</v>
      </c>
      <c r="D132">
        <v>1001917194</v>
      </c>
      <c r="E132" t="s">
        <v>183</v>
      </c>
      <c r="F132" t="s">
        <v>291</v>
      </c>
      <c r="G132" s="6" t="s">
        <v>439</v>
      </c>
      <c r="H132" t="s">
        <v>495</v>
      </c>
      <c r="I132" s="8">
        <v>45461</v>
      </c>
      <c r="J132" s="8">
        <v>45464</v>
      </c>
      <c r="L132" t="s">
        <v>21</v>
      </c>
      <c r="M132">
        <v>1208.6099999999999</v>
      </c>
      <c r="N132">
        <v>120.86</v>
      </c>
      <c r="O132">
        <v>118.99</v>
      </c>
      <c r="P132" s="4">
        <f t="shared" si="8"/>
        <v>4.5584170007232786E-3</v>
      </c>
      <c r="Q132" s="4">
        <f t="shared" si="9"/>
        <v>3.3130574761256786</v>
      </c>
      <c r="R132" s="4">
        <f t="shared" si="10"/>
        <v>6.6324967360523707E-2</v>
      </c>
      <c r="S132" s="4">
        <f t="shared" ref="S132:S167" si="12">+O132-Q132-R132</f>
        <v>115.61061755651379</v>
      </c>
      <c r="T132" s="4">
        <f t="shared" si="11"/>
        <v>0.11396042501808197</v>
      </c>
      <c r="U132" s="4">
        <f t="shared" ref="U132:U167" si="13">+S132-T132</f>
        <v>115.49665713149571</v>
      </c>
      <c r="W132"/>
      <c r="X132"/>
      <c r="Y132"/>
      <c r="Z132"/>
      <c r="AA132"/>
      <c r="AB132"/>
      <c r="AC132"/>
      <c r="AD132"/>
    </row>
    <row r="133" spans="1:30" s="3" customFormat="1" x14ac:dyDescent="0.3">
      <c r="A133" t="s">
        <v>501</v>
      </c>
      <c r="B133" s="12">
        <v>45512</v>
      </c>
      <c r="C133" s="5" t="s">
        <v>24</v>
      </c>
      <c r="D133">
        <v>988002987</v>
      </c>
      <c r="E133" t="s">
        <v>184</v>
      </c>
      <c r="F133" t="s">
        <v>292</v>
      </c>
      <c r="G133" s="6" t="s">
        <v>440</v>
      </c>
      <c r="H133" t="s">
        <v>496</v>
      </c>
      <c r="I133" s="8">
        <v>45463</v>
      </c>
      <c r="J133" s="8">
        <v>45465</v>
      </c>
      <c r="L133" t="s">
        <v>22</v>
      </c>
      <c r="M133">
        <v>1352</v>
      </c>
      <c r="N133">
        <v>108.16</v>
      </c>
      <c r="O133">
        <v>103.81</v>
      </c>
      <c r="P133" s="4">
        <f t="shared" ref="P133:P167" si="14">O133/$O$169</f>
        <v>3.9768826695107447E-3</v>
      </c>
      <c r="Q133" s="4">
        <f t="shared" ref="Q133:Q167" si="15">+P133*726.8</f>
        <v>2.890398324200409</v>
      </c>
      <c r="R133" s="4">
        <f t="shared" ref="R133:R167" si="16">14.55*P133</f>
        <v>5.7863642841381339E-2</v>
      </c>
      <c r="S133" s="4">
        <f t="shared" si="12"/>
        <v>100.86173803295821</v>
      </c>
      <c r="T133" s="4">
        <f t="shared" ref="T133:T167" si="17">25*P133</f>
        <v>9.9422066737768613E-2</v>
      </c>
      <c r="U133" s="4">
        <f t="shared" si="13"/>
        <v>100.76231596622044</v>
      </c>
      <c r="W133"/>
      <c r="X133"/>
      <c r="Y133"/>
      <c r="Z133"/>
      <c r="AA133"/>
      <c r="AB133"/>
      <c r="AC133"/>
      <c r="AD133"/>
    </row>
    <row r="134" spans="1:30" s="3" customFormat="1" x14ac:dyDescent="0.3">
      <c r="A134" t="s">
        <v>501</v>
      </c>
      <c r="B134" s="12">
        <v>45512</v>
      </c>
      <c r="C134" s="5" t="s">
        <v>24</v>
      </c>
      <c r="D134">
        <v>1000409052</v>
      </c>
      <c r="E134" t="s">
        <v>185</v>
      </c>
      <c r="F134" t="s">
        <v>293</v>
      </c>
      <c r="G134" s="6" t="s">
        <v>441</v>
      </c>
      <c r="H134" t="s">
        <v>73</v>
      </c>
      <c r="I134" s="8">
        <v>45463</v>
      </c>
      <c r="J134" s="8">
        <v>45465</v>
      </c>
      <c r="L134" t="s">
        <v>22</v>
      </c>
      <c r="M134">
        <v>949.54</v>
      </c>
      <c r="N134">
        <v>75.959999999999994</v>
      </c>
      <c r="O134">
        <v>72.900000000000006</v>
      </c>
      <c r="P134" s="4">
        <f t="shared" si="14"/>
        <v>2.7927439226214557E-3</v>
      </c>
      <c r="Q134" s="4">
        <f t="shared" si="15"/>
        <v>2.0297662829612739</v>
      </c>
      <c r="R134" s="4">
        <f t="shared" si="16"/>
        <v>4.0634424074142181E-2</v>
      </c>
      <c r="S134" s="4">
        <f t="shared" si="12"/>
        <v>70.829599292964588</v>
      </c>
      <c r="T134" s="4">
        <f t="shared" si="17"/>
        <v>6.9818598065536391E-2</v>
      </c>
      <c r="U134" s="4">
        <f t="shared" si="13"/>
        <v>70.75978069489905</v>
      </c>
      <c r="W134"/>
      <c r="X134"/>
      <c r="Y134"/>
      <c r="Z134"/>
      <c r="AA134"/>
      <c r="AB134"/>
      <c r="AC134"/>
      <c r="AD134"/>
    </row>
    <row r="135" spans="1:30" s="3" customFormat="1" x14ac:dyDescent="0.3">
      <c r="A135" t="s">
        <v>501</v>
      </c>
      <c r="B135" s="12">
        <v>45512</v>
      </c>
      <c r="C135" s="5" t="s">
        <v>24</v>
      </c>
      <c r="D135">
        <v>988002989</v>
      </c>
      <c r="E135" t="s">
        <v>184</v>
      </c>
      <c r="F135" t="s">
        <v>294</v>
      </c>
      <c r="G135" s="6" t="s">
        <v>442</v>
      </c>
      <c r="H135" t="s">
        <v>496</v>
      </c>
      <c r="I135" s="8">
        <v>45463</v>
      </c>
      <c r="J135" s="8">
        <v>45466</v>
      </c>
      <c r="L135" t="s">
        <v>22</v>
      </c>
      <c r="M135">
        <v>1861</v>
      </c>
      <c r="N135">
        <v>148.88</v>
      </c>
      <c r="O135">
        <v>142.88</v>
      </c>
      <c r="P135" s="4">
        <f t="shared" si="14"/>
        <v>5.4736248513601315E-3</v>
      </c>
      <c r="Q135" s="4">
        <f t="shared" si="15"/>
        <v>3.9782305419685433</v>
      </c>
      <c r="R135" s="4">
        <f t="shared" si="16"/>
        <v>7.9641241587289913E-2</v>
      </c>
      <c r="S135" s="4">
        <f t="shared" si="12"/>
        <v>138.82212821644416</v>
      </c>
      <c r="T135" s="4">
        <f t="shared" si="17"/>
        <v>0.13684062128400329</v>
      </c>
      <c r="U135" s="4">
        <f t="shared" si="13"/>
        <v>138.68528759516016</v>
      </c>
      <c r="W135"/>
      <c r="X135"/>
      <c r="Y135"/>
      <c r="Z135"/>
      <c r="AA135"/>
      <c r="AB135"/>
      <c r="AC135"/>
      <c r="AD135"/>
    </row>
    <row r="136" spans="1:30" s="3" customFormat="1" x14ac:dyDescent="0.3">
      <c r="A136" t="s">
        <v>501</v>
      </c>
      <c r="B136" s="12">
        <v>45512</v>
      </c>
      <c r="C136" s="5" t="s">
        <v>24</v>
      </c>
      <c r="D136">
        <v>988002990</v>
      </c>
      <c r="E136" t="s">
        <v>184</v>
      </c>
      <c r="F136" t="s">
        <v>295</v>
      </c>
      <c r="G136" s="6" t="s">
        <v>443</v>
      </c>
      <c r="H136" t="s">
        <v>496</v>
      </c>
      <c r="I136" s="8">
        <v>45463</v>
      </c>
      <c r="J136" s="8">
        <v>45466</v>
      </c>
      <c r="L136" t="s">
        <v>22</v>
      </c>
      <c r="M136">
        <v>1861</v>
      </c>
      <c r="N136">
        <v>148.88</v>
      </c>
      <c r="O136">
        <v>142.88</v>
      </c>
      <c r="P136" s="4">
        <f t="shared" si="14"/>
        <v>5.4736248513601315E-3</v>
      </c>
      <c r="Q136" s="4">
        <f t="shared" si="15"/>
        <v>3.9782305419685433</v>
      </c>
      <c r="R136" s="4">
        <f t="shared" si="16"/>
        <v>7.9641241587289913E-2</v>
      </c>
      <c r="S136" s="4">
        <f t="shared" si="12"/>
        <v>138.82212821644416</v>
      </c>
      <c r="T136" s="4">
        <f t="shared" si="17"/>
        <v>0.13684062128400329</v>
      </c>
      <c r="U136" s="4">
        <f t="shared" si="13"/>
        <v>138.68528759516016</v>
      </c>
      <c r="W136"/>
      <c r="X136"/>
      <c r="Y136"/>
      <c r="Z136"/>
      <c r="AA136"/>
      <c r="AB136"/>
      <c r="AC136"/>
      <c r="AD136"/>
    </row>
    <row r="137" spans="1:30" s="3" customFormat="1" x14ac:dyDescent="0.3">
      <c r="A137" t="s">
        <v>501</v>
      </c>
      <c r="B137" s="12">
        <v>45512</v>
      </c>
      <c r="C137" s="5" t="s">
        <v>24</v>
      </c>
      <c r="D137">
        <v>988002993</v>
      </c>
      <c r="E137" t="s">
        <v>184</v>
      </c>
      <c r="F137" t="s">
        <v>296</v>
      </c>
      <c r="G137" s="6" t="s">
        <v>444</v>
      </c>
      <c r="H137" t="s">
        <v>496</v>
      </c>
      <c r="I137" s="8">
        <v>45463</v>
      </c>
      <c r="J137" s="8">
        <v>45466</v>
      </c>
      <c r="L137" t="s">
        <v>22</v>
      </c>
      <c r="M137">
        <v>2123</v>
      </c>
      <c r="N137">
        <v>169.84</v>
      </c>
      <c r="O137">
        <v>163</v>
      </c>
      <c r="P137" s="4">
        <f t="shared" si="14"/>
        <v>6.2444068503058605E-3</v>
      </c>
      <c r="Q137" s="4">
        <f t="shared" si="15"/>
        <v>4.5384348988022989</v>
      </c>
      <c r="R137" s="4">
        <f t="shared" si="16"/>
        <v>9.0856119671950272E-2</v>
      </c>
      <c r="S137" s="4">
        <f t="shared" si="12"/>
        <v>158.37070898152575</v>
      </c>
      <c r="T137" s="4">
        <f t="shared" si="17"/>
        <v>0.15611017125764651</v>
      </c>
      <c r="U137" s="4">
        <f t="shared" si="13"/>
        <v>158.21459881026811</v>
      </c>
      <c r="W137"/>
      <c r="X137"/>
      <c r="Y137"/>
      <c r="Z137"/>
      <c r="AA137"/>
      <c r="AB137"/>
      <c r="AC137"/>
      <c r="AD137"/>
    </row>
    <row r="138" spans="1:30" s="3" customFormat="1" x14ac:dyDescent="0.3">
      <c r="A138" t="s">
        <v>501</v>
      </c>
      <c r="B138" s="12">
        <v>45512</v>
      </c>
      <c r="C138" s="5" t="s">
        <v>24</v>
      </c>
      <c r="D138">
        <v>1000411718</v>
      </c>
      <c r="E138" t="s">
        <v>184</v>
      </c>
      <c r="F138" t="s">
        <v>297</v>
      </c>
      <c r="G138" s="6" t="s">
        <v>445</v>
      </c>
      <c r="H138" t="s">
        <v>496</v>
      </c>
      <c r="I138" s="8">
        <v>45463</v>
      </c>
      <c r="J138" s="8">
        <v>45466</v>
      </c>
      <c r="L138" t="s">
        <v>22</v>
      </c>
      <c r="M138">
        <v>1861</v>
      </c>
      <c r="N138">
        <v>148.88</v>
      </c>
      <c r="O138">
        <v>142.88</v>
      </c>
      <c r="P138" s="4">
        <f t="shared" si="14"/>
        <v>5.4736248513601315E-3</v>
      </c>
      <c r="Q138" s="4">
        <f t="shared" si="15"/>
        <v>3.9782305419685433</v>
      </c>
      <c r="R138" s="4">
        <f t="shared" si="16"/>
        <v>7.9641241587289913E-2</v>
      </c>
      <c r="S138" s="4">
        <f t="shared" si="12"/>
        <v>138.82212821644416</v>
      </c>
      <c r="T138" s="4">
        <f t="shared" si="17"/>
        <v>0.13684062128400329</v>
      </c>
      <c r="U138" s="4">
        <f t="shared" si="13"/>
        <v>138.68528759516016</v>
      </c>
      <c r="W138"/>
      <c r="X138"/>
      <c r="Y138"/>
      <c r="Z138"/>
      <c r="AA138"/>
      <c r="AB138"/>
      <c r="AC138"/>
      <c r="AD138"/>
    </row>
    <row r="139" spans="1:30" s="3" customFormat="1" x14ac:dyDescent="0.3">
      <c r="A139" t="s">
        <v>501</v>
      </c>
      <c r="B139" s="12">
        <v>45512</v>
      </c>
      <c r="C139" s="5" t="s">
        <v>24</v>
      </c>
      <c r="D139">
        <v>1001917095</v>
      </c>
      <c r="E139" t="s">
        <v>176</v>
      </c>
      <c r="F139" t="s">
        <v>275</v>
      </c>
      <c r="G139" s="6" t="s">
        <v>446</v>
      </c>
      <c r="H139" t="s">
        <v>42</v>
      </c>
      <c r="I139" s="8">
        <v>45464</v>
      </c>
      <c r="J139" s="8">
        <v>45466</v>
      </c>
      <c r="L139" t="s">
        <v>500</v>
      </c>
      <c r="M139">
        <v>34509.9</v>
      </c>
      <c r="N139">
        <v>3450.99</v>
      </c>
      <c r="O139">
        <v>96.03</v>
      </c>
      <c r="P139" s="4">
        <f t="shared" si="14"/>
        <v>3.6788367474532013E-3</v>
      </c>
      <c r="Q139" s="4">
        <f t="shared" si="15"/>
        <v>2.6737785480489866</v>
      </c>
      <c r="R139" s="4">
        <f t="shared" si="16"/>
        <v>5.3527074675444083E-2</v>
      </c>
      <c r="S139" s="4">
        <f t="shared" si="12"/>
        <v>93.302694377275571</v>
      </c>
      <c r="T139" s="4">
        <f t="shared" si="17"/>
        <v>9.1970918686330033E-2</v>
      </c>
      <c r="U139" s="4">
        <f t="shared" si="13"/>
        <v>93.210723458589243</v>
      </c>
      <c r="W139"/>
      <c r="X139"/>
      <c r="Y139"/>
      <c r="Z139"/>
      <c r="AA139"/>
      <c r="AB139"/>
      <c r="AC139"/>
      <c r="AD139"/>
    </row>
    <row r="140" spans="1:30" s="3" customFormat="1" x14ac:dyDescent="0.3">
      <c r="A140" t="s">
        <v>501</v>
      </c>
      <c r="B140" s="12">
        <v>45512</v>
      </c>
      <c r="C140" s="5" t="s">
        <v>24</v>
      </c>
      <c r="D140">
        <v>954573174</v>
      </c>
      <c r="E140" t="s">
        <v>186</v>
      </c>
      <c r="F140" t="s">
        <v>298</v>
      </c>
      <c r="G140" s="6" t="s">
        <v>447</v>
      </c>
      <c r="H140" t="s">
        <v>62</v>
      </c>
      <c r="I140" s="8">
        <v>45468</v>
      </c>
      <c r="J140" s="8">
        <v>45469</v>
      </c>
      <c r="L140" t="s">
        <v>22</v>
      </c>
      <c r="M140">
        <v>601.66</v>
      </c>
      <c r="N140">
        <v>48.13</v>
      </c>
      <c r="O140">
        <v>46.18</v>
      </c>
      <c r="P140" s="4">
        <f t="shared" si="14"/>
        <v>1.7691209101050591E-3</v>
      </c>
      <c r="Q140" s="4">
        <f t="shared" si="15"/>
        <v>1.285797077464357</v>
      </c>
      <c r="R140" s="4">
        <f t="shared" si="16"/>
        <v>2.5740709242028613E-2</v>
      </c>
      <c r="S140" s="4">
        <f t="shared" si="12"/>
        <v>44.868462213293611</v>
      </c>
      <c r="T140" s="4">
        <f t="shared" si="17"/>
        <v>4.4228022752626481E-2</v>
      </c>
      <c r="U140" s="4">
        <f t="shared" si="13"/>
        <v>44.824234190540984</v>
      </c>
      <c r="W140"/>
      <c r="X140"/>
      <c r="Y140"/>
      <c r="Z140"/>
      <c r="AA140"/>
      <c r="AB140"/>
      <c r="AC140"/>
      <c r="AD140"/>
    </row>
    <row r="141" spans="1:30" s="3" customFormat="1" x14ac:dyDescent="0.3">
      <c r="A141" t="s">
        <v>501</v>
      </c>
      <c r="B141" s="12">
        <v>45512</v>
      </c>
      <c r="C141" s="5" t="s">
        <v>24</v>
      </c>
      <c r="D141">
        <v>958714275</v>
      </c>
      <c r="E141" t="s">
        <v>187</v>
      </c>
      <c r="F141" t="s">
        <v>299</v>
      </c>
      <c r="G141" s="6" t="s">
        <v>448</v>
      </c>
      <c r="H141" t="s">
        <v>497</v>
      </c>
      <c r="I141" s="8">
        <v>45466</v>
      </c>
      <c r="J141" s="8">
        <v>45469</v>
      </c>
      <c r="L141" t="s">
        <v>89</v>
      </c>
      <c r="M141">
        <v>1013.2</v>
      </c>
      <c r="N141">
        <v>101.32</v>
      </c>
      <c r="O141">
        <v>100.08</v>
      </c>
      <c r="P141" s="4">
        <f t="shared" si="14"/>
        <v>3.8339891875988378E-3</v>
      </c>
      <c r="Q141" s="4">
        <f t="shared" si="15"/>
        <v>2.7865433415468353</v>
      </c>
      <c r="R141" s="4">
        <f t="shared" si="16"/>
        <v>5.5784542679563093E-2</v>
      </c>
      <c r="S141" s="4">
        <f t="shared" si="12"/>
        <v>97.237672115773606</v>
      </c>
      <c r="T141" s="4">
        <f t="shared" si="17"/>
        <v>9.584972968997095E-2</v>
      </c>
      <c r="U141" s="4">
        <f t="shared" si="13"/>
        <v>97.141822386083632</v>
      </c>
      <c r="W141"/>
      <c r="X141"/>
      <c r="Y141"/>
      <c r="Z141"/>
      <c r="AA141"/>
      <c r="AB141"/>
      <c r="AC141"/>
      <c r="AD141"/>
    </row>
    <row r="142" spans="1:30" s="3" customFormat="1" x14ac:dyDescent="0.3">
      <c r="A142" t="s">
        <v>501</v>
      </c>
      <c r="B142" s="12">
        <v>45512</v>
      </c>
      <c r="C142" s="5" t="s">
        <v>24</v>
      </c>
      <c r="D142">
        <v>958734477</v>
      </c>
      <c r="E142" t="s">
        <v>187</v>
      </c>
      <c r="F142" t="s">
        <v>300</v>
      </c>
      <c r="G142" s="6" t="s">
        <v>449</v>
      </c>
      <c r="H142" t="s">
        <v>497</v>
      </c>
      <c r="I142" s="8">
        <v>45466</v>
      </c>
      <c r="J142" s="8">
        <v>45469</v>
      </c>
      <c r="L142" t="s">
        <v>89</v>
      </c>
      <c r="M142">
        <v>1013.2</v>
      </c>
      <c r="N142">
        <v>101.32</v>
      </c>
      <c r="O142">
        <v>100.08</v>
      </c>
      <c r="P142" s="4">
        <f t="shared" si="14"/>
        <v>3.8339891875988378E-3</v>
      </c>
      <c r="Q142" s="4">
        <f t="shared" si="15"/>
        <v>2.7865433415468353</v>
      </c>
      <c r="R142" s="4">
        <f t="shared" si="16"/>
        <v>5.5784542679563093E-2</v>
      </c>
      <c r="S142" s="4">
        <f t="shared" si="12"/>
        <v>97.237672115773606</v>
      </c>
      <c r="T142" s="4">
        <f t="shared" si="17"/>
        <v>9.584972968997095E-2</v>
      </c>
      <c r="U142" s="4">
        <f t="shared" si="13"/>
        <v>97.141822386083632</v>
      </c>
      <c r="W142"/>
      <c r="X142"/>
      <c r="Y142"/>
      <c r="Z142"/>
      <c r="AA142"/>
      <c r="AB142"/>
      <c r="AC142"/>
      <c r="AD142"/>
    </row>
    <row r="143" spans="1:30" s="3" customFormat="1" x14ac:dyDescent="0.3">
      <c r="A143" t="s">
        <v>501</v>
      </c>
      <c r="B143" s="12">
        <v>45512</v>
      </c>
      <c r="C143" s="5" t="s">
        <v>24</v>
      </c>
      <c r="D143">
        <v>985656267</v>
      </c>
      <c r="E143" t="s">
        <v>39</v>
      </c>
      <c r="F143" t="s">
        <v>301</v>
      </c>
      <c r="G143" s="6" t="s">
        <v>450</v>
      </c>
      <c r="H143" t="s">
        <v>31</v>
      </c>
      <c r="I143" s="8">
        <v>45467</v>
      </c>
      <c r="J143" s="8">
        <v>45469</v>
      </c>
      <c r="L143" t="s">
        <v>21</v>
      </c>
      <c r="M143">
        <v>511.4</v>
      </c>
      <c r="N143">
        <v>51.14</v>
      </c>
      <c r="O143">
        <v>50.3</v>
      </c>
      <c r="P143" s="4">
        <f t="shared" si="14"/>
        <v>1.9269549973643238E-3</v>
      </c>
      <c r="Q143" s="4">
        <f t="shared" si="15"/>
        <v>1.4005108920843905</v>
      </c>
      <c r="R143" s="4">
        <f t="shared" si="16"/>
        <v>2.8037195211650913E-2</v>
      </c>
      <c r="S143" s="4">
        <f t="shared" si="12"/>
        <v>48.871451912703954</v>
      </c>
      <c r="T143" s="4">
        <f t="shared" si="17"/>
        <v>4.8173874934108095E-2</v>
      </c>
      <c r="U143" s="4">
        <f t="shared" si="13"/>
        <v>48.823278037769846</v>
      </c>
      <c r="W143"/>
      <c r="X143"/>
      <c r="Y143"/>
      <c r="Z143"/>
      <c r="AA143"/>
      <c r="AB143"/>
      <c r="AC143"/>
      <c r="AD143"/>
    </row>
    <row r="144" spans="1:30" s="3" customFormat="1" x14ac:dyDescent="0.3">
      <c r="A144" t="s">
        <v>501</v>
      </c>
      <c r="B144" s="12">
        <v>45512</v>
      </c>
      <c r="C144" s="5" t="s">
        <v>24</v>
      </c>
      <c r="D144">
        <v>995073705</v>
      </c>
      <c r="E144" t="s">
        <v>188</v>
      </c>
      <c r="F144" t="s">
        <v>302</v>
      </c>
      <c r="G144" s="6" t="s">
        <v>451</v>
      </c>
      <c r="H144" t="s">
        <v>44</v>
      </c>
      <c r="I144" s="8">
        <v>45468</v>
      </c>
      <c r="J144" s="8">
        <v>45469</v>
      </c>
      <c r="L144" t="s">
        <v>22</v>
      </c>
      <c r="M144">
        <v>429</v>
      </c>
      <c r="N144">
        <v>42.9</v>
      </c>
      <c r="O144">
        <v>41.17</v>
      </c>
      <c r="P144" s="4">
        <f t="shared" si="14"/>
        <v>1.577191595258235E-3</v>
      </c>
      <c r="Q144" s="4">
        <f t="shared" si="15"/>
        <v>1.146302851433685</v>
      </c>
      <c r="R144" s="4">
        <f t="shared" si="16"/>
        <v>2.2948137711007319E-2</v>
      </c>
      <c r="S144" s="4">
        <f t="shared" si="12"/>
        <v>40.000749010855309</v>
      </c>
      <c r="T144" s="4">
        <f t="shared" si="17"/>
        <v>3.9429789881455873E-2</v>
      </c>
      <c r="U144" s="4">
        <f t="shared" si="13"/>
        <v>39.961319220973856</v>
      </c>
      <c r="W144"/>
      <c r="X144"/>
      <c r="Y144"/>
      <c r="Z144"/>
      <c r="AA144"/>
      <c r="AB144"/>
      <c r="AC144"/>
      <c r="AD144"/>
    </row>
    <row r="145" spans="1:30" s="3" customFormat="1" x14ac:dyDescent="0.3">
      <c r="A145" t="s">
        <v>501</v>
      </c>
      <c r="B145" s="12">
        <v>45512</v>
      </c>
      <c r="C145" s="5" t="s">
        <v>24</v>
      </c>
      <c r="D145">
        <v>995073731</v>
      </c>
      <c r="E145" t="s">
        <v>188</v>
      </c>
      <c r="F145" t="s">
        <v>41</v>
      </c>
      <c r="G145" s="6" t="s">
        <v>452</v>
      </c>
      <c r="H145" t="s">
        <v>44</v>
      </c>
      <c r="I145" s="8">
        <v>45468</v>
      </c>
      <c r="J145" s="8">
        <v>45469</v>
      </c>
      <c r="L145" t="s">
        <v>22</v>
      </c>
      <c r="M145">
        <v>429</v>
      </c>
      <c r="N145">
        <v>42.9</v>
      </c>
      <c r="O145">
        <v>41.17</v>
      </c>
      <c r="P145" s="4">
        <f t="shared" si="14"/>
        <v>1.577191595258235E-3</v>
      </c>
      <c r="Q145" s="4">
        <f t="shared" si="15"/>
        <v>1.146302851433685</v>
      </c>
      <c r="R145" s="4">
        <f t="shared" si="16"/>
        <v>2.2948137711007319E-2</v>
      </c>
      <c r="S145" s="4">
        <f t="shared" si="12"/>
        <v>40.000749010855309</v>
      </c>
      <c r="T145" s="4">
        <f t="shared" si="17"/>
        <v>3.9429789881455873E-2</v>
      </c>
      <c r="U145" s="4">
        <f t="shared" si="13"/>
        <v>39.961319220973856</v>
      </c>
      <c r="W145"/>
      <c r="X145"/>
      <c r="Y145"/>
      <c r="Z145"/>
      <c r="AA145"/>
      <c r="AB145"/>
      <c r="AC145"/>
      <c r="AD145"/>
    </row>
    <row r="146" spans="1:30" s="3" customFormat="1" x14ac:dyDescent="0.3">
      <c r="A146" t="s">
        <v>501</v>
      </c>
      <c r="B146" s="12">
        <v>45512</v>
      </c>
      <c r="C146" s="5" t="s">
        <v>24</v>
      </c>
      <c r="D146">
        <v>1000409044</v>
      </c>
      <c r="E146" t="s">
        <v>40</v>
      </c>
      <c r="F146" t="s">
        <v>303</v>
      </c>
      <c r="G146" s="6" t="s">
        <v>453</v>
      </c>
      <c r="H146" t="s">
        <v>33</v>
      </c>
      <c r="I146" s="8">
        <v>45468</v>
      </c>
      <c r="J146" s="8">
        <v>45470</v>
      </c>
      <c r="L146" t="s">
        <v>21</v>
      </c>
      <c r="M146">
        <v>1763.64</v>
      </c>
      <c r="N146">
        <v>194</v>
      </c>
      <c r="O146">
        <v>190.98</v>
      </c>
      <c r="P146" s="4">
        <f t="shared" si="14"/>
        <v>7.3162995108675662E-3</v>
      </c>
      <c r="Q146" s="4">
        <f t="shared" si="15"/>
        <v>5.3174864844985468</v>
      </c>
      <c r="R146" s="4">
        <f t="shared" si="16"/>
        <v>0.10645215788312309</v>
      </c>
      <c r="S146" s="4">
        <f t="shared" si="12"/>
        <v>185.55606135761832</v>
      </c>
      <c r="T146" s="4">
        <f t="shared" si="17"/>
        <v>0.18290748777168916</v>
      </c>
      <c r="U146" s="4">
        <f t="shared" si="13"/>
        <v>185.37315386984662</v>
      </c>
      <c r="W146"/>
      <c r="X146"/>
      <c r="Y146"/>
      <c r="Z146"/>
      <c r="AA146"/>
      <c r="AB146"/>
      <c r="AC146"/>
      <c r="AD146"/>
    </row>
    <row r="147" spans="1:30" s="3" customFormat="1" x14ac:dyDescent="0.3">
      <c r="A147" t="s">
        <v>501</v>
      </c>
      <c r="B147" s="12">
        <v>45512</v>
      </c>
      <c r="C147" s="5" t="s">
        <v>24</v>
      </c>
      <c r="D147">
        <v>1000409045</v>
      </c>
      <c r="E147" t="s">
        <v>40</v>
      </c>
      <c r="F147" t="s">
        <v>303</v>
      </c>
      <c r="G147" s="6" t="s">
        <v>454</v>
      </c>
      <c r="H147" t="s">
        <v>33</v>
      </c>
      <c r="I147" s="8">
        <v>45468</v>
      </c>
      <c r="J147" s="8">
        <v>45470</v>
      </c>
      <c r="L147" t="s">
        <v>21</v>
      </c>
      <c r="M147">
        <v>1763.64</v>
      </c>
      <c r="N147">
        <v>194</v>
      </c>
      <c r="O147">
        <v>190.98</v>
      </c>
      <c r="P147" s="4">
        <f t="shared" si="14"/>
        <v>7.3162995108675662E-3</v>
      </c>
      <c r="Q147" s="4">
        <f t="shared" si="15"/>
        <v>5.3174864844985468</v>
      </c>
      <c r="R147" s="4">
        <f t="shared" si="16"/>
        <v>0.10645215788312309</v>
      </c>
      <c r="S147" s="4">
        <f t="shared" si="12"/>
        <v>185.55606135761832</v>
      </c>
      <c r="T147" s="4">
        <f t="shared" si="17"/>
        <v>0.18290748777168916</v>
      </c>
      <c r="U147" s="4">
        <f t="shared" si="13"/>
        <v>185.37315386984662</v>
      </c>
      <c r="W147"/>
      <c r="X147"/>
      <c r="Y147"/>
      <c r="Z147"/>
      <c r="AA147"/>
      <c r="AB147"/>
      <c r="AC147"/>
      <c r="AD147"/>
    </row>
    <row r="148" spans="1:30" s="3" customFormat="1" x14ac:dyDescent="0.3">
      <c r="A148" t="s">
        <v>501</v>
      </c>
      <c r="B148" s="12">
        <v>45512</v>
      </c>
      <c r="C148" s="5" t="s">
        <v>24</v>
      </c>
      <c r="D148">
        <v>966551702</v>
      </c>
      <c r="E148" t="s">
        <v>189</v>
      </c>
      <c r="F148" t="s">
        <v>304</v>
      </c>
      <c r="G148" s="6" t="s">
        <v>455</v>
      </c>
      <c r="H148" t="s">
        <v>498</v>
      </c>
      <c r="I148" s="8">
        <v>45470</v>
      </c>
      <c r="J148" s="8">
        <v>45471</v>
      </c>
      <c r="L148" t="s">
        <v>22</v>
      </c>
      <c r="M148">
        <v>637.20000000000005</v>
      </c>
      <c r="N148">
        <v>63.72</v>
      </c>
      <c r="O148">
        <v>61.16</v>
      </c>
      <c r="P148" s="4">
        <f t="shared" si="14"/>
        <v>2.3429933924215118E-3</v>
      </c>
      <c r="Q148" s="4">
        <f t="shared" si="15"/>
        <v>1.7028875976119546</v>
      </c>
      <c r="R148" s="4">
        <f t="shared" si="16"/>
        <v>3.4090553859732996E-2</v>
      </c>
      <c r="S148" s="4">
        <f t="shared" si="12"/>
        <v>59.423021848528307</v>
      </c>
      <c r="T148" s="4">
        <f t="shared" si="17"/>
        <v>5.8574834810537796E-2</v>
      </c>
      <c r="U148" s="4">
        <f t="shared" si="13"/>
        <v>59.364447013717772</v>
      </c>
      <c r="W148"/>
      <c r="X148"/>
      <c r="Y148"/>
      <c r="Z148"/>
      <c r="AA148"/>
      <c r="AB148"/>
      <c r="AC148"/>
      <c r="AD148"/>
    </row>
    <row r="149" spans="1:30" s="3" customFormat="1" x14ac:dyDescent="0.3">
      <c r="A149" t="s">
        <v>501</v>
      </c>
      <c r="B149" s="12">
        <v>45512</v>
      </c>
      <c r="C149" s="5" t="s">
        <v>24</v>
      </c>
      <c r="D149">
        <v>977297985</v>
      </c>
      <c r="E149" t="s">
        <v>180</v>
      </c>
      <c r="F149" t="s">
        <v>283</v>
      </c>
      <c r="G149" s="6" t="s">
        <v>456</v>
      </c>
      <c r="H149" t="s">
        <v>494</v>
      </c>
      <c r="I149" s="8">
        <v>45463</v>
      </c>
      <c r="J149" s="8">
        <v>45471</v>
      </c>
      <c r="L149" t="s">
        <v>21</v>
      </c>
      <c r="M149">
        <v>2576.5</v>
      </c>
      <c r="N149">
        <v>257.64999999999998</v>
      </c>
      <c r="O149">
        <v>253.43</v>
      </c>
      <c r="P149" s="4">
        <f t="shared" si="14"/>
        <v>9.7087118286688003E-3</v>
      </c>
      <c r="Q149" s="4">
        <f t="shared" si="15"/>
        <v>7.056291757076484</v>
      </c>
      <c r="R149" s="4">
        <f t="shared" si="16"/>
        <v>0.14126175710713104</v>
      </c>
      <c r="S149" s="4">
        <f t="shared" si="12"/>
        <v>246.23244648581638</v>
      </c>
      <c r="T149" s="4">
        <f t="shared" si="17"/>
        <v>0.24271779571672</v>
      </c>
      <c r="U149" s="4">
        <f t="shared" si="13"/>
        <v>245.98972869009967</v>
      </c>
      <c r="W149"/>
      <c r="X149"/>
      <c r="Y149"/>
      <c r="Z149"/>
      <c r="AA149"/>
      <c r="AB149"/>
      <c r="AC149"/>
      <c r="AD149"/>
    </row>
    <row r="150" spans="1:30" s="3" customFormat="1" x14ac:dyDescent="0.3">
      <c r="A150" t="s">
        <v>501</v>
      </c>
      <c r="B150" s="12">
        <v>45512</v>
      </c>
      <c r="C150" s="5" t="s">
        <v>24</v>
      </c>
      <c r="D150">
        <v>977297988</v>
      </c>
      <c r="E150" t="s">
        <v>180</v>
      </c>
      <c r="F150" t="s">
        <v>284</v>
      </c>
      <c r="G150" s="6" t="s">
        <v>457</v>
      </c>
      <c r="H150" t="s">
        <v>494</v>
      </c>
      <c r="I150" s="8">
        <v>45463</v>
      </c>
      <c r="J150" s="8">
        <v>45471</v>
      </c>
      <c r="L150" t="s">
        <v>21</v>
      </c>
      <c r="M150">
        <v>1706.2</v>
      </c>
      <c r="N150">
        <v>170.62</v>
      </c>
      <c r="O150">
        <v>167.83</v>
      </c>
      <c r="P150" s="4">
        <f t="shared" si="14"/>
        <v>6.4294405011462129E-3</v>
      </c>
      <c r="Q150" s="4">
        <f t="shared" si="15"/>
        <v>4.672917356233067</v>
      </c>
      <c r="R150" s="4">
        <f t="shared" si="16"/>
        <v>9.3548359291677402E-2</v>
      </c>
      <c r="S150" s="4">
        <f t="shared" si="12"/>
        <v>163.06353428447528</v>
      </c>
      <c r="T150" s="4">
        <f t="shared" si="17"/>
        <v>0.16073601252865533</v>
      </c>
      <c r="U150" s="4">
        <f t="shared" si="13"/>
        <v>162.90279827194664</v>
      </c>
      <c r="W150"/>
      <c r="X150"/>
      <c r="Y150"/>
      <c r="Z150"/>
      <c r="AA150"/>
      <c r="AB150"/>
      <c r="AC150"/>
      <c r="AD150"/>
    </row>
    <row r="151" spans="1:30" s="3" customFormat="1" x14ac:dyDescent="0.3">
      <c r="A151" t="s">
        <v>501</v>
      </c>
      <c r="B151" s="12">
        <v>45512</v>
      </c>
      <c r="C151" s="5" t="s">
        <v>24</v>
      </c>
      <c r="D151">
        <v>994695743</v>
      </c>
      <c r="E151" t="s">
        <v>190</v>
      </c>
      <c r="F151" t="s">
        <v>305</v>
      </c>
      <c r="G151" s="6" t="s">
        <v>458</v>
      </c>
      <c r="H151" t="s">
        <v>69</v>
      </c>
      <c r="I151" s="8">
        <v>45467</v>
      </c>
      <c r="J151" s="8">
        <v>45471</v>
      </c>
      <c r="L151" t="s">
        <v>22</v>
      </c>
      <c r="M151">
        <v>760</v>
      </c>
      <c r="N151">
        <v>60.8</v>
      </c>
      <c r="O151">
        <v>58.36</v>
      </c>
      <c r="P151" s="4">
        <f t="shared" si="14"/>
        <v>2.2357275078763806E-3</v>
      </c>
      <c r="Q151" s="4">
        <f t="shared" si="15"/>
        <v>1.6249267527245532</v>
      </c>
      <c r="R151" s="4">
        <f t="shared" si="16"/>
        <v>3.2529835239601339E-2</v>
      </c>
      <c r="S151" s="4">
        <f t="shared" si="12"/>
        <v>56.702543412035844</v>
      </c>
      <c r="T151" s="4">
        <f t="shared" si="17"/>
        <v>5.5893187696909513E-2</v>
      </c>
      <c r="U151" s="4">
        <f t="shared" si="13"/>
        <v>56.646650224338934</v>
      </c>
      <c r="W151"/>
      <c r="X151"/>
      <c r="Y151"/>
      <c r="Z151"/>
      <c r="AA151"/>
      <c r="AB151"/>
      <c r="AC151"/>
      <c r="AD151"/>
    </row>
    <row r="152" spans="1:30" s="3" customFormat="1" x14ac:dyDescent="0.3">
      <c r="A152" t="s">
        <v>501</v>
      </c>
      <c r="B152" s="12">
        <v>45512</v>
      </c>
      <c r="C152" s="5" t="s">
        <v>24</v>
      </c>
      <c r="D152">
        <v>994760386</v>
      </c>
      <c r="E152" t="s">
        <v>181</v>
      </c>
      <c r="F152" t="s">
        <v>109</v>
      </c>
      <c r="G152" s="6" t="s">
        <v>459</v>
      </c>
      <c r="H152" t="s">
        <v>64</v>
      </c>
      <c r="I152" s="8">
        <v>45467</v>
      </c>
      <c r="J152" s="8">
        <v>45471</v>
      </c>
      <c r="L152" t="s">
        <v>22</v>
      </c>
      <c r="M152">
        <v>596</v>
      </c>
      <c r="N152">
        <v>47.68</v>
      </c>
      <c r="O152">
        <v>45.76</v>
      </c>
      <c r="P152" s="4">
        <f t="shared" si="14"/>
        <v>1.7530310274232895E-3</v>
      </c>
      <c r="Q152" s="4">
        <f t="shared" si="15"/>
        <v>1.2741029507312467</v>
      </c>
      <c r="R152" s="4">
        <f t="shared" si="16"/>
        <v>2.5506601449008865E-2</v>
      </c>
      <c r="S152" s="4">
        <f t="shared" si="12"/>
        <v>44.460390447819741</v>
      </c>
      <c r="T152" s="4">
        <f t="shared" si="17"/>
        <v>4.3825775685582234E-2</v>
      </c>
      <c r="U152" s="4">
        <f t="shared" si="13"/>
        <v>44.416564672134157</v>
      </c>
      <c r="W152"/>
      <c r="X152"/>
      <c r="Y152"/>
      <c r="Z152"/>
      <c r="AA152"/>
      <c r="AB152"/>
      <c r="AC152"/>
      <c r="AD152"/>
    </row>
    <row r="153" spans="1:30" s="3" customFormat="1" x14ac:dyDescent="0.3">
      <c r="A153" t="s">
        <v>501</v>
      </c>
      <c r="B153" s="12">
        <v>45512</v>
      </c>
      <c r="C153" s="5" t="s">
        <v>24</v>
      </c>
      <c r="D153">
        <v>1001915193</v>
      </c>
      <c r="E153" t="s">
        <v>189</v>
      </c>
      <c r="F153" t="s">
        <v>306</v>
      </c>
      <c r="G153" s="6" t="s">
        <v>460</v>
      </c>
      <c r="H153" t="s">
        <v>498</v>
      </c>
      <c r="I153" s="8">
        <v>45470</v>
      </c>
      <c r="J153" s="8">
        <v>45471</v>
      </c>
      <c r="L153" t="s">
        <v>22</v>
      </c>
      <c r="M153">
        <v>647.82000000000005</v>
      </c>
      <c r="N153">
        <v>64.78</v>
      </c>
      <c r="O153">
        <v>62.18</v>
      </c>
      <c r="P153" s="4">
        <f t="shared" si="14"/>
        <v>2.3820688217915239E-3</v>
      </c>
      <c r="Q153" s="4">
        <f t="shared" si="15"/>
        <v>1.7312876196780795</v>
      </c>
      <c r="R153" s="4">
        <f t="shared" si="16"/>
        <v>3.4659101357066673E-2</v>
      </c>
      <c r="S153" s="4">
        <f t="shared" si="12"/>
        <v>60.414053278964857</v>
      </c>
      <c r="T153" s="4">
        <f t="shared" si="17"/>
        <v>5.9551720544788099E-2</v>
      </c>
      <c r="U153" s="4">
        <f t="shared" si="13"/>
        <v>60.354501558420068</v>
      </c>
      <c r="W153"/>
      <c r="X153"/>
      <c r="Y153"/>
      <c r="Z153"/>
      <c r="AA153"/>
      <c r="AB153"/>
      <c r="AC153"/>
      <c r="AD153"/>
    </row>
    <row r="154" spans="1:30" s="3" customFormat="1" x14ac:dyDescent="0.3">
      <c r="A154" t="s">
        <v>501</v>
      </c>
      <c r="B154" s="12">
        <v>45512</v>
      </c>
      <c r="C154" s="5" t="s">
        <v>24</v>
      </c>
      <c r="D154">
        <v>984271854</v>
      </c>
      <c r="E154" t="s">
        <v>90</v>
      </c>
      <c r="F154" t="s">
        <v>307</v>
      </c>
      <c r="G154" s="6" t="s">
        <v>461</v>
      </c>
      <c r="H154" t="s">
        <v>31</v>
      </c>
      <c r="I154" s="8">
        <v>45470</v>
      </c>
      <c r="J154" s="8">
        <v>45472</v>
      </c>
      <c r="L154" t="s">
        <v>21</v>
      </c>
      <c r="M154">
        <v>1096.4000000000001</v>
      </c>
      <c r="N154">
        <v>109.64</v>
      </c>
      <c r="O154">
        <v>108.84</v>
      </c>
      <c r="P154" s="4">
        <f t="shared" si="14"/>
        <v>4.1695781692471772E-3</v>
      </c>
      <c r="Q154" s="4">
        <f t="shared" si="15"/>
        <v>3.030449413408848</v>
      </c>
      <c r="R154" s="4">
        <f t="shared" si="16"/>
        <v>6.0667362362546433E-2</v>
      </c>
      <c r="S154" s="4">
        <f t="shared" si="12"/>
        <v>105.74888322422861</v>
      </c>
      <c r="T154" s="4">
        <f t="shared" si="17"/>
        <v>0.10423945423117943</v>
      </c>
      <c r="U154" s="4">
        <f t="shared" si="13"/>
        <v>105.64464376999743</v>
      </c>
      <c r="W154"/>
      <c r="X154"/>
      <c r="Y154"/>
      <c r="Z154"/>
      <c r="AA154"/>
      <c r="AB154"/>
      <c r="AC154"/>
      <c r="AD154"/>
    </row>
    <row r="155" spans="1:30" s="3" customFormat="1" x14ac:dyDescent="0.3">
      <c r="A155" t="s">
        <v>501</v>
      </c>
      <c r="B155" s="12">
        <v>45512</v>
      </c>
      <c r="C155" s="5" t="s">
        <v>24</v>
      </c>
      <c r="D155">
        <v>1002392865</v>
      </c>
      <c r="E155" t="s">
        <v>56</v>
      </c>
      <c r="F155" t="s">
        <v>308</v>
      </c>
      <c r="G155" s="6" t="s">
        <v>78</v>
      </c>
      <c r="H155" t="s">
        <v>67</v>
      </c>
      <c r="I155" s="8">
        <v>45465</v>
      </c>
      <c r="J155" s="8">
        <v>45472</v>
      </c>
      <c r="L155" t="s">
        <v>21</v>
      </c>
      <c r="M155">
        <v>10096.4</v>
      </c>
      <c r="N155">
        <v>1009.64</v>
      </c>
      <c r="O155">
        <v>993.09</v>
      </c>
      <c r="P155" s="4">
        <f t="shared" si="14"/>
        <v>3.8044527601044466E-2</v>
      </c>
      <c r="Q155" s="4">
        <f t="shared" si="15"/>
        <v>27.650762660439117</v>
      </c>
      <c r="R155" s="4">
        <f t="shared" si="16"/>
        <v>0.553547876595197</v>
      </c>
      <c r="S155" s="4">
        <f t="shared" si="12"/>
        <v>964.88568946296573</v>
      </c>
      <c r="T155" s="4">
        <f t="shared" si="17"/>
        <v>0.95111319002611161</v>
      </c>
      <c r="U155" s="4">
        <f t="shared" si="13"/>
        <v>963.93457627293958</v>
      </c>
      <c r="W155"/>
      <c r="X155"/>
      <c r="Y155"/>
      <c r="Z155"/>
      <c r="AA155"/>
      <c r="AB155"/>
      <c r="AC155"/>
      <c r="AD155"/>
    </row>
    <row r="156" spans="1:30" s="3" customFormat="1" x14ac:dyDescent="0.3">
      <c r="A156" t="s">
        <v>501</v>
      </c>
      <c r="B156" s="12">
        <v>45512</v>
      </c>
      <c r="C156" s="5" t="s">
        <v>24</v>
      </c>
      <c r="D156">
        <v>978000019</v>
      </c>
      <c r="E156" t="s">
        <v>49</v>
      </c>
      <c r="F156" t="s">
        <v>110</v>
      </c>
      <c r="G156" s="6" t="s">
        <v>462</v>
      </c>
      <c r="H156" t="s">
        <v>33</v>
      </c>
      <c r="I156" s="8">
        <v>45470</v>
      </c>
      <c r="J156" s="8">
        <v>45473</v>
      </c>
      <c r="L156" t="s">
        <v>21</v>
      </c>
      <c r="M156">
        <v>2613</v>
      </c>
      <c r="N156">
        <v>261.3</v>
      </c>
      <c r="O156">
        <v>256.60000000000002</v>
      </c>
      <c r="P156" s="4">
        <f t="shared" si="14"/>
        <v>9.8301521336716813E-3</v>
      </c>
      <c r="Q156" s="4">
        <f t="shared" si="15"/>
        <v>7.1445545707525779</v>
      </c>
      <c r="R156" s="4">
        <f t="shared" si="16"/>
        <v>0.14302871354492297</v>
      </c>
      <c r="S156" s="4">
        <f t="shared" si="12"/>
        <v>249.31241671570251</v>
      </c>
      <c r="T156" s="4">
        <f t="shared" si="17"/>
        <v>0.24575380334179203</v>
      </c>
      <c r="U156" s="4">
        <f t="shared" si="13"/>
        <v>249.06666291236073</v>
      </c>
      <c r="W156"/>
      <c r="X156"/>
      <c r="Y156"/>
      <c r="Z156"/>
      <c r="AA156"/>
      <c r="AB156"/>
      <c r="AC156"/>
      <c r="AD156"/>
    </row>
    <row r="157" spans="1:30" s="3" customFormat="1" x14ac:dyDescent="0.3">
      <c r="A157" t="s">
        <v>501</v>
      </c>
      <c r="B157" s="12">
        <v>45512</v>
      </c>
      <c r="C157" s="5" t="s">
        <v>24</v>
      </c>
      <c r="D157">
        <v>992758340</v>
      </c>
      <c r="E157" t="s">
        <v>191</v>
      </c>
      <c r="F157" t="s">
        <v>309</v>
      </c>
      <c r="G157" s="6" t="s">
        <v>463</v>
      </c>
      <c r="H157" t="s">
        <v>35</v>
      </c>
      <c r="I157" s="8">
        <v>45473</v>
      </c>
      <c r="J157" s="8">
        <v>45474</v>
      </c>
      <c r="L157" t="s">
        <v>22</v>
      </c>
      <c r="M157">
        <v>109</v>
      </c>
      <c r="N157">
        <v>10.9</v>
      </c>
      <c r="O157">
        <v>10.46</v>
      </c>
      <c r="P157" s="4">
        <f t="shared" si="14"/>
        <v>4.0071469726502646E-4</v>
      </c>
      <c r="Q157" s="4">
        <f t="shared" si="15"/>
        <v>0.29123944197222124</v>
      </c>
      <c r="R157" s="4">
        <f t="shared" si="16"/>
        <v>5.8303988452061356E-3</v>
      </c>
      <c r="S157" s="4">
        <f t="shared" si="12"/>
        <v>10.162930159182574</v>
      </c>
      <c r="T157" s="4">
        <f t="shared" si="17"/>
        <v>1.0017867431625662E-2</v>
      </c>
      <c r="U157" s="4">
        <f t="shared" si="13"/>
        <v>10.152912291750948</v>
      </c>
      <c r="W157"/>
      <c r="X157"/>
      <c r="Y157"/>
      <c r="Z157"/>
      <c r="AA157"/>
      <c r="AB157"/>
      <c r="AC157"/>
      <c r="AD157"/>
    </row>
    <row r="158" spans="1:30" s="3" customFormat="1" x14ac:dyDescent="0.3">
      <c r="A158" t="s">
        <v>501</v>
      </c>
      <c r="B158" s="12">
        <v>45512</v>
      </c>
      <c r="C158" s="5" t="s">
        <v>24</v>
      </c>
      <c r="D158">
        <v>995928256</v>
      </c>
      <c r="E158" t="s">
        <v>26</v>
      </c>
      <c r="F158" t="s">
        <v>310</v>
      </c>
      <c r="G158" s="6" t="s">
        <v>464</v>
      </c>
      <c r="H158" t="s">
        <v>45</v>
      </c>
      <c r="I158" s="8">
        <v>45470</v>
      </c>
      <c r="J158" s="8">
        <v>45474</v>
      </c>
      <c r="L158" t="s">
        <v>22</v>
      </c>
      <c r="M158">
        <v>2836</v>
      </c>
      <c r="N158">
        <v>283.60000000000002</v>
      </c>
      <c r="O158">
        <v>272.2</v>
      </c>
      <c r="P158" s="4">
        <f t="shared" si="14"/>
        <v>1.0427776347565983E-2</v>
      </c>
      <c r="Q158" s="4">
        <f t="shared" si="15"/>
        <v>7.5789078494109559</v>
      </c>
      <c r="R158" s="4">
        <f t="shared" si="16"/>
        <v>0.15172414585708505</v>
      </c>
      <c r="S158" s="4">
        <f t="shared" si="12"/>
        <v>264.46936800473196</v>
      </c>
      <c r="T158" s="4">
        <f t="shared" si="17"/>
        <v>0.26069440868914956</v>
      </c>
      <c r="U158" s="4">
        <f t="shared" si="13"/>
        <v>264.20867359604279</v>
      </c>
      <c r="W158"/>
      <c r="X158"/>
      <c r="Y158"/>
      <c r="Z158"/>
      <c r="AA158"/>
      <c r="AB158"/>
      <c r="AC158"/>
      <c r="AD158"/>
    </row>
    <row r="159" spans="1:30" s="3" customFormat="1" x14ac:dyDescent="0.3">
      <c r="A159" t="s">
        <v>501</v>
      </c>
      <c r="B159" s="12">
        <v>45512</v>
      </c>
      <c r="C159" s="5" t="s">
        <v>24</v>
      </c>
      <c r="D159">
        <v>991953703</v>
      </c>
      <c r="E159" t="s">
        <v>192</v>
      </c>
      <c r="F159" t="s">
        <v>311</v>
      </c>
      <c r="G159" s="6" t="s">
        <v>465</v>
      </c>
      <c r="H159" t="s">
        <v>31</v>
      </c>
      <c r="I159" s="8">
        <v>45474</v>
      </c>
      <c r="J159" s="8">
        <v>45475</v>
      </c>
      <c r="L159" t="s">
        <v>22</v>
      </c>
      <c r="M159">
        <v>590.98</v>
      </c>
      <c r="N159">
        <v>59.1</v>
      </c>
      <c r="O159">
        <v>56.73</v>
      </c>
      <c r="P159" s="4">
        <f t="shared" si="14"/>
        <v>2.1732834393733218E-3</v>
      </c>
      <c r="Q159" s="4">
        <f t="shared" si="15"/>
        <v>1.5795424037365302</v>
      </c>
      <c r="R159" s="4">
        <f t="shared" si="16"/>
        <v>3.1621274042881835E-2</v>
      </c>
      <c r="S159" s="4">
        <f t="shared" si="12"/>
        <v>55.118836322220581</v>
      </c>
      <c r="T159" s="4">
        <f t="shared" si="17"/>
        <v>5.4332085984333048E-2</v>
      </c>
      <c r="U159" s="4">
        <f t="shared" si="13"/>
        <v>55.064504236236246</v>
      </c>
      <c r="W159"/>
      <c r="X159"/>
      <c r="Y159"/>
      <c r="Z159"/>
      <c r="AA159"/>
      <c r="AB159"/>
      <c r="AC159"/>
      <c r="AD159"/>
    </row>
    <row r="160" spans="1:30" s="3" customFormat="1" x14ac:dyDescent="0.3">
      <c r="A160" t="s">
        <v>501</v>
      </c>
      <c r="B160" s="12">
        <v>45512</v>
      </c>
      <c r="C160" s="5" t="s">
        <v>24</v>
      </c>
      <c r="D160">
        <v>995560093</v>
      </c>
      <c r="E160" t="s">
        <v>47</v>
      </c>
      <c r="F160" t="s">
        <v>286</v>
      </c>
      <c r="G160" s="6" t="s">
        <v>466</v>
      </c>
      <c r="H160" t="s">
        <v>31</v>
      </c>
      <c r="I160" s="8">
        <v>45473</v>
      </c>
      <c r="J160" s="8">
        <v>45476</v>
      </c>
      <c r="L160" t="s">
        <v>21</v>
      </c>
      <c r="M160">
        <v>825.8</v>
      </c>
      <c r="N160">
        <v>82.58</v>
      </c>
      <c r="O160">
        <v>81.239999999999995</v>
      </c>
      <c r="P160" s="4">
        <f t="shared" si="14"/>
        <v>3.112243021588025E-3</v>
      </c>
      <c r="Q160" s="4">
        <f t="shared" si="15"/>
        <v>2.2619782280901766</v>
      </c>
      <c r="R160" s="4">
        <f t="shared" si="16"/>
        <v>4.5283135964105763E-2</v>
      </c>
      <c r="S160" s="4">
        <f t="shared" si="12"/>
        <v>78.932738635945711</v>
      </c>
      <c r="T160" s="4">
        <f t="shared" si="17"/>
        <v>7.780607553970062E-2</v>
      </c>
      <c r="U160" s="4">
        <f t="shared" si="13"/>
        <v>78.854932560406013</v>
      </c>
      <c r="W160"/>
      <c r="X160"/>
      <c r="Y160"/>
      <c r="Z160"/>
      <c r="AA160"/>
      <c r="AB160"/>
      <c r="AC160"/>
      <c r="AD160"/>
    </row>
    <row r="161" spans="1:30" s="3" customFormat="1" x14ac:dyDescent="0.3">
      <c r="A161" t="s">
        <v>501</v>
      </c>
      <c r="B161" s="12">
        <v>45512</v>
      </c>
      <c r="C161" s="5" t="s">
        <v>24</v>
      </c>
      <c r="D161">
        <v>995928257</v>
      </c>
      <c r="E161" t="s">
        <v>26</v>
      </c>
      <c r="F161" t="s">
        <v>94</v>
      </c>
      <c r="G161" s="6" t="s">
        <v>467</v>
      </c>
      <c r="H161" t="s">
        <v>45</v>
      </c>
      <c r="I161" s="8">
        <v>45474</v>
      </c>
      <c r="J161" s="8">
        <v>45476</v>
      </c>
      <c r="L161" t="s">
        <v>22</v>
      </c>
      <c r="M161">
        <v>1138</v>
      </c>
      <c r="N161">
        <v>113.8</v>
      </c>
      <c r="O161">
        <v>109.23</v>
      </c>
      <c r="P161" s="4">
        <f t="shared" si="14"/>
        <v>4.1845187745945351E-3</v>
      </c>
      <c r="Q161" s="4">
        <f t="shared" si="15"/>
        <v>3.041308245375308</v>
      </c>
      <c r="R161" s="4">
        <f t="shared" si="16"/>
        <v>6.0884748170350486E-2</v>
      </c>
      <c r="S161" s="4">
        <f t="shared" si="12"/>
        <v>106.12780700645435</v>
      </c>
      <c r="T161" s="4">
        <f t="shared" si="17"/>
        <v>0.10461296936486338</v>
      </c>
      <c r="U161" s="4">
        <f t="shared" si="13"/>
        <v>106.02319403708948</v>
      </c>
      <c r="W161"/>
      <c r="X161"/>
      <c r="Y161"/>
      <c r="Z161"/>
      <c r="AA161"/>
      <c r="AB161"/>
      <c r="AC161"/>
      <c r="AD161"/>
    </row>
    <row r="162" spans="1:30" s="3" customFormat="1" x14ac:dyDescent="0.3">
      <c r="A162" t="s">
        <v>501</v>
      </c>
      <c r="B162" s="12">
        <v>45512</v>
      </c>
      <c r="C162" s="5" t="s">
        <v>24</v>
      </c>
      <c r="D162">
        <v>996154005</v>
      </c>
      <c r="E162" t="s">
        <v>92</v>
      </c>
      <c r="F162" t="s">
        <v>312</v>
      </c>
      <c r="G162" s="6" t="s">
        <v>468</v>
      </c>
      <c r="H162" t="s">
        <v>29</v>
      </c>
      <c r="I162" s="8">
        <v>45474</v>
      </c>
      <c r="J162" s="8">
        <v>45478</v>
      </c>
      <c r="L162" t="s">
        <v>21</v>
      </c>
      <c r="M162">
        <v>1386.4</v>
      </c>
      <c r="N162">
        <v>138.63999999999999</v>
      </c>
      <c r="O162">
        <v>136.37</v>
      </c>
      <c r="P162" s="4">
        <f t="shared" si="14"/>
        <v>5.2242316697927007E-3</v>
      </c>
      <c r="Q162" s="4">
        <f t="shared" si="15"/>
        <v>3.7969715776053348</v>
      </c>
      <c r="R162" s="4">
        <f t="shared" si="16"/>
        <v>7.6012570795483791E-2</v>
      </c>
      <c r="S162" s="4">
        <f t="shared" si="12"/>
        <v>132.49701585159917</v>
      </c>
      <c r="T162" s="4">
        <f t="shared" si="17"/>
        <v>0.13060579174481751</v>
      </c>
      <c r="U162" s="4">
        <f t="shared" si="13"/>
        <v>132.36641005985436</v>
      </c>
      <c r="W162"/>
      <c r="X162"/>
      <c r="Y162"/>
      <c r="Z162"/>
      <c r="AA162"/>
      <c r="AB162"/>
      <c r="AC162"/>
      <c r="AD162"/>
    </row>
    <row r="163" spans="1:30" s="3" customFormat="1" x14ac:dyDescent="0.3">
      <c r="A163" t="s">
        <v>501</v>
      </c>
      <c r="B163" s="12">
        <v>45512</v>
      </c>
      <c r="C163" s="5" t="s">
        <v>24</v>
      </c>
      <c r="D163">
        <v>1001914756</v>
      </c>
      <c r="E163" t="s">
        <v>82</v>
      </c>
      <c r="F163" t="s">
        <v>313</v>
      </c>
      <c r="G163" s="6" t="s">
        <v>469</v>
      </c>
      <c r="H163" t="s">
        <v>87</v>
      </c>
      <c r="I163" s="8">
        <v>45477</v>
      </c>
      <c r="J163" s="8">
        <v>45478</v>
      </c>
      <c r="L163" t="s">
        <v>22</v>
      </c>
      <c r="M163">
        <v>135</v>
      </c>
      <c r="N163">
        <v>13.5</v>
      </c>
      <c r="O163">
        <v>12.96</v>
      </c>
      <c r="P163" s="4">
        <f t="shared" si="14"/>
        <v>4.9648780846603662E-4</v>
      </c>
      <c r="Q163" s="4">
        <f t="shared" si="15"/>
        <v>0.3608473391931154</v>
      </c>
      <c r="R163" s="4">
        <f t="shared" si="16"/>
        <v>7.2238976131808333E-3</v>
      </c>
      <c r="S163" s="4">
        <f t="shared" si="12"/>
        <v>12.591928763193705</v>
      </c>
      <c r="T163" s="4">
        <f t="shared" si="17"/>
        <v>1.2412195211650916E-2</v>
      </c>
      <c r="U163" s="4">
        <f t="shared" si="13"/>
        <v>12.579516567982054</v>
      </c>
      <c r="W163"/>
      <c r="X163"/>
      <c r="Y163"/>
      <c r="Z163"/>
      <c r="AA163"/>
      <c r="AB163"/>
      <c r="AC163"/>
      <c r="AD163"/>
    </row>
    <row r="164" spans="1:30" s="3" customFormat="1" x14ac:dyDescent="0.3">
      <c r="A164" t="s">
        <v>501</v>
      </c>
      <c r="B164" s="12">
        <v>45512</v>
      </c>
      <c r="C164" s="5" t="s">
        <v>24</v>
      </c>
      <c r="D164">
        <v>997808832</v>
      </c>
      <c r="E164" t="s">
        <v>193</v>
      </c>
      <c r="F164" t="s">
        <v>314</v>
      </c>
      <c r="G164" s="6" t="s">
        <v>470</v>
      </c>
      <c r="H164" t="s">
        <v>113</v>
      </c>
      <c r="I164" s="8">
        <v>45478</v>
      </c>
      <c r="J164" s="8">
        <v>45479</v>
      </c>
      <c r="L164" t="s">
        <v>22</v>
      </c>
      <c r="M164">
        <v>278</v>
      </c>
      <c r="N164">
        <v>22.24</v>
      </c>
      <c r="O164">
        <v>21.35</v>
      </c>
      <c r="P164" s="4">
        <f t="shared" si="14"/>
        <v>8.1790236965662661E-4</v>
      </c>
      <c r="Q164" s="4">
        <f t="shared" si="15"/>
        <v>0.5944514422664362</v>
      </c>
      <c r="R164" s="4">
        <f t="shared" si="16"/>
        <v>1.1900479478503917E-2</v>
      </c>
      <c r="S164" s="4">
        <f t="shared" si="12"/>
        <v>20.74364807825506</v>
      </c>
      <c r="T164" s="4">
        <f t="shared" si="17"/>
        <v>2.0447559241415666E-2</v>
      </c>
      <c r="U164" s="4">
        <f t="shared" si="13"/>
        <v>20.723200519013645</v>
      </c>
      <c r="W164"/>
      <c r="X164"/>
      <c r="Y164"/>
      <c r="Z164"/>
      <c r="AA164"/>
      <c r="AB164"/>
      <c r="AC164"/>
      <c r="AD164"/>
    </row>
    <row r="165" spans="1:30" s="3" customFormat="1" x14ac:dyDescent="0.3">
      <c r="A165" t="s">
        <v>501</v>
      </c>
      <c r="B165" s="12">
        <v>45512</v>
      </c>
      <c r="C165" s="5" t="s">
        <v>24</v>
      </c>
      <c r="D165">
        <v>997808833</v>
      </c>
      <c r="E165" t="s">
        <v>193</v>
      </c>
      <c r="F165" t="s">
        <v>315</v>
      </c>
      <c r="G165" s="6" t="s">
        <v>471</v>
      </c>
      <c r="H165" t="s">
        <v>113</v>
      </c>
      <c r="I165" s="8">
        <v>45478</v>
      </c>
      <c r="J165" s="8">
        <v>45479</v>
      </c>
      <c r="L165" t="s">
        <v>22</v>
      </c>
      <c r="M165">
        <v>296</v>
      </c>
      <c r="N165">
        <v>23.68</v>
      </c>
      <c r="O165">
        <v>22.73</v>
      </c>
      <c r="P165" s="4">
        <f t="shared" si="14"/>
        <v>8.7076912703958423E-4</v>
      </c>
      <c r="Q165" s="4">
        <f t="shared" si="15"/>
        <v>0.63287500153236975</v>
      </c>
      <c r="R165" s="4">
        <f t="shared" si="16"/>
        <v>1.2669690798425951E-2</v>
      </c>
      <c r="S165" s="4">
        <f t="shared" si="12"/>
        <v>22.084455307669206</v>
      </c>
      <c r="T165" s="4">
        <f t="shared" si="17"/>
        <v>2.1769228175989606E-2</v>
      </c>
      <c r="U165" s="4">
        <f t="shared" si="13"/>
        <v>22.062686079493215</v>
      </c>
      <c r="W165"/>
      <c r="X165"/>
      <c r="Y165"/>
      <c r="Z165"/>
      <c r="AA165"/>
      <c r="AB165"/>
      <c r="AC165"/>
      <c r="AD165"/>
    </row>
    <row r="166" spans="1:30" s="3" customFormat="1" x14ac:dyDescent="0.3">
      <c r="A166" t="s">
        <v>501</v>
      </c>
      <c r="B166" s="12">
        <v>45512</v>
      </c>
      <c r="C166" s="5" t="s">
        <v>24</v>
      </c>
      <c r="D166">
        <v>1001917205</v>
      </c>
      <c r="E166" t="s">
        <v>106</v>
      </c>
      <c r="F166" t="s">
        <v>316</v>
      </c>
      <c r="G166" s="6" t="s">
        <v>472</v>
      </c>
      <c r="H166" t="s">
        <v>29</v>
      </c>
      <c r="I166" s="8">
        <v>45474</v>
      </c>
      <c r="J166" s="8">
        <v>45479</v>
      </c>
      <c r="L166" t="s">
        <v>22</v>
      </c>
      <c r="M166">
        <v>2677.61</v>
      </c>
      <c r="N166">
        <v>267.77999999999997</v>
      </c>
      <c r="O166">
        <v>257.02</v>
      </c>
      <c r="P166" s="4">
        <f t="shared" si="14"/>
        <v>9.8462420163534497E-3</v>
      </c>
      <c r="Q166" s="4">
        <f t="shared" si="15"/>
        <v>7.1562486974856867</v>
      </c>
      <c r="R166" s="4">
        <f t="shared" si="16"/>
        <v>0.14326282133794269</v>
      </c>
      <c r="S166" s="4">
        <f t="shared" si="12"/>
        <v>249.72048848117635</v>
      </c>
      <c r="T166" s="4">
        <f t="shared" si="17"/>
        <v>0.24615605040883623</v>
      </c>
      <c r="U166" s="4">
        <f t="shared" si="13"/>
        <v>249.4743324307675</v>
      </c>
      <c r="W166"/>
      <c r="X166"/>
      <c r="Y166"/>
      <c r="Z166"/>
      <c r="AA166"/>
      <c r="AB166"/>
      <c r="AC166"/>
      <c r="AD166"/>
    </row>
    <row r="167" spans="1:30" s="3" customFormat="1" x14ac:dyDescent="0.3">
      <c r="A167" t="s">
        <v>501</v>
      </c>
      <c r="B167" s="12">
        <v>45512</v>
      </c>
      <c r="C167" s="5" t="s">
        <v>24</v>
      </c>
      <c r="D167">
        <v>1001917207</v>
      </c>
      <c r="E167" t="s">
        <v>106</v>
      </c>
      <c r="F167" t="s">
        <v>317</v>
      </c>
      <c r="G167" s="6" t="s">
        <v>473</v>
      </c>
      <c r="H167" t="s">
        <v>29</v>
      </c>
      <c r="I167" s="8">
        <v>45477</v>
      </c>
      <c r="J167" s="8">
        <v>45479</v>
      </c>
      <c r="L167" t="s">
        <v>22</v>
      </c>
      <c r="M167">
        <v>1810.28</v>
      </c>
      <c r="N167">
        <v>181.03</v>
      </c>
      <c r="O167">
        <v>173.75</v>
      </c>
      <c r="P167" s="4">
        <f t="shared" si="14"/>
        <v>6.6562312284702049E-3</v>
      </c>
      <c r="Q167" s="4">
        <f t="shared" si="15"/>
        <v>4.8377488568521443</v>
      </c>
      <c r="R167" s="4">
        <f t="shared" si="16"/>
        <v>9.6848164374241485E-2</v>
      </c>
      <c r="S167" s="4">
        <f t="shared" si="12"/>
        <v>168.81540297877359</v>
      </c>
      <c r="T167" s="4">
        <f t="shared" si="17"/>
        <v>0.16640578071175513</v>
      </c>
      <c r="U167" s="4">
        <f t="shared" si="13"/>
        <v>168.64899719806183</v>
      </c>
      <c r="W167"/>
      <c r="X167"/>
      <c r="Y167"/>
      <c r="Z167"/>
      <c r="AA167"/>
      <c r="AB167"/>
      <c r="AC167"/>
      <c r="AD167"/>
    </row>
    <row r="168" spans="1:30" s="3" customFormat="1" x14ac:dyDescent="0.3">
      <c r="B168"/>
      <c r="D168"/>
      <c r="E168"/>
      <c r="F168"/>
      <c r="G168"/>
      <c r="H168"/>
      <c r="I168" s="8"/>
      <c r="J168" s="8"/>
      <c r="L168"/>
      <c r="M168"/>
      <c r="N168"/>
      <c r="O168"/>
      <c r="P168" s="4"/>
      <c r="Q168" s="4"/>
      <c r="R168" s="4"/>
      <c r="S168" s="4"/>
      <c r="T168"/>
      <c r="U168"/>
      <c r="W168"/>
      <c r="X168"/>
      <c r="Y168"/>
      <c r="Z168"/>
      <c r="AA168"/>
      <c r="AB168"/>
      <c r="AC168"/>
      <c r="AD168"/>
    </row>
    <row r="169" spans="1:30" s="3" customFormat="1" x14ac:dyDescent="0.3">
      <c r="B169"/>
      <c r="D169"/>
      <c r="E169"/>
      <c r="F169"/>
      <c r="G169"/>
      <c r="H169"/>
      <c r="M169"/>
      <c r="N169"/>
      <c r="O169" s="7">
        <f>SUM(O4:O167)</f>
        <v>26103.360000000001</v>
      </c>
      <c r="P169"/>
      <c r="Q169"/>
      <c r="R169"/>
      <c r="S169" s="7">
        <f>SUM(S4:S167)</f>
        <v>25362.01000000002</v>
      </c>
      <c r="T169"/>
      <c r="U169"/>
      <c r="W169"/>
      <c r="X169"/>
      <c r="Y169"/>
      <c r="Z169"/>
      <c r="AA169"/>
      <c r="AB169"/>
      <c r="AC169"/>
      <c r="AD169"/>
    </row>
    <row r="171" spans="1:30" s="3" customFormat="1" x14ac:dyDescent="0.3">
      <c r="B171"/>
      <c r="D171"/>
      <c r="E171"/>
      <c r="F171"/>
      <c r="G171"/>
      <c r="H171"/>
      <c r="J171" s="9" t="s">
        <v>125</v>
      </c>
      <c r="M171"/>
      <c r="N171"/>
      <c r="O171" s="7">
        <f>+O169-SUM(R4:R167)</f>
        <v>26088.81</v>
      </c>
      <c r="P171"/>
      <c r="Q171"/>
      <c r="R171"/>
      <c r="S171"/>
      <c r="T171"/>
      <c r="U171"/>
      <c r="W171"/>
      <c r="X171"/>
      <c r="Y171"/>
      <c r="Z171"/>
      <c r="AA171"/>
      <c r="AB171"/>
      <c r="AC171"/>
      <c r="AD171"/>
    </row>
  </sheetData>
  <mergeCells count="2">
    <mergeCell ref="A1:AD1"/>
    <mergeCell ref="W2:X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ONYX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Coisffman</dc:creator>
  <cp:lastModifiedBy>u20161a654 (Cadena Ruiz, Jeffrey Estiven)</cp:lastModifiedBy>
  <cp:lastPrinted>2024-08-08T19:56:57Z</cp:lastPrinted>
  <dcterms:created xsi:type="dcterms:W3CDTF">2023-01-17T01:27:26Z</dcterms:created>
  <dcterms:modified xsi:type="dcterms:W3CDTF">2024-08-29T14:54:23Z</dcterms:modified>
</cp:coreProperties>
</file>