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eater/dev/workspace/jedimud/tintin-data/data/"/>
    </mc:Choice>
  </mc:AlternateContent>
  <xr:revisionPtr revIDLastSave="0" documentId="13_ncr:1_{FBDF2809-26E8-9747-AD31-ECDF459FA258}" xr6:coauthVersionLast="46" xr6:coauthVersionMax="46" xr10:uidLastSave="{00000000-0000-0000-0000-000000000000}"/>
  <bookViews>
    <workbookView xWindow="800" yWindow="460" windowWidth="28000" windowHeight="17540" activeTab="2" xr2:uid="{9BA58765-73F6-9442-A2CC-F4B7CA0866CB}"/>
  </bookViews>
  <sheets>
    <sheet name="item-wearables" sheetId="2" r:id="rId1"/>
    <sheet name="item-sac" sheetId="12" r:id="rId2"/>
    <sheet name="sac-count" sheetId="15" r:id="rId3"/>
    <sheet name="tsutey" sheetId="3" r:id="rId4"/>
    <sheet name="tsutey (2)" sheetId="9" r:id="rId5"/>
    <sheet name="neytiri" sheetId="5" r:id="rId6"/>
    <sheet name="neytiri (2)" sheetId="7" r:id="rId7"/>
  </sheets>
  <definedNames>
    <definedName name="_xlnm._FilterDatabase" localSheetId="0" hidden="1">'item-wearables'!$A$1:$AO$103</definedName>
    <definedName name="item_sac" localSheetId="1">'item-sac'!$A$1:$E$90</definedName>
    <definedName name="item_wearables" localSheetId="0">'item-wearables'!$A$1:$AN$138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5" l="1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2" i="15"/>
  <c r="D2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E5" i="3"/>
  <c r="G5" i="3"/>
  <c r="I5" i="3"/>
  <c r="K5" i="3"/>
  <c r="M5" i="3"/>
  <c r="O5" i="3"/>
  <c r="E6" i="3"/>
  <c r="G6" i="3"/>
  <c r="I6" i="3"/>
  <c r="K6" i="3"/>
  <c r="M6" i="3"/>
  <c r="O6" i="3"/>
  <c r="E7" i="3"/>
  <c r="G7" i="3"/>
  <c r="I7" i="3"/>
  <c r="K7" i="3"/>
  <c r="M7" i="3"/>
  <c r="O7" i="3"/>
  <c r="E8" i="3"/>
  <c r="G8" i="3"/>
  <c r="I8" i="3"/>
  <c r="K8" i="3"/>
  <c r="M8" i="3"/>
  <c r="O8" i="3"/>
  <c r="E9" i="3"/>
  <c r="G9" i="3"/>
  <c r="I9" i="3"/>
  <c r="K9" i="3"/>
  <c r="M9" i="3"/>
  <c r="O9" i="3"/>
  <c r="E10" i="3"/>
  <c r="G10" i="3"/>
  <c r="I10" i="3"/>
  <c r="K10" i="3"/>
  <c r="M10" i="3"/>
  <c r="O10" i="3"/>
  <c r="E11" i="3"/>
  <c r="G11" i="3"/>
  <c r="I11" i="3"/>
  <c r="K11" i="3"/>
  <c r="M11" i="3"/>
  <c r="O11" i="3"/>
  <c r="E12" i="3"/>
  <c r="G12" i="3"/>
  <c r="I12" i="3"/>
  <c r="K12" i="3"/>
  <c r="M12" i="3"/>
  <c r="O12" i="3"/>
  <c r="E13" i="3"/>
  <c r="G13" i="3"/>
  <c r="I13" i="3"/>
  <c r="K13" i="3"/>
  <c r="M13" i="3"/>
  <c r="O13" i="3"/>
  <c r="E14" i="3"/>
  <c r="G14" i="3"/>
  <c r="I14" i="3"/>
  <c r="K14" i="3"/>
  <c r="M14" i="3"/>
  <c r="O14" i="3"/>
  <c r="E15" i="3"/>
  <c r="G15" i="3"/>
  <c r="I15" i="3"/>
  <c r="K15" i="3"/>
  <c r="M15" i="3"/>
  <c r="O15" i="3"/>
  <c r="E16" i="3"/>
  <c r="G16" i="3"/>
  <c r="I16" i="3"/>
  <c r="K16" i="3"/>
  <c r="M16" i="3"/>
  <c r="O16" i="3"/>
  <c r="E17" i="3"/>
  <c r="G17" i="3"/>
  <c r="I17" i="3"/>
  <c r="K17" i="3"/>
  <c r="M17" i="3"/>
  <c r="O17" i="3"/>
  <c r="E18" i="3"/>
  <c r="G18" i="3"/>
  <c r="I18" i="3"/>
  <c r="K18" i="3"/>
  <c r="M18" i="3"/>
  <c r="O18" i="3"/>
  <c r="E19" i="3"/>
  <c r="G19" i="3"/>
  <c r="I19" i="3"/>
  <c r="K19" i="3"/>
  <c r="M19" i="3"/>
  <c r="O19" i="3"/>
  <c r="E20" i="3"/>
  <c r="G20" i="3"/>
  <c r="I20" i="3"/>
  <c r="K20" i="3"/>
  <c r="M20" i="3"/>
  <c r="O20" i="3"/>
  <c r="E21" i="3"/>
  <c r="G21" i="3"/>
  <c r="I21" i="3"/>
  <c r="K21" i="3"/>
  <c r="M21" i="3"/>
  <c r="O21" i="3"/>
  <c r="E22" i="3"/>
  <c r="G22" i="3"/>
  <c r="I22" i="3"/>
  <c r="K22" i="3"/>
  <c r="M22" i="3"/>
  <c r="O22" i="3"/>
  <c r="E10" i="9"/>
  <c r="G10" i="9"/>
  <c r="I10" i="9"/>
  <c r="K10" i="9"/>
  <c r="M10" i="9"/>
  <c r="O10" i="9"/>
  <c r="E11" i="9"/>
  <c r="G11" i="9"/>
  <c r="I11" i="9"/>
  <c r="K11" i="9"/>
  <c r="M11" i="9"/>
  <c r="O11" i="9"/>
  <c r="E12" i="9"/>
  <c r="G12" i="9"/>
  <c r="I12" i="9"/>
  <c r="K12" i="9"/>
  <c r="M12" i="9"/>
  <c r="O12" i="9"/>
  <c r="E13" i="9"/>
  <c r="G13" i="9"/>
  <c r="I13" i="9"/>
  <c r="K13" i="9"/>
  <c r="M13" i="9"/>
  <c r="O13" i="9"/>
  <c r="E14" i="9"/>
  <c r="G14" i="9"/>
  <c r="I14" i="9"/>
  <c r="K14" i="9"/>
  <c r="M14" i="9"/>
  <c r="O14" i="9"/>
  <c r="E15" i="9"/>
  <c r="G15" i="9"/>
  <c r="I15" i="9"/>
  <c r="K15" i="9"/>
  <c r="M15" i="9"/>
  <c r="O15" i="9"/>
  <c r="E16" i="9"/>
  <c r="G16" i="9"/>
  <c r="I16" i="9"/>
  <c r="K16" i="9"/>
  <c r="M16" i="9"/>
  <c r="O16" i="9"/>
  <c r="E17" i="9"/>
  <c r="G17" i="9"/>
  <c r="I17" i="9"/>
  <c r="K17" i="9"/>
  <c r="M17" i="9"/>
  <c r="O17" i="9"/>
  <c r="E18" i="9"/>
  <c r="G18" i="9"/>
  <c r="I18" i="9"/>
  <c r="K18" i="9"/>
  <c r="M18" i="9"/>
  <c r="O18" i="9"/>
  <c r="E19" i="9"/>
  <c r="G19" i="9"/>
  <c r="I19" i="9"/>
  <c r="K19" i="9"/>
  <c r="M19" i="9"/>
  <c r="O19" i="9"/>
  <c r="E20" i="9"/>
  <c r="G20" i="9"/>
  <c r="I20" i="9"/>
  <c r="K20" i="9"/>
  <c r="M20" i="9"/>
  <c r="O20" i="9"/>
  <c r="E21" i="9"/>
  <c r="G21" i="9"/>
  <c r="I21" i="9"/>
  <c r="K21" i="9"/>
  <c r="M21" i="9"/>
  <c r="O21" i="9"/>
  <c r="E22" i="9"/>
  <c r="G22" i="9"/>
  <c r="I22" i="9"/>
  <c r="K22" i="9"/>
  <c r="M22" i="9"/>
  <c r="O22" i="9"/>
  <c r="Z22" i="9"/>
  <c r="Y22" i="9"/>
  <c r="X22" i="9"/>
  <c r="W22" i="9"/>
  <c r="V22" i="9"/>
  <c r="U22" i="9"/>
  <c r="T22" i="9"/>
  <c r="S22" i="9"/>
  <c r="R22" i="9"/>
  <c r="Z21" i="9"/>
  <c r="Y21" i="9"/>
  <c r="X21" i="9"/>
  <c r="W21" i="9"/>
  <c r="V21" i="9"/>
  <c r="U21" i="9"/>
  <c r="T21" i="9"/>
  <c r="S21" i="9"/>
  <c r="R21" i="9"/>
  <c r="Z20" i="9"/>
  <c r="Y20" i="9"/>
  <c r="X20" i="9"/>
  <c r="W20" i="9"/>
  <c r="V20" i="9"/>
  <c r="U20" i="9"/>
  <c r="T20" i="9"/>
  <c r="S20" i="9"/>
  <c r="R20" i="9"/>
  <c r="Z19" i="9"/>
  <c r="Y19" i="9"/>
  <c r="X19" i="9"/>
  <c r="W19" i="9"/>
  <c r="V19" i="9"/>
  <c r="U19" i="9"/>
  <c r="T19" i="9"/>
  <c r="S19" i="9"/>
  <c r="R19" i="9"/>
  <c r="Z18" i="9"/>
  <c r="Y18" i="9"/>
  <c r="X18" i="9"/>
  <c r="W18" i="9"/>
  <c r="V18" i="9"/>
  <c r="U18" i="9"/>
  <c r="T18" i="9"/>
  <c r="S18" i="9"/>
  <c r="R18" i="9"/>
  <c r="Z17" i="9"/>
  <c r="Y17" i="9"/>
  <c r="X17" i="9"/>
  <c r="W17" i="9"/>
  <c r="V17" i="9"/>
  <c r="U17" i="9"/>
  <c r="T17" i="9"/>
  <c r="S17" i="9"/>
  <c r="R17" i="9"/>
  <c r="Z16" i="9"/>
  <c r="Y16" i="9"/>
  <c r="X16" i="9"/>
  <c r="W16" i="9"/>
  <c r="V16" i="9"/>
  <c r="U16" i="9"/>
  <c r="T16" i="9"/>
  <c r="S16" i="9"/>
  <c r="R16" i="9"/>
  <c r="Z15" i="9"/>
  <c r="Y15" i="9"/>
  <c r="X15" i="9"/>
  <c r="W15" i="9"/>
  <c r="V15" i="9"/>
  <c r="U15" i="9"/>
  <c r="T15" i="9"/>
  <c r="S15" i="9"/>
  <c r="R15" i="9"/>
  <c r="Z14" i="9"/>
  <c r="Y14" i="9"/>
  <c r="X14" i="9"/>
  <c r="W14" i="9"/>
  <c r="V14" i="9"/>
  <c r="U14" i="9"/>
  <c r="T14" i="9"/>
  <c r="S14" i="9"/>
  <c r="R14" i="9"/>
  <c r="Z13" i="9"/>
  <c r="Y13" i="9"/>
  <c r="X13" i="9"/>
  <c r="W13" i="9"/>
  <c r="V13" i="9"/>
  <c r="U13" i="9"/>
  <c r="T13" i="9"/>
  <c r="S13" i="9"/>
  <c r="R13" i="9"/>
  <c r="Z12" i="9"/>
  <c r="Y12" i="9"/>
  <c r="X12" i="9"/>
  <c r="W12" i="9"/>
  <c r="V12" i="9"/>
  <c r="U12" i="9"/>
  <c r="T12" i="9"/>
  <c r="S12" i="9"/>
  <c r="R12" i="9"/>
  <c r="Z11" i="9"/>
  <c r="Y11" i="9"/>
  <c r="X11" i="9"/>
  <c r="W11" i="9"/>
  <c r="V11" i="9"/>
  <c r="U11" i="9"/>
  <c r="T11" i="9"/>
  <c r="S11" i="9"/>
  <c r="R11" i="9"/>
  <c r="Z10" i="9"/>
  <c r="Y10" i="9"/>
  <c r="X10" i="9"/>
  <c r="W10" i="9"/>
  <c r="V10" i="9"/>
  <c r="Z9" i="9"/>
  <c r="Y9" i="9"/>
  <c r="X9" i="9"/>
  <c r="W9" i="9"/>
  <c r="V9" i="9"/>
  <c r="U9" i="9"/>
  <c r="T9" i="9"/>
  <c r="S9" i="9"/>
  <c r="R9" i="9"/>
  <c r="O9" i="9"/>
  <c r="M9" i="9"/>
  <c r="K9" i="9"/>
  <c r="I9" i="9"/>
  <c r="G9" i="9"/>
  <c r="E9" i="9"/>
  <c r="Z8" i="9"/>
  <c r="Y8" i="9"/>
  <c r="X8" i="9"/>
  <c r="W8" i="9"/>
  <c r="V8" i="9"/>
  <c r="U8" i="9"/>
  <c r="T8" i="9"/>
  <c r="S8" i="9"/>
  <c r="R8" i="9"/>
  <c r="O8" i="9"/>
  <c r="M8" i="9"/>
  <c r="K8" i="9"/>
  <c r="I8" i="9"/>
  <c r="G8" i="9"/>
  <c r="E8" i="9"/>
  <c r="Z7" i="9"/>
  <c r="Y7" i="9"/>
  <c r="X7" i="9"/>
  <c r="W7" i="9"/>
  <c r="V7" i="9"/>
  <c r="U7" i="9"/>
  <c r="T7" i="9"/>
  <c r="S7" i="9"/>
  <c r="R7" i="9"/>
  <c r="O7" i="9"/>
  <c r="M7" i="9"/>
  <c r="K7" i="9"/>
  <c r="I7" i="9"/>
  <c r="G7" i="9"/>
  <c r="E7" i="9"/>
  <c r="Z6" i="9"/>
  <c r="Y6" i="9"/>
  <c r="X6" i="9"/>
  <c r="W6" i="9"/>
  <c r="V6" i="9"/>
  <c r="U6" i="9"/>
  <c r="T6" i="9"/>
  <c r="S6" i="9"/>
  <c r="R6" i="9"/>
  <c r="O6" i="9"/>
  <c r="M6" i="9"/>
  <c r="K6" i="9"/>
  <c r="I6" i="9"/>
  <c r="G6" i="9"/>
  <c r="E6" i="9"/>
  <c r="Z5" i="9"/>
  <c r="Y5" i="9"/>
  <c r="X5" i="9"/>
  <c r="W5" i="9"/>
  <c r="V5" i="9"/>
  <c r="U5" i="9"/>
  <c r="T5" i="9"/>
  <c r="S5" i="9"/>
  <c r="R5" i="9"/>
  <c r="O5" i="9"/>
  <c r="M5" i="9"/>
  <c r="K5" i="9"/>
  <c r="I5" i="9"/>
  <c r="G5" i="9"/>
  <c r="E5" i="9"/>
  <c r="Z4" i="9"/>
  <c r="Y4" i="9"/>
  <c r="X4" i="9"/>
  <c r="W4" i="9"/>
  <c r="V4" i="9"/>
  <c r="U4" i="9"/>
  <c r="T4" i="9"/>
  <c r="S4" i="9"/>
  <c r="R4" i="9"/>
  <c r="O4" i="9"/>
  <c r="M4" i="9"/>
  <c r="K4" i="9"/>
  <c r="I4" i="9"/>
  <c r="G4" i="9"/>
  <c r="E4" i="9"/>
  <c r="Z3" i="9"/>
  <c r="Y3" i="9"/>
  <c r="X3" i="9"/>
  <c r="W3" i="9"/>
  <c r="V3" i="9"/>
  <c r="U3" i="9"/>
  <c r="U24" i="9" s="1"/>
  <c r="T3" i="9"/>
  <c r="T24" i="9" s="1"/>
  <c r="S3" i="9"/>
  <c r="R3" i="9"/>
  <c r="O3" i="9"/>
  <c r="M3" i="9"/>
  <c r="N3" i="9" s="1"/>
  <c r="K3" i="9"/>
  <c r="I3" i="9"/>
  <c r="J3" i="9" s="1"/>
  <c r="G3" i="9"/>
  <c r="E3" i="9"/>
  <c r="F3" i="9" s="1"/>
  <c r="P2" i="9"/>
  <c r="N2" i="9"/>
  <c r="L2" i="9"/>
  <c r="J2" i="9"/>
  <c r="H2" i="9"/>
  <c r="F2" i="9"/>
  <c r="H3" i="15" l="1"/>
  <c r="I3" i="15"/>
  <c r="H2" i="15"/>
  <c r="I2" i="15"/>
  <c r="Y24" i="9"/>
  <c r="P3" i="9"/>
  <c r="P4" i="9" s="1"/>
  <c r="P5" i="9" s="1"/>
  <c r="R24" i="9"/>
  <c r="Z24" i="9"/>
  <c r="S24" i="9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V24" i="9"/>
  <c r="W24" i="9"/>
  <c r="N4" i="9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X24" i="9"/>
  <c r="P6" i="9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O24" i="9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24" i="9" l="1"/>
  <c r="I24" i="9"/>
  <c r="G24" i="9"/>
  <c r="M24" i="9"/>
  <c r="K24" i="9"/>
  <c r="Z22" i="7" l="1"/>
  <c r="Y22" i="7"/>
  <c r="X22" i="7"/>
  <c r="W22" i="7"/>
  <c r="V22" i="7"/>
  <c r="U22" i="7"/>
  <c r="T22" i="7"/>
  <c r="S22" i="7"/>
  <c r="R22" i="7"/>
  <c r="O22" i="7"/>
  <c r="M22" i="7"/>
  <c r="K22" i="7"/>
  <c r="I22" i="7"/>
  <c r="G22" i="7"/>
  <c r="E22" i="7"/>
  <c r="Z21" i="7"/>
  <c r="Y21" i="7"/>
  <c r="X21" i="7"/>
  <c r="W21" i="7"/>
  <c r="V21" i="7"/>
  <c r="U21" i="7"/>
  <c r="T21" i="7"/>
  <c r="S21" i="7"/>
  <c r="R21" i="7"/>
  <c r="O21" i="7"/>
  <c r="M21" i="7"/>
  <c r="K21" i="7"/>
  <c r="I21" i="7"/>
  <c r="G21" i="7"/>
  <c r="E21" i="7"/>
  <c r="Z20" i="7"/>
  <c r="Y20" i="7"/>
  <c r="X20" i="7"/>
  <c r="W20" i="7"/>
  <c r="V20" i="7"/>
  <c r="U20" i="7"/>
  <c r="T20" i="7"/>
  <c r="S20" i="7"/>
  <c r="R20" i="7"/>
  <c r="O20" i="7"/>
  <c r="M20" i="7"/>
  <c r="K20" i="7"/>
  <c r="I20" i="7"/>
  <c r="G20" i="7"/>
  <c r="E20" i="7"/>
  <c r="Z19" i="7"/>
  <c r="Y19" i="7"/>
  <c r="X19" i="7"/>
  <c r="W19" i="7"/>
  <c r="V19" i="7"/>
  <c r="U19" i="7"/>
  <c r="T19" i="7"/>
  <c r="S19" i="7"/>
  <c r="R19" i="7"/>
  <c r="O19" i="7"/>
  <c r="M19" i="7"/>
  <c r="K19" i="7"/>
  <c r="I19" i="7"/>
  <c r="G19" i="7"/>
  <c r="E19" i="7"/>
  <c r="Z18" i="7"/>
  <c r="Y18" i="7"/>
  <c r="X18" i="7"/>
  <c r="W18" i="7"/>
  <c r="V18" i="7"/>
  <c r="U18" i="7"/>
  <c r="T18" i="7"/>
  <c r="S18" i="7"/>
  <c r="R18" i="7"/>
  <c r="O18" i="7"/>
  <c r="M18" i="7"/>
  <c r="K18" i="7"/>
  <c r="I18" i="7"/>
  <c r="G18" i="7"/>
  <c r="E18" i="7"/>
  <c r="Z17" i="7"/>
  <c r="Y17" i="7"/>
  <c r="X17" i="7"/>
  <c r="W17" i="7"/>
  <c r="V17" i="7"/>
  <c r="U17" i="7"/>
  <c r="T17" i="7"/>
  <c r="S17" i="7"/>
  <c r="R17" i="7"/>
  <c r="O17" i="7"/>
  <c r="M17" i="7"/>
  <c r="K17" i="7"/>
  <c r="I17" i="7"/>
  <c r="G17" i="7"/>
  <c r="E17" i="7"/>
  <c r="Z16" i="7"/>
  <c r="Y16" i="7"/>
  <c r="X16" i="7"/>
  <c r="W16" i="7"/>
  <c r="V16" i="7"/>
  <c r="U16" i="7"/>
  <c r="T16" i="7"/>
  <c r="S16" i="7"/>
  <c r="R16" i="7"/>
  <c r="O16" i="7"/>
  <c r="M16" i="7"/>
  <c r="K16" i="7"/>
  <c r="I16" i="7"/>
  <c r="G16" i="7"/>
  <c r="E16" i="7"/>
  <c r="Z15" i="7"/>
  <c r="Y15" i="7"/>
  <c r="X15" i="7"/>
  <c r="W15" i="7"/>
  <c r="V15" i="7"/>
  <c r="U15" i="7"/>
  <c r="T15" i="7"/>
  <c r="S15" i="7"/>
  <c r="R15" i="7"/>
  <c r="O15" i="7"/>
  <c r="M15" i="7"/>
  <c r="K15" i="7"/>
  <c r="I15" i="7"/>
  <c r="G15" i="7"/>
  <c r="E15" i="7"/>
  <c r="Z14" i="7"/>
  <c r="Y14" i="7"/>
  <c r="X14" i="7"/>
  <c r="W14" i="7"/>
  <c r="V14" i="7"/>
  <c r="U14" i="7"/>
  <c r="T14" i="7"/>
  <c r="S14" i="7"/>
  <c r="R14" i="7"/>
  <c r="O14" i="7"/>
  <c r="M14" i="7"/>
  <c r="K14" i="7"/>
  <c r="I14" i="7"/>
  <c r="G14" i="7"/>
  <c r="E14" i="7"/>
  <c r="Z13" i="7"/>
  <c r="Y13" i="7"/>
  <c r="X13" i="7"/>
  <c r="W13" i="7"/>
  <c r="V13" i="7"/>
  <c r="U13" i="7"/>
  <c r="T13" i="7"/>
  <c r="S13" i="7"/>
  <c r="R13" i="7"/>
  <c r="O13" i="7"/>
  <c r="M13" i="7"/>
  <c r="K13" i="7"/>
  <c r="I13" i="7"/>
  <c r="G13" i="7"/>
  <c r="E13" i="7"/>
  <c r="Z12" i="7"/>
  <c r="Y12" i="7"/>
  <c r="X12" i="7"/>
  <c r="W12" i="7"/>
  <c r="V12" i="7"/>
  <c r="U12" i="7"/>
  <c r="T12" i="7"/>
  <c r="S12" i="7"/>
  <c r="R12" i="7"/>
  <c r="O12" i="7"/>
  <c r="M12" i="7"/>
  <c r="K12" i="7"/>
  <c r="I12" i="7"/>
  <c r="G12" i="7"/>
  <c r="E12" i="7"/>
  <c r="Z11" i="7"/>
  <c r="Y11" i="7"/>
  <c r="X11" i="7"/>
  <c r="W11" i="7"/>
  <c r="V11" i="7"/>
  <c r="U11" i="7"/>
  <c r="T11" i="7"/>
  <c r="S11" i="7"/>
  <c r="R11" i="7"/>
  <c r="O11" i="7"/>
  <c r="M11" i="7"/>
  <c r="K11" i="7"/>
  <c r="I11" i="7"/>
  <c r="G11" i="7"/>
  <c r="E11" i="7"/>
  <c r="Z10" i="7"/>
  <c r="Y10" i="7"/>
  <c r="X10" i="7"/>
  <c r="W10" i="7"/>
  <c r="V10" i="7"/>
  <c r="U10" i="7"/>
  <c r="T10" i="7"/>
  <c r="S10" i="7"/>
  <c r="R10" i="7"/>
  <c r="O10" i="7"/>
  <c r="M10" i="7"/>
  <c r="K10" i="7"/>
  <c r="I10" i="7"/>
  <c r="G10" i="7"/>
  <c r="E10" i="7"/>
  <c r="Z9" i="7"/>
  <c r="Y9" i="7"/>
  <c r="X9" i="7"/>
  <c r="U9" i="7"/>
  <c r="T9" i="7"/>
  <c r="S9" i="7"/>
  <c r="R9" i="7"/>
  <c r="O9" i="7"/>
  <c r="M9" i="7"/>
  <c r="K9" i="7"/>
  <c r="I9" i="7"/>
  <c r="E9" i="7"/>
  <c r="Z8" i="7"/>
  <c r="Y8" i="7"/>
  <c r="X8" i="7"/>
  <c r="W8" i="7"/>
  <c r="V8" i="7"/>
  <c r="U8" i="7"/>
  <c r="T8" i="7"/>
  <c r="S8" i="7"/>
  <c r="R8" i="7"/>
  <c r="O8" i="7"/>
  <c r="M8" i="7"/>
  <c r="K8" i="7"/>
  <c r="I8" i="7"/>
  <c r="G8" i="7"/>
  <c r="E8" i="7"/>
  <c r="Z7" i="7"/>
  <c r="Y7" i="7"/>
  <c r="X7" i="7"/>
  <c r="W7" i="7"/>
  <c r="V7" i="7"/>
  <c r="U7" i="7"/>
  <c r="T7" i="7"/>
  <c r="S7" i="7"/>
  <c r="R7" i="7"/>
  <c r="O7" i="7"/>
  <c r="M7" i="7"/>
  <c r="K7" i="7"/>
  <c r="I7" i="7"/>
  <c r="G7" i="7"/>
  <c r="E7" i="7"/>
  <c r="Z6" i="7"/>
  <c r="Y6" i="7"/>
  <c r="X6" i="7"/>
  <c r="W6" i="7"/>
  <c r="V6" i="7"/>
  <c r="U6" i="7"/>
  <c r="T6" i="7"/>
  <c r="S6" i="7"/>
  <c r="R6" i="7"/>
  <c r="O6" i="7"/>
  <c r="M6" i="7"/>
  <c r="K6" i="7"/>
  <c r="I6" i="7"/>
  <c r="G6" i="7"/>
  <c r="E6" i="7"/>
  <c r="Z5" i="7"/>
  <c r="Y5" i="7"/>
  <c r="X5" i="7"/>
  <c r="W5" i="7"/>
  <c r="U5" i="7"/>
  <c r="T5" i="7"/>
  <c r="S5" i="7"/>
  <c r="R5" i="7"/>
  <c r="O5" i="7"/>
  <c r="M5" i="7"/>
  <c r="K5" i="7"/>
  <c r="I5" i="7"/>
  <c r="E5" i="7"/>
  <c r="Z4" i="7"/>
  <c r="Y4" i="7"/>
  <c r="X4" i="7"/>
  <c r="W4" i="7"/>
  <c r="U4" i="7"/>
  <c r="T4" i="7"/>
  <c r="S4" i="7"/>
  <c r="R4" i="7"/>
  <c r="O4" i="7"/>
  <c r="M4" i="7"/>
  <c r="K4" i="7"/>
  <c r="I4" i="7"/>
  <c r="E4" i="7"/>
  <c r="Z3" i="7"/>
  <c r="Y3" i="7"/>
  <c r="X3" i="7"/>
  <c r="W3" i="7"/>
  <c r="V3" i="7"/>
  <c r="U3" i="7"/>
  <c r="T3" i="7"/>
  <c r="S3" i="7"/>
  <c r="R3" i="7"/>
  <c r="O3" i="7"/>
  <c r="P3" i="7" s="1"/>
  <c r="M3" i="7"/>
  <c r="K3" i="7"/>
  <c r="L3" i="7" s="1"/>
  <c r="I3" i="7"/>
  <c r="J3" i="7" s="1"/>
  <c r="G3" i="7"/>
  <c r="E3" i="7"/>
  <c r="F3" i="7" s="1"/>
  <c r="P2" i="7"/>
  <c r="N2" i="7"/>
  <c r="L2" i="7"/>
  <c r="J2" i="7"/>
  <c r="H2" i="7"/>
  <c r="F2" i="7"/>
  <c r="Z22" i="3"/>
  <c r="Y22" i="3"/>
  <c r="X22" i="3"/>
  <c r="W22" i="3"/>
  <c r="V22" i="3"/>
  <c r="U22" i="3"/>
  <c r="T22" i="3"/>
  <c r="S22" i="3"/>
  <c r="R22" i="3"/>
  <c r="Z21" i="3"/>
  <c r="Y21" i="3"/>
  <c r="X21" i="3"/>
  <c r="W21" i="3"/>
  <c r="V21" i="3"/>
  <c r="U21" i="3"/>
  <c r="T21" i="3"/>
  <c r="S21" i="3"/>
  <c r="R21" i="3"/>
  <c r="Z20" i="3"/>
  <c r="Y20" i="3"/>
  <c r="X20" i="3"/>
  <c r="W20" i="3"/>
  <c r="V20" i="3"/>
  <c r="U20" i="3"/>
  <c r="T20" i="3"/>
  <c r="S20" i="3"/>
  <c r="R20" i="3"/>
  <c r="Z19" i="3"/>
  <c r="Y19" i="3"/>
  <c r="X19" i="3"/>
  <c r="W19" i="3"/>
  <c r="V19" i="3"/>
  <c r="U19" i="3"/>
  <c r="T19" i="3"/>
  <c r="S19" i="3"/>
  <c r="R19" i="3"/>
  <c r="Z18" i="3"/>
  <c r="Y18" i="3"/>
  <c r="X18" i="3"/>
  <c r="W18" i="3"/>
  <c r="V18" i="3"/>
  <c r="U18" i="3"/>
  <c r="T18" i="3"/>
  <c r="S18" i="3"/>
  <c r="R18" i="3"/>
  <c r="Z17" i="3"/>
  <c r="Y17" i="3"/>
  <c r="X17" i="3"/>
  <c r="W17" i="3"/>
  <c r="V17" i="3"/>
  <c r="U17" i="3"/>
  <c r="T17" i="3"/>
  <c r="S17" i="3"/>
  <c r="R17" i="3"/>
  <c r="Z16" i="3"/>
  <c r="Y16" i="3"/>
  <c r="X16" i="3"/>
  <c r="W16" i="3"/>
  <c r="V16" i="3"/>
  <c r="U16" i="3"/>
  <c r="T16" i="3"/>
  <c r="S16" i="3"/>
  <c r="R16" i="3"/>
  <c r="Z15" i="3"/>
  <c r="Y15" i="3"/>
  <c r="X15" i="3"/>
  <c r="W15" i="3"/>
  <c r="V15" i="3"/>
  <c r="U15" i="3"/>
  <c r="T15" i="3"/>
  <c r="S15" i="3"/>
  <c r="R15" i="3"/>
  <c r="Z14" i="3"/>
  <c r="Y14" i="3"/>
  <c r="X14" i="3"/>
  <c r="W14" i="3"/>
  <c r="V14" i="3"/>
  <c r="U14" i="3"/>
  <c r="T14" i="3"/>
  <c r="S14" i="3"/>
  <c r="R14" i="3"/>
  <c r="Z13" i="3"/>
  <c r="Y13" i="3"/>
  <c r="X13" i="3"/>
  <c r="W13" i="3"/>
  <c r="V13" i="3"/>
  <c r="U13" i="3"/>
  <c r="T13" i="3"/>
  <c r="S13" i="3"/>
  <c r="R13" i="3"/>
  <c r="Z12" i="3"/>
  <c r="Y12" i="3"/>
  <c r="X12" i="3"/>
  <c r="W12" i="3"/>
  <c r="V12" i="3"/>
  <c r="U12" i="3"/>
  <c r="T12" i="3"/>
  <c r="S12" i="3"/>
  <c r="R12" i="3"/>
  <c r="Z11" i="3"/>
  <c r="Y11" i="3"/>
  <c r="X11" i="3"/>
  <c r="W11" i="3"/>
  <c r="V11" i="3"/>
  <c r="U11" i="3"/>
  <c r="T11" i="3"/>
  <c r="S11" i="3"/>
  <c r="R11" i="3"/>
  <c r="Z10" i="3"/>
  <c r="Y10" i="3"/>
  <c r="X10" i="3"/>
  <c r="W10" i="3"/>
  <c r="V10" i="3"/>
  <c r="Z9" i="3"/>
  <c r="Y9" i="3"/>
  <c r="X9" i="3"/>
  <c r="W9" i="3"/>
  <c r="V9" i="3"/>
  <c r="U9" i="3"/>
  <c r="T9" i="3"/>
  <c r="S9" i="3"/>
  <c r="R9" i="3"/>
  <c r="Z8" i="3"/>
  <c r="Y8" i="3"/>
  <c r="X8" i="3"/>
  <c r="W8" i="3"/>
  <c r="V8" i="3"/>
  <c r="U8" i="3"/>
  <c r="T8" i="3"/>
  <c r="S8" i="3"/>
  <c r="R8" i="3"/>
  <c r="Z7" i="3"/>
  <c r="Y7" i="3"/>
  <c r="X7" i="3"/>
  <c r="W7" i="3"/>
  <c r="V7" i="3"/>
  <c r="U7" i="3"/>
  <c r="T7" i="3"/>
  <c r="S7" i="3"/>
  <c r="R7" i="3"/>
  <c r="Z6" i="3"/>
  <c r="Y6" i="3"/>
  <c r="X6" i="3"/>
  <c r="W6" i="3"/>
  <c r="V6" i="3"/>
  <c r="U6" i="3"/>
  <c r="T6" i="3"/>
  <c r="S6" i="3"/>
  <c r="R6" i="3"/>
  <c r="Z5" i="3"/>
  <c r="Y5" i="3"/>
  <c r="X5" i="3"/>
  <c r="W5" i="3"/>
  <c r="V5" i="3"/>
  <c r="U5" i="3"/>
  <c r="T5" i="3"/>
  <c r="S5" i="3"/>
  <c r="R5" i="3"/>
  <c r="Z4" i="3"/>
  <c r="Y4" i="3"/>
  <c r="X4" i="3"/>
  <c r="W4" i="3"/>
  <c r="V4" i="3"/>
  <c r="U4" i="3"/>
  <c r="T4" i="3"/>
  <c r="S4" i="3"/>
  <c r="R4" i="3"/>
  <c r="O4" i="3"/>
  <c r="M4" i="3"/>
  <c r="K4" i="3"/>
  <c r="I4" i="3"/>
  <c r="G4" i="3"/>
  <c r="E4" i="3"/>
  <c r="Z3" i="3"/>
  <c r="Y3" i="3"/>
  <c r="X3" i="3"/>
  <c r="W3" i="3"/>
  <c r="V3" i="3"/>
  <c r="U3" i="3"/>
  <c r="T3" i="3"/>
  <c r="S3" i="3"/>
  <c r="R3" i="3"/>
  <c r="O3" i="3"/>
  <c r="M3" i="3"/>
  <c r="K3" i="3"/>
  <c r="I3" i="3"/>
  <c r="G3" i="3"/>
  <c r="E3" i="3"/>
  <c r="P2" i="3"/>
  <c r="N2" i="3"/>
  <c r="L2" i="3"/>
  <c r="J2" i="3"/>
  <c r="H2" i="3"/>
  <c r="F2" i="3"/>
  <c r="G3" i="5"/>
  <c r="H3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K6" i="5"/>
  <c r="K7" i="5"/>
  <c r="K8" i="5"/>
  <c r="K9" i="5"/>
  <c r="K10" i="5"/>
  <c r="K11" i="5"/>
  <c r="K12" i="5"/>
  <c r="K13" i="5"/>
  <c r="Z22" i="5"/>
  <c r="Y22" i="5"/>
  <c r="X22" i="5"/>
  <c r="W22" i="5"/>
  <c r="V22" i="5"/>
  <c r="U22" i="5"/>
  <c r="T22" i="5"/>
  <c r="S22" i="5"/>
  <c r="Z21" i="5"/>
  <c r="Y21" i="5"/>
  <c r="X21" i="5"/>
  <c r="W21" i="5"/>
  <c r="V21" i="5"/>
  <c r="U21" i="5"/>
  <c r="T21" i="5"/>
  <c r="S21" i="5"/>
  <c r="Z20" i="5"/>
  <c r="Y20" i="5"/>
  <c r="X20" i="5"/>
  <c r="W20" i="5"/>
  <c r="V20" i="5"/>
  <c r="U20" i="5"/>
  <c r="T20" i="5"/>
  <c r="S20" i="5"/>
  <c r="Z19" i="5"/>
  <c r="Y19" i="5"/>
  <c r="X19" i="5"/>
  <c r="W19" i="5"/>
  <c r="V19" i="5"/>
  <c r="U19" i="5"/>
  <c r="T19" i="5"/>
  <c r="S19" i="5"/>
  <c r="Z18" i="5"/>
  <c r="Y18" i="5"/>
  <c r="X18" i="5"/>
  <c r="W18" i="5"/>
  <c r="V18" i="5"/>
  <c r="U18" i="5"/>
  <c r="T18" i="5"/>
  <c r="S18" i="5"/>
  <c r="Z17" i="5"/>
  <c r="Y17" i="5"/>
  <c r="X17" i="5"/>
  <c r="W17" i="5"/>
  <c r="V17" i="5"/>
  <c r="U17" i="5"/>
  <c r="T17" i="5"/>
  <c r="S17" i="5"/>
  <c r="Z16" i="5"/>
  <c r="Y16" i="5"/>
  <c r="X16" i="5"/>
  <c r="W16" i="5"/>
  <c r="V16" i="5"/>
  <c r="U16" i="5"/>
  <c r="T16" i="5"/>
  <c r="S16" i="5"/>
  <c r="Z15" i="5"/>
  <c r="Y15" i="5"/>
  <c r="X15" i="5"/>
  <c r="W15" i="5"/>
  <c r="V15" i="5"/>
  <c r="U15" i="5"/>
  <c r="T15" i="5"/>
  <c r="S15" i="5"/>
  <c r="Z14" i="5"/>
  <c r="Y14" i="5"/>
  <c r="X14" i="5"/>
  <c r="W14" i="5"/>
  <c r="V14" i="5"/>
  <c r="U14" i="5"/>
  <c r="T14" i="5"/>
  <c r="S14" i="5"/>
  <c r="Z13" i="5"/>
  <c r="Y13" i="5"/>
  <c r="X13" i="5"/>
  <c r="W13" i="5"/>
  <c r="V13" i="5"/>
  <c r="U13" i="5"/>
  <c r="T13" i="5"/>
  <c r="S13" i="5"/>
  <c r="Z12" i="5"/>
  <c r="Y12" i="5"/>
  <c r="X12" i="5"/>
  <c r="W12" i="5"/>
  <c r="V12" i="5"/>
  <c r="U12" i="5"/>
  <c r="T12" i="5"/>
  <c r="S12" i="5"/>
  <c r="Z11" i="5"/>
  <c r="Y11" i="5"/>
  <c r="X11" i="5"/>
  <c r="W11" i="5"/>
  <c r="V11" i="5"/>
  <c r="U11" i="5"/>
  <c r="T11" i="5"/>
  <c r="S11" i="5"/>
  <c r="Z10" i="5"/>
  <c r="Y10" i="5"/>
  <c r="X10" i="5"/>
  <c r="W10" i="5"/>
  <c r="V10" i="5"/>
  <c r="U10" i="5"/>
  <c r="T10" i="5"/>
  <c r="S10" i="5"/>
  <c r="Z9" i="5"/>
  <c r="Y9" i="5"/>
  <c r="X9" i="5"/>
  <c r="W9" i="5"/>
  <c r="V9" i="5"/>
  <c r="U9" i="5"/>
  <c r="T9" i="5"/>
  <c r="S9" i="5"/>
  <c r="Z8" i="5"/>
  <c r="Y8" i="5"/>
  <c r="X8" i="5"/>
  <c r="W8" i="5"/>
  <c r="V8" i="5"/>
  <c r="U8" i="5"/>
  <c r="T8" i="5"/>
  <c r="S8" i="5"/>
  <c r="Z7" i="5"/>
  <c r="Y7" i="5"/>
  <c r="X7" i="5"/>
  <c r="W7" i="5"/>
  <c r="V7" i="5"/>
  <c r="U7" i="5"/>
  <c r="T7" i="5"/>
  <c r="S7" i="5"/>
  <c r="Z6" i="5"/>
  <c r="Y6" i="5"/>
  <c r="X6" i="5"/>
  <c r="W6" i="5"/>
  <c r="V6" i="5"/>
  <c r="U6" i="5"/>
  <c r="T6" i="5"/>
  <c r="S6" i="5"/>
  <c r="Z5" i="5"/>
  <c r="Y5" i="5"/>
  <c r="X5" i="5"/>
  <c r="W5" i="5"/>
  <c r="V5" i="5"/>
  <c r="U5" i="5"/>
  <c r="T5" i="5"/>
  <c r="S5" i="5"/>
  <c r="Z4" i="5"/>
  <c r="Y4" i="5"/>
  <c r="X4" i="5"/>
  <c r="W4" i="5"/>
  <c r="V4" i="5"/>
  <c r="U4" i="5"/>
  <c r="T4" i="5"/>
  <c r="S4" i="5"/>
  <c r="Z3" i="5"/>
  <c r="Y3" i="5"/>
  <c r="X3" i="5"/>
  <c r="W3" i="5"/>
  <c r="V3" i="5"/>
  <c r="U3" i="5"/>
  <c r="T3" i="5"/>
  <c r="S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P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3" i="5" s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3" i="5" s="1"/>
  <c r="G22" i="5"/>
  <c r="K22" i="5"/>
  <c r="K21" i="5"/>
  <c r="K20" i="5"/>
  <c r="K19" i="5"/>
  <c r="K18" i="5"/>
  <c r="K17" i="5"/>
  <c r="K16" i="5"/>
  <c r="K15" i="5"/>
  <c r="K14" i="5"/>
  <c r="K5" i="5"/>
  <c r="K4" i="5"/>
  <c r="K3" i="5"/>
  <c r="L3" i="5" s="1"/>
  <c r="E22" i="5"/>
  <c r="P2" i="5"/>
  <c r="N2" i="5"/>
  <c r="L2" i="5"/>
  <c r="J2" i="5"/>
  <c r="H2" i="5"/>
  <c r="F2" i="5"/>
  <c r="P3" i="3" l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T24" i="7"/>
  <c r="S24" i="3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M24" i="7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G24" i="7" s="1"/>
  <c r="V24" i="7"/>
  <c r="X24" i="7"/>
  <c r="Y24" i="7"/>
  <c r="Z24" i="7"/>
  <c r="X24" i="3"/>
  <c r="S24" i="7"/>
  <c r="U24" i="7"/>
  <c r="T24" i="3"/>
  <c r="W24" i="7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O24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I24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E24" i="7" s="1"/>
  <c r="R24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K24" i="7" s="1"/>
  <c r="Y24" i="3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R24" i="3"/>
  <c r="Z24" i="3"/>
  <c r="U24" i="3"/>
  <c r="V24" i="3"/>
  <c r="W24" i="3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K24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M24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I24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O24" i="5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P4" i="3"/>
  <c r="S24" i="5"/>
  <c r="Z24" i="5"/>
  <c r="X24" i="5"/>
  <c r="T24" i="5"/>
  <c r="U24" i="5"/>
  <c r="W24" i="5"/>
  <c r="R24" i="5"/>
  <c r="Y24" i="5"/>
  <c r="V24" i="5"/>
  <c r="P5" i="3" l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O24" i="3" s="1"/>
  <c r="I24" i="3"/>
  <c r="E24" i="3"/>
  <c r="G24" i="3"/>
  <c r="K24" i="3"/>
  <c r="M24" i="3"/>
  <c r="G24" i="5"/>
  <c r="E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3B67E-9819-2C40-9155-956B497FD810}" name="item-sac" type="6" refreshedVersion="6" background="1" saveData="1">
    <textPr codePage="10000" sourceFile="/Users/zteater/dev/workspace/jedimud/tintin-data/data/item-sac.csv" comma="1">
      <textFields count="6">
        <textField/>
        <textField/>
        <textField/>
        <textField/>
        <textField/>
        <textField/>
      </textFields>
    </textPr>
  </connection>
  <connection id="2" xr16:uid="{9C57F055-196A-C949-A651-4F708F9B60CC}" name="item-wearables" type="6" refreshedVersion="6" background="1" refreshOnLoad="1" saveData="1">
    <textPr prompt="0" sourceFile="/Users/zteater/dev/workspace/jedimud/tintin-data/data/item-wearables.csv" tab="0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<sst xmlns="http://schemas.openxmlformats.org/spreadsheetml/2006/main" count="2287" uniqueCount="235">
  <si>
    <t>Name</t>
  </si>
  <si>
    <t>Slot</t>
  </si>
  <si>
    <t>Hold</t>
  </si>
  <si>
    <t>Min</t>
  </si>
  <si>
    <t>Max</t>
  </si>
  <si>
    <t>G</t>
  </si>
  <si>
    <t>N</t>
  </si>
  <si>
    <t>E</t>
  </si>
  <si>
    <t>m</t>
  </si>
  <si>
    <t>c</t>
  </si>
  <si>
    <t>t</t>
  </si>
  <si>
    <t>w</t>
  </si>
  <si>
    <t>p</t>
  </si>
  <si>
    <t>a</t>
  </si>
  <si>
    <t>n</t>
  </si>
  <si>
    <t>j</t>
  </si>
  <si>
    <t>s</t>
  </si>
  <si>
    <t>r</t>
  </si>
  <si>
    <t>b</t>
  </si>
  <si>
    <t>STR</t>
  </si>
  <si>
    <t>INT</t>
  </si>
  <si>
    <t>WIS</t>
  </si>
  <si>
    <t>DEX</t>
  </si>
  <si>
    <t>CON</t>
  </si>
  <si>
    <t>CHA</t>
  </si>
  <si>
    <t>DAMR</t>
  </si>
  <si>
    <t>HITR</t>
  </si>
  <si>
    <t>HP</t>
  </si>
  <si>
    <t>HP_R</t>
  </si>
  <si>
    <t>MN</t>
  </si>
  <si>
    <t>MN_R</t>
  </si>
  <si>
    <t>MV</t>
  </si>
  <si>
    <t>MV_R</t>
  </si>
  <si>
    <t>the Sceptre of Might</t>
  </si>
  <si>
    <t>LIGHT</t>
  </si>
  <si>
    <t>X</t>
  </si>
  <si>
    <t>Light</t>
  </si>
  <si>
    <t>FINGER</t>
  </si>
  <si>
    <t>NECK</t>
  </si>
  <si>
    <t>BODY</t>
  </si>
  <si>
    <t>HEAD</t>
  </si>
  <si>
    <t>FACE</t>
  </si>
  <si>
    <t>EARS</t>
  </si>
  <si>
    <t>LEGS</t>
  </si>
  <si>
    <t>FEET</t>
  </si>
  <si>
    <t>HANDS</t>
  </si>
  <si>
    <t>ARMS</t>
  </si>
  <si>
    <t>SHIELD</t>
  </si>
  <si>
    <t>ABOUT</t>
  </si>
  <si>
    <t>WAIST</t>
  </si>
  <si>
    <t>WRIST</t>
  </si>
  <si>
    <t>WIELD</t>
  </si>
  <si>
    <t>HELD</t>
  </si>
  <si>
    <t>AC</t>
  </si>
  <si>
    <t>a Hover Board</t>
  </si>
  <si>
    <t>Feet</t>
  </si>
  <si>
    <t>a red wyvern scale bracelet</t>
  </si>
  <si>
    <t>Wrist</t>
  </si>
  <si>
    <t>About Body</t>
  </si>
  <si>
    <t>Arms</t>
  </si>
  <si>
    <t>Ring</t>
  </si>
  <si>
    <t>a ring of the guardian</t>
  </si>
  <si>
    <t>Head</t>
  </si>
  <si>
    <t>Legs</t>
  </si>
  <si>
    <t>On Body</t>
  </si>
  <si>
    <t>Neck</t>
  </si>
  <si>
    <t>Hands</t>
  </si>
  <si>
    <t>Waist</t>
  </si>
  <si>
    <t>an old leather belt</t>
  </si>
  <si>
    <t>a tightly-woven bracelet of silky auburn hair</t>
  </si>
  <si>
    <t>Wield</t>
  </si>
  <si>
    <t>a leather band watch</t>
  </si>
  <si>
    <t>a ring of yellowish bone</t>
  </si>
  <si>
    <t>a damp black robe</t>
  </si>
  <si>
    <t>an iron crown</t>
  </si>
  <si>
    <t>Shield</t>
  </si>
  <si>
    <t>a large round shield</t>
  </si>
  <si>
    <t>a wizard's hat</t>
  </si>
  <si>
    <t>an ornately crafted gold wedding ring</t>
  </si>
  <si>
    <t>an embroidered fine silk shirt</t>
  </si>
  <si>
    <t>a pair of bracers</t>
  </si>
  <si>
    <t>a noble's longsword</t>
  </si>
  <si>
    <t>a small helmet</t>
  </si>
  <si>
    <t>a small bright green hat</t>
  </si>
  <si>
    <t>a snake headed whip</t>
  </si>
  <si>
    <t>opal ring</t>
  </si>
  <si>
    <t>opal bracelet</t>
  </si>
  <si>
    <t>a pair of strange boots</t>
  </si>
  <si>
    <t>metallic shield</t>
  </si>
  <si>
    <t>galactic claymore</t>
  </si>
  <si>
    <t>a polished steel shield</t>
  </si>
  <si>
    <t>a blackened iron kite shield</t>
  </si>
  <si>
    <t>dwarven gloves</t>
  </si>
  <si>
    <t>a tarnished emerald ring</t>
  </si>
  <si>
    <t>a sacrificial bone kris</t>
  </si>
  <si>
    <t>your memoir</t>
  </si>
  <si>
    <t>Brass Claws</t>
  </si>
  <si>
    <t>War Helmet</t>
  </si>
  <si>
    <t>Bracelet of Disease</t>
  </si>
  <si>
    <t>Robe of Prophecy</t>
  </si>
  <si>
    <t>a Mark IV Phaser Rifle</t>
  </si>
  <si>
    <t>a pair of onyx memorial stones</t>
  </si>
  <si>
    <t>a Prismatic Jewel</t>
  </si>
  <si>
    <t>a combat jumpsuit</t>
  </si>
  <si>
    <t>a glittering diamond ring</t>
  </si>
  <si>
    <t>an amulet of stasis</t>
  </si>
  <si>
    <t>a triple helical gold bracelet</t>
  </si>
  <si>
    <t>the Sapphire Shield</t>
  </si>
  <si>
    <t>leather sleeves</t>
  </si>
  <si>
    <t>a pair of scaly gloves</t>
  </si>
  <si>
    <t>shimmering sandals</t>
  </si>
  <si>
    <t>mystical silk leggings</t>
  </si>
  <si>
    <t>a pair of golden soleae</t>
  </si>
  <si>
    <t>McGriff's bat</t>
  </si>
  <si>
    <t>a Bardic Ring</t>
  </si>
  <si>
    <t>a golden ring</t>
  </si>
  <si>
    <t>Dragon Claws</t>
  </si>
  <si>
    <t>a kabuto</t>
  </si>
  <si>
    <t>a red loincloth</t>
  </si>
  <si>
    <t>a worn dagger</t>
  </si>
  <si>
    <t>black tunic</t>
  </si>
  <si>
    <t>high heels</t>
  </si>
  <si>
    <t>a small ruby ring</t>
  </si>
  <si>
    <t>a red silk armband</t>
  </si>
  <si>
    <t>ninja hand claws</t>
  </si>
  <si>
    <t>a wooden Dynasty shield</t>
  </si>
  <si>
    <t>a white prayer robe</t>
  </si>
  <si>
    <t>a silvery cloak</t>
  </si>
  <si>
    <t>dwarven plate mail</t>
  </si>
  <si>
    <t>a wicked knife</t>
  </si>
  <si>
    <t>a slingshot</t>
  </si>
  <si>
    <t>Bevgul</t>
  </si>
  <si>
    <t>the Crystal Sword</t>
  </si>
  <si>
    <t>an immense bastard sword</t>
  </si>
  <si>
    <t>a pike</t>
  </si>
  <si>
    <t>a sturdy axe</t>
  </si>
  <si>
    <t>a tarnished brass ring</t>
  </si>
  <si>
    <t>a purple heart medallion</t>
  </si>
  <si>
    <t>a suit of gleaming silver platemail</t>
  </si>
  <si>
    <t>Greaves of Valour</t>
  </si>
  <si>
    <t>the Titanic Hooves of Taurus</t>
  </si>
  <si>
    <t>the Titanic Arm plates of Hercules</t>
  </si>
  <si>
    <t>a tower shield</t>
  </si>
  <si>
    <t>a rainbow-colored feather boa</t>
  </si>
  <si>
    <t>a heavy golden bracer set with topaz</t>
  </si>
  <si>
    <t>Giant Golden Sword</t>
  </si>
  <si>
    <t>a Thalosian War Axe</t>
  </si>
  <si>
    <t>a laurel crown</t>
  </si>
  <si>
    <t>a Huge Plastic Mustache</t>
  </si>
  <si>
    <t>a Bloodsoaked Ribbon</t>
  </si>
  <si>
    <t>a fountain pen</t>
  </si>
  <si>
    <t>a human skin shield</t>
  </si>
  <si>
    <t>a pair of Mohican boots</t>
  </si>
  <si>
    <t>a pair of flesh arm greaves</t>
  </si>
  <si>
    <t>a pair of flesh boots</t>
  </si>
  <si>
    <t>a worn black robe</t>
  </si>
  <si>
    <t>a yellow and green ring</t>
  </si>
  <si>
    <t>animal hide armor</t>
  </si>
  <si>
    <t>the Great Dipper of the Skies</t>
  </si>
  <si>
    <t>the Ring of Dignity</t>
  </si>
  <si>
    <t>the Sting of Scorpio</t>
  </si>
  <si>
    <t>the Titanic Belt of Orion</t>
  </si>
  <si>
    <t>the Titanic Bracelet of Virgo</t>
  </si>
  <si>
    <t>the Titanic Horns of Capricorn</t>
  </si>
  <si>
    <t>the Titanic Mask of Gemini</t>
  </si>
  <si>
    <t>the Titanic Scale of Libra</t>
  </si>
  <si>
    <t>the Titanic Shell of Cancer</t>
  </si>
  <si>
    <t>the Titanic Skin of Leo</t>
  </si>
  <si>
    <t>the Titanic Tail of Pisces</t>
  </si>
  <si>
    <t>Base Rates</t>
  </si>
  <si>
    <t>Remorts</t>
  </si>
  <si>
    <t>Face</t>
  </si>
  <si>
    <t>Effective Rates</t>
  </si>
  <si>
    <t>ring</t>
  </si>
  <si>
    <t>shield</t>
  </si>
  <si>
    <t>about</t>
  </si>
  <si>
    <t>waist</t>
  </si>
  <si>
    <t>weapon</t>
  </si>
  <si>
    <t>flimsy shield 1int, sanctuary</t>
  </si>
  <si>
    <t>head</t>
  </si>
  <si>
    <t>key to the gates, 2 int weapon</t>
  </si>
  <si>
    <t>runed stafff 2int, 2 wis</t>
  </si>
  <si>
    <t>hakim rings, 2 int, 15 mana</t>
  </si>
  <si>
    <t>golden crown, 1dam 15 mana</t>
  </si>
  <si>
    <t>golden crown, 1 dam, 15 mana</t>
  </si>
  <si>
    <t>cha watch</t>
  </si>
  <si>
    <t>gcrown</t>
  </si>
  <si>
    <t>hakim ring</t>
  </si>
  <si>
    <t>diadem</t>
  </si>
  <si>
    <t>boe</t>
  </si>
  <si>
    <t>moh</t>
  </si>
  <si>
    <t>white leahther dress</t>
  </si>
  <si>
    <t>sleeves of woven starlight?</t>
  </si>
  <si>
    <t>flimsy shield?</t>
  </si>
  <si>
    <t xml:space="preserve"> </t>
  </si>
  <si>
    <t>some iron sleeves</t>
  </si>
  <si>
    <t>a mahout's loincloth</t>
  </si>
  <si>
    <t>a black silk robe</t>
  </si>
  <si>
    <t>a blazing black dagger</t>
  </si>
  <si>
    <t>a dark green cloak</t>
  </si>
  <si>
    <t>a garnet-set leather shield</t>
  </si>
  <si>
    <t>a leather belt</t>
  </si>
  <si>
    <t>a loaf of cram</t>
  </si>
  <si>
    <t>a mahout's studded leather gauntlets</t>
  </si>
  <si>
    <t>a pair of iron boots</t>
  </si>
  <si>
    <t>a pair of iron gauntlets</t>
  </si>
  <si>
    <t>a pearly white stone</t>
  </si>
  <si>
    <t>a pink stone</t>
  </si>
  <si>
    <t>a ringmail vest</t>
  </si>
  <si>
    <t>a robe of imperial purple</t>
  </si>
  <si>
    <t>a sailor's cap</t>
  </si>
  <si>
    <t>a scavenger's stick</t>
  </si>
  <si>
    <t>a set of iron leggings</t>
  </si>
  <si>
    <t>a shield</t>
  </si>
  <si>
    <t>a spyglass</t>
  </si>
  <si>
    <t>a sturdy iron shield</t>
  </si>
  <si>
    <t>a thin leather bracelet</t>
  </si>
  <si>
    <t>a two-handed sword</t>
  </si>
  <si>
    <t>a vibrant purple stone</t>
  </si>
  <si>
    <t>a walking stick</t>
  </si>
  <si>
    <t>an astrolabe</t>
  </si>
  <si>
    <t>an iron girth</t>
  </si>
  <si>
    <t>an iron helm</t>
  </si>
  <si>
    <t>sturdy boots</t>
  </si>
  <si>
    <t>the Crocodile's Tear</t>
  </si>
  <si>
    <t>the Icon of Atrii</t>
  </si>
  <si>
    <t>Limited</t>
  </si>
  <si>
    <t>Sac</t>
  </si>
  <si>
    <t>a Teardrop Pendant</t>
  </si>
  <si>
    <t>a demon-faced talisman</t>
  </si>
  <si>
    <t>the Chanting Necklace</t>
  </si>
  <si>
    <t>the amulet</t>
  </si>
  <si>
    <t>Emerald Stone</t>
  </si>
  <si>
    <t>a black staff</t>
  </si>
  <si>
    <t>Merlin's Mage Bracers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</si>
</sst>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D0CEC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/>
    <xf numFmtId="0" fontId="2" fillId="3" borderId="0" xfId="0" applyFont="1" applyFill="1"/>
    <xf numFmtId="0" fontId="2" fillId="3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3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1" fillId="2" borderId="0" xfId="0" applyFont="1" applyFill="1" applyBorder="1" applyAlignment="1">
      <alignment horizontal="left"/>
    </xf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center"/>
    </xf>
    <xf numFmtId="1" fontId="0" fillId="3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-wearables" refreshOnLoad="1" connectionId="2" xr16:uid="{6EC4A669-9219-934A-B9B0-2A857C1154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-sac" connectionId="1" xr16:uid="{AF024632-C3E5-F244-8916-010C8DA17DE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71CE-3455-F24D-A7F5-E3AE596E69DD}">
  <dimension ref="A1:AO138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6" x14ac:dyDescent="0.2"/>
  <cols>
    <col min="1" max="1" width="37.83203125" style="5" bestFit="1" customWidth="1"/>
    <col min="2" max="2" width="0.83203125" style="6" customWidth="1"/>
    <col min="3" max="3" width="10.5" style="5" bestFit="1" customWidth="1"/>
    <col min="4" max="4" width="5" style="3" bestFit="1" customWidth="1"/>
    <col min="5" max="5" width="0.83203125" style="6" customWidth="1"/>
    <col min="6" max="6" width="4.33203125" style="3" bestFit="1" customWidth="1"/>
    <col min="7" max="7" width="4.83203125" style="3" bestFit="1" customWidth="1"/>
    <col min="8" max="8" width="0.83203125" style="6" customWidth="1"/>
    <col min="9" max="10" width="2.5" style="3" bestFit="1" customWidth="1"/>
    <col min="11" max="11" width="2.1640625" style="3" bestFit="1" customWidth="1"/>
    <col min="12" max="12" width="0.83203125" style="6" customWidth="1"/>
    <col min="13" max="13" width="2.83203125" style="3" bestFit="1" customWidth="1"/>
    <col min="14" max="14" width="2.1640625" style="7" bestFit="1" customWidth="1"/>
    <col min="15" max="15" width="2.1640625" style="3" bestFit="1" customWidth="1"/>
    <col min="16" max="16" width="2.6640625" style="7" bestFit="1" customWidth="1"/>
    <col min="17" max="17" width="2.1640625" style="3" bestFit="1" customWidth="1"/>
    <col min="18" max="18" width="2.1640625" style="7" bestFit="1" customWidth="1"/>
    <col min="19" max="19" width="2.1640625" style="3" bestFit="1" customWidth="1"/>
    <col min="20" max="20" width="2.1640625" style="7" bestFit="1" customWidth="1"/>
    <col min="21" max="21" width="2.1640625" style="3" bestFit="1" customWidth="1"/>
    <col min="22" max="22" width="2.1640625" style="7" bestFit="1" customWidth="1"/>
    <col min="23" max="23" width="2.1640625" style="3" bestFit="1" customWidth="1"/>
    <col min="24" max="24" width="0.83203125" style="6" customWidth="1"/>
    <col min="25" max="25" width="4.33203125" style="3" bestFit="1" customWidth="1"/>
    <col min="26" max="26" width="4" style="7" bestFit="1" customWidth="1"/>
    <col min="27" max="27" width="4.5" style="3" bestFit="1" customWidth="1"/>
    <col min="28" max="28" width="4.6640625" style="7" bestFit="1" customWidth="1"/>
    <col min="29" max="29" width="4.83203125" style="3" bestFit="1" customWidth="1"/>
    <col min="30" max="30" width="4.6640625" style="7" bestFit="1" customWidth="1"/>
    <col min="31" max="31" width="0.83203125" style="6" customWidth="1"/>
    <col min="32" max="32" width="6.5" style="3" bestFit="1" customWidth="1"/>
    <col min="33" max="33" width="5.1640625" style="7" bestFit="1" customWidth="1"/>
    <col min="34" max="34" width="3.83203125" style="3" bestFit="1" customWidth="1"/>
    <col min="35" max="35" width="5.6640625" style="7" bestFit="1" customWidth="1"/>
    <col min="36" max="36" width="4.1640625" style="3" bestFit="1" customWidth="1"/>
    <col min="37" max="37" width="6.33203125" style="7" bestFit="1" customWidth="1"/>
    <col min="38" max="38" width="4" style="3" bestFit="1" customWidth="1"/>
    <col min="39" max="39" width="6.1640625" style="7" bestFit="1" customWidth="1"/>
    <col min="40" max="40" width="3.33203125" style="3" bestFit="1" customWidth="1"/>
    <col min="41" max="41" width="0.83203125" style="6" customWidth="1"/>
    <col min="42" max="16384" width="10.83203125" style="2"/>
  </cols>
  <sheetData>
    <row r="1" spans="1:41" s="1" customFormat="1" x14ac:dyDescent="0.2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L1" s="4"/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/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/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53</v>
      </c>
      <c r="AO1" s="4"/>
    </row>
    <row r="2" spans="1:41" x14ac:dyDescent="0.2">
      <c r="A2" s="5" t="s">
        <v>131</v>
      </c>
      <c r="C2" s="5" t="s">
        <v>70</v>
      </c>
      <c r="F2" s="3">
        <v>0</v>
      </c>
      <c r="I2" s="3" t="s">
        <v>35</v>
      </c>
      <c r="J2" s="3" t="s">
        <v>35</v>
      </c>
      <c r="K2" s="3" t="s">
        <v>35</v>
      </c>
      <c r="R2" s="7" t="s">
        <v>35</v>
      </c>
      <c r="S2" s="3" t="s">
        <v>35</v>
      </c>
      <c r="AF2" s="3">
        <v>2</v>
      </c>
    </row>
    <row r="3" spans="1:41" x14ac:dyDescent="0.2">
      <c r="A3" s="5" t="s">
        <v>98</v>
      </c>
      <c r="C3" s="5" t="s">
        <v>57</v>
      </c>
      <c r="F3" s="3">
        <v>12</v>
      </c>
      <c r="I3" s="3" t="s">
        <v>35</v>
      </c>
      <c r="J3" s="3" t="s">
        <v>35</v>
      </c>
      <c r="K3" s="3" t="s">
        <v>35</v>
      </c>
      <c r="M3" s="3" t="s">
        <v>35</v>
      </c>
      <c r="N3" s="7" t="s">
        <v>35</v>
      </c>
      <c r="Q3" s="3" t="s">
        <v>35</v>
      </c>
      <c r="R3" s="7" t="s">
        <v>35</v>
      </c>
      <c r="S3" s="3" t="s">
        <v>35</v>
      </c>
      <c r="T3" s="7" t="s">
        <v>35</v>
      </c>
      <c r="U3" s="3" t="s">
        <v>35</v>
      </c>
      <c r="V3" s="7" t="s">
        <v>35</v>
      </c>
      <c r="W3" s="3" t="s">
        <v>35</v>
      </c>
      <c r="AG3" s="7">
        <v>1</v>
      </c>
      <c r="AJ3" s="3">
        <v>8</v>
      </c>
    </row>
    <row r="4" spans="1:41" x14ac:dyDescent="0.2">
      <c r="A4" s="5" t="s">
        <v>96</v>
      </c>
      <c r="C4" s="5" t="s">
        <v>66</v>
      </c>
      <c r="F4" s="3">
        <v>5</v>
      </c>
      <c r="I4" s="3" t="s">
        <v>35</v>
      </c>
      <c r="J4" s="3" t="s">
        <v>35</v>
      </c>
      <c r="K4" s="3" t="s">
        <v>35</v>
      </c>
      <c r="M4" s="3" t="s">
        <v>35</v>
      </c>
      <c r="N4" s="7" t="s">
        <v>35</v>
      </c>
      <c r="O4" s="3" t="s">
        <v>35</v>
      </c>
      <c r="P4" s="7" t="s">
        <v>35</v>
      </c>
      <c r="Q4" s="3" t="s">
        <v>35</v>
      </c>
      <c r="R4" s="7" t="s">
        <v>35</v>
      </c>
      <c r="S4" s="3" t="s">
        <v>35</v>
      </c>
      <c r="T4" s="7" t="s">
        <v>35</v>
      </c>
      <c r="U4" s="3" t="s">
        <v>35</v>
      </c>
      <c r="V4" s="7" t="s">
        <v>35</v>
      </c>
      <c r="W4" s="3" t="s">
        <v>35</v>
      </c>
      <c r="AF4" s="3">
        <v>1</v>
      </c>
      <c r="AN4" s="3">
        <v>5</v>
      </c>
    </row>
    <row r="5" spans="1:41" x14ac:dyDescent="0.2">
      <c r="A5" s="5" t="s">
        <v>116</v>
      </c>
      <c r="C5" s="5" t="s">
        <v>66</v>
      </c>
      <c r="F5" s="3">
        <v>15</v>
      </c>
      <c r="I5" s="3" t="s">
        <v>35</v>
      </c>
      <c r="J5" s="3" t="s">
        <v>35</v>
      </c>
      <c r="P5" s="7" t="s">
        <v>35</v>
      </c>
      <c r="Q5" s="3" t="s">
        <v>35</v>
      </c>
      <c r="R5" s="7" t="s">
        <v>35</v>
      </c>
      <c r="S5" s="3" t="s">
        <v>35</v>
      </c>
      <c r="T5" s="7" t="s">
        <v>35</v>
      </c>
      <c r="U5" s="3" t="s">
        <v>35</v>
      </c>
      <c r="AB5" s="7">
        <v>-1</v>
      </c>
      <c r="AF5" s="3">
        <v>2</v>
      </c>
      <c r="AN5" s="3">
        <v>6</v>
      </c>
    </row>
    <row r="6" spans="1:41" x14ac:dyDescent="0.2">
      <c r="A6" s="5" t="s">
        <v>232</v>
      </c>
      <c r="D6" s="3" t="s">
        <v>2</v>
      </c>
      <c r="F6" s="3">
        <v>10</v>
      </c>
      <c r="I6" s="3" t="s">
        <v>35</v>
      </c>
      <c r="J6" s="3" t="s">
        <v>35</v>
      </c>
      <c r="K6" s="3" t="s">
        <v>35</v>
      </c>
      <c r="M6" s="3" t="s">
        <v>35</v>
      </c>
      <c r="N6" s="7" t="s">
        <v>35</v>
      </c>
      <c r="O6" s="3" t="s">
        <v>35</v>
      </c>
      <c r="P6" s="7" t="s">
        <v>35</v>
      </c>
      <c r="Q6" s="3" t="s">
        <v>35</v>
      </c>
      <c r="R6" s="7" t="s">
        <v>35</v>
      </c>
      <c r="S6" s="3" t="s">
        <v>35</v>
      </c>
      <c r="T6" s="7" t="s">
        <v>35</v>
      </c>
      <c r="U6" s="3" t="s">
        <v>35</v>
      </c>
      <c r="V6" s="7" t="s">
        <v>35</v>
      </c>
      <c r="W6" s="3" t="s">
        <v>35</v>
      </c>
      <c r="AH6" s="3">
        <v>15</v>
      </c>
    </row>
    <row r="7" spans="1:41" x14ac:dyDescent="0.2">
      <c r="A7" s="5" t="s">
        <v>145</v>
      </c>
      <c r="C7" s="5" t="s">
        <v>70</v>
      </c>
      <c r="D7" s="3" t="s">
        <v>2</v>
      </c>
      <c r="F7" s="3">
        <v>12</v>
      </c>
      <c r="I7" s="3" t="s">
        <v>35</v>
      </c>
      <c r="J7" s="3" t="s">
        <v>35</v>
      </c>
      <c r="P7" s="7" t="s">
        <v>35</v>
      </c>
      <c r="Q7" s="3" t="s">
        <v>35</v>
      </c>
      <c r="Y7" s="3">
        <v>2</v>
      </c>
      <c r="AF7" s="3">
        <v>3</v>
      </c>
    </row>
    <row r="8" spans="1:41" x14ac:dyDescent="0.2">
      <c r="A8" s="5" t="s">
        <v>139</v>
      </c>
      <c r="C8" s="5" t="s">
        <v>63</v>
      </c>
      <c r="F8" s="3">
        <v>16</v>
      </c>
      <c r="I8" s="3" t="s">
        <v>35</v>
      </c>
      <c r="K8" s="3" t="s">
        <v>35</v>
      </c>
      <c r="O8" s="3" t="s">
        <v>35</v>
      </c>
      <c r="P8" s="7" t="s">
        <v>35</v>
      </c>
      <c r="Q8" s="3" t="s">
        <v>35</v>
      </c>
      <c r="R8" s="7" t="s">
        <v>35</v>
      </c>
      <c r="S8" s="3" t="s">
        <v>35</v>
      </c>
      <c r="T8" s="7" t="s">
        <v>35</v>
      </c>
      <c r="U8" s="3" t="s">
        <v>35</v>
      </c>
      <c r="Z8" s="7">
        <v>-3</v>
      </c>
      <c r="AF8" s="3">
        <v>1</v>
      </c>
      <c r="AN8" s="3">
        <v>14</v>
      </c>
    </row>
    <row r="9" spans="1:41" x14ac:dyDescent="0.2">
      <c r="A9" s="5" t="s">
        <v>113</v>
      </c>
      <c r="C9" s="5" t="s">
        <v>70</v>
      </c>
      <c r="F9" s="3">
        <v>15</v>
      </c>
      <c r="I9" s="3" t="s">
        <v>35</v>
      </c>
      <c r="N9" s="7" t="s">
        <v>35</v>
      </c>
      <c r="AF9" s="3">
        <v>3</v>
      </c>
      <c r="AG9" s="7">
        <v>3</v>
      </c>
    </row>
    <row r="10" spans="1:41" x14ac:dyDescent="0.2">
      <c r="A10" s="5" t="s">
        <v>99</v>
      </c>
      <c r="C10" s="5" t="s">
        <v>58</v>
      </c>
      <c r="F10" s="3">
        <v>14</v>
      </c>
      <c r="I10" s="3" t="s">
        <v>35</v>
      </c>
      <c r="K10" s="3" t="s">
        <v>35</v>
      </c>
      <c r="M10" s="3" t="s">
        <v>35</v>
      </c>
      <c r="N10" s="7" t="s">
        <v>35</v>
      </c>
      <c r="Q10" s="3" t="s">
        <v>35</v>
      </c>
      <c r="R10" s="7" t="s">
        <v>35</v>
      </c>
      <c r="T10" s="7" t="s">
        <v>35</v>
      </c>
      <c r="AA10" s="3">
        <v>1</v>
      </c>
      <c r="AJ10" s="3">
        <v>10</v>
      </c>
    </row>
    <row r="11" spans="1:41" x14ac:dyDescent="0.2">
      <c r="A11" s="5" t="s">
        <v>97</v>
      </c>
      <c r="C11" s="5" t="s">
        <v>62</v>
      </c>
      <c r="F11" s="3">
        <v>10</v>
      </c>
      <c r="I11" s="3" t="s">
        <v>35</v>
      </c>
      <c r="J11" s="3" t="s">
        <v>35</v>
      </c>
      <c r="K11" s="3" t="s">
        <v>35</v>
      </c>
      <c r="P11" s="7" t="s">
        <v>35</v>
      </c>
      <c r="Q11" s="3" t="s">
        <v>35</v>
      </c>
      <c r="R11" s="7" t="s">
        <v>35</v>
      </c>
      <c r="V11" s="7" t="s">
        <v>35</v>
      </c>
      <c r="AH11" s="3">
        <v>10</v>
      </c>
      <c r="AI11" s="7">
        <v>5</v>
      </c>
      <c r="AN11" s="3">
        <v>10</v>
      </c>
    </row>
    <row r="12" spans="1:41" x14ac:dyDescent="0.2">
      <c r="A12" s="5" t="s">
        <v>114</v>
      </c>
      <c r="C12" s="5" t="s">
        <v>60</v>
      </c>
      <c r="F12" s="3">
        <v>0</v>
      </c>
      <c r="I12" s="3" t="s">
        <v>35</v>
      </c>
      <c r="J12" s="3" t="s">
        <v>35</v>
      </c>
      <c r="K12" s="3" t="s">
        <v>35</v>
      </c>
      <c r="W12" s="3" t="s">
        <v>35</v>
      </c>
      <c r="AF12" s="3">
        <v>1</v>
      </c>
      <c r="AG12" s="7">
        <v>1</v>
      </c>
      <c r="AN12" s="3">
        <v>2</v>
      </c>
    </row>
    <row r="13" spans="1:41" x14ac:dyDescent="0.2">
      <c r="A13" s="5" t="s">
        <v>149</v>
      </c>
      <c r="C13" s="5" t="s">
        <v>62</v>
      </c>
      <c r="F13" s="3">
        <v>0</v>
      </c>
      <c r="J13" s="3" t="s">
        <v>35</v>
      </c>
      <c r="K13" s="3" t="s">
        <v>35</v>
      </c>
      <c r="M13" s="3" t="s">
        <v>35</v>
      </c>
      <c r="N13" s="7" t="s">
        <v>35</v>
      </c>
      <c r="R13" s="7" t="s">
        <v>35</v>
      </c>
      <c r="S13" s="3" t="s">
        <v>35</v>
      </c>
      <c r="AD13" s="7">
        <v>-3</v>
      </c>
      <c r="AJ13" s="3">
        <v>10</v>
      </c>
      <c r="AN13" s="3">
        <v>6</v>
      </c>
    </row>
    <row r="14" spans="1:41" x14ac:dyDescent="0.2">
      <c r="A14" s="5" t="s">
        <v>54</v>
      </c>
      <c r="C14" s="5" t="s">
        <v>55</v>
      </c>
      <c r="F14" s="3">
        <v>0</v>
      </c>
      <c r="I14" s="3" t="s">
        <v>35</v>
      </c>
      <c r="J14" s="3" t="s">
        <v>35</v>
      </c>
      <c r="K14" s="3" t="s">
        <v>35</v>
      </c>
      <c r="M14" s="3" t="s">
        <v>35</v>
      </c>
      <c r="N14" s="7" t="s">
        <v>35</v>
      </c>
      <c r="O14" s="3" t="s">
        <v>35</v>
      </c>
      <c r="P14" s="7" t="s">
        <v>35</v>
      </c>
      <c r="Q14" s="3" t="s">
        <v>35</v>
      </c>
      <c r="R14" s="7" t="s">
        <v>35</v>
      </c>
      <c r="S14" s="3" t="s">
        <v>35</v>
      </c>
      <c r="T14" s="7" t="s">
        <v>35</v>
      </c>
      <c r="U14" s="3" t="s">
        <v>35</v>
      </c>
      <c r="V14" s="7" t="s">
        <v>35</v>
      </c>
      <c r="W14" s="3" t="s">
        <v>35</v>
      </c>
      <c r="AC14" s="3">
        <v>2</v>
      </c>
    </row>
    <row r="15" spans="1:41" x14ac:dyDescent="0.2">
      <c r="A15" s="5" t="s">
        <v>148</v>
      </c>
      <c r="C15" s="5" t="s">
        <v>171</v>
      </c>
      <c r="F15" s="3">
        <v>15</v>
      </c>
      <c r="I15" s="3" t="s">
        <v>35</v>
      </c>
      <c r="J15" s="3" t="s">
        <v>35</v>
      </c>
      <c r="K15" s="3" t="s">
        <v>35</v>
      </c>
      <c r="O15" s="3" t="s">
        <v>35</v>
      </c>
      <c r="P15" s="7" t="s">
        <v>35</v>
      </c>
      <c r="S15" s="3" t="s">
        <v>35</v>
      </c>
      <c r="V15" s="7" t="s">
        <v>35</v>
      </c>
      <c r="AB15" s="7">
        <v>1</v>
      </c>
      <c r="AG15" s="7">
        <v>3</v>
      </c>
    </row>
    <row r="16" spans="1:41" x14ac:dyDescent="0.2">
      <c r="A16" s="5" t="s">
        <v>100</v>
      </c>
      <c r="C16" s="5" t="s">
        <v>70</v>
      </c>
      <c r="F16" s="3">
        <v>0</v>
      </c>
      <c r="I16" s="3" t="s">
        <v>35</v>
      </c>
      <c r="J16" s="3" t="s">
        <v>35</v>
      </c>
      <c r="K16" s="3" t="s">
        <v>35</v>
      </c>
      <c r="M16" s="3" t="s">
        <v>35</v>
      </c>
      <c r="N16" s="7" t="s">
        <v>35</v>
      </c>
      <c r="O16" s="3" t="s">
        <v>35</v>
      </c>
      <c r="P16" s="7" t="s">
        <v>35</v>
      </c>
      <c r="Q16" s="3" t="s">
        <v>35</v>
      </c>
      <c r="R16" s="7" t="s">
        <v>35</v>
      </c>
      <c r="S16" s="3" t="s">
        <v>35</v>
      </c>
      <c r="T16" s="7" t="s">
        <v>35</v>
      </c>
      <c r="U16" s="3" t="s">
        <v>35</v>
      </c>
      <c r="V16" s="7" t="s">
        <v>35</v>
      </c>
      <c r="W16" s="3" t="s">
        <v>35</v>
      </c>
      <c r="AG16" s="7">
        <v>10</v>
      </c>
    </row>
    <row r="17" spans="1:40" x14ac:dyDescent="0.2">
      <c r="A17" s="5" t="s">
        <v>102</v>
      </c>
      <c r="C17" s="5" t="s">
        <v>36</v>
      </c>
      <c r="F17" s="3">
        <v>13</v>
      </c>
      <c r="I17" s="3" t="s">
        <v>35</v>
      </c>
      <c r="J17" s="3" t="s">
        <v>35</v>
      </c>
      <c r="K17" s="3" t="s">
        <v>35</v>
      </c>
      <c r="M17" s="3" t="s">
        <v>35</v>
      </c>
      <c r="N17" s="7" t="s">
        <v>35</v>
      </c>
      <c r="Q17" s="3" t="s">
        <v>35</v>
      </c>
      <c r="R17" s="7" t="s">
        <v>35</v>
      </c>
      <c r="T17" s="7" t="s">
        <v>35</v>
      </c>
      <c r="U17" s="3" t="s">
        <v>35</v>
      </c>
      <c r="W17" s="3" t="s">
        <v>35</v>
      </c>
      <c r="AI17" s="7">
        <v>5</v>
      </c>
      <c r="AK17" s="7">
        <v>8</v>
      </c>
    </row>
    <row r="18" spans="1:40" x14ac:dyDescent="0.2">
      <c r="A18" s="5" t="s">
        <v>228</v>
      </c>
      <c r="C18" s="5" t="s">
        <v>65</v>
      </c>
      <c r="F18" s="3">
        <v>0</v>
      </c>
      <c r="I18" s="3" t="s">
        <v>35</v>
      </c>
      <c r="J18" s="3" t="s">
        <v>35</v>
      </c>
      <c r="K18" s="3" t="s">
        <v>35</v>
      </c>
      <c r="M18" s="3" t="s">
        <v>35</v>
      </c>
      <c r="N18" s="7" t="s">
        <v>35</v>
      </c>
      <c r="O18" s="3" t="s">
        <v>35</v>
      </c>
      <c r="P18" s="7" t="s">
        <v>35</v>
      </c>
      <c r="Q18" s="3" t="s">
        <v>35</v>
      </c>
      <c r="R18" s="7" t="s">
        <v>35</v>
      </c>
      <c r="S18" s="3" t="s">
        <v>35</v>
      </c>
      <c r="T18" s="7" t="s">
        <v>35</v>
      </c>
      <c r="U18" s="3" t="s">
        <v>35</v>
      </c>
      <c r="V18" s="7" t="s">
        <v>35</v>
      </c>
      <c r="W18" s="3" t="s">
        <v>35</v>
      </c>
      <c r="Z18" s="7">
        <v>1</v>
      </c>
      <c r="AA18" s="3">
        <v>1</v>
      </c>
    </row>
    <row r="19" spans="1:40" x14ac:dyDescent="0.2">
      <c r="A19" s="5" t="s">
        <v>146</v>
      </c>
      <c r="C19" s="5" t="s">
        <v>70</v>
      </c>
      <c r="F19" s="3">
        <v>16</v>
      </c>
      <c r="I19" s="3" t="s">
        <v>35</v>
      </c>
      <c r="K19" s="3" t="s">
        <v>35</v>
      </c>
      <c r="P19" s="7" t="s">
        <v>35</v>
      </c>
      <c r="Q19" s="3" t="s">
        <v>35</v>
      </c>
      <c r="R19" s="7" t="s">
        <v>35</v>
      </c>
      <c r="T19" s="7" t="s">
        <v>35</v>
      </c>
      <c r="U19" s="3" t="s">
        <v>35</v>
      </c>
      <c r="V19" s="7" t="s">
        <v>35</v>
      </c>
      <c r="AF19" s="3">
        <v>2</v>
      </c>
      <c r="AG19" s="7">
        <v>2</v>
      </c>
    </row>
    <row r="20" spans="1:40" x14ac:dyDescent="0.2">
      <c r="A20" s="5" t="s">
        <v>197</v>
      </c>
      <c r="C20" s="5" t="s">
        <v>58</v>
      </c>
      <c r="F20" s="3">
        <v>0</v>
      </c>
      <c r="I20" s="3" t="s">
        <v>35</v>
      </c>
      <c r="J20" s="3" t="s">
        <v>35</v>
      </c>
      <c r="K20" s="3" t="s">
        <v>35</v>
      </c>
      <c r="M20" s="3" t="s">
        <v>35</v>
      </c>
      <c r="N20" s="7" t="s">
        <v>35</v>
      </c>
      <c r="O20" s="3" t="s">
        <v>35</v>
      </c>
      <c r="P20" s="7" t="s">
        <v>35</v>
      </c>
      <c r="Q20" s="3" t="s">
        <v>35</v>
      </c>
      <c r="R20" s="7" t="s">
        <v>35</v>
      </c>
      <c r="S20" s="3" t="s">
        <v>35</v>
      </c>
      <c r="T20" s="7" t="s">
        <v>35</v>
      </c>
      <c r="U20" s="3" t="s">
        <v>35</v>
      </c>
      <c r="V20" s="7" t="s">
        <v>35</v>
      </c>
      <c r="W20" s="3" t="s">
        <v>35</v>
      </c>
      <c r="AN20" s="3">
        <v>5</v>
      </c>
    </row>
    <row r="21" spans="1:40" x14ac:dyDescent="0.2">
      <c r="A21" s="5" t="s">
        <v>233</v>
      </c>
      <c r="D21" s="3" t="s">
        <v>2</v>
      </c>
      <c r="F21" s="3">
        <v>0</v>
      </c>
      <c r="I21" s="3" t="s">
        <v>35</v>
      </c>
      <c r="J21" s="3" t="s">
        <v>35</v>
      </c>
      <c r="K21" s="3" t="s">
        <v>35</v>
      </c>
      <c r="M21" s="3" t="s">
        <v>35</v>
      </c>
      <c r="N21" s="7" t="s">
        <v>35</v>
      </c>
      <c r="O21" s="3" t="s">
        <v>35</v>
      </c>
      <c r="P21" s="7" t="s">
        <v>35</v>
      </c>
      <c r="Q21" s="3" t="s">
        <v>35</v>
      </c>
      <c r="R21" s="7" t="s">
        <v>35</v>
      </c>
      <c r="S21" s="3" t="s">
        <v>35</v>
      </c>
      <c r="T21" s="7" t="s">
        <v>35</v>
      </c>
      <c r="U21" s="3" t="s">
        <v>35</v>
      </c>
      <c r="V21" s="7" t="s">
        <v>35</v>
      </c>
      <c r="W21" s="3" t="s">
        <v>35</v>
      </c>
      <c r="AG21" s="7">
        <v>-3</v>
      </c>
    </row>
    <row r="22" spans="1:40" x14ac:dyDescent="0.2">
      <c r="A22" s="5" t="s">
        <v>91</v>
      </c>
      <c r="C22" s="5" t="s">
        <v>75</v>
      </c>
      <c r="F22" s="3">
        <v>0</v>
      </c>
      <c r="K22" s="3" t="s">
        <v>35</v>
      </c>
      <c r="R22" s="7" t="s">
        <v>35</v>
      </c>
      <c r="AN22" s="3">
        <v>4</v>
      </c>
    </row>
    <row r="23" spans="1:40" x14ac:dyDescent="0.2">
      <c r="A23" s="5" t="s">
        <v>198</v>
      </c>
      <c r="C23" s="5" t="s">
        <v>70</v>
      </c>
      <c r="F23" s="3">
        <v>12</v>
      </c>
      <c r="I23" s="3" t="s">
        <v>35</v>
      </c>
      <c r="J23" s="3" t="s">
        <v>35</v>
      </c>
      <c r="K23" s="3" t="s">
        <v>35</v>
      </c>
      <c r="O23" s="3" t="s">
        <v>35</v>
      </c>
      <c r="S23" s="3" t="s">
        <v>35</v>
      </c>
      <c r="V23" s="7" t="s">
        <v>35</v>
      </c>
      <c r="W23" s="3" t="s">
        <v>35</v>
      </c>
      <c r="AB23" s="7">
        <v>2</v>
      </c>
      <c r="AF23" s="3">
        <v>2</v>
      </c>
    </row>
    <row r="24" spans="1:40" x14ac:dyDescent="0.2">
      <c r="A24" s="5" t="s">
        <v>103</v>
      </c>
      <c r="C24" s="5" t="s">
        <v>58</v>
      </c>
      <c r="F24" s="3">
        <v>10</v>
      </c>
      <c r="I24" s="3" t="s">
        <v>35</v>
      </c>
      <c r="J24" s="3" t="s">
        <v>35</v>
      </c>
      <c r="K24" s="3" t="s">
        <v>35</v>
      </c>
      <c r="M24" s="3" t="s">
        <v>35</v>
      </c>
      <c r="N24" s="7" t="s">
        <v>35</v>
      </c>
      <c r="O24" s="3" t="s">
        <v>35</v>
      </c>
      <c r="P24" s="7" t="s">
        <v>35</v>
      </c>
      <c r="Q24" s="3" t="s">
        <v>35</v>
      </c>
      <c r="R24" s="7" t="s">
        <v>35</v>
      </c>
      <c r="S24" s="3" t="s">
        <v>35</v>
      </c>
      <c r="T24" s="7" t="s">
        <v>35</v>
      </c>
      <c r="U24" s="3" t="s">
        <v>35</v>
      </c>
      <c r="V24" s="7" t="s">
        <v>35</v>
      </c>
      <c r="W24" s="3" t="s">
        <v>35</v>
      </c>
      <c r="AF24" s="3">
        <v>1</v>
      </c>
      <c r="AN24" s="3">
        <v>6</v>
      </c>
    </row>
    <row r="25" spans="1:40" x14ac:dyDescent="0.2">
      <c r="A25" s="5" t="s">
        <v>73</v>
      </c>
      <c r="C25" s="5" t="s">
        <v>58</v>
      </c>
      <c r="F25" s="3">
        <v>0</v>
      </c>
      <c r="J25" s="3" t="s">
        <v>35</v>
      </c>
      <c r="K25" s="3" t="s">
        <v>35</v>
      </c>
      <c r="M25" s="3" t="s">
        <v>35</v>
      </c>
      <c r="N25" s="7" t="s">
        <v>35</v>
      </c>
      <c r="O25" s="3" t="s">
        <v>35</v>
      </c>
      <c r="P25" s="7" t="s">
        <v>35</v>
      </c>
      <c r="Q25" s="3" t="s">
        <v>35</v>
      </c>
      <c r="R25" s="7" t="s">
        <v>35</v>
      </c>
      <c r="S25" s="3" t="s">
        <v>35</v>
      </c>
      <c r="T25" s="7" t="s">
        <v>35</v>
      </c>
      <c r="U25" s="3" t="s">
        <v>35</v>
      </c>
      <c r="V25" s="7" t="s">
        <v>35</v>
      </c>
      <c r="W25" s="3" t="s">
        <v>35</v>
      </c>
      <c r="Z25" s="7">
        <v>-1</v>
      </c>
      <c r="AH25" s="3">
        <v>15</v>
      </c>
      <c r="AN25" s="3">
        <v>4</v>
      </c>
    </row>
    <row r="26" spans="1:40" x14ac:dyDescent="0.2">
      <c r="A26" s="5" t="s">
        <v>199</v>
      </c>
      <c r="C26" s="5" t="s">
        <v>58</v>
      </c>
      <c r="F26" s="3">
        <v>12</v>
      </c>
      <c r="I26" s="3" t="s">
        <v>35</v>
      </c>
      <c r="J26" s="3" t="s">
        <v>35</v>
      </c>
      <c r="K26" s="3" t="s">
        <v>35</v>
      </c>
      <c r="M26" s="3" t="s">
        <v>35</v>
      </c>
      <c r="N26" s="7" t="s">
        <v>35</v>
      </c>
      <c r="Q26" s="3" t="s">
        <v>35</v>
      </c>
      <c r="R26" s="7" t="s">
        <v>35</v>
      </c>
      <c r="T26" s="7" t="s">
        <v>35</v>
      </c>
      <c r="U26" s="3" t="s">
        <v>35</v>
      </c>
      <c r="AJ26" s="3">
        <v>15</v>
      </c>
      <c r="AN26" s="3">
        <v>4</v>
      </c>
    </row>
    <row r="27" spans="1:40" x14ac:dyDescent="0.2">
      <c r="A27" s="5" t="s">
        <v>150</v>
      </c>
      <c r="C27" s="5" t="s">
        <v>70</v>
      </c>
      <c r="F27" s="3">
        <v>0</v>
      </c>
      <c r="I27" s="3" t="s">
        <v>35</v>
      </c>
      <c r="J27" s="3" t="s">
        <v>35</v>
      </c>
      <c r="K27" s="3" t="s">
        <v>35</v>
      </c>
      <c r="M27" s="3" t="s">
        <v>35</v>
      </c>
      <c r="N27" s="7" t="s">
        <v>35</v>
      </c>
      <c r="O27" s="3" t="s">
        <v>35</v>
      </c>
      <c r="P27" s="7" t="s">
        <v>35</v>
      </c>
      <c r="Q27" s="3" t="s">
        <v>35</v>
      </c>
      <c r="R27" s="7" t="s">
        <v>35</v>
      </c>
      <c r="S27" s="3" t="s">
        <v>35</v>
      </c>
      <c r="T27" s="7" t="s">
        <v>35</v>
      </c>
      <c r="U27" s="3" t="s">
        <v>35</v>
      </c>
      <c r="V27" s="7" t="s">
        <v>35</v>
      </c>
      <c r="W27" s="3" t="s">
        <v>35</v>
      </c>
      <c r="AF27" s="3">
        <v>1</v>
      </c>
      <c r="AG27" s="7">
        <v>1</v>
      </c>
    </row>
    <row r="28" spans="1:40" x14ac:dyDescent="0.2">
      <c r="A28" s="5" t="s">
        <v>200</v>
      </c>
      <c r="C28" s="5" t="s">
        <v>75</v>
      </c>
      <c r="F28" s="3">
        <v>0</v>
      </c>
      <c r="I28" s="3" t="s">
        <v>35</v>
      </c>
      <c r="J28" s="3" t="s">
        <v>35</v>
      </c>
      <c r="K28" s="3" t="s">
        <v>35</v>
      </c>
      <c r="M28" s="3" t="s">
        <v>35</v>
      </c>
      <c r="N28" s="7" t="s">
        <v>35</v>
      </c>
      <c r="P28" s="7" t="s">
        <v>35</v>
      </c>
      <c r="Q28" s="3" t="s">
        <v>35</v>
      </c>
      <c r="R28" s="7" t="s">
        <v>35</v>
      </c>
      <c r="T28" s="7" t="s">
        <v>35</v>
      </c>
      <c r="U28" s="3" t="s">
        <v>35</v>
      </c>
      <c r="V28" s="7" t="s">
        <v>35</v>
      </c>
      <c r="W28" s="3" t="s">
        <v>35</v>
      </c>
      <c r="AA28" s="3">
        <v>1</v>
      </c>
      <c r="AN28" s="3">
        <v>4</v>
      </c>
    </row>
    <row r="29" spans="1:40" x14ac:dyDescent="0.2">
      <c r="A29" s="5" t="s">
        <v>104</v>
      </c>
      <c r="C29" s="5" t="s">
        <v>60</v>
      </c>
      <c r="F29" s="3">
        <v>15</v>
      </c>
      <c r="I29" s="3" t="s">
        <v>35</v>
      </c>
      <c r="J29" s="3" t="s">
        <v>35</v>
      </c>
      <c r="M29" s="3" t="s">
        <v>35</v>
      </c>
      <c r="N29" s="7" t="s">
        <v>35</v>
      </c>
      <c r="V29" s="7" t="s">
        <v>35</v>
      </c>
      <c r="AF29" s="3">
        <v>1</v>
      </c>
      <c r="AJ29" s="3">
        <v>6</v>
      </c>
    </row>
    <row r="30" spans="1:40" x14ac:dyDescent="0.2">
      <c r="A30" s="5" t="s">
        <v>115</v>
      </c>
      <c r="C30" s="5" t="s">
        <v>60</v>
      </c>
      <c r="F30" s="3">
        <v>0</v>
      </c>
      <c r="I30" s="3" t="s">
        <v>35</v>
      </c>
      <c r="J30" s="3" t="s">
        <v>35</v>
      </c>
      <c r="K30" s="3" t="s">
        <v>35</v>
      </c>
      <c r="M30" s="3" t="s">
        <v>35</v>
      </c>
      <c r="N30" s="7" t="s">
        <v>35</v>
      </c>
      <c r="O30" s="3" t="s">
        <v>35</v>
      </c>
      <c r="P30" s="7" t="s">
        <v>35</v>
      </c>
      <c r="Q30" s="3" t="s">
        <v>35</v>
      </c>
      <c r="R30" s="7" t="s">
        <v>35</v>
      </c>
      <c r="S30" s="3" t="s">
        <v>35</v>
      </c>
      <c r="T30" s="7" t="s">
        <v>35</v>
      </c>
      <c r="U30" s="3" t="s">
        <v>35</v>
      </c>
      <c r="V30" s="7" t="s">
        <v>35</v>
      </c>
      <c r="W30" s="3" t="s">
        <v>35</v>
      </c>
      <c r="Z30" s="7">
        <v>1</v>
      </c>
    </row>
    <row r="31" spans="1:40" x14ac:dyDescent="0.2">
      <c r="A31" s="5" t="s">
        <v>144</v>
      </c>
      <c r="C31" s="5" t="s">
        <v>57</v>
      </c>
      <c r="F31" s="3">
        <v>14</v>
      </c>
      <c r="I31" s="3" t="s">
        <v>35</v>
      </c>
      <c r="J31" s="3" t="s">
        <v>35</v>
      </c>
      <c r="O31" s="3" t="s">
        <v>35</v>
      </c>
      <c r="P31" s="7" t="s">
        <v>35</v>
      </c>
      <c r="Q31" s="3" t="s">
        <v>35</v>
      </c>
      <c r="R31" s="7" t="s">
        <v>35</v>
      </c>
      <c r="S31" s="3" t="s">
        <v>35</v>
      </c>
      <c r="T31" s="7" t="s">
        <v>35</v>
      </c>
      <c r="U31" s="3" t="s">
        <v>35</v>
      </c>
      <c r="V31" s="7" t="s">
        <v>35</v>
      </c>
      <c r="AF31" s="3">
        <v>2</v>
      </c>
      <c r="AL31" s="3">
        <v>-5</v>
      </c>
      <c r="AN31" s="3">
        <v>1</v>
      </c>
    </row>
    <row r="32" spans="1:40" x14ac:dyDescent="0.2">
      <c r="A32" s="5" t="s">
        <v>151</v>
      </c>
      <c r="C32" s="5" t="s">
        <v>75</v>
      </c>
      <c r="F32" s="3">
        <v>0</v>
      </c>
      <c r="I32" s="3" t="s">
        <v>35</v>
      </c>
      <c r="J32" s="3" t="s">
        <v>35</v>
      </c>
      <c r="K32" s="3" t="s">
        <v>35</v>
      </c>
      <c r="N32" s="7" t="s">
        <v>35</v>
      </c>
      <c r="O32" s="3" t="s">
        <v>35</v>
      </c>
      <c r="P32" s="7" t="s">
        <v>35</v>
      </c>
      <c r="Q32" s="3" t="s">
        <v>35</v>
      </c>
      <c r="R32" s="7" t="s">
        <v>35</v>
      </c>
      <c r="S32" s="3" t="s">
        <v>35</v>
      </c>
      <c r="T32" s="7" t="s">
        <v>35</v>
      </c>
      <c r="U32" s="3" t="s">
        <v>35</v>
      </c>
      <c r="V32" s="7" t="s">
        <v>35</v>
      </c>
      <c r="AN32" s="3">
        <v>2</v>
      </c>
    </row>
    <row r="33" spans="1:40" x14ac:dyDescent="0.2">
      <c r="A33" s="5" t="s">
        <v>117</v>
      </c>
      <c r="C33" s="5" t="s">
        <v>62</v>
      </c>
      <c r="F33" s="3">
        <v>15</v>
      </c>
      <c r="I33" s="3" t="s">
        <v>35</v>
      </c>
      <c r="J33" s="3" t="s">
        <v>35</v>
      </c>
      <c r="K33" s="3" t="s">
        <v>35</v>
      </c>
      <c r="R33" s="7" t="s">
        <v>35</v>
      </c>
      <c r="V33" s="7" t="s">
        <v>35</v>
      </c>
      <c r="W33" s="3" t="s">
        <v>35</v>
      </c>
      <c r="AC33" s="3">
        <v>2</v>
      </c>
      <c r="AK33" s="7">
        <v>8</v>
      </c>
      <c r="AN33" s="3">
        <v>14</v>
      </c>
    </row>
    <row r="34" spans="1:40" x14ac:dyDescent="0.2">
      <c r="A34" s="5" t="s">
        <v>76</v>
      </c>
      <c r="C34" s="5" t="s">
        <v>75</v>
      </c>
      <c r="F34" s="3">
        <v>0</v>
      </c>
      <c r="I34" s="3" t="s">
        <v>35</v>
      </c>
      <c r="J34" s="3" t="s">
        <v>35</v>
      </c>
      <c r="K34" s="3" t="s">
        <v>35</v>
      </c>
      <c r="N34" s="7" t="s">
        <v>35</v>
      </c>
      <c r="P34" s="7" t="s">
        <v>35</v>
      </c>
      <c r="Q34" s="3" t="s">
        <v>35</v>
      </c>
      <c r="R34" s="7" t="s">
        <v>35</v>
      </c>
      <c r="T34" s="7" t="s">
        <v>35</v>
      </c>
      <c r="U34" s="3" t="s">
        <v>35</v>
      </c>
      <c r="V34" s="7" t="s">
        <v>35</v>
      </c>
      <c r="W34" s="3" t="s">
        <v>35</v>
      </c>
      <c r="AN34" s="3">
        <v>4</v>
      </c>
    </row>
    <row r="35" spans="1:40" x14ac:dyDescent="0.2">
      <c r="A35" s="5" t="s">
        <v>147</v>
      </c>
      <c r="C35" s="5" t="s">
        <v>62</v>
      </c>
      <c r="F35" s="3">
        <v>20</v>
      </c>
      <c r="I35" s="3" t="s">
        <v>35</v>
      </c>
      <c r="J35" s="3" t="s">
        <v>35</v>
      </c>
      <c r="O35" s="3" t="s">
        <v>35</v>
      </c>
      <c r="P35" s="7" t="s">
        <v>35</v>
      </c>
      <c r="S35" s="3" t="s">
        <v>35</v>
      </c>
      <c r="V35" s="7" t="s">
        <v>35</v>
      </c>
      <c r="Y35" s="3">
        <v>2</v>
      </c>
      <c r="AF35" s="3">
        <v>1</v>
      </c>
      <c r="AN35" s="3">
        <v>10</v>
      </c>
    </row>
    <row r="36" spans="1:40" x14ac:dyDescent="0.2">
      <c r="A36" s="5" t="s">
        <v>71</v>
      </c>
      <c r="C36" s="5" t="s">
        <v>57</v>
      </c>
      <c r="F36" s="3">
        <v>15</v>
      </c>
      <c r="I36" s="3" t="s">
        <v>35</v>
      </c>
      <c r="J36" s="3" t="s">
        <v>35</v>
      </c>
      <c r="K36" s="3" t="s">
        <v>35</v>
      </c>
      <c r="M36" s="3" t="s">
        <v>35</v>
      </c>
      <c r="N36" s="7" t="s">
        <v>35</v>
      </c>
      <c r="O36" s="3" t="s">
        <v>35</v>
      </c>
      <c r="S36" s="3" t="s">
        <v>35</v>
      </c>
      <c r="T36" s="7" t="s">
        <v>35</v>
      </c>
      <c r="U36" s="3" t="s">
        <v>35</v>
      </c>
      <c r="V36" s="7" t="s">
        <v>35</v>
      </c>
      <c r="W36" s="3" t="s">
        <v>35</v>
      </c>
      <c r="AD36" s="7">
        <v>2</v>
      </c>
      <c r="AM36" s="7">
        <v>10</v>
      </c>
    </row>
    <row r="37" spans="1:40" x14ac:dyDescent="0.2">
      <c r="A37" s="5" t="s">
        <v>201</v>
      </c>
      <c r="C37" s="5" t="s">
        <v>67</v>
      </c>
      <c r="F37" s="3">
        <v>3</v>
      </c>
      <c r="I37" s="3" t="s">
        <v>35</v>
      </c>
      <c r="J37" s="3" t="s">
        <v>35</v>
      </c>
      <c r="K37" s="3" t="s">
        <v>35</v>
      </c>
      <c r="M37" s="3" t="s">
        <v>35</v>
      </c>
      <c r="N37" s="7" t="s">
        <v>35</v>
      </c>
      <c r="O37" s="3" t="s">
        <v>35</v>
      </c>
      <c r="P37" s="7" t="s">
        <v>35</v>
      </c>
      <c r="Q37" s="3" t="s">
        <v>35</v>
      </c>
      <c r="R37" s="7" t="s">
        <v>35</v>
      </c>
      <c r="S37" s="3" t="s">
        <v>35</v>
      </c>
      <c r="T37" s="7" t="s">
        <v>35</v>
      </c>
      <c r="U37" s="3" t="s">
        <v>35</v>
      </c>
      <c r="V37" s="7" t="s">
        <v>35</v>
      </c>
      <c r="W37" s="3" t="s">
        <v>35</v>
      </c>
      <c r="Y37" s="3">
        <v>1</v>
      </c>
      <c r="AC37" s="3">
        <v>-1</v>
      </c>
      <c r="AN37" s="3">
        <v>2</v>
      </c>
    </row>
    <row r="38" spans="1:40" x14ac:dyDescent="0.2">
      <c r="A38" s="5" t="s">
        <v>202</v>
      </c>
      <c r="D38" s="3" t="s">
        <v>2</v>
      </c>
      <c r="F38" s="3">
        <v>10</v>
      </c>
      <c r="I38" s="3" t="s">
        <v>35</v>
      </c>
      <c r="J38" s="3" t="s">
        <v>35</v>
      </c>
      <c r="K38" s="3" t="s">
        <v>35</v>
      </c>
      <c r="O38" s="3" t="s">
        <v>35</v>
      </c>
      <c r="P38" s="7" t="s">
        <v>35</v>
      </c>
      <c r="Q38" s="3" t="s">
        <v>35</v>
      </c>
      <c r="R38" s="7" t="s">
        <v>35</v>
      </c>
      <c r="S38" s="3" t="s">
        <v>35</v>
      </c>
      <c r="T38" s="7" t="s">
        <v>35</v>
      </c>
      <c r="U38" s="3" t="s">
        <v>35</v>
      </c>
      <c r="V38" s="7" t="s">
        <v>35</v>
      </c>
      <c r="W38" s="3" t="s">
        <v>35</v>
      </c>
      <c r="AK38" s="7">
        <v>3</v>
      </c>
    </row>
    <row r="39" spans="1:40" x14ac:dyDescent="0.2">
      <c r="A39" s="5" t="s">
        <v>196</v>
      </c>
      <c r="C39" s="5" t="s">
        <v>67</v>
      </c>
      <c r="F39" s="3">
        <v>0</v>
      </c>
      <c r="I39" s="3" t="s">
        <v>35</v>
      </c>
      <c r="J39" s="3" t="s">
        <v>35</v>
      </c>
      <c r="K39" s="3" t="s">
        <v>35</v>
      </c>
      <c r="M39" s="3" t="s">
        <v>35</v>
      </c>
      <c r="N39" s="7" t="s">
        <v>35</v>
      </c>
      <c r="O39" s="3" t="s">
        <v>35</v>
      </c>
      <c r="P39" s="7" t="s">
        <v>35</v>
      </c>
      <c r="Q39" s="3" t="s">
        <v>35</v>
      </c>
      <c r="R39" s="7" t="s">
        <v>35</v>
      </c>
      <c r="S39" s="3" t="s">
        <v>35</v>
      </c>
      <c r="T39" s="7" t="s">
        <v>35</v>
      </c>
      <c r="U39" s="3" t="s">
        <v>35</v>
      </c>
      <c r="V39" s="7" t="s">
        <v>35</v>
      </c>
      <c r="W39" s="3" t="s">
        <v>35</v>
      </c>
      <c r="Y39" s="3">
        <v>1</v>
      </c>
      <c r="AB39" s="7">
        <v>1</v>
      </c>
    </row>
    <row r="40" spans="1:40" x14ac:dyDescent="0.2">
      <c r="A40" s="5" t="s">
        <v>203</v>
      </c>
      <c r="C40" s="5" t="s">
        <v>66</v>
      </c>
      <c r="F40" s="3">
        <v>0</v>
      </c>
      <c r="I40" s="3" t="s">
        <v>35</v>
      </c>
      <c r="J40" s="3" t="s">
        <v>35</v>
      </c>
      <c r="K40" s="3" t="s">
        <v>35</v>
      </c>
      <c r="N40" s="7" t="s">
        <v>35</v>
      </c>
      <c r="O40" s="3" t="s">
        <v>35</v>
      </c>
      <c r="P40" s="7" t="s">
        <v>35</v>
      </c>
      <c r="Q40" s="3" t="s">
        <v>35</v>
      </c>
      <c r="R40" s="7" t="s">
        <v>35</v>
      </c>
      <c r="S40" s="3" t="s">
        <v>35</v>
      </c>
      <c r="T40" s="7" t="s">
        <v>35</v>
      </c>
      <c r="U40" s="3" t="s">
        <v>35</v>
      </c>
      <c r="V40" s="7" t="s">
        <v>35</v>
      </c>
      <c r="W40" s="3" t="s">
        <v>35</v>
      </c>
      <c r="Z40" s="7">
        <v>-1</v>
      </c>
      <c r="AC40" s="3">
        <v>1</v>
      </c>
      <c r="AN40" s="3">
        <v>3</v>
      </c>
    </row>
    <row r="41" spans="1:40" x14ac:dyDescent="0.2">
      <c r="A41" s="5" t="s">
        <v>81</v>
      </c>
      <c r="C41" s="5" t="s">
        <v>70</v>
      </c>
      <c r="F41" s="3">
        <v>0</v>
      </c>
      <c r="I41" s="3" t="s">
        <v>35</v>
      </c>
      <c r="J41" s="3" t="s">
        <v>35</v>
      </c>
      <c r="K41" s="3" t="s">
        <v>35</v>
      </c>
      <c r="O41" s="3" t="s">
        <v>35</v>
      </c>
      <c r="P41" s="7" t="s">
        <v>35</v>
      </c>
      <c r="Q41" s="3" t="s">
        <v>35</v>
      </c>
      <c r="R41" s="7" t="s">
        <v>35</v>
      </c>
      <c r="S41" s="3" t="s">
        <v>35</v>
      </c>
      <c r="T41" s="7" t="s">
        <v>35</v>
      </c>
      <c r="U41" s="3" t="s">
        <v>35</v>
      </c>
      <c r="V41" s="7" t="s">
        <v>35</v>
      </c>
      <c r="W41" s="3" t="s">
        <v>35</v>
      </c>
      <c r="AG41" s="7">
        <v>1</v>
      </c>
    </row>
    <row r="42" spans="1:40" x14ac:dyDescent="0.2">
      <c r="A42" s="5" t="s">
        <v>152</v>
      </c>
      <c r="C42" s="5" t="s">
        <v>55</v>
      </c>
      <c r="F42" s="3">
        <v>10</v>
      </c>
      <c r="J42" s="3" t="s">
        <v>35</v>
      </c>
      <c r="K42" s="3" t="s">
        <v>35</v>
      </c>
      <c r="M42" s="3" t="s">
        <v>35</v>
      </c>
      <c r="N42" s="7" t="s">
        <v>35</v>
      </c>
      <c r="O42" s="3" t="s">
        <v>35</v>
      </c>
      <c r="P42" s="7" t="s">
        <v>35</v>
      </c>
      <c r="Q42" s="3" t="s">
        <v>35</v>
      </c>
      <c r="R42" s="7" t="s">
        <v>35</v>
      </c>
      <c r="S42" s="3" t="s">
        <v>35</v>
      </c>
      <c r="U42" s="3" t="s">
        <v>35</v>
      </c>
      <c r="V42" s="7" t="s">
        <v>35</v>
      </c>
      <c r="AF42" s="3">
        <v>1</v>
      </c>
      <c r="AL42" s="3">
        <v>15</v>
      </c>
    </row>
    <row r="43" spans="1:40" x14ac:dyDescent="0.2">
      <c r="A43" s="5" t="s">
        <v>80</v>
      </c>
      <c r="C43" s="5" t="s">
        <v>59</v>
      </c>
      <c r="F43" s="3">
        <v>0</v>
      </c>
      <c r="I43" s="3" t="s">
        <v>35</v>
      </c>
      <c r="J43" s="3" t="s">
        <v>35</v>
      </c>
      <c r="K43" s="3" t="s">
        <v>35</v>
      </c>
      <c r="N43" s="7" t="s">
        <v>35</v>
      </c>
      <c r="P43" s="7" t="s">
        <v>35</v>
      </c>
      <c r="Q43" s="3" t="s">
        <v>35</v>
      </c>
      <c r="R43" s="7" t="s">
        <v>35</v>
      </c>
      <c r="T43" s="7" t="s">
        <v>35</v>
      </c>
      <c r="U43" s="3" t="s">
        <v>35</v>
      </c>
      <c r="V43" s="7" t="s">
        <v>35</v>
      </c>
      <c r="AN43" s="3">
        <v>5</v>
      </c>
    </row>
    <row r="44" spans="1:40" x14ac:dyDescent="0.2">
      <c r="A44" s="5" t="s">
        <v>153</v>
      </c>
      <c r="C44" s="5" t="s">
        <v>59</v>
      </c>
      <c r="F44" s="3">
        <v>0</v>
      </c>
      <c r="J44" s="3" t="s">
        <v>35</v>
      </c>
      <c r="K44" s="3" t="s">
        <v>35</v>
      </c>
      <c r="N44" s="7" t="s">
        <v>35</v>
      </c>
      <c r="O44" s="3" t="s">
        <v>35</v>
      </c>
      <c r="P44" s="7" t="s">
        <v>35</v>
      </c>
      <c r="Q44" s="3" t="s">
        <v>35</v>
      </c>
      <c r="R44" s="7" t="s">
        <v>35</v>
      </c>
      <c r="S44" s="3" t="s">
        <v>35</v>
      </c>
      <c r="T44" s="7" t="s">
        <v>35</v>
      </c>
      <c r="U44" s="3" t="s">
        <v>35</v>
      </c>
      <c r="V44" s="7" t="s">
        <v>35</v>
      </c>
      <c r="W44" s="3" t="s">
        <v>35</v>
      </c>
      <c r="AF44" s="3">
        <v>-1</v>
      </c>
      <c r="AG44" s="7">
        <v>1</v>
      </c>
      <c r="AN44" s="3">
        <v>2</v>
      </c>
    </row>
    <row r="45" spans="1:40" x14ac:dyDescent="0.2">
      <c r="A45" s="5" t="s">
        <v>154</v>
      </c>
      <c r="C45" s="5" t="s">
        <v>55</v>
      </c>
      <c r="F45" s="3">
        <v>0</v>
      </c>
      <c r="J45" s="3" t="s">
        <v>35</v>
      </c>
      <c r="K45" s="3" t="s">
        <v>35</v>
      </c>
      <c r="M45" s="3" t="s">
        <v>35</v>
      </c>
      <c r="N45" s="7" t="s">
        <v>35</v>
      </c>
      <c r="O45" s="3" t="s">
        <v>35</v>
      </c>
      <c r="P45" s="7" t="s">
        <v>35</v>
      </c>
      <c r="Q45" s="3" t="s">
        <v>35</v>
      </c>
      <c r="R45" s="7" t="s">
        <v>35</v>
      </c>
      <c r="S45" s="3" t="s">
        <v>35</v>
      </c>
      <c r="T45" s="7" t="s">
        <v>35</v>
      </c>
      <c r="U45" s="3" t="s">
        <v>35</v>
      </c>
      <c r="V45" s="7" t="s">
        <v>35</v>
      </c>
      <c r="W45" s="3" t="s">
        <v>35</v>
      </c>
      <c r="Y45" s="3">
        <v>2</v>
      </c>
      <c r="AL45" s="3">
        <v>-50</v>
      </c>
      <c r="AN45" s="3">
        <v>2</v>
      </c>
    </row>
    <row r="46" spans="1:40" x14ac:dyDescent="0.2">
      <c r="A46" s="5" t="s">
        <v>112</v>
      </c>
      <c r="C46" s="5" t="s">
        <v>55</v>
      </c>
      <c r="F46" s="3">
        <v>0</v>
      </c>
      <c r="I46" s="3" t="s">
        <v>35</v>
      </c>
      <c r="J46" s="3" t="s">
        <v>35</v>
      </c>
      <c r="K46" s="3" t="s">
        <v>35</v>
      </c>
      <c r="M46" s="3" t="s">
        <v>35</v>
      </c>
      <c r="N46" s="7" t="s">
        <v>35</v>
      </c>
      <c r="T46" s="7" t="s">
        <v>35</v>
      </c>
      <c r="U46" s="3" t="s">
        <v>35</v>
      </c>
      <c r="W46" s="3" t="s">
        <v>35</v>
      </c>
      <c r="Z46" s="7">
        <v>1</v>
      </c>
      <c r="AJ46" s="3">
        <v>15</v>
      </c>
      <c r="AN46" s="3">
        <v>2</v>
      </c>
    </row>
    <row r="47" spans="1:40" x14ac:dyDescent="0.2">
      <c r="A47" s="5" t="s">
        <v>204</v>
      </c>
      <c r="C47" s="5" t="s">
        <v>55</v>
      </c>
      <c r="F47" s="3">
        <v>0</v>
      </c>
      <c r="I47" s="3" t="s">
        <v>35</v>
      </c>
      <c r="J47" s="3" t="s">
        <v>35</v>
      </c>
      <c r="K47" s="3" t="s">
        <v>35</v>
      </c>
      <c r="N47" s="7" t="s">
        <v>35</v>
      </c>
      <c r="P47" s="7" t="s">
        <v>35</v>
      </c>
      <c r="Q47" s="3" t="s">
        <v>35</v>
      </c>
      <c r="R47" s="7" t="s">
        <v>35</v>
      </c>
      <c r="T47" s="7" t="s">
        <v>35</v>
      </c>
      <c r="U47" s="3" t="s">
        <v>35</v>
      </c>
      <c r="AB47" s="7">
        <v>-1</v>
      </c>
      <c r="AG47" s="7">
        <v>-1</v>
      </c>
      <c r="AN47" s="3">
        <v>5</v>
      </c>
    </row>
    <row r="48" spans="1:40" x14ac:dyDescent="0.2">
      <c r="A48" s="5" t="s">
        <v>205</v>
      </c>
      <c r="C48" s="5" t="s">
        <v>66</v>
      </c>
      <c r="F48" s="3">
        <v>0</v>
      </c>
      <c r="I48" s="3" t="s">
        <v>35</v>
      </c>
      <c r="J48" s="3" t="s">
        <v>35</v>
      </c>
      <c r="K48" s="3" t="s">
        <v>35</v>
      </c>
      <c r="N48" s="7" t="s">
        <v>35</v>
      </c>
      <c r="P48" s="7" t="s">
        <v>35</v>
      </c>
      <c r="Q48" s="3" t="s">
        <v>35</v>
      </c>
      <c r="R48" s="7" t="s">
        <v>35</v>
      </c>
      <c r="T48" s="7" t="s">
        <v>35</v>
      </c>
      <c r="U48" s="3" t="s">
        <v>35</v>
      </c>
      <c r="V48" s="7" t="s">
        <v>35</v>
      </c>
      <c r="AF48" s="3">
        <v>1</v>
      </c>
      <c r="AG48" s="7">
        <v>-3</v>
      </c>
      <c r="AN48" s="3">
        <v>5</v>
      </c>
    </row>
    <row r="49" spans="1:40" x14ac:dyDescent="0.2">
      <c r="A49" s="5" t="s">
        <v>101</v>
      </c>
      <c r="C49" s="5" t="s">
        <v>64</v>
      </c>
      <c r="D49" s="3" t="s">
        <v>2</v>
      </c>
      <c r="F49" s="3">
        <v>5</v>
      </c>
      <c r="I49" s="3" t="s">
        <v>35</v>
      </c>
      <c r="J49" s="3" t="s">
        <v>35</v>
      </c>
      <c r="N49" s="7" t="s">
        <v>35</v>
      </c>
      <c r="O49" s="3" t="s">
        <v>35</v>
      </c>
      <c r="P49" s="7" t="s">
        <v>35</v>
      </c>
      <c r="Q49" s="3" t="s">
        <v>35</v>
      </c>
      <c r="R49" s="7" t="s">
        <v>35</v>
      </c>
      <c r="S49" s="3" t="s">
        <v>35</v>
      </c>
      <c r="T49" s="7" t="s">
        <v>35</v>
      </c>
      <c r="U49" s="3" t="s">
        <v>35</v>
      </c>
      <c r="V49" s="7" t="s">
        <v>35</v>
      </c>
      <c r="W49" s="3" t="s">
        <v>35</v>
      </c>
      <c r="AA49" s="3">
        <v>2</v>
      </c>
      <c r="AK49" s="7">
        <v>5</v>
      </c>
    </row>
    <row r="50" spans="1:40" x14ac:dyDescent="0.2">
      <c r="A50" s="5" t="s">
        <v>109</v>
      </c>
      <c r="C50" s="5" t="s">
        <v>66</v>
      </c>
      <c r="F50" s="3">
        <v>16</v>
      </c>
      <c r="I50" s="3" t="s">
        <v>35</v>
      </c>
      <c r="J50" s="3" t="s">
        <v>35</v>
      </c>
      <c r="K50" s="3" t="s">
        <v>35</v>
      </c>
      <c r="M50" s="3" t="s">
        <v>35</v>
      </c>
      <c r="N50" s="7" t="s">
        <v>35</v>
      </c>
      <c r="Q50" s="3" t="s">
        <v>35</v>
      </c>
      <c r="R50" s="7" t="s">
        <v>35</v>
      </c>
      <c r="T50" s="7" t="s">
        <v>35</v>
      </c>
      <c r="U50" s="3" t="s">
        <v>35</v>
      </c>
      <c r="W50" s="3" t="s">
        <v>35</v>
      </c>
      <c r="AJ50" s="3">
        <v>5</v>
      </c>
      <c r="AK50" s="7">
        <v>3</v>
      </c>
      <c r="AN50" s="3">
        <v>6</v>
      </c>
    </row>
    <row r="51" spans="1:40" x14ac:dyDescent="0.2">
      <c r="A51" s="5" t="s">
        <v>87</v>
      </c>
      <c r="C51" s="5" t="s">
        <v>55</v>
      </c>
      <c r="F51" s="3">
        <v>0</v>
      </c>
      <c r="I51" s="3" t="s">
        <v>35</v>
      </c>
      <c r="J51" s="3" t="s">
        <v>35</v>
      </c>
      <c r="K51" s="3" t="s">
        <v>35</v>
      </c>
      <c r="M51" s="3" t="s">
        <v>35</v>
      </c>
      <c r="N51" s="7" t="s">
        <v>35</v>
      </c>
      <c r="O51" s="3" t="s">
        <v>35</v>
      </c>
      <c r="P51" s="7" t="s">
        <v>35</v>
      </c>
      <c r="Q51" s="3" t="s">
        <v>35</v>
      </c>
      <c r="R51" s="7" t="s">
        <v>35</v>
      </c>
      <c r="S51" s="3" t="s">
        <v>35</v>
      </c>
      <c r="T51" s="7" t="s">
        <v>35</v>
      </c>
      <c r="U51" s="3" t="s">
        <v>35</v>
      </c>
      <c r="V51" s="7" t="s">
        <v>35</v>
      </c>
      <c r="W51" s="3" t="s">
        <v>35</v>
      </c>
      <c r="Y51" s="3">
        <v>1</v>
      </c>
      <c r="AN51" s="3">
        <v>2</v>
      </c>
    </row>
    <row r="52" spans="1:40" x14ac:dyDescent="0.2">
      <c r="A52" s="5" t="s">
        <v>206</v>
      </c>
      <c r="D52" s="3" t="s">
        <v>2</v>
      </c>
      <c r="F52" s="3">
        <v>7</v>
      </c>
      <c r="I52" s="3" t="s">
        <v>35</v>
      </c>
      <c r="J52" s="3" t="s">
        <v>35</v>
      </c>
      <c r="K52" s="3" t="s">
        <v>35</v>
      </c>
      <c r="M52" s="3" t="s">
        <v>35</v>
      </c>
      <c r="N52" s="7" t="s">
        <v>35</v>
      </c>
      <c r="O52" s="3" t="s">
        <v>35</v>
      </c>
      <c r="P52" s="7" t="s">
        <v>35</v>
      </c>
      <c r="Q52" s="3" t="s">
        <v>35</v>
      </c>
      <c r="R52" s="7" t="s">
        <v>35</v>
      </c>
      <c r="S52" s="3" t="s">
        <v>35</v>
      </c>
      <c r="T52" s="7" t="s">
        <v>35</v>
      </c>
      <c r="U52" s="3" t="s">
        <v>35</v>
      </c>
      <c r="V52" s="7" t="s">
        <v>35</v>
      </c>
      <c r="W52" s="3" t="s">
        <v>35</v>
      </c>
      <c r="AG52" s="7">
        <v>1</v>
      </c>
    </row>
    <row r="53" spans="1:40" x14ac:dyDescent="0.2">
      <c r="A53" s="5" t="s">
        <v>134</v>
      </c>
      <c r="C53" s="5" t="s">
        <v>70</v>
      </c>
      <c r="F53" s="3">
        <v>10</v>
      </c>
      <c r="I53" s="3" t="s">
        <v>35</v>
      </c>
      <c r="J53" s="3" t="s">
        <v>35</v>
      </c>
      <c r="K53" s="3" t="s">
        <v>35</v>
      </c>
      <c r="O53" s="3" t="s">
        <v>35</v>
      </c>
      <c r="P53" s="7" t="s">
        <v>35</v>
      </c>
      <c r="Q53" s="3" t="s">
        <v>35</v>
      </c>
      <c r="R53" s="7" t="s">
        <v>35</v>
      </c>
      <c r="S53" s="3" t="s">
        <v>35</v>
      </c>
      <c r="T53" s="7" t="s">
        <v>35</v>
      </c>
      <c r="U53" s="3" t="s">
        <v>35</v>
      </c>
      <c r="V53" s="7" t="s">
        <v>35</v>
      </c>
      <c r="W53" s="3" t="s">
        <v>35</v>
      </c>
      <c r="AH53" s="3">
        <v>1</v>
      </c>
    </row>
    <row r="54" spans="1:40" x14ac:dyDescent="0.2">
      <c r="A54" s="5" t="s">
        <v>207</v>
      </c>
      <c r="D54" s="3" t="s">
        <v>2</v>
      </c>
      <c r="F54" s="3">
        <v>7</v>
      </c>
      <c r="I54" s="3" t="s">
        <v>35</v>
      </c>
      <c r="J54" s="3" t="s">
        <v>35</v>
      </c>
      <c r="K54" s="3" t="s">
        <v>35</v>
      </c>
      <c r="M54" s="3" t="s">
        <v>35</v>
      </c>
      <c r="N54" s="7" t="s">
        <v>35</v>
      </c>
      <c r="O54" s="3" t="s">
        <v>35</v>
      </c>
      <c r="P54" s="7" t="s">
        <v>35</v>
      </c>
      <c r="Q54" s="3" t="s">
        <v>35</v>
      </c>
      <c r="R54" s="7" t="s">
        <v>35</v>
      </c>
      <c r="S54" s="3" t="s">
        <v>35</v>
      </c>
      <c r="T54" s="7" t="s">
        <v>35</v>
      </c>
      <c r="U54" s="3" t="s">
        <v>35</v>
      </c>
      <c r="V54" s="7" t="s">
        <v>35</v>
      </c>
      <c r="W54" s="3" t="s">
        <v>35</v>
      </c>
      <c r="AC54" s="3">
        <v>1</v>
      </c>
    </row>
    <row r="55" spans="1:40" x14ac:dyDescent="0.2">
      <c r="A55" s="5" t="s">
        <v>90</v>
      </c>
      <c r="C55" s="5" t="s">
        <v>75</v>
      </c>
      <c r="F55" s="3">
        <v>0</v>
      </c>
      <c r="I55" s="3" t="s">
        <v>35</v>
      </c>
      <c r="Q55" s="3" t="s">
        <v>35</v>
      </c>
      <c r="AN55" s="3">
        <v>4</v>
      </c>
    </row>
    <row r="56" spans="1:40" x14ac:dyDescent="0.2">
      <c r="A56" s="5" t="s">
        <v>137</v>
      </c>
      <c r="C56" s="5" t="s">
        <v>65</v>
      </c>
      <c r="F56" s="3">
        <v>15</v>
      </c>
      <c r="I56" s="3" t="s">
        <v>35</v>
      </c>
      <c r="J56" s="3" t="s">
        <v>35</v>
      </c>
      <c r="K56" s="3" t="s">
        <v>35</v>
      </c>
      <c r="O56" s="3" t="s">
        <v>35</v>
      </c>
      <c r="P56" s="7" t="s">
        <v>35</v>
      </c>
      <c r="S56" s="3" t="s">
        <v>35</v>
      </c>
      <c r="V56" s="7" t="s">
        <v>35</v>
      </c>
      <c r="AF56" s="3">
        <v>1</v>
      </c>
      <c r="AH56" s="3">
        <v>5</v>
      </c>
      <c r="AN56" s="3">
        <v>4</v>
      </c>
    </row>
    <row r="57" spans="1:40" x14ac:dyDescent="0.2">
      <c r="A57" s="5" t="s">
        <v>143</v>
      </c>
      <c r="C57" s="5" t="s">
        <v>67</v>
      </c>
      <c r="F57" s="3">
        <v>0</v>
      </c>
      <c r="I57" s="3" t="s">
        <v>35</v>
      </c>
      <c r="J57" s="3" t="s">
        <v>35</v>
      </c>
      <c r="K57" s="3" t="s">
        <v>35</v>
      </c>
      <c r="M57" s="3" t="s">
        <v>35</v>
      </c>
      <c r="N57" s="7" t="s">
        <v>35</v>
      </c>
      <c r="O57" s="3" t="s">
        <v>35</v>
      </c>
      <c r="P57" s="7" t="s">
        <v>35</v>
      </c>
      <c r="Q57" s="3" t="s">
        <v>35</v>
      </c>
      <c r="R57" s="7" t="s">
        <v>35</v>
      </c>
      <c r="S57" s="3" t="s">
        <v>35</v>
      </c>
      <c r="T57" s="7" t="s">
        <v>35</v>
      </c>
      <c r="U57" s="3" t="s">
        <v>35</v>
      </c>
      <c r="V57" s="7" t="s">
        <v>35</v>
      </c>
      <c r="W57" s="3" t="s">
        <v>35</v>
      </c>
      <c r="Y57" s="3">
        <v>1</v>
      </c>
      <c r="AB57" s="7">
        <v>1</v>
      </c>
      <c r="AN57" s="3">
        <v>10</v>
      </c>
    </row>
    <row r="58" spans="1:40" x14ac:dyDescent="0.2">
      <c r="A58" s="5" t="s">
        <v>118</v>
      </c>
      <c r="C58" s="5" t="s">
        <v>67</v>
      </c>
      <c r="F58" s="3">
        <v>0</v>
      </c>
      <c r="I58" s="3" t="s">
        <v>35</v>
      </c>
      <c r="J58" s="3" t="s">
        <v>35</v>
      </c>
      <c r="M58" s="3" t="s">
        <v>35</v>
      </c>
      <c r="N58" s="7" t="s">
        <v>35</v>
      </c>
      <c r="O58" s="3" t="s">
        <v>35</v>
      </c>
      <c r="P58" s="7" t="s">
        <v>35</v>
      </c>
      <c r="Q58" s="3" t="s">
        <v>35</v>
      </c>
      <c r="R58" s="7" t="s">
        <v>35</v>
      </c>
      <c r="S58" s="3" t="s">
        <v>35</v>
      </c>
      <c r="T58" s="7" t="s">
        <v>35</v>
      </c>
      <c r="U58" s="3" t="s">
        <v>35</v>
      </c>
      <c r="V58" s="7" t="s">
        <v>35</v>
      </c>
      <c r="W58" s="3" t="s">
        <v>35</v>
      </c>
      <c r="Y58" s="3">
        <v>1</v>
      </c>
      <c r="AM58" s="7">
        <v>5</v>
      </c>
      <c r="AN58" s="3">
        <v>12</v>
      </c>
    </row>
    <row r="59" spans="1:40" x14ac:dyDescent="0.2">
      <c r="A59" s="5" t="s">
        <v>123</v>
      </c>
      <c r="C59" s="5" t="s">
        <v>59</v>
      </c>
      <c r="F59" s="3">
        <v>8</v>
      </c>
      <c r="I59" s="3" t="s">
        <v>35</v>
      </c>
      <c r="J59" s="3" t="s">
        <v>35</v>
      </c>
      <c r="K59" s="3" t="s">
        <v>35</v>
      </c>
      <c r="S59" s="3" t="s">
        <v>35</v>
      </c>
      <c r="AB59" s="7">
        <v>1</v>
      </c>
      <c r="AH59" s="3">
        <v>8</v>
      </c>
      <c r="AN59" s="3">
        <v>3</v>
      </c>
    </row>
    <row r="60" spans="1:40" x14ac:dyDescent="0.2">
      <c r="A60" s="5" t="s">
        <v>56</v>
      </c>
      <c r="C60" s="5" t="s">
        <v>57</v>
      </c>
      <c r="F60" s="3">
        <v>0</v>
      </c>
      <c r="I60" s="3" t="s">
        <v>35</v>
      </c>
      <c r="J60" s="3" t="s">
        <v>35</v>
      </c>
      <c r="K60" s="3" t="s">
        <v>35</v>
      </c>
      <c r="M60" s="3" t="s">
        <v>35</v>
      </c>
      <c r="N60" s="7" t="s">
        <v>35</v>
      </c>
      <c r="O60" s="3" t="s">
        <v>35</v>
      </c>
      <c r="P60" s="7" t="s">
        <v>35</v>
      </c>
      <c r="Q60" s="3" t="s">
        <v>35</v>
      </c>
      <c r="R60" s="7" t="s">
        <v>35</v>
      </c>
      <c r="S60" s="3" t="s">
        <v>35</v>
      </c>
      <c r="T60" s="7" t="s">
        <v>35</v>
      </c>
      <c r="U60" s="3" t="s">
        <v>35</v>
      </c>
      <c r="V60" s="7" t="s">
        <v>35</v>
      </c>
      <c r="W60" s="3" t="s">
        <v>35</v>
      </c>
      <c r="AF60" s="3">
        <v>1</v>
      </c>
      <c r="AG60" s="7">
        <v>2</v>
      </c>
      <c r="AN60" s="3">
        <v>3</v>
      </c>
    </row>
    <row r="61" spans="1:40" x14ac:dyDescent="0.2">
      <c r="A61" s="5" t="s">
        <v>61</v>
      </c>
      <c r="C61" s="5" t="s">
        <v>60</v>
      </c>
      <c r="F61" s="3">
        <v>0</v>
      </c>
      <c r="I61" s="3" t="s">
        <v>35</v>
      </c>
      <c r="J61" s="3" t="s">
        <v>35</v>
      </c>
      <c r="K61" s="3" t="s">
        <v>35</v>
      </c>
      <c r="M61" s="3" t="s">
        <v>35</v>
      </c>
      <c r="N61" s="7" t="s">
        <v>35</v>
      </c>
      <c r="P61" s="7" t="s">
        <v>35</v>
      </c>
      <c r="Q61" s="3" t="s">
        <v>35</v>
      </c>
      <c r="R61" s="7" t="s">
        <v>35</v>
      </c>
      <c r="T61" s="7" t="s">
        <v>35</v>
      </c>
      <c r="U61" s="3" t="s">
        <v>35</v>
      </c>
      <c r="V61" s="7" t="s">
        <v>35</v>
      </c>
      <c r="W61" s="3" t="s">
        <v>35</v>
      </c>
      <c r="AF61" s="3">
        <v>1</v>
      </c>
      <c r="AH61" s="3">
        <v>2</v>
      </c>
      <c r="AN61" s="3">
        <v>2</v>
      </c>
    </row>
    <row r="62" spans="1:40" x14ac:dyDescent="0.2">
      <c r="A62" s="5" t="s">
        <v>72</v>
      </c>
      <c r="C62" s="5" t="s">
        <v>60</v>
      </c>
      <c r="F62" s="3">
        <v>0</v>
      </c>
      <c r="J62" s="3" t="s">
        <v>35</v>
      </c>
      <c r="K62" s="3" t="s">
        <v>35</v>
      </c>
      <c r="M62" s="3" t="s">
        <v>35</v>
      </c>
      <c r="N62" s="7" t="s">
        <v>35</v>
      </c>
      <c r="O62" s="3" t="s">
        <v>35</v>
      </c>
      <c r="P62" s="7" t="s">
        <v>35</v>
      </c>
      <c r="R62" s="7" t="s">
        <v>35</v>
      </c>
      <c r="S62" s="3" t="s">
        <v>35</v>
      </c>
      <c r="T62" s="7" t="s">
        <v>35</v>
      </c>
      <c r="U62" s="3" t="s">
        <v>35</v>
      </c>
      <c r="V62" s="7" t="s">
        <v>35</v>
      </c>
      <c r="AF62" s="3">
        <v>1</v>
      </c>
      <c r="AG62" s="7">
        <v>1</v>
      </c>
      <c r="AN62" s="3">
        <v>2</v>
      </c>
    </row>
    <row r="63" spans="1:40" x14ac:dyDescent="0.2">
      <c r="A63" s="5" t="s">
        <v>208</v>
      </c>
      <c r="C63" s="5" t="s">
        <v>64</v>
      </c>
      <c r="F63" s="3">
        <v>0</v>
      </c>
      <c r="I63" s="3" t="s">
        <v>35</v>
      </c>
      <c r="J63" s="3" t="s">
        <v>35</v>
      </c>
      <c r="K63" s="3" t="s">
        <v>35</v>
      </c>
      <c r="N63" s="7" t="s">
        <v>35</v>
      </c>
      <c r="O63" s="3" t="s">
        <v>35</v>
      </c>
      <c r="P63" s="7" t="s">
        <v>35</v>
      </c>
      <c r="Q63" s="3" t="s">
        <v>35</v>
      </c>
      <c r="R63" s="7" t="s">
        <v>35</v>
      </c>
      <c r="S63" s="3" t="s">
        <v>35</v>
      </c>
      <c r="T63" s="7" t="s">
        <v>35</v>
      </c>
      <c r="U63" s="3" t="s">
        <v>35</v>
      </c>
      <c r="AN63" s="3">
        <v>9</v>
      </c>
    </row>
    <row r="64" spans="1:40" x14ac:dyDescent="0.2">
      <c r="A64" s="5" t="s">
        <v>209</v>
      </c>
      <c r="C64" s="5" t="s">
        <v>58</v>
      </c>
      <c r="F64" s="3">
        <v>0</v>
      </c>
      <c r="I64" s="3" t="s">
        <v>35</v>
      </c>
      <c r="J64" s="3" t="s">
        <v>35</v>
      </c>
      <c r="K64" s="3" t="s">
        <v>35</v>
      </c>
      <c r="M64" s="3" t="s">
        <v>35</v>
      </c>
      <c r="N64" s="7" t="s">
        <v>35</v>
      </c>
      <c r="O64" s="3" t="s">
        <v>35</v>
      </c>
      <c r="P64" s="7" t="s">
        <v>35</v>
      </c>
      <c r="Q64" s="3" t="s">
        <v>35</v>
      </c>
      <c r="R64" s="7" t="s">
        <v>35</v>
      </c>
      <c r="S64" s="3" t="s">
        <v>35</v>
      </c>
      <c r="T64" s="7" t="s">
        <v>35</v>
      </c>
      <c r="U64" s="3" t="s">
        <v>35</v>
      </c>
      <c r="V64" s="7" t="s">
        <v>35</v>
      </c>
      <c r="W64" s="3" t="s">
        <v>35</v>
      </c>
      <c r="AA64" s="3">
        <v>1</v>
      </c>
      <c r="AF64" s="3">
        <v>-1</v>
      </c>
      <c r="AN64" s="3">
        <v>5</v>
      </c>
    </row>
    <row r="65" spans="1:40" x14ac:dyDescent="0.2">
      <c r="A65" s="5" t="s">
        <v>94</v>
      </c>
      <c r="C65" s="5" t="s">
        <v>70</v>
      </c>
      <c r="F65" s="3">
        <v>0</v>
      </c>
      <c r="J65" s="3" t="s">
        <v>35</v>
      </c>
      <c r="K65" s="3" t="s">
        <v>35</v>
      </c>
      <c r="M65" s="3" t="s">
        <v>35</v>
      </c>
      <c r="O65" s="3" t="s">
        <v>35</v>
      </c>
      <c r="P65" s="7" t="s">
        <v>35</v>
      </c>
      <c r="Q65" s="3" t="s">
        <v>35</v>
      </c>
      <c r="R65" s="7" t="s">
        <v>35</v>
      </c>
      <c r="T65" s="7" t="s">
        <v>35</v>
      </c>
      <c r="U65" s="3" t="s">
        <v>35</v>
      </c>
      <c r="V65" s="7" t="s">
        <v>35</v>
      </c>
      <c r="W65" s="3" t="s">
        <v>35</v>
      </c>
      <c r="AB65" s="7">
        <v>-2</v>
      </c>
      <c r="AF65" s="3">
        <v>2</v>
      </c>
    </row>
    <row r="66" spans="1:40" x14ac:dyDescent="0.2">
      <c r="A66" s="5" t="s">
        <v>210</v>
      </c>
      <c r="C66" s="5" t="s">
        <v>62</v>
      </c>
      <c r="F66" s="3">
        <v>0</v>
      </c>
      <c r="I66" s="3" t="s">
        <v>35</v>
      </c>
      <c r="J66" s="3" t="s">
        <v>35</v>
      </c>
      <c r="K66" s="3" t="s">
        <v>35</v>
      </c>
      <c r="M66" s="3" t="s">
        <v>35</v>
      </c>
      <c r="N66" s="7" t="s">
        <v>35</v>
      </c>
      <c r="O66" s="3" t="s">
        <v>35</v>
      </c>
      <c r="P66" s="7" t="s">
        <v>35</v>
      </c>
      <c r="Q66" s="3" t="s">
        <v>35</v>
      </c>
      <c r="R66" s="7" t="s">
        <v>35</v>
      </c>
      <c r="S66" s="3" t="s">
        <v>35</v>
      </c>
      <c r="T66" s="7" t="s">
        <v>35</v>
      </c>
      <c r="U66" s="3" t="s">
        <v>35</v>
      </c>
      <c r="V66" s="7" t="s">
        <v>35</v>
      </c>
      <c r="W66" s="3" t="s">
        <v>35</v>
      </c>
      <c r="AN66" s="3">
        <v>8</v>
      </c>
    </row>
    <row r="67" spans="1:40" x14ac:dyDescent="0.2">
      <c r="A67" s="5" t="s">
        <v>211</v>
      </c>
      <c r="C67" s="5" t="s">
        <v>70</v>
      </c>
      <c r="D67" s="3" t="s">
        <v>2</v>
      </c>
      <c r="F67" s="3">
        <v>0</v>
      </c>
      <c r="I67" s="3" t="s">
        <v>35</v>
      </c>
      <c r="J67" s="3" t="s">
        <v>35</v>
      </c>
      <c r="K67" s="3" t="s">
        <v>35</v>
      </c>
      <c r="M67" s="3" t="s">
        <v>35</v>
      </c>
      <c r="N67" s="7" t="s">
        <v>35</v>
      </c>
      <c r="O67" s="3" t="s">
        <v>35</v>
      </c>
      <c r="P67" s="7" t="s">
        <v>35</v>
      </c>
      <c r="Q67" s="3" t="s">
        <v>35</v>
      </c>
      <c r="R67" s="7" t="s">
        <v>35</v>
      </c>
      <c r="S67" s="3" t="s">
        <v>35</v>
      </c>
      <c r="T67" s="7" t="s">
        <v>35</v>
      </c>
      <c r="U67" s="3" t="s">
        <v>35</v>
      </c>
      <c r="V67" s="7" t="s">
        <v>35</v>
      </c>
      <c r="W67" s="3" t="s">
        <v>35</v>
      </c>
      <c r="AF67" s="3">
        <v>2</v>
      </c>
      <c r="AG67" s="7">
        <v>2</v>
      </c>
    </row>
    <row r="68" spans="1:40" x14ac:dyDescent="0.2">
      <c r="A68" s="5" t="s">
        <v>212</v>
      </c>
      <c r="C68" s="5" t="s">
        <v>63</v>
      </c>
      <c r="F68" s="3">
        <v>0</v>
      </c>
      <c r="I68" s="3" t="s">
        <v>35</v>
      </c>
      <c r="J68" s="3" t="s">
        <v>35</v>
      </c>
      <c r="K68" s="3" t="s">
        <v>35</v>
      </c>
      <c r="N68" s="7" t="s">
        <v>35</v>
      </c>
      <c r="P68" s="7" t="s">
        <v>35</v>
      </c>
      <c r="Q68" s="3" t="s">
        <v>35</v>
      </c>
      <c r="R68" s="7" t="s">
        <v>35</v>
      </c>
      <c r="T68" s="7" t="s">
        <v>35</v>
      </c>
      <c r="U68" s="3" t="s">
        <v>35</v>
      </c>
      <c r="AB68" s="7">
        <v>-1</v>
      </c>
      <c r="AG68" s="7">
        <v>-1</v>
      </c>
      <c r="AN68" s="3">
        <v>14</v>
      </c>
    </row>
    <row r="69" spans="1:40" x14ac:dyDescent="0.2">
      <c r="A69" s="5" t="s">
        <v>213</v>
      </c>
      <c r="C69" s="5" t="s">
        <v>75</v>
      </c>
      <c r="F69" s="3">
        <v>0</v>
      </c>
      <c r="I69" s="3" t="s">
        <v>35</v>
      </c>
      <c r="J69" s="3" t="s">
        <v>35</v>
      </c>
      <c r="K69" s="3" t="s">
        <v>35</v>
      </c>
      <c r="M69" s="3" t="s">
        <v>35</v>
      </c>
      <c r="N69" s="7" t="s">
        <v>35</v>
      </c>
      <c r="O69" s="3" t="s">
        <v>35</v>
      </c>
      <c r="P69" s="7" t="s">
        <v>35</v>
      </c>
      <c r="Q69" s="3" t="s">
        <v>35</v>
      </c>
      <c r="R69" s="7" t="s">
        <v>35</v>
      </c>
      <c r="S69" s="3" t="s">
        <v>35</v>
      </c>
      <c r="T69" s="7" t="s">
        <v>35</v>
      </c>
      <c r="U69" s="3" t="s">
        <v>35</v>
      </c>
      <c r="V69" s="7" t="s">
        <v>35</v>
      </c>
      <c r="W69" s="3" t="s">
        <v>35</v>
      </c>
      <c r="AN69" s="3">
        <v>7</v>
      </c>
    </row>
    <row r="70" spans="1:40" x14ac:dyDescent="0.2">
      <c r="A70" s="5" t="s">
        <v>127</v>
      </c>
      <c r="C70" s="5" t="s">
        <v>58</v>
      </c>
      <c r="F70" s="3">
        <v>0</v>
      </c>
      <c r="I70" s="3" t="s">
        <v>35</v>
      </c>
      <c r="J70" s="3" t="s">
        <v>35</v>
      </c>
      <c r="K70" s="3" t="s">
        <v>35</v>
      </c>
      <c r="M70" s="3" t="s">
        <v>35</v>
      </c>
      <c r="N70" s="7" t="s">
        <v>35</v>
      </c>
      <c r="O70" s="3" t="s">
        <v>35</v>
      </c>
      <c r="P70" s="7" t="s">
        <v>35</v>
      </c>
      <c r="Q70" s="3" t="s">
        <v>35</v>
      </c>
      <c r="R70" s="7" t="s">
        <v>35</v>
      </c>
      <c r="S70" s="3" t="s">
        <v>35</v>
      </c>
      <c r="T70" s="7" t="s">
        <v>35</v>
      </c>
      <c r="U70" s="3" t="s">
        <v>35</v>
      </c>
      <c r="V70" s="7" t="s">
        <v>35</v>
      </c>
      <c r="W70" s="3" t="s">
        <v>35</v>
      </c>
      <c r="AN70" s="3">
        <v>4</v>
      </c>
    </row>
    <row r="71" spans="1:40" x14ac:dyDescent="0.2">
      <c r="A71" s="5" t="s">
        <v>130</v>
      </c>
      <c r="C71" s="5" t="s">
        <v>70</v>
      </c>
      <c r="F71" s="3">
        <v>0</v>
      </c>
      <c r="I71" s="3" t="s">
        <v>35</v>
      </c>
      <c r="J71" s="3" t="s">
        <v>35</v>
      </c>
      <c r="K71" s="3" t="s">
        <v>35</v>
      </c>
      <c r="M71" s="3" t="s">
        <v>35</v>
      </c>
      <c r="O71" s="3" t="s">
        <v>35</v>
      </c>
      <c r="P71" s="7" t="s">
        <v>35</v>
      </c>
      <c r="Q71" s="3" t="s">
        <v>35</v>
      </c>
      <c r="R71" s="7" t="s">
        <v>35</v>
      </c>
      <c r="S71" s="3" t="s">
        <v>35</v>
      </c>
      <c r="T71" s="7" t="s">
        <v>35</v>
      </c>
      <c r="U71" s="3" t="s">
        <v>35</v>
      </c>
      <c r="V71" s="7" t="s">
        <v>35</v>
      </c>
      <c r="W71" s="3" t="s">
        <v>35</v>
      </c>
      <c r="AG71" s="7">
        <v>5</v>
      </c>
    </row>
    <row r="72" spans="1:40" x14ac:dyDescent="0.2">
      <c r="A72" s="5" t="s">
        <v>83</v>
      </c>
      <c r="C72" s="5" t="s">
        <v>62</v>
      </c>
      <c r="F72" s="3">
        <v>0</v>
      </c>
      <c r="I72" s="3" t="s">
        <v>35</v>
      </c>
      <c r="J72" s="3" t="s">
        <v>35</v>
      </c>
      <c r="K72" s="3" t="s">
        <v>35</v>
      </c>
      <c r="M72" s="3" t="s">
        <v>35</v>
      </c>
      <c r="N72" s="7" t="s">
        <v>35</v>
      </c>
      <c r="O72" s="3" t="s">
        <v>35</v>
      </c>
      <c r="P72" s="7" t="s">
        <v>35</v>
      </c>
      <c r="Q72" s="3" t="s">
        <v>35</v>
      </c>
      <c r="R72" s="7" t="s">
        <v>35</v>
      </c>
      <c r="S72" s="3" t="s">
        <v>35</v>
      </c>
      <c r="T72" s="7" t="s">
        <v>35</v>
      </c>
      <c r="U72" s="3" t="s">
        <v>35</v>
      </c>
      <c r="V72" s="7" t="s">
        <v>35</v>
      </c>
      <c r="W72" s="3" t="s">
        <v>35</v>
      </c>
      <c r="AM72" s="7">
        <v>5</v>
      </c>
      <c r="AN72" s="3">
        <v>6</v>
      </c>
    </row>
    <row r="73" spans="1:40" x14ac:dyDescent="0.2">
      <c r="A73" s="5" t="s">
        <v>82</v>
      </c>
      <c r="C73" s="5" t="s">
        <v>62</v>
      </c>
      <c r="F73" s="3">
        <v>0</v>
      </c>
      <c r="I73" s="3" t="s">
        <v>35</v>
      </c>
      <c r="J73" s="3" t="s">
        <v>35</v>
      </c>
      <c r="K73" s="3" t="s">
        <v>35</v>
      </c>
      <c r="N73" s="7" t="s">
        <v>35</v>
      </c>
      <c r="O73" s="3" t="s">
        <v>35</v>
      </c>
      <c r="P73" s="7" t="s">
        <v>35</v>
      </c>
      <c r="Q73" s="3" t="s">
        <v>35</v>
      </c>
      <c r="R73" s="7" t="s">
        <v>35</v>
      </c>
      <c r="S73" s="3" t="s">
        <v>35</v>
      </c>
      <c r="T73" s="7" t="s">
        <v>35</v>
      </c>
      <c r="U73" s="3" t="s">
        <v>35</v>
      </c>
      <c r="V73" s="7" t="s">
        <v>35</v>
      </c>
      <c r="W73" s="3" t="s">
        <v>35</v>
      </c>
      <c r="Z73" s="7">
        <v>2</v>
      </c>
      <c r="AB73" s="7">
        <v>-3</v>
      </c>
      <c r="AN73" s="3">
        <v>8</v>
      </c>
    </row>
    <row r="74" spans="1:40" x14ac:dyDescent="0.2">
      <c r="A74" s="5" t="s">
        <v>122</v>
      </c>
      <c r="C74" s="5" t="s">
        <v>60</v>
      </c>
      <c r="F74" s="3">
        <v>0</v>
      </c>
      <c r="I74" s="3" t="s">
        <v>35</v>
      </c>
      <c r="J74" s="3" t="s">
        <v>35</v>
      </c>
      <c r="K74" s="3" t="s">
        <v>35</v>
      </c>
      <c r="M74" s="3" t="s">
        <v>35</v>
      </c>
      <c r="N74" s="7" t="s">
        <v>35</v>
      </c>
      <c r="O74" s="3" t="s">
        <v>35</v>
      </c>
      <c r="P74" s="7" t="s">
        <v>35</v>
      </c>
      <c r="Q74" s="3" t="s">
        <v>35</v>
      </c>
      <c r="R74" s="7" t="s">
        <v>35</v>
      </c>
      <c r="S74" s="3" t="s">
        <v>35</v>
      </c>
      <c r="T74" s="7" t="s">
        <v>35</v>
      </c>
      <c r="U74" s="3" t="s">
        <v>35</v>
      </c>
      <c r="V74" s="7" t="s">
        <v>35</v>
      </c>
      <c r="W74" s="3" t="s">
        <v>35</v>
      </c>
      <c r="AG74" s="7">
        <v>-2</v>
      </c>
      <c r="AH74" s="3">
        <v>15</v>
      </c>
    </row>
    <row r="75" spans="1:40" x14ac:dyDescent="0.2">
      <c r="A75" s="5" t="s">
        <v>84</v>
      </c>
      <c r="C75" s="5" t="s">
        <v>70</v>
      </c>
      <c r="F75" s="3">
        <v>0</v>
      </c>
      <c r="J75" s="3" t="s">
        <v>35</v>
      </c>
      <c r="K75" s="3" t="s">
        <v>35</v>
      </c>
      <c r="M75" s="3" t="s">
        <v>35</v>
      </c>
      <c r="N75" s="7" t="s">
        <v>35</v>
      </c>
      <c r="O75" s="3" t="s">
        <v>35</v>
      </c>
      <c r="P75" s="7" t="s">
        <v>35</v>
      </c>
      <c r="Q75" s="3" t="s">
        <v>35</v>
      </c>
      <c r="R75" s="7" t="s">
        <v>35</v>
      </c>
      <c r="S75" s="3" t="s">
        <v>35</v>
      </c>
      <c r="T75" s="7" t="s">
        <v>35</v>
      </c>
      <c r="U75" s="3" t="s">
        <v>35</v>
      </c>
      <c r="V75" s="7" t="s">
        <v>35</v>
      </c>
      <c r="W75" s="3" t="s">
        <v>35</v>
      </c>
      <c r="AF75" s="3">
        <v>2</v>
      </c>
      <c r="AG75" s="7">
        <v>-1</v>
      </c>
    </row>
    <row r="76" spans="1:40" x14ac:dyDescent="0.2">
      <c r="A76" s="5" t="s">
        <v>214</v>
      </c>
      <c r="D76" s="3" t="s">
        <v>2</v>
      </c>
      <c r="F76" s="3">
        <v>0</v>
      </c>
      <c r="I76" s="3" t="s">
        <v>35</v>
      </c>
      <c r="J76" s="3" t="s">
        <v>35</v>
      </c>
      <c r="K76" s="3" t="s">
        <v>35</v>
      </c>
      <c r="M76" s="3" t="s">
        <v>35</v>
      </c>
      <c r="N76" s="7" t="s">
        <v>35</v>
      </c>
      <c r="O76" s="3" t="s">
        <v>35</v>
      </c>
      <c r="P76" s="7" t="s">
        <v>35</v>
      </c>
      <c r="Q76" s="3" t="s">
        <v>35</v>
      </c>
      <c r="R76" s="7" t="s">
        <v>35</v>
      </c>
      <c r="S76" s="3" t="s">
        <v>35</v>
      </c>
      <c r="T76" s="7" t="s">
        <v>35</v>
      </c>
      <c r="U76" s="3" t="s">
        <v>35</v>
      </c>
      <c r="V76" s="7" t="s">
        <v>35</v>
      </c>
      <c r="W76" s="3" t="s">
        <v>35</v>
      </c>
      <c r="AA76" s="3">
        <v>2</v>
      </c>
    </row>
    <row r="77" spans="1:40" x14ac:dyDescent="0.2">
      <c r="A77" s="5" t="s">
        <v>135</v>
      </c>
      <c r="C77" s="5" t="s">
        <v>70</v>
      </c>
      <c r="F77" s="3">
        <v>10</v>
      </c>
      <c r="I77" s="3" t="s">
        <v>35</v>
      </c>
      <c r="J77" s="3" t="s">
        <v>35</v>
      </c>
      <c r="K77" s="3" t="s">
        <v>35</v>
      </c>
      <c r="P77" s="7" t="s">
        <v>35</v>
      </c>
      <c r="Q77" s="3" t="s">
        <v>35</v>
      </c>
      <c r="R77" s="7" t="s">
        <v>35</v>
      </c>
      <c r="T77" s="7" t="s">
        <v>35</v>
      </c>
      <c r="U77" s="3" t="s">
        <v>35</v>
      </c>
      <c r="V77" s="7" t="s">
        <v>35</v>
      </c>
      <c r="W77" s="3" t="s">
        <v>35</v>
      </c>
      <c r="Y77" s="3">
        <v>2</v>
      </c>
      <c r="AG77" s="7">
        <v>-2</v>
      </c>
    </row>
    <row r="78" spans="1:40" x14ac:dyDescent="0.2">
      <c r="A78" s="5" t="s">
        <v>215</v>
      </c>
      <c r="C78" s="5" t="s">
        <v>75</v>
      </c>
      <c r="F78" s="3">
        <v>10</v>
      </c>
      <c r="I78" s="3" t="s">
        <v>35</v>
      </c>
      <c r="J78" s="3" t="s">
        <v>35</v>
      </c>
      <c r="K78" s="3" t="s">
        <v>35</v>
      </c>
      <c r="N78" s="7" t="s">
        <v>35</v>
      </c>
      <c r="P78" s="7" t="s">
        <v>35</v>
      </c>
      <c r="Q78" s="3" t="s">
        <v>35</v>
      </c>
      <c r="R78" s="7" t="s">
        <v>35</v>
      </c>
      <c r="T78" s="7" t="s">
        <v>35</v>
      </c>
      <c r="U78" s="3" t="s">
        <v>35</v>
      </c>
      <c r="V78" s="7" t="s">
        <v>35</v>
      </c>
      <c r="AN78" s="3">
        <v>7</v>
      </c>
    </row>
    <row r="79" spans="1:40" x14ac:dyDescent="0.2">
      <c r="A79" s="5" t="s">
        <v>138</v>
      </c>
      <c r="C79" s="5" t="s">
        <v>64</v>
      </c>
      <c r="F79" s="3">
        <v>15</v>
      </c>
      <c r="I79" s="3" t="s">
        <v>35</v>
      </c>
      <c r="P79" s="7" t="s">
        <v>35</v>
      </c>
      <c r="Q79" s="3" t="s">
        <v>35</v>
      </c>
      <c r="AF79" s="3">
        <v>1</v>
      </c>
      <c r="AH79" s="3">
        <v>15</v>
      </c>
      <c r="AN79" s="3">
        <v>30</v>
      </c>
    </row>
    <row r="80" spans="1:40" x14ac:dyDescent="0.2">
      <c r="A80" s="5" t="s">
        <v>136</v>
      </c>
      <c r="C80" s="5" t="s">
        <v>60</v>
      </c>
      <c r="F80" s="3">
        <v>0</v>
      </c>
      <c r="I80" s="3" t="s">
        <v>35</v>
      </c>
      <c r="J80" s="3" t="s">
        <v>35</v>
      </c>
      <c r="M80" s="3" t="s">
        <v>35</v>
      </c>
      <c r="N80" s="7" t="s">
        <v>35</v>
      </c>
      <c r="O80" s="3" t="s">
        <v>35</v>
      </c>
      <c r="P80" s="7" t="s">
        <v>35</v>
      </c>
      <c r="Q80" s="3" t="s">
        <v>35</v>
      </c>
      <c r="S80" s="3" t="s">
        <v>35</v>
      </c>
      <c r="T80" s="7" t="s">
        <v>35</v>
      </c>
      <c r="U80" s="3" t="s">
        <v>35</v>
      </c>
      <c r="V80" s="7" t="s">
        <v>35</v>
      </c>
      <c r="AF80" s="3">
        <v>1</v>
      </c>
      <c r="AG80" s="7">
        <v>1</v>
      </c>
      <c r="AN80" s="3">
        <v>2</v>
      </c>
    </row>
    <row r="81" spans="1:40" x14ac:dyDescent="0.2">
      <c r="A81" s="5" t="s">
        <v>93</v>
      </c>
      <c r="C81" s="5" t="s">
        <v>60</v>
      </c>
      <c r="F81" s="3">
        <v>0</v>
      </c>
      <c r="I81" s="3" t="s">
        <v>35</v>
      </c>
      <c r="J81" s="3" t="s">
        <v>35</v>
      </c>
      <c r="K81" s="3" t="s">
        <v>35</v>
      </c>
      <c r="M81" s="3" t="s">
        <v>35</v>
      </c>
      <c r="N81" s="7" t="s">
        <v>35</v>
      </c>
      <c r="O81" s="3" t="s">
        <v>35</v>
      </c>
      <c r="P81" s="7" t="s">
        <v>35</v>
      </c>
      <c r="Q81" s="3" t="s">
        <v>35</v>
      </c>
      <c r="R81" s="7" t="s">
        <v>35</v>
      </c>
      <c r="S81" s="3" t="s">
        <v>35</v>
      </c>
      <c r="T81" s="7" t="s">
        <v>35</v>
      </c>
      <c r="U81" s="3" t="s">
        <v>35</v>
      </c>
      <c r="V81" s="7" t="s">
        <v>35</v>
      </c>
      <c r="W81" s="3" t="s">
        <v>35</v>
      </c>
      <c r="AF81" s="3">
        <v>1</v>
      </c>
      <c r="AH81" s="3">
        <v>1</v>
      </c>
      <c r="AN81" s="3">
        <v>1</v>
      </c>
    </row>
    <row r="82" spans="1:40" x14ac:dyDescent="0.2">
      <c r="A82" s="5" t="s">
        <v>216</v>
      </c>
      <c r="C82" s="5" t="s">
        <v>57</v>
      </c>
      <c r="F82" s="3">
        <v>5</v>
      </c>
      <c r="I82" s="3" t="s">
        <v>35</v>
      </c>
      <c r="J82" s="3" t="s">
        <v>35</v>
      </c>
      <c r="K82" s="3" t="s">
        <v>35</v>
      </c>
      <c r="M82" s="3" t="s">
        <v>35</v>
      </c>
      <c r="N82" s="7" t="s">
        <v>35</v>
      </c>
      <c r="O82" s="3" t="s">
        <v>35</v>
      </c>
      <c r="P82" s="7" t="s">
        <v>35</v>
      </c>
      <c r="Q82" s="3" t="s">
        <v>35</v>
      </c>
      <c r="R82" s="7" t="s">
        <v>35</v>
      </c>
      <c r="S82" s="3" t="s">
        <v>35</v>
      </c>
      <c r="T82" s="7" t="s">
        <v>35</v>
      </c>
      <c r="U82" s="3" t="s">
        <v>35</v>
      </c>
      <c r="V82" s="7" t="s">
        <v>35</v>
      </c>
      <c r="W82" s="3" t="s">
        <v>35</v>
      </c>
      <c r="AJ82" s="3">
        <v>5</v>
      </c>
    </row>
    <row r="83" spans="1:40" x14ac:dyDescent="0.2">
      <c r="A83" s="5" t="s">
        <v>69</v>
      </c>
      <c r="C83" s="5" t="s">
        <v>57</v>
      </c>
      <c r="F83" s="3">
        <v>22</v>
      </c>
      <c r="I83" s="3" t="s">
        <v>35</v>
      </c>
      <c r="J83" s="3" t="s">
        <v>35</v>
      </c>
      <c r="O83" s="3" t="s">
        <v>35</v>
      </c>
      <c r="P83" s="7" t="s">
        <v>35</v>
      </c>
      <c r="Q83" s="3" t="s">
        <v>35</v>
      </c>
      <c r="R83" s="7" t="s">
        <v>35</v>
      </c>
      <c r="S83" s="3" t="s">
        <v>35</v>
      </c>
      <c r="T83" s="7" t="s">
        <v>35</v>
      </c>
      <c r="U83" s="3" t="s">
        <v>35</v>
      </c>
      <c r="V83" s="7" t="s">
        <v>35</v>
      </c>
      <c r="AF83" s="3">
        <v>3</v>
      </c>
      <c r="AH83" s="3">
        <v>-4</v>
      </c>
      <c r="AN83" s="3">
        <v>1</v>
      </c>
    </row>
    <row r="84" spans="1:40" x14ac:dyDescent="0.2">
      <c r="A84" s="5" t="s">
        <v>142</v>
      </c>
      <c r="C84" s="5" t="s">
        <v>75</v>
      </c>
      <c r="F84" s="3">
        <v>16</v>
      </c>
      <c r="I84" s="3" t="s">
        <v>35</v>
      </c>
      <c r="J84" s="3" t="s">
        <v>35</v>
      </c>
      <c r="K84" s="3" t="s">
        <v>35</v>
      </c>
      <c r="P84" s="7" t="s">
        <v>35</v>
      </c>
      <c r="Q84" s="3" t="s">
        <v>35</v>
      </c>
      <c r="R84" s="7" t="s">
        <v>35</v>
      </c>
      <c r="S84" s="3" t="s">
        <v>35</v>
      </c>
      <c r="T84" s="7" t="s">
        <v>35</v>
      </c>
      <c r="U84" s="3" t="s">
        <v>35</v>
      </c>
      <c r="Y84" s="3">
        <v>1</v>
      </c>
      <c r="AF84" s="3">
        <v>1</v>
      </c>
      <c r="AN84" s="3">
        <v>8</v>
      </c>
    </row>
    <row r="85" spans="1:40" x14ac:dyDescent="0.2">
      <c r="A85" s="5" t="s">
        <v>106</v>
      </c>
      <c r="C85" s="5" t="s">
        <v>57</v>
      </c>
      <c r="F85" s="3">
        <v>0</v>
      </c>
      <c r="I85" s="3" t="s">
        <v>35</v>
      </c>
      <c r="J85" s="3" t="s">
        <v>35</v>
      </c>
      <c r="K85" s="3" t="s">
        <v>35</v>
      </c>
      <c r="M85" s="3" t="s">
        <v>35</v>
      </c>
      <c r="N85" s="7" t="s">
        <v>35</v>
      </c>
      <c r="Q85" s="3" t="s">
        <v>35</v>
      </c>
      <c r="R85" s="7" t="s">
        <v>35</v>
      </c>
      <c r="T85" s="7" t="s">
        <v>35</v>
      </c>
      <c r="U85" s="3" t="s">
        <v>35</v>
      </c>
      <c r="V85" s="7" t="s">
        <v>35</v>
      </c>
      <c r="W85" s="3" t="s">
        <v>35</v>
      </c>
      <c r="AK85" s="7">
        <v>2</v>
      </c>
      <c r="AN85" s="3">
        <v>1</v>
      </c>
    </row>
    <row r="86" spans="1:40" x14ac:dyDescent="0.2">
      <c r="A86" s="5" t="s">
        <v>217</v>
      </c>
      <c r="C86" s="5" t="s">
        <v>70</v>
      </c>
      <c r="F86" s="3">
        <v>0</v>
      </c>
      <c r="I86" s="3" t="s">
        <v>35</v>
      </c>
      <c r="J86" s="3" t="s">
        <v>35</v>
      </c>
      <c r="K86" s="3" t="s">
        <v>35</v>
      </c>
      <c r="P86" s="7" t="s">
        <v>35</v>
      </c>
      <c r="Q86" s="3" t="s">
        <v>35</v>
      </c>
      <c r="R86" s="7" t="s">
        <v>35</v>
      </c>
      <c r="T86" s="7" t="s">
        <v>35</v>
      </c>
      <c r="U86" s="3" t="s">
        <v>35</v>
      </c>
      <c r="V86" s="7" t="s">
        <v>35</v>
      </c>
      <c r="W86" s="3" t="s">
        <v>35</v>
      </c>
      <c r="AF86" s="3">
        <v>3</v>
      </c>
      <c r="AG86" s="7">
        <v>1</v>
      </c>
    </row>
    <row r="87" spans="1:40" x14ac:dyDescent="0.2">
      <c r="A87" s="5" t="s">
        <v>218</v>
      </c>
      <c r="D87" s="3" t="s">
        <v>2</v>
      </c>
      <c r="F87" s="3">
        <v>10</v>
      </c>
      <c r="I87" s="3" t="s">
        <v>35</v>
      </c>
      <c r="J87" s="3" t="s">
        <v>35</v>
      </c>
      <c r="K87" s="3" t="s">
        <v>35</v>
      </c>
      <c r="M87" s="3" t="s">
        <v>35</v>
      </c>
      <c r="N87" s="7" t="s">
        <v>35</v>
      </c>
      <c r="O87" s="3" t="s">
        <v>35</v>
      </c>
      <c r="P87" s="7" t="s">
        <v>35</v>
      </c>
      <c r="Q87" s="3" t="s">
        <v>35</v>
      </c>
      <c r="R87" s="7" t="s">
        <v>35</v>
      </c>
      <c r="S87" s="3" t="s">
        <v>35</v>
      </c>
      <c r="T87" s="7" t="s">
        <v>35</v>
      </c>
      <c r="U87" s="3" t="s">
        <v>35</v>
      </c>
      <c r="V87" s="7" t="s">
        <v>35</v>
      </c>
      <c r="W87" s="3" t="s">
        <v>35</v>
      </c>
      <c r="AH87" s="3">
        <v>-10</v>
      </c>
      <c r="AJ87" s="3">
        <v>20</v>
      </c>
    </row>
    <row r="88" spans="1:40" x14ac:dyDescent="0.2">
      <c r="A88" s="5" t="s">
        <v>219</v>
      </c>
      <c r="D88" s="3" t="s">
        <v>2</v>
      </c>
      <c r="F88" s="3">
        <v>0</v>
      </c>
      <c r="I88" s="3" t="s">
        <v>35</v>
      </c>
      <c r="J88" s="3" t="s">
        <v>35</v>
      </c>
      <c r="K88" s="3" t="s">
        <v>35</v>
      </c>
      <c r="M88" s="3" t="s">
        <v>35</v>
      </c>
      <c r="N88" s="7" t="s">
        <v>35</v>
      </c>
      <c r="O88" s="3" t="s">
        <v>35</v>
      </c>
      <c r="P88" s="7" t="s">
        <v>35</v>
      </c>
      <c r="Q88" s="3" t="s">
        <v>35</v>
      </c>
      <c r="R88" s="7" t="s">
        <v>35</v>
      </c>
      <c r="S88" s="3" t="s">
        <v>35</v>
      </c>
      <c r="T88" s="7" t="s">
        <v>35</v>
      </c>
      <c r="U88" s="3" t="s">
        <v>35</v>
      </c>
      <c r="V88" s="7" t="s">
        <v>35</v>
      </c>
      <c r="W88" s="3" t="s">
        <v>35</v>
      </c>
      <c r="AG88" s="7">
        <v>1</v>
      </c>
    </row>
    <row r="89" spans="1:40" x14ac:dyDescent="0.2">
      <c r="A89" s="5" t="s">
        <v>126</v>
      </c>
      <c r="C89" s="5" t="s">
        <v>58</v>
      </c>
      <c r="F89" s="3">
        <v>0</v>
      </c>
      <c r="I89" s="3" t="s">
        <v>35</v>
      </c>
      <c r="J89" s="3" t="s">
        <v>35</v>
      </c>
      <c r="K89" s="3" t="s">
        <v>35</v>
      </c>
      <c r="M89" s="3" t="s">
        <v>35</v>
      </c>
      <c r="N89" s="7" t="s">
        <v>35</v>
      </c>
      <c r="O89" s="3" t="s">
        <v>35</v>
      </c>
      <c r="P89" s="7" t="s">
        <v>35</v>
      </c>
      <c r="Q89" s="3" t="s">
        <v>35</v>
      </c>
      <c r="R89" s="7" t="s">
        <v>35</v>
      </c>
      <c r="S89" s="3" t="s">
        <v>35</v>
      </c>
      <c r="T89" s="7" t="s">
        <v>35</v>
      </c>
      <c r="U89" s="3" t="s">
        <v>35</v>
      </c>
      <c r="V89" s="7" t="s">
        <v>35</v>
      </c>
      <c r="W89" s="3" t="s">
        <v>35</v>
      </c>
      <c r="AN89" s="3">
        <v>1</v>
      </c>
    </row>
    <row r="90" spans="1:40" x14ac:dyDescent="0.2">
      <c r="A90" s="5" t="s">
        <v>129</v>
      </c>
      <c r="C90" s="5" t="s">
        <v>70</v>
      </c>
      <c r="D90" s="3" t="s">
        <v>2</v>
      </c>
      <c r="F90" s="3">
        <v>5</v>
      </c>
      <c r="I90" s="3" t="s">
        <v>35</v>
      </c>
      <c r="J90" s="3" t="s">
        <v>35</v>
      </c>
      <c r="K90" s="3" t="s">
        <v>35</v>
      </c>
      <c r="M90" s="3" t="s">
        <v>35</v>
      </c>
      <c r="O90" s="3" t="s">
        <v>35</v>
      </c>
      <c r="P90" s="7" t="s">
        <v>35</v>
      </c>
      <c r="Q90" s="3" t="s">
        <v>35</v>
      </c>
      <c r="R90" s="7" t="s">
        <v>35</v>
      </c>
      <c r="S90" s="3" t="s">
        <v>35</v>
      </c>
      <c r="T90" s="7" t="s">
        <v>35</v>
      </c>
      <c r="U90" s="3" t="s">
        <v>35</v>
      </c>
      <c r="V90" s="7" t="s">
        <v>35</v>
      </c>
      <c r="W90" s="3" t="s">
        <v>35</v>
      </c>
      <c r="AG90" s="7">
        <v>1</v>
      </c>
    </row>
    <row r="91" spans="1:40" x14ac:dyDescent="0.2">
      <c r="A91" s="5" t="s">
        <v>77</v>
      </c>
      <c r="C91" s="5" t="s">
        <v>62</v>
      </c>
      <c r="F91" s="3">
        <v>10</v>
      </c>
      <c r="I91" s="3" t="s">
        <v>35</v>
      </c>
      <c r="J91" s="3" t="s">
        <v>35</v>
      </c>
      <c r="K91" s="3" t="s">
        <v>35</v>
      </c>
      <c r="M91" s="3" t="s">
        <v>35</v>
      </c>
      <c r="N91" s="7" t="s">
        <v>35</v>
      </c>
      <c r="Q91" s="3" t="s">
        <v>35</v>
      </c>
      <c r="R91" s="7" t="s">
        <v>35</v>
      </c>
      <c r="T91" s="7" t="s">
        <v>35</v>
      </c>
      <c r="U91" s="3" t="s">
        <v>35</v>
      </c>
      <c r="Z91" s="7">
        <v>3</v>
      </c>
      <c r="AN91" s="3">
        <v>12</v>
      </c>
    </row>
    <row r="92" spans="1:40" x14ac:dyDescent="0.2">
      <c r="A92" s="5" t="s">
        <v>125</v>
      </c>
      <c r="C92" s="5" t="s">
        <v>75</v>
      </c>
      <c r="F92" s="3">
        <v>7</v>
      </c>
      <c r="I92" s="3" t="s">
        <v>35</v>
      </c>
      <c r="J92" s="3" t="s">
        <v>35</v>
      </c>
      <c r="K92" s="3" t="s">
        <v>35</v>
      </c>
      <c r="S92" s="3" t="s">
        <v>35</v>
      </c>
      <c r="Y92" s="3">
        <v>1</v>
      </c>
      <c r="AB92" s="7">
        <v>1</v>
      </c>
      <c r="AN92" s="3">
        <v>6</v>
      </c>
    </row>
    <row r="93" spans="1:40" x14ac:dyDescent="0.2">
      <c r="A93" s="5" t="s">
        <v>155</v>
      </c>
      <c r="C93" s="5" t="s">
        <v>58</v>
      </c>
      <c r="F93" s="3">
        <v>0</v>
      </c>
      <c r="K93" s="3" t="s">
        <v>35</v>
      </c>
      <c r="M93" s="3" t="s">
        <v>35</v>
      </c>
      <c r="N93" s="7" t="s">
        <v>35</v>
      </c>
      <c r="O93" s="3" t="s">
        <v>35</v>
      </c>
      <c r="P93" s="7" t="s">
        <v>35</v>
      </c>
      <c r="Q93" s="3" t="s">
        <v>35</v>
      </c>
      <c r="R93" s="7" t="s">
        <v>35</v>
      </c>
      <c r="S93" s="3" t="s">
        <v>35</v>
      </c>
      <c r="T93" s="7" t="s">
        <v>35</v>
      </c>
      <c r="U93" s="3" t="s">
        <v>35</v>
      </c>
      <c r="V93" s="7" t="s">
        <v>35</v>
      </c>
      <c r="W93" s="3" t="s">
        <v>35</v>
      </c>
      <c r="AH93" s="3">
        <v>10</v>
      </c>
      <c r="AL93" s="3">
        <v>-20</v>
      </c>
      <c r="AN93" s="3">
        <v>3</v>
      </c>
    </row>
    <row r="94" spans="1:40" x14ac:dyDescent="0.2">
      <c r="A94" s="5" t="s">
        <v>119</v>
      </c>
      <c r="C94" s="5" t="s">
        <v>70</v>
      </c>
      <c r="F94" s="3">
        <v>15</v>
      </c>
      <c r="I94" s="3" t="s">
        <v>35</v>
      </c>
      <c r="J94" s="3" t="s">
        <v>35</v>
      </c>
      <c r="K94" s="3" t="s">
        <v>35</v>
      </c>
      <c r="M94" s="3" t="s">
        <v>35</v>
      </c>
      <c r="O94" s="3" t="s">
        <v>35</v>
      </c>
      <c r="P94" s="7" t="s">
        <v>35</v>
      </c>
      <c r="Q94" s="3" t="s">
        <v>35</v>
      </c>
      <c r="R94" s="7" t="s">
        <v>35</v>
      </c>
      <c r="S94" s="3" t="s">
        <v>35</v>
      </c>
      <c r="T94" s="7" t="s">
        <v>35</v>
      </c>
      <c r="U94" s="3" t="s">
        <v>35</v>
      </c>
      <c r="V94" s="7" t="s">
        <v>35</v>
      </c>
      <c r="W94" s="3" t="s">
        <v>35</v>
      </c>
      <c r="AF94" s="3">
        <v>1</v>
      </c>
      <c r="AG94" s="7">
        <v>2</v>
      </c>
    </row>
    <row r="95" spans="1:40" x14ac:dyDescent="0.2">
      <c r="A95" s="5" t="s">
        <v>156</v>
      </c>
      <c r="C95" s="5" t="s">
        <v>60</v>
      </c>
      <c r="D95" s="3" t="s">
        <v>2</v>
      </c>
      <c r="F95" s="3">
        <v>0</v>
      </c>
      <c r="I95" s="3" t="s">
        <v>35</v>
      </c>
      <c r="J95" s="3" t="s">
        <v>35</v>
      </c>
      <c r="K95" s="3" t="s">
        <v>35</v>
      </c>
      <c r="M95" s="3" t="s">
        <v>35</v>
      </c>
      <c r="N95" s="7" t="s">
        <v>35</v>
      </c>
      <c r="O95" s="3" t="s">
        <v>35</v>
      </c>
      <c r="P95" s="7" t="s">
        <v>35</v>
      </c>
      <c r="Q95" s="3" t="s">
        <v>35</v>
      </c>
      <c r="R95" s="7" t="s">
        <v>35</v>
      </c>
      <c r="S95" s="3" t="s">
        <v>35</v>
      </c>
      <c r="T95" s="7" t="s">
        <v>35</v>
      </c>
      <c r="U95" s="3" t="s">
        <v>35</v>
      </c>
      <c r="V95" s="7" t="s">
        <v>35</v>
      </c>
      <c r="W95" s="3" t="s">
        <v>35</v>
      </c>
      <c r="Y95" s="3">
        <v>-2</v>
      </c>
    </row>
    <row r="96" spans="1:40" x14ac:dyDescent="0.2">
      <c r="A96" s="5" t="s">
        <v>105</v>
      </c>
      <c r="C96" s="5" t="s">
        <v>65</v>
      </c>
      <c r="F96" s="3">
        <v>0</v>
      </c>
      <c r="I96" s="3" t="s">
        <v>35</v>
      </c>
      <c r="J96" s="3" t="s">
        <v>35</v>
      </c>
      <c r="M96" s="3" t="s">
        <v>35</v>
      </c>
      <c r="N96" s="7" t="s">
        <v>35</v>
      </c>
      <c r="O96" s="3" t="s">
        <v>35</v>
      </c>
      <c r="P96" s="7" t="s">
        <v>35</v>
      </c>
      <c r="Q96" s="3" t="s">
        <v>35</v>
      </c>
      <c r="R96" s="7" t="s">
        <v>35</v>
      </c>
      <c r="S96" s="3" t="s">
        <v>35</v>
      </c>
      <c r="T96" s="7" t="s">
        <v>35</v>
      </c>
      <c r="U96" s="3" t="s">
        <v>35</v>
      </c>
      <c r="W96" s="3" t="s">
        <v>35</v>
      </c>
      <c r="AI96" s="7">
        <v>5</v>
      </c>
      <c r="AK96" s="7">
        <v>10</v>
      </c>
      <c r="AN96" s="3">
        <v>5</v>
      </c>
    </row>
    <row r="97" spans="1:40" x14ac:dyDescent="0.2">
      <c r="A97" s="5" t="s">
        <v>220</v>
      </c>
      <c r="C97" s="5" t="s">
        <v>36</v>
      </c>
      <c r="F97" s="3">
        <v>5</v>
      </c>
      <c r="I97" s="3" t="s">
        <v>35</v>
      </c>
      <c r="J97" s="3" t="s">
        <v>35</v>
      </c>
      <c r="K97" s="3" t="s">
        <v>35</v>
      </c>
      <c r="M97" s="3" t="s">
        <v>35</v>
      </c>
      <c r="N97" s="7" t="s">
        <v>35</v>
      </c>
      <c r="O97" s="3" t="s">
        <v>35</v>
      </c>
      <c r="P97" s="7" t="s">
        <v>35</v>
      </c>
      <c r="Q97" s="3" t="s">
        <v>35</v>
      </c>
      <c r="R97" s="7" t="s">
        <v>35</v>
      </c>
      <c r="S97" s="3" t="s">
        <v>35</v>
      </c>
      <c r="T97" s="7" t="s">
        <v>35</v>
      </c>
      <c r="U97" s="3" t="s">
        <v>35</v>
      </c>
      <c r="V97" s="7" t="s">
        <v>35</v>
      </c>
      <c r="W97" s="3" t="s">
        <v>35</v>
      </c>
      <c r="AG97" s="7">
        <v>2</v>
      </c>
      <c r="AL97" s="3">
        <v>15</v>
      </c>
    </row>
    <row r="98" spans="1:40" x14ac:dyDescent="0.2">
      <c r="A98" s="5" t="s">
        <v>79</v>
      </c>
      <c r="C98" s="5" t="s">
        <v>64</v>
      </c>
      <c r="D98" s="3" t="s">
        <v>2</v>
      </c>
      <c r="F98" s="3">
        <v>5</v>
      </c>
      <c r="I98" s="3" t="s">
        <v>35</v>
      </c>
      <c r="J98" s="3" t="s">
        <v>35</v>
      </c>
      <c r="K98" s="3" t="s">
        <v>35</v>
      </c>
      <c r="M98" s="3" t="s">
        <v>35</v>
      </c>
      <c r="N98" s="7" t="s">
        <v>35</v>
      </c>
      <c r="O98" s="3" t="s">
        <v>35</v>
      </c>
      <c r="P98" s="7" t="s">
        <v>35</v>
      </c>
      <c r="Q98" s="3" t="s">
        <v>35</v>
      </c>
      <c r="R98" s="7" t="s">
        <v>35</v>
      </c>
      <c r="S98" s="3" t="s">
        <v>35</v>
      </c>
      <c r="T98" s="7" t="s">
        <v>35</v>
      </c>
      <c r="U98" s="3" t="s">
        <v>35</v>
      </c>
      <c r="V98" s="7" t="s">
        <v>35</v>
      </c>
      <c r="W98" s="3" t="s">
        <v>35</v>
      </c>
      <c r="AB98" s="7">
        <v>2</v>
      </c>
      <c r="AD98" s="7">
        <v>1</v>
      </c>
      <c r="AN98" s="3">
        <v>36</v>
      </c>
    </row>
    <row r="99" spans="1:40" x14ac:dyDescent="0.2">
      <c r="A99" s="5" t="s">
        <v>133</v>
      </c>
      <c r="C99" s="5" t="s">
        <v>70</v>
      </c>
      <c r="F99" s="3">
        <v>15</v>
      </c>
      <c r="I99" s="3" t="s">
        <v>35</v>
      </c>
      <c r="J99" s="3" t="s">
        <v>35</v>
      </c>
      <c r="K99" s="3" t="s">
        <v>35</v>
      </c>
      <c r="P99" s="7" t="s">
        <v>35</v>
      </c>
      <c r="Q99" s="3" t="s">
        <v>35</v>
      </c>
      <c r="R99" s="7" t="s">
        <v>35</v>
      </c>
      <c r="T99" s="7" t="s">
        <v>35</v>
      </c>
      <c r="U99" s="3" t="s">
        <v>35</v>
      </c>
      <c r="V99" s="7" t="s">
        <v>35</v>
      </c>
      <c r="W99" s="3" t="s">
        <v>35</v>
      </c>
      <c r="Y99" s="3">
        <v>2</v>
      </c>
    </row>
    <row r="100" spans="1:40" x14ac:dyDescent="0.2">
      <c r="A100" s="5" t="s">
        <v>74</v>
      </c>
      <c r="C100" s="5" t="s">
        <v>62</v>
      </c>
      <c r="F100" s="3">
        <v>0</v>
      </c>
      <c r="I100" s="3" t="s">
        <v>35</v>
      </c>
      <c r="J100" s="3" t="s">
        <v>35</v>
      </c>
      <c r="K100" s="3" t="s">
        <v>35</v>
      </c>
      <c r="N100" s="7" t="s">
        <v>35</v>
      </c>
      <c r="P100" s="7" t="s">
        <v>35</v>
      </c>
      <c r="Q100" s="3" t="s">
        <v>35</v>
      </c>
      <c r="R100" s="7" t="s">
        <v>35</v>
      </c>
      <c r="T100" s="7" t="s">
        <v>35</v>
      </c>
      <c r="U100" s="3" t="s">
        <v>35</v>
      </c>
      <c r="V100" s="7" t="s">
        <v>35</v>
      </c>
      <c r="W100" s="3" t="s">
        <v>35</v>
      </c>
      <c r="AF100" s="3">
        <v>-2</v>
      </c>
      <c r="AG100" s="7">
        <v>-2</v>
      </c>
      <c r="AN100" s="3">
        <v>14</v>
      </c>
    </row>
    <row r="101" spans="1:40" x14ac:dyDescent="0.2">
      <c r="A101" s="5" t="s">
        <v>221</v>
      </c>
      <c r="C101" s="5" t="s">
        <v>67</v>
      </c>
      <c r="F101" s="3">
        <v>0</v>
      </c>
      <c r="I101" s="3" t="s">
        <v>35</v>
      </c>
      <c r="J101" s="3" t="s">
        <v>35</v>
      </c>
      <c r="K101" s="3" t="s">
        <v>35</v>
      </c>
      <c r="N101" s="7" t="s">
        <v>35</v>
      </c>
      <c r="P101" s="7" t="s">
        <v>35</v>
      </c>
      <c r="Q101" s="3" t="s">
        <v>35</v>
      </c>
      <c r="R101" s="7" t="s">
        <v>35</v>
      </c>
      <c r="T101" s="7" t="s">
        <v>35</v>
      </c>
      <c r="U101" s="3" t="s">
        <v>35</v>
      </c>
      <c r="AN101" s="3">
        <v>6</v>
      </c>
    </row>
    <row r="102" spans="1:40" x14ac:dyDescent="0.2">
      <c r="A102" s="5" t="s">
        <v>222</v>
      </c>
      <c r="C102" s="5" t="s">
        <v>62</v>
      </c>
      <c r="F102" s="3">
        <v>0</v>
      </c>
      <c r="I102" s="3" t="s">
        <v>35</v>
      </c>
      <c r="J102" s="3" t="s">
        <v>35</v>
      </c>
      <c r="K102" s="3" t="s">
        <v>35</v>
      </c>
      <c r="N102" s="7" t="s">
        <v>35</v>
      </c>
      <c r="P102" s="7" t="s">
        <v>35</v>
      </c>
      <c r="Q102" s="3" t="s">
        <v>35</v>
      </c>
      <c r="R102" s="7" t="s">
        <v>35</v>
      </c>
      <c r="T102" s="7" t="s">
        <v>35</v>
      </c>
      <c r="U102" s="3" t="s">
        <v>35</v>
      </c>
      <c r="V102" s="7" t="s">
        <v>35</v>
      </c>
      <c r="AG102" s="7">
        <v>-2</v>
      </c>
      <c r="AN102" s="3">
        <v>10</v>
      </c>
    </row>
    <row r="103" spans="1:40" x14ac:dyDescent="0.2">
      <c r="A103" s="5" t="s">
        <v>68</v>
      </c>
      <c r="C103" s="5" t="s">
        <v>67</v>
      </c>
      <c r="F103" s="3">
        <v>0</v>
      </c>
      <c r="I103" s="3" t="s">
        <v>35</v>
      </c>
      <c r="J103" s="3" t="s">
        <v>35</v>
      </c>
      <c r="K103" s="3" t="s">
        <v>35</v>
      </c>
      <c r="M103" s="3" t="s">
        <v>35</v>
      </c>
      <c r="N103" s="7" t="s">
        <v>35</v>
      </c>
      <c r="O103" s="3" t="s">
        <v>35</v>
      </c>
      <c r="P103" s="7" t="s">
        <v>35</v>
      </c>
      <c r="Q103" s="3" t="s">
        <v>35</v>
      </c>
      <c r="R103" s="7" t="s">
        <v>35</v>
      </c>
      <c r="S103" s="3" t="s">
        <v>35</v>
      </c>
      <c r="T103" s="7" t="s">
        <v>35</v>
      </c>
      <c r="U103" s="3" t="s">
        <v>35</v>
      </c>
      <c r="V103" s="7" t="s">
        <v>35</v>
      </c>
      <c r="W103" s="3" t="s">
        <v>35</v>
      </c>
      <c r="Y103" s="3">
        <v>1</v>
      </c>
      <c r="AA103" s="3">
        <v>1</v>
      </c>
    </row>
    <row r="104" spans="1:40" x14ac:dyDescent="0.2">
      <c r="A104" s="5" t="s">
        <v>78</v>
      </c>
      <c r="C104" s="5" t="s">
        <v>60</v>
      </c>
      <c r="F104" s="3">
        <v>0</v>
      </c>
      <c r="I104" s="3" t="s">
        <v>35</v>
      </c>
      <c r="J104" s="3" t="s">
        <v>35</v>
      </c>
      <c r="K104" s="3" t="s">
        <v>35</v>
      </c>
      <c r="M104" s="3" t="s">
        <v>35</v>
      </c>
      <c r="N104" s="7" t="s">
        <v>35</v>
      </c>
      <c r="O104" s="3" t="s">
        <v>35</v>
      </c>
      <c r="P104" s="7" t="s">
        <v>35</v>
      </c>
      <c r="Q104" s="3" t="s">
        <v>35</v>
      </c>
      <c r="R104" s="7" t="s">
        <v>35</v>
      </c>
      <c r="S104" s="3" t="s">
        <v>35</v>
      </c>
      <c r="T104" s="7" t="s">
        <v>35</v>
      </c>
      <c r="U104" s="3" t="s">
        <v>35</v>
      </c>
      <c r="V104" s="7" t="s">
        <v>35</v>
      </c>
      <c r="W104" s="3" t="s">
        <v>35</v>
      </c>
      <c r="AC104" s="3">
        <v>2</v>
      </c>
    </row>
    <row r="105" spans="1:40" x14ac:dyDescent="0.2">
      <c r="A105" s="5" t="s">
        <v>157</v>
      </c>
      <c r="C105" s="5" t="s">
        <v>64</v>
      </c>
      <c r="F105" s="3">
        <v>0</v>
      </c>
      <c r="I105" s="3" t="s">
        <v>35</v>
      </c>
      <c r="J105" s="3" t="s">
        <v>35</v>
      </c>
      <c r="K105" s="3" t="s">
        <v>35</v>
      </c>
      <c r="N105" s="7" t="s">
        <v>35</v>
      </c>
      <c r="O105" s="3" t="s">
        <v>35</v>
      </c>
      <c r="P105" s="7" t="s">
        <v>35</v>
      </c>
      <c r="Q105" s="3" t="s">
        <v>35</v>
      </c>
      <c r="R105" s="7" t="s">
        <v>35</v>
      </c>
      <c r="S105" s="3" t="s">
        <v>35</v>
      </c>
      <c r="T105" s="7" t="s">
        <v>35</v>
      </c>
      <c r="U105" s="3" t="s">
        <v>35</v>
      </c>
      <c r="V105" s="7" t="s">
        <v>35</v>
      </c>
      <c r="W105" s="3" t="s">
        <v>35</v>
      </c>
      <c r="AN105" s="3">
        <v>9</v>
      </c>
    </row>
    <row r="106" spans="1:40" x14ac:dyDescent="0.2">
      <c r="A106" s="5" t="s">
        <v>120</v>
      </c>
      <c r="C106" s="5" t="s">
        <v>58</v>
      </c>
      <c r="F106" s="3">
        <v>0</v>
      </c>
      <c r="I106" s="3" t="s">
        <v>35</v>
      </c>
      <c r="J106" s="3" t="s">
        <v>35</v>
      </c>
      <c r="K106" s="3" t="s">
        <v>35</v>
      </c>
      <c r="M106" s="3" t="s">
        <v>35</v>
      </c>
      <c r="N106" s="7" t="s">
        <v>35</v>
      </c>
      <c r="O106" s="3" t="s">
        <v>35</v>
      </c>
      <c r="P106" s="7" t="s">
        <v>35</v>
      </c>
      <c r="Q106" s="3" t="s">
        <v>35</v>
      </c>
      <c r="R106" s="7" t="s">
        <v>35</v>
      </c>
      <c r="S106" s="3" t="s">
        <v>35</v>
      </c>
      <c r="T106" s="7" t="s">
        <v>35</v>
      </c>
      <c r="U106" s="3" t="s">
        <v>35</v>
      </c>
      <c r="V106" s="7" t="s">
        <v>35</v>
      </c>
      <c r="W106" s="3" t="s">
        <v>35</v>
      </c>
      <c r="AN106" s="3">
        <v>3</v>
      </c>
    </row>
    <row r="107" spans="1:40" x14ac:dyDescent="0.2">
      <c r="A107" s="5" t="s">
        <v>92</v>
      </c>
      <c r="C107" s="5" t="s">
        <v>66</v>
      </c>
      <c r="F107" s="3">
        <v>0</v>
      </c>
      <c r="I107" s="3" t="s">
        <v>35</v>
      </c>
      <c r="J107" s="3" t="s">
        <v>35</v>
      </c>
      <c r="K107" s="3" t="s">
        <v>35</v>
      </c>
      <c r="N107" s="7" t="s">
        <v>35</v>
      </c>
      <c r="O107" s="3" t="s">
        <v>35</v>
      </c>
      <c r="P107" s="7" t="s">
        <v>35</v>
      </c>
      <c r="Q107" s="3" t="s">
        <v>35</v>
      </c>
      <c r="R107" s="7" t="s">
        <v>35</v>
      </c>
      <c r="S107" s="3" t="s">
        <v>35</v>
      </c>
      <c r="U107" s="3" t="s">
        <v>35</v>
      </c>
      <c r="V107" s="7" t="s">
        <v>35</v>
      </c>
      <c r="W107" s="3" t="s">
        <v>35</v>
      </c>
      <c r="AB107" s="7">
        <v>-1</v>
      </c>
      <c r="AC107" s="3">
        <v>1</v>
      </c>
      <c r="AN107" s="3">
        <v>4</v>
      </c>
    </row>
    <row r="108" spans="1:40" x14ac:dyDescent="0.2">
      <c r="A108" s="5" t="s">
        <v>128</v>
      </c>
      <c r="C108" s="5" t="s">
        <v>64</v>
      </c>
      <c r="F108" s="3">
        <v>0</v>
      </c>
      <c r="I108" s="3" t="s">
        <v>35</v>
      </c>
      <c r="J108" s="3" t="s">
        <v>35</v>
      </c>
      <c r="K108" s="3" t="s">
        <v>35</v>
      </c>
      <c r="N108" s="7" t="s">
        <v>35</v>
      </c>
      <c r="P108" s="7" t="s">
        <v>35</v>
      </c>
      <c r="Q108" s="3" t="s">
        <v>35</v>
      </c>
      <c r="R108" s="7" t="s">
        <v>35</v>
      </c>
      <c r="S108" s="3" t="s">
        <v>35</v>
      </c>
      <c r="T108" s="7" t="s">
        <v>35</v>
      </c>
      <c r="U108" s="3" t="s">
        <v>35</v>
      </c>
      <c r="AN108" s="3">
        <v>12</v>
      </c>
    </row>
    <row r="109" spans="1:40" x14ac:dyDescent="0.2">
      <c r="A109" s="5" t="s">
        <v>89</v>
      </c>
      <c r="C109" s="5" t="s">
        <v>70</v>
      </c>
      <c r="F109" s="3">
        <v>0</v>
      </c>
      <c r="I109" s="3" t="s">
        <v>35</v>
      </c>
      <c r="J109" s="3" t="s">
        <v>35</v>
      </c>
      <c r="K109" s="3" t="s">
        <v>35</v>
      </c>
      <c r="O109" s="3" t="s">
        <v>35</v>
      </c>
      <c r="P109" s="7" t="s">
        <v>35</v>
      </c>
      <c r="Q109" s="3" t="s">
        <v>35</v>
      </c>
      <c r="R109" s="7" t="s">
        <v>35</v>
      </c>
      <c r="S109" s="3" t="s">
        <v>35</v>
      </c>
      <c r="T109" s="7" t="s">
        <v>35</v>
      </c>
      <c r="U109" s="3" t="s">
        <v>35</v>
      </c>
      <c r="V109" s="7" t="s">
        <v>35</v>
      </c>
      <c r="W109" s="3" t="s">
        <v>35</v>
      </c>
      <c r="AA109" s="3">
        <v>-2</v>
      </c>
      <c r="AH109" s="3">
        <v>5</v>
      </c>
    </row>
    <row r="110" spans="1:40" x14ac:dyDescent="0.2">
      <c r="A110" s="5" t="s">
        <v>121</v>
      </c>
      <c r="C110" s="5" t="s">
        <v>55</v>
      </c>
      <c r="F110" s="3">
        <v>0</v>
      </c>
      <c r="I110" s="3" t="s">
        <v>35</v>
      </c>
      <c r="J110" s="3" t="s">
        <v>35</v>
      </c>
      <c r="K110" s="3" t="s">
        <v>35</v>
      </c>
      <c r="M110" s="3" t="s">
        <v>35</v>
      </c>
      <c r="N110" s="7" t="s">
        <v>35</v>
      </c>
      <c r="O110" s="3" t="s">
        <v>35</v>
      </c>
      <c r="P110" s="7" t="s">
        <v>35</v>
      </c>
      <c r="Q110" s="3" t="s">
        <v>35</v>
      </c>
      <c r="R110" s="7" t="s">
        <v>35</v>
      </c>
      <c r="S110" s="3" t="s">
        <v>35</v>
      </c>
      <c r="T110" s="7" t="s">
        <v>35</v>
      </c>
      <c r="U110" s="3" t="s">
        <v>35</v>
      </c>
      <c r="V110" s="7" t="s">
        <v>35</v>
      </c>
      <c r="W110" s="3" t="s">
        <v>35</v>
      </c>
      <c r="AN110" s="3">
        <v>1</v>
      </c>
    </row>
    <row r="111" spans="1:40" x14ac:dyDescent="0.2">
      <c r="A111" s="5" t="s">
        <v>108</v>
      </c>
      <c r="C111" s="5" t="s">
        <v>59</v>
      </c>
      <c r="F111" s="3">
        <v>5</v>
      </c>
      <c r="I111" s="3" t="s">
        <v>35</v>
      </c>
      <c r="J111" s="3" t="s">
        <v>35</v>
      </c>
      <c r="K111" s="3" t="s">
        <v>35</v>
      </c>
      <c r="M111" s="3" t="s">
        <v>35</v>
      </c>
      <c r="N111" s="7" t="s">
        <v>35</v>
      </c>
      <c r="O111" s="3" t="s">
        <v>35</v>
      </c>
      <c r="P111" s="7" t="s">
        <v>35</v>
      </c>
      <c r="Q111" s="3" t="s">
        <v>35</v>
      </c>
      <c r="R111" s="7" t="s">
        <v>35</v>
      </c>
      <c r="S111" s="3" t="s">
        <v>35</v>
      </c>
      <c r="T111" s="7" t="s">
        <v>35</v>
      </c>
      <c r="U111" s="3" t="s">
        <v>35</v>
      </c>
      <c r="V111" s="7" t="s">
        <v>35</v>
      </c>
      <c r="W111" s="3" t="s">
        <v>35</v>
      </c>
      <c r="AD111" s="7">
        <v>1</v>
      </c>
      <c r="AK111" s="7">
        <v>5</v>
      </c>
      <c r="AN111" s="3">
        <v>5</v>
      </c>
    </row>
    <row r="112" spans="1:40" x14ac:dyDescent="0.2">
      <c r="A112" s="5" t="s">
        <v>88</v>
      </c>
      <c r="C112" s="5" t="s">
        <v>75</v>
      </c>
      <c r="F112" s="3">
        <v>0</v>
      </c>
      <c r="I112" s="3" t="s">
        <v>35</v>
      </c>
      <c r="J112" s="3" t="s">
        <v>35</v>
      </c>
      <c r="K112" s="3" t="s">
        <v>35</v>
      </c>
      <c r="M112" s="3" t="s">
        <v>35</v>
      </c>
      <c r="N112" s="7" t="s">
        <v>35</v>
      </c>
      <c r="O112" s="3" t="s">
        <v>35</v>
      </c>
      <c r="P112" s="7" t="s">
        <v>35</v>
      </c>
      <c r="Q112" s="3" t="s">
        <v>35</v>
      </c>
      <c r="R112" s="7" t="s">
        <v>35</v>
      </c>
      <c r="S112" s="3" t="s">
        <v>35</v>
      </c>
      <c r="T112" s="7" t="s">
        <v>35</v>
      </c>
      <c r="U112" s="3" t="s">
        <v>35</v>
      </c>
      <c r="V112" s="7" t="s">
        <v>35</v>
      </c>
      <c r="AN112" s="3">
        <v>5</v>
      </c>
    </row>
    <row r="113" spans="1:40" x14ac:dyDescent="0.2">
      <c r="A113" s="5" t="s">
        <v>111</v>
      </c>
      <c r="C113" s="5" t="s">
        <v>63</v>
      </c>
      <c r="F113" s="3">
        <v>15</v>
      </c>
      <c r="I113" s="3" t="s">
        <v>35</v>
      </c>
      <c r="J113" s="3" t="s">
        <v>35</v>
      </c>
      <c r="K113" s="3" t="s">
        <v>35</v>
      </c>
      <c r="M113" s="3" t="s">
        <v>35</v>
      </c>
      <c r="N113" s="7" t="s">
        <v>35</v>
      </c>
      <c r="Q113" s="3" t="s">
        <v>35</v>
      </c>
      <c r="R113" s="7" t="s">
        <v>35</v>
      </c>
      <c r="T113" s="7" t="s">
        <v>35</v>
      </c>
      <c r="U113" s="3" t="s">
        <v>35</v>
      </c>
      <c r="V113" s="7" t="s">
        <v>35</v>
      </c>
      <c r="AJ113" s="3">
        <v>15</v>
      </c>
      <c r="AK113" s="7">
        <v>5</v>
      </c>
      <c r="AN113" s="3">
        <v>30</v>
      </c>
    </row>
    <row r="114" spans="1:40" x14ac:dyDescent="0.2">
      <c r="A114" s="5" t="s">
        <v>124</v>
      </c>
      <c r="C114" s="5" t="s">
        <v>66</v>
      </c>
      <c r="F114" s="3">
        <v>8</v>
      </c>
      <c r="I114" s="3" t="s">
        <v>35</v>
      </c>
      <c r="J114" s="3" t="s">
        <v>35</v>
      </c>
      <c r="K114" s="3" t="s">
        <v>35</v>
      </c>
      <c r="S114" s="3" t="s">
        <v>35</v>
      </c>
      <c r="AA114" s="3">
        <v>1</v>
      </c>
      <c r="AF114" s="3">
        <v>1</v>
      </c>
      <c r="AN114" s="3">
        <v>1</v>
      </c>
    </row>
    <row r="115" spans="1:40" x14ac:dyDescent="0.2">
      <c r="A115" s="5" t="s">
        <v>86</v>
      </c>
      <c r="C115" s="5" t="s">
        <v>57</v>
      </c>
      <c r="F115" s="3">
        <v>0</v>
      </c>
      <c r="I115" s="3" t="s">
        <v>35</v>
      </c>
      <c r="J115" s="3" t="s">
        <v>35</v>
      </c>
      <c r="K115" s="3" t="s">
        <v>35</v>
      </c>
      <c r="M115" s="3" t="s">
        <v>35</v>
      </c>
      <c r="N115" s="7" t="s">
        <v>35</v>
      </c>
      <c r="O115" s="3" t="s">
        <v>35</v>
      </c>
      <c r="P115" s="7" t="s">
        <v>35</v>
      </c>
      <c r="Q115" s="3" t="s">
        <v>35</v>
      </c>
      <c r="R115" s="7" t="s">
        <v>35</v>
      </c>
      <c r="S115" s="3" t="s">
        <v>35</v>
      </c>
      <c r="T115" s="7" t="s">
        <v>35</v>
      </c>
      <c r="U115" s="3" t="s">
        <v>35</v>
      </c>
      <c r="V115" s="7" t="s">
        <v>35</v>
      </c>
      <c r="W115" s="3" t="s">
        <v>35</v>
      </c>
      <c r="AC115" s="3">
        <v>1</v>
      </c>
      <c r="AF115" s="3">
        <v>-2</v>
      </c>
    </row>
    <row r="116" spans="1:40" x14ac:dyDescent="0.2">
      <c r="A116" s="5" t="s">
        <v>85</v>
      </c>
      <c r="C116" s="5" t="s">
        <v>60</v>
      </c>
      <c r="F116" s="3">
        <v>0</v>
      </c>
      <c r="I116" s="3" t="s">
        <v>35</v>
      </c>
      <c r="J116" s="3" t="s">
        <v>35</v>
      </c>
      <c r="K116" s="3" t="s">
        <v>35</v>
      </c>
      <c r="M116" s="3" t="s">
        <v>35</v>
      </c>
      <c r="N116" s="7" t="s">
        <v>35</v>
      </c>
      <c r="O116" s="3" t="s">
        <v>35</v>
      </c>
      <c r="P116" s="7" t="s">
        <v>35</v>
      </c>
      <c r="Q116" s="3" t="s">
        <v>35</v>
      </c>
      <c r="R116" s="7" t="s">
        <v>35</v>
      </c>
      <c r="S116" s="3" t="s">
        <v>35</v>
      </c>
      <c r="T116" s="7" t="s">
        <v>35</v>
      </c>
      <c r="U116" s="3" t="s">
        <v>35</v>
      </c>
      <c r="V116" s="7" t="s">
        <v>35</v>
      </c>
      <c r="W116" s="3" t="s">
        <v>35</v>
      </c>
      <c r="AH116" s="3">
        <v>10</v>
      </c>
      <c r="AJ116" s="3">
        <v>-10</v>
      </c>
    </row>
    <row r="117" spans="1:40" x14ac:dyDescent="0.2">
      <c r="A117" s="5" t="s">
        <v>110</v>
      </c>
      <c r="C117" s="5" t="s">
        <v>55</v>
      </c>
      <c r="F117" s="3">
        <v>15</v>
      </c>
      <c r="I117" s="3" t="s">
        <v>35</v>
      </c>
      <c r="J117" s="3" t="s">
        <v>35</v>
      </c>
      <c r="K117" s="3" t="s">
        <v>35</v>
      </c>
      <c r="N117" s="7" t="s">
        <v>35</v>
      </c>
      <c r="V117" s="7" t="s">
        <v>35</v>
      </c>
      <c r="W117" s="3" t="s">
        <v>35</v>
      </c>
      <c r="AA117" s="3">
        <v>2</v>
      </c>
      <c r="AK117" s="7">
        <v>8</v>
      </c>
      <c r="AN117" s="3">
        <v>4</v>
      </c>
    </row>
    <row r="118" spans="1:40" x14ac:dyDescent="0.2">
      <c r="A118" s="5" t="s">
        <v>195</v>
      </c>
      <c r="C118" s="5" t="s">
        <v>59</v>
      </c>
      <c r="F118" s="3">
        <v>0</v>
      </c>
      <c r="I118" s="3" t="s">
        <v>35</v>
      </c>
      <c r="J118" s="3" t="s">
        <v>35</v>
      </c>
      <c r="K118" s="3" t="s">
        <v>35</v>
      </c>
      <c r="N118" s="7" t="s">
        <v>35</v>
      </c>
      <c r="P118" s="7" t="s">
        <v>35</v>
      </c>
      <c r="Q118" s="3" t="s">
        <v>35</v>
      </c>
      <c r="R118" s="7" t="s">
        <v>35</v>
      </c>
      <c r="T118" s="7" t="s">
        <v>35</v>
      </c>
      <c r="U118" s="3" t="s">
        <v>35</v>
      </c>
      <c r="AB118" s="7">
        <v>1</v>
      </c>
      <c r="AF118" s="3">
        <v>1</v>
      </c>
      <c r="AN118" s="3">
        <v>9</v>
      </c>
    </row>
    <row r="119" spans="1:40" x14ac:dyDescent="0.2">
      <c r="A119" s="5" t="s">
        <v>223</v>
      </c>
      <c r="C119" s="5" t="s">
        <v>55</v>
      </c>
      <c r="F119" s="3">
        <v>0</v>
      </c>
      <c r="J119" s="3" t="s">
        <v>35</v>
      </c>
      <c r="K119" s="3" t="s">
        <v>35</v>
      </c>
      <c r="M119" s="3" t="s">
        <v>35</v>
      </c>
      <c r="N119" s="7" t="s">
        <v>35</v>
      </c>
      <c r="O119" s="3" t="s">
        <v>35</v>
      </c>
      <c r="P119" s="7" t="s">
        <v>35</v>
      </c>
      <c r="Q119" s="3" t="s">
        <v>35</v>
      </c>
      <c r="R119" s="7" t="s">
        <v>35</v>
      </c>
      <c r="S119" s="3" t="s">
        <v>35</v>
      </c>
      <c r="T119" s="7" t="s">
        <v>35</v>
      </c>
      <c r="U119" s="3" t="s">
        <v>35</v>
      </c>
      <c r="V119" s="7" t="s">
        <v>35</v>
      </c>
      <c r="W119" s="3" t="s">
        <v>35</v>
      </c>
      <c r="AH119" s="3">
        <v>5</v>
      </c>
      <c r="AN119" s="3">
        <v>3</v>
      </c>
    </row>
    <row r="120" spans="1:40" x14ac:dyDescent="0.2">
      <c r="A120" s="5" t="s">
        <v>224</v>
      </c>
      <c r="C120" s="5" t="s">
        <v>36</v>
      </c>
      <c r="F120" s="3">
        <v>15</v>
      </c>
      <c r="I120" s="3" t="s">
        <v>35</v>
      </c>
      <c r="J120" s="3" t="s">
        <v>35</v>
      </c>
      <c r="K120" s="3" t="s">
        <v>35</v>
      </c>
      <c r="O120" s="3" t="s">
        <v>35</v>
      </c>
      <c r="P120" s="7" t="s">
        <v>35</v>
      </c>
      <c r="S120" s="3" t="s">
        <v>35</v>
      </c>
      <c r="T120" s="7" t="s">
        <v>35</v>
      </c>
      <c r="U120" s="3" t="s">
        <v>35</v>
      </c>
      <c r="V120" s="7" t="s">
        <v>35</v>
      </c>
      <c r="W120" s="3" t="s">
        <v>35</v>
      </c>
      <c r="AJ120" s="3">
        <v>10</v>
      </c>
      <c r="AK120" s="7">
        <v>5</v>
      </c>
    </row>
    <row r="121" spans="1:40" x14ac:dyDescent="0.2">
      <c r="A121" s="5" t="s">
        <v>132</v>
      </c>
      <c r="C121" s="5" t="s">
        <v>70</v>
      </c>
      <c r="F121" s="3">
        <v>0</v>
      </c>
      <c r="J121" s="3" t="s">
        <v>35</v>
      </c>
      <c r="K121" s="3" t="s">
        <v>35</v>
      </c>
      <c r="O121" s="3" t="s">
        <v>35</v>
      </c>
      <c r="P121" s="7" t="s">
        <v>35</v>
      </c>
      <c r="Q121" s="3" t="s">
        <v>35</v>
      </c>
      <c r="R121" s="7" t="s">
        <v>35</v>
      </c>
      <c r="S121" s="3" t="s">
        <v>35</v>
      </c>
      <c r="T121" s="7" t="s">
        <v>35</v>
      </c>
      <c r="U121" s="3" t="s">
        <v>35</v>
      </c>
      <c r="V121" s="7" t="s">
        <v>35</v>
      </c>
      <c r="W121" s="3" t="s">
        <v>35</v>
      </c>
      <c r="AF121" s="3">
        <v>2</v>
      </c>
      <c r="AG121" s="7">
        <v>-2</v>
      </c>
    </row>
    <row r="122" spans="1:40" x14ac:dyDescent="0.2">
      <c r="A122" s="5" t="s">
        <v>158</v>
      </c>
      <c r="C122" s="5" t="s">
        <v>70</v>
      </c>
      <c r="F122" s="3">
        <v>0</v>
      </c>
      <c r="I122" s="3" t="s">
        <v>35</v>
      </c>
      <c r="J122" s="3" t="s">
        <v>35</v>
      </c>
      <c r="K122" s="3" t="s">
        <v>35</v>
      </c>
      <c r="O122" s="3" t="s">
        <v>35</v>
      </c>
      <c r="P122" s="7" t="s">
        <v>35</v>
      </c>
      <c r="Q122" s="3" t="s">
        <v>35</v>
      </c>
      <c r="R122" s="7" t="s">
        <v>35</v>
      </c>
      <c r="S122" s="3" t="s">
        <v>35</v>
      </c>
      <c r="T122" s="7" t="s">
        <v>35</v>
      </c>
      <c r="U122" s="3" t="s">
        <v>35</v>
      </c>
      <c r="V122" s="7" t="s">
        <v>35</v>
      </c>
      <c r="W122" s="3" t="s">
        <v>35</v>
      </c>
      <c r="AF122" s="3">
        <v>2</v>
      </c>
      <c r="AG122" s="7">
        <v>2</v>
      </c>
    </row>
    <row r="123" spans="1:40" x14ac:dyDescent="0.2">
      <c r="A123" s="5" t="s">
        <v>225</v>
      </c>
      <c r="D123" s="3" t="s">
        <v>2</v>
      </c>
      <c r="F123" s="3">
        <v>0</v>
      </c>
      <c r="I123" s="3" t="s">
        <v>35</v>
      </c>
      <c r="K123" s="3" t="s">
        <v>35</v>
      </c>
      <c r="M123" s="3" t="s">
        <v>35</v>
      </c>
      <c r="N123" s="7" t="s">
        <v>35</v>
      </c>
      <c r="O123" s="3" t="s">
        <v>35</v>
      </c>
      <c r="Q123" s="3" t="s">
        <v>35</v>
      </c>
      <c r="R123" s="7" t="s">
        <v>35</v>
      </c>
      <c r="S123" s="3" t="s">
        <v>35</v>
      </c>
      <c r="T123" s="7" t="s">
        <v>35</v>
      </c>
      <c r="U123" s="3" t="s">
        <v>35</v>
      </c>
      <c r="V123" s="7" t="s">
        <v>35</v>
      </c>
      <c r="W123" s="3" t="s">
        <v>35</v>
      </c>
      <c r="Y123" s="3">
        <v>2</v>
      </c>
    </row>
    <row r="124" spans="1:40" x14ac:dyDescent="0.2">
      <c r="A124" s="5" t="s">
        <v>159</v>
      </c>
      <c r="C124" s="5" t="s">
        <v>60</v>
      </c>
      <c r="F124" s="3">
        <v>10</v>
      </c>
      <c r="I124" s="3" t="s">
        <v>35</v>
      </c>
      <c r="J124" s="3" t="s">
        <v>35</v>
      </c>
      <c r="M124" s="3" t="s">
        <v>35</v>
      </c>
      <c r="N124" s="7" t="s">
        <v>35</v>
      </c>
      <c r="O124" s="3" t="s">
        <v>35</v>
      </c>
      <c r="P124" s="7" t="s">
        <v>35</v>
      </c>
      <c r="Q124" s="3" t="s">
        <v>35</v>
      </c>
      <c r="R124" s="7" t="s">
        <v>35</v>
      </c>
      <c r="S124" s="3" t="s">
        <v>35</v>
      </c>
      <c r="T124" s="7" t="s">
        <v>35</v>
      </c>
      <c r="U124" s="3" t="s">
        <v>35</v>
      </c>
      <c r="V124" s="7" t="s">
        <v>35</v>
      </c>
      <c r="W124" s="3" t="s">
        <v>35</v>
      </c>
      <c r="Z124" s="7">
        <v>1</v>
      </c>
      <c r="AJ124" s="3">
        <v>10</v>
      </c>
    </row>
    <row r="125" spans="1:40" x14ac:dyDescent="0.2">
      <c r="A125" s="5" t="s">
        <v>107</v>
      </c>
      <c r="C125" s="5" t="s">
        <v>75</v>
      </c>
      <c r="F125" s="3">
        <v>15</v>
      </c>
      <c r="I125" s="3" t="s">
        <v>35</v>
      </c>
      <c r="J125" s="3" t="s">
        <v>35</v>
      </c>
      <c r="K125" s="3" t="s">
        <v>35</v>
      </c>
      <c r="N125" s="7" t="s">
        <v>35</v>
      </c>
      <c r="O125" s="3" t="s">
        <v>35</v>
      </c>
      <c r="P125" s="7" t="s">
        <v>35</v>
      </c>
      <c r="Q125" s="3" t="s">
        <v>35</v>
      </c>
      <c r="R125" s="7" t="s">
        <v>35</v>
      </c>
      <c r="S125" s="3" t="s">
        <v>35</v>
      </c>
      <c r="T125" s="7" t="s">
        <v>35</v>
      </c>
      <c r="V125" s="7" t="s">
        <v>35</v>
      </c>
      <c r="AB125" s="7">
        <v>-1</v>
      </c>
      <c r="AF125" s="3">
        <v>1</v>
      </c>
      <c r="AN125" s="3">
        <v>6</v>
      </c>
    </row>
    <row r="126" spans="1:40" x14ac:dyDescent="0.2">
      <c r="A126" s="5" t="s">
        <v>33</v>
      </c>
      <c r="C126" s="5" t="s">
        <v>36</v>
      </c>
      <c r="F126" s="3">
        <v>20</v>
      </c>
      <c r="I126" s="3" t="s">
        <v>35</v>
      </c>
      <c r="J126" s="3" t="s">
        <v>35</v>
      </c>
      <c r="M126" s="3" t="s">
        <v>35</v>
      </c>
      <c r="N126" s="7" t="s">
        <v>35</v>
      </c>
      <c r="O126" s="3" t="s">
        <v>35</v>
      </c>
      <c r="P126" s="7" t="s">
        <v>35</v>
      </c>
      <c r="Q126" s="3" t="s">
        <v>35</v>
      </c>
      <c r="R126" s="7" t="s">
        <v>35</v>
      </c>
      <c r="S126" s="3" t="s">
        <v>35</v>
      </c>
      <c r="T126" s="7" t="s">
        <v>35</v>
      </c>
      <c r="U126" s="3" t="s">
        <v>35</v>
      </c>
      <c r="V126" s="7" t="s">
        <v>35</v>
      </c>
      <c r="W126" s="3" t="s">
        <v>35</v>
      </c>
      <c r="AF126" s="3">
        <v>2</v>
      </c>
      <c r="AG126" s="7">
        <v>3</v>
      </c>
    </row>
    <row r="127" spans="1:40" x14ac:dyDescent="0.2">
      <c r="A127" s="5" t="s">
        <v>160</v>
      </c>
      <c r="C127" s="5" t="s">
        <v>70</v>
      </c>
      <c r="F127" s="3">
        <v>15</v>
      </c>
      <c r="I127" s="3" t="s">
        <v>35</v>
      </c>
      <c r="J127" s="3" t="s">
        <v>35</v>
      </c>
      <c r="M127" s="3" t="s">
        <v>35</v>
      </c>
      <c r="O127" s="3" t="s">
        <v>35</v>
      </c>
      <c r="P127" s="7" t="s">
        <v>35</v>
      </c>
      <c r="Q127" s="3" t="s">
        <v>35</v>
      </c>
      <c r="S127" s="3" t="s">
        <v>35</v>
      </c>
      <c r="T127" s="7" t="s">
        <v>35</v>
      </c>
      <c r="U127" s="3" t="s">
        <v>35</v>
      </c>
      <c r="V127" s="7" t="s">
        <v>35</v>
      </c>
      <c r="W127" s="3" t="s">
        <v>35</v>
      </c>
      <c r="AF127" s="3">
        <v>1</v>
      </c>
      <c r="AG127" s="7">
        <v>2</v>
      </c>
    </row>
    <row r="128" spans="1:40" x14ac:dyDescent="0.2">
      <c r="A128" s="5" t="s">
        <v>141</v>
      </c>
      <c r="C128" s="5" t="s">
        <v>59</v>
      </c>
      <c r="F128" s="3">
        <v>10</v>
      </c>
      <c r="I128" s="3" t="s">
        <v>35</v>
      </c>
      <c r="J128" s="3" t="s">
        <v>35</v>
      </c>
      <c r="P128" s="7" t="s">
        <v>35</v>
      </c>
      <c r="Q128" s="3" t="s">
        <v>35</v>
      </c>
      <c r="T128" s="7" t="s">
        <v>35</v>
      </c>
      <c r="U128" s="3" t="s">
        <v>35</v>
      </c>
      <c r="V128" s="7" t="s">
        <v>35</v>
      </c>
      <c r="Y128" s="3">
        <v>1</v>
      </c>
      <c r="AF128" s="3">
        <v>1</v>
      </c>
      <c r="AN128" s="3">
        <v>5</v>
      </c>
    </row>
    <row r="129" spans="1:40" x14ac:dyDescent="0.2">
      <c r="A129" s="5" t="s">
        <v>161</v>
      </c>
      <c r="C129" s="5" t="s">
        <v>67</v>
      </c>
      <c r="F129" s="3">
        <v>10</v>
      </c>
      <c r="I129" s="3" t="s">
        <v>35</v>
      </c>
      <c r="J129" s="3" t="s">
        <v>35</v>
      </c>
      <c r="M129" s="3" t="s">
        <v>35</v>
      </c>
      <c r="N129" s="7" t="s">
        <v>35</v>
      </c>
      <c r="O129" s="3" t="s">
        <v>35</v>
      </c>
      <c r="P129" s="7" t="s">
        <v>35</v>
      </c>
      <c r="Q129" s="3" t="s">
        <v>35</v>
      </c>
      <c r="R129" s="7" t="s">
        <v>35</v>
      </c>
      <c r="S129" s="3" t="s">
        <v>35</v>
      </c>
      <c r="T129" s="7" t="s">
        <v>35</v>
      </c>
      <c r="U129" s="3" t="s">
        <v>35</v>
      </c>
      <c r="V129" s="7" t="s">
        <v>35</v>
      </c>
      <c r="W129" s="3" t="s">
        <v>35</v>
      </c>
      <c r="AC129" s="3">
        <v>2</v>
      </c>
      <c r="AN129" s="3">
        <v>4</v>
      </c>
    </row>
    <row r="130" spans="1:40" x14ac:dyDescent="0.2">
      <c r="A130" s="5" t="s">
        <v>162</v>
      </c>
      <c r="C130" s="5" t="s">
        <v>57</v>
      </c>
      <c r="F130" s="3">
        <v>10</v>
      </c>
      <c r="I130" s="3" t="s">
        <v>35</v>
      </c>
      <c r="J130" s="3" t="s">
        <v>35</v>
      </c>
      <c r="M130" s="3" t="s">
        <v>35</v>
      </c>
      <c r="N130" s="7" t="s">
        <v>35</v>
      </c>
      <c r="O130" s="3" t="s">
        <v>35</v>
      </c>
      <c r="P130" s="7" t="s">
        <v>35</v>
      </c>
      <c r="Q130" s="3" t="s">
        <v>35</v>
      </c>
      <c r="R130" s="7" t="s">
        <v>35</v>
      </c>
      <c r="S130" s="3" t="s">
        <v>35</v>
      </c>
      <c r="T130" s="7" t="s">
        <v>35</v>
      </c>
      <c r="U130" s="3" t="s">
        <v>35</v>
      </c>
      <c r="V130" s="7" t="s">
        <v>35</v>
      </c>
      <c r="W130" s="3" t="s">
        <v>35</v>
      </c>
      <c r="AA130" s="3">
        <v>2</v>
      </c>
      <c r="AN130" s="3">
        <v>3</v>
      </c>
    </row>
    <row r="131" spans="1:40" x14ac:dyDescent="0.2">
      <c r="A131" s="5" t="s">
        <v>140</v>
      </c>
      <c r="C131" s="5" t="s">
        <v>55</v>
      </c>
      <c r="F131" s="3">
        <v>10</v>
      </c>
      <c r="I131" s="3" t="s">
        <v>35</v>
      </c>
      <c r="J131" s="3" t="s">
        <v>35</v>
      </c>
      <c r="N131" s="7" t="s">
        <v>35</v>
      </c>
      <c r="P131" s="7" t="s">
        <v>35</v>
      </c>
      <c r="Q131" s="3" t="s">
        <v>35</v>
      </c>
      <c r="T131" s="7" t="s">
        <v>35</v>
      </c>
      <c r="U131" s="3" t="s">
        <v>35</v>
      </c>
      <c r="V131" s="7" t="s">
        <v>35</v>
      </c>
      <c r="AF131" s="3">
        <v>1</v>
      </c>
      <c r="AL131" s="3">
        <v>15</v>
      </c>
      <c r="AN131" s="3">
        <v>5</v>
      </c>
    </row>
    <row r="132" spans="1:40" x14ac:dyDescent="0.2">
      <c r="A132" s="5" t="s">
        <v>163</v>
      </c>
      <c r="C132" s="5" t="s">
        <v>66</v>
      </c>
      <c r="F132" s="3">
        <v>10</v>
      </c>
      <c r="I132" s="3" t="s">
        <v>35</v>
      </c>
      <c r="J132" s="3" t="s">
        <v>35</v>
      </c>
      <c r="N132" s="7" t="s">
        <v>35</v>
      </c>
      <c r="O132" s="3" t="s">
        <v>35</v>
      </c>
      <c r="P132" s="7" t="s">
        <v>35</v>
      </c>
      <c r="Q132" s="3" t="s">
        <v>35</v>
      </c>
      <c r="S132" s="3" t="s">
        <v>35</v>
      </c>
      <c r="T132" s="7" t="s">
        <v>35</v>
      </c>
      <c r="V132" s="7" t="s">
        <v>35</v>
      </c>
      <c r="W132" s="3" t="s">
        <v>35</v>
      </c>
      <c r="AG132" s="7">
        <v>1</v>
      </c>
      <c r="AN132" s="3">
        <v>4</v>
      </c>
    </row>
    <row r="133" spans="1:40" x14ac:dyDescent="0.2">
      <c r="A133" s="5" t="s">
        <v>164</v>
      </c>
      <c r="C133" s="5" t="s">
        <v>62</v>
      </c>
      <c r="F133" s="3">
        <v>10</v>
      </c>
      <c r="I133" s="3" t="s">
        <v>35</v>
      </c>
      <c r="J133" s="3" t="s">
        <v>35</v>
      </c>
      <c r="M133" s="3" t="s">
        <v>35</v>
      </c>
      <c r="N133" s="7" t="s">
        <v>35</v>
      </c>
      <c r="O133" s="3" t="s">
        <v>35</v>
      </c>
      <c r="P133" s="7" t="s">
        <v>35</v>
      </c>
      <c r="Q133" s="3" t="s">
        <v>35</v>
      </c>
      <c r="R133" s="7" t="s">
        <v>35</v>
      </c>
      <c r="S133" s="3" t="s">
        <v>35</v>
      </c>
      <c r="T133" s="7" t="s">
        <v>35</v>
      </c>
      <c r="U133" s="3" t="s">
        <v>35</v>
      </c>
      <c r="V133" s="7" t="s">
        <v>35</v>
      </c>
      <c r="W133" s="3" t="s">
        <v>35</v>
      </c>
      <c r="Y133" s="3">
        <v>1</v>
      </c>
      <c r="AB133" s="7">
        <v>-1</v>
      </c>
      <c r="AN133" s="3">
        <v>8</v>
      </c>
    </row>
    <row r="134" spans="1:40" x14ac:dyDescent="0.2">
      <c r="A134" s="5" t="s">
        <v>165</v>
      </c>
      <c r="C134" s="5" t="s">
        <v>75</v>
      </c>
      <c r="F134" s="3">
        <v>10</v>
      </c>
      <c r="I134" s="3" t="s">
        <v>35</v>
      </c>
      <c r="J134" s="3" t="s">
        <v>35</v>
      </c>
      <c r="K134" s="3" t="s">
        <v>35</v>
      </c>
      <c r="N134" s="7" t="s">
        <v>35</v>
      </c>
      <c r="P134" s="7" t="s">
        <v>35</v>
      </c>
      <c r="Q134" s="3" t="s">
        <v>35</v>
      </c>
      <c r="T134" s="7" t="s">
        <v>35</v>
      </c>
      <c r="U134" s="3" t="s">
        <v>35</v>
      </c>
      <c r="V134" s="7" t="s">
        <v>35</v>
      </c>
      <c r="AH134" s="3">
        <v>-30</v>
      </c>
    </row>
    <row r="135" spans="1:40" x14ac:dyDescent="0.2">
      <c r="A135" s="5" t="s">
        <v>166</v>
      </c>
      <c r="C135" s="5" t="s">
        <v>64</v>
      </c>
      <c r="F135" s="3">
        <v>10</v>
      </c>
      <c r="I135" s="3" t="s">
        <v>35</v>
      </c>
      <c r="J135" s="3" t="s">
        <v>35</v>
      </c>
      <c r="M135" s="3" t="s">
        <v>35</v>
      </c>
      <c r="N135" s="7" t="s">
        <v>35</v>
      </c>
      <c r="O135" s="3" t="s">
        <v>35</v>
      </c>
      <c r="P135" s="7" t="s">
        <v>35</v>
      </c>
      <c r="Q135" s="3" t="s">
        <v>35</v>
      </c>
      <c r="R135" s="7" t="s">
        <v>35</v>
      </c>
      <c r="S135" s="3" t="s">
        <v>35</v>
      </c>
      <c r="T135" s="7" t="s">
        <v>35</v>
      </c>
      <c r="U135" s="3" t="s">
        <v>35</v>
      </c>
      <c r="V135" s="7" t="s">
        <v>35</v>
      </c>
      <c r="W135" s="3" t="s">
        <v>35</v>
      </c>
      <c r="AB135" s="7">
        <v>-1</v>
      </c>
      <c r="AN135" s="3">
        <v>20</v>
      </c>
    </row>
    <row r="136" spans="1:40" x14ac:dyDescent="0.2">
      <c r="A136" s="5" t="s">
        <v>167</v>
      </c>
      <c r="C136" s="5" t="s">
        <v>58</v>
      </c>
      <c r="F136" s="3">
        <v>10</v>
      </c>
      <c r="I136" s="3" t="s">
        <v>35</v>
      </c>
      <c r="J136" s="3" t="s">
        <v>35</v>
      </c>
      <c r="M136" s="3" t="s">
        <v>35</v>
      </c>
      <c r="N136" s="7" t="s">
        <v>35</v>
      </c>
      <c r="O136" s="3" t="s">
        <v>35</v>
      </c>
      <c r="P136" s="7" t="s">
        <v>35</v>
      </c>
      <c r="Q136" s="3" t="s">
        <v>35</v>
      </c>
      <c r="R136" s="7" t="s">
        <v>35</v>
      </c>
      <c r="S136" s="3" t="s">
        <v>35</v>
      </c>
      <c r="T136" s="7" t="s">
        <v>35</v>
      </c>
      <c r="U136" s="3" t="s">
        <v>35</v>
      </c>
      <c r="V136" s="7" t="s">
        <v>35</v>
      </c>
      <c r="W136" s="3" t="s">
        <v>35</v>
      </c>
      <c r="AN136" s="3">
        <v>9</v>
      </c>
    </row>
    <row r="137" spans="1:40" x14ac:dyDescent="0.2">
      <c r="A137" s="5" t="s">
        <v>168</v>
      </c>
      <c r="C137" s="5" t="s">
        <v>63</v>
      </c>
      <c r="F137" s="3">
        <v>10</v>
      </c>
      <c r="I137" s="3" t="s">
        <v>35</v>
      </c>
      <c r="J137" s="3" t="s">
        <v>35</v>
      </c>
      <c r="M137" s="3" t="s">
        <v>35</v>
      </c>
      <c r="N137" s="7" t="s">
        <v>35</v>
      </c>
      <c r="O137" s="3" t="s">
        <v>35</v>
      </c>
      <c r="P137" s="7" t="s">
        <v>35</v>
      </c>
      <c r="Q137" s="3" t="s">
        <v>35</v>
      </c>
      <c r="R137" s="7" t="s">
        <v>35</v>
      </c>
      <c r="S137" s="3" t="s">
        <v>35</v>
      </c>
      <c r="T137" s="7" t="s">
        <v>35</v>
      </c>
      <c r="U137" s="3" t="s">
        <v>35</v>
      </c>
      <c r="V137" s="7" t="s">
        <v>35</v>
      </c>
      <c r="W137" s="3" t="s">
        <v>35</v>
      </c>
      <c r="AB137" s="7">
        <v>-2</v>
      </c>
      <c r="AN137" s="3">
        <v>12</v>
      </c>
    </row>
    <row r="138" spans="1:40" x14ac:dyDescent="0.2">
      <c r="A138" s="5" t="s">
        <v>95</v>
      </c>
      <c r="D138" s="3" t="s">
        <v>2</v>
      </c>
      <c r="F138" s="3">
        <v>10</v>
      </c>
      <c r="I138" s="3" t="s">
        <v>35</v>
      </c>
      <c r="J138" s="3" t="s">
        <v>35</v>
      </c>
      <c r="K138" s="3" t="s">
        <v>35</v>
      </c>
      <c r="M138" s="3" t="s">
        <v>35</v>
      </c>
      <c r="N138" s="7" t="s">
        <v>35</v>
      </c>
      <c r="Q138" s="3" t="s">
        <v>35</v>
      </c>
      <c r="R138" s="7" t="s">
        <v>35</v>
      </c>
      <c r="T138" s="7" t="s">
        <v>35</v>
      </c>
      <c r="V138" s="7" t="s">
        <v>35</v>
      </c>
      <c r="W138" s="3" t="s">
        <v>35</v>
      </c>
      <c r="AD138" s="7">
        <v>2</v>
      </c>
    </row>
  </sheetData>
  <sortState xmlns:xlrd2="http://schemas.microsoft.com/office/spreadsheetml/2017/richdata2" ref="A138:AN207">
    <sortCondition ref="A1:A2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A2A0-7A42-584E-BA1C-9D1CF7D98D43}">
  <dimension ref="A1:E90"/>
  <sheetViews>
    <sheetView topLeftCell="A36" workbookViewId="0">
      <selection activeCell="A55" sqref="A55"/>
    </sheetView>
  </sheetViews>
  <sheetFormatPr baseColWidth="10" defaultRowHeight="16" x14ac:dyDescent="0.2"/>
  <cols>
    <col min="1" max="1" width="32.5" style="32" bestFit="1" customWidth="1"/>
    <col min="2" max="2" width="0.83203125" style="6" customWidth="1"/>
    <col min="3" max="3" width="7.33203125" style="30" bestFit="1" customWidth="1"/>
    <col min="4" max="4" width="4" style="29" bestFit="1" customWidth="1"/>
    <col min="5" max="5" width="0.83203125" style="6" customWidth="1"/>
    <col min="6" max="16384" width="10.83203125" style="10"/>
  </cols>
  <sheetData>
    <row r="1" spans="1:5" x14ac:dyDescent="0.2">
      <c r="A1" s="4" t="s">
        <v>0</v>
      </c>
      <c r="B1" s="4"/>
      <c r="C1" s="8" t="s">
        <v>226</v>
      </c>
      <c r="D1" s="28" t="s">
        <v>227</v>
      </c>
      <c r="E1" s="4"/>
    </row>
    <row r="2" spans="1:5" x14ac:dyDescent="0.2">
      <c r="A2" s="31" t="s">
        <v>234</v>
      </c>
      <c r="C2" s="33" t="s">
        <v>35</v>
      </c>
      <c r="D2" s="34">
        <v>20</v>
      </c>
    </row>
    <row r="3" spans="1:5" x14ac:dyDescent="0.2">
      <c r="A3" s="32" t="s">
        <v>220</v>
      </c>
      <c r="C3" s="33"/>
      <c r="D3" s="34">
        <v>17</v>
      </c>
    </row>
    <row r="4" spans="1:5" x14ac:dyDescent="0.2">
      <c r="A4" s="32" t="s">
        <v>112</v>
      </c>
      <c r="C4" s="33" t="s">
        <v>35</v>
      </c>
      <c r="D4" s="34">
        <v>16</v>
      </c>
    </row>
    <row r="5" spans="1:5" x14ac:dyDescent="0.2">
      <c r="A5" s="32" t="s">
        <v>138</v>
      </c>
      <c r="C5" s="33" t="s">
        <v>35</v>
      </c>
      <c r="D5" s="34">
        <v>16</v>
      </c>
    </row>
    <row r="6" spans="1:5" x14ac:dyDescent="0.2">
      <c r="A6" s="32" t="s">
        <v>140</v>
      </c>
      <c r="C6" s="33" t="s">
        <v>35</v>
      </c>
      <c r="D6" s="34">
        <v>16</v>
      </c>
    </row>
    <row r="7" spans="1:5" x14ac:dyDescent="0.2">
      <c r="A7" s="32" t="s">
        <v>152</v>
      </c>
      <c r="C7" s="33" t="s">
        <v>35</v>
      </c>
      <c r="D7" s="34">
        <v>16</v>
      </c>
    </row>
    <row r="8" spans="1:5" x14ac:dyDescent="0.2">
      <c r="A8" s="32" t="s">
        <v>111</v>
      </c>
      <c r="C8" s="33" t="s">
        <v>35</v>
      </c>
      <c r="D8" s="34">
        <v>15</v>
      </c>
    </row>
    <row r="9" spans="1:5" x14ac:dyDescent="0.2">
      <c r="A9" s="32" t="s">
        <v>199</v>
      </c>
      <c r="C9" s="33" t="s">
        <v>35</v>
      </c>
      <c r="D9" s="34">
        <v>15</v>
      </c>
    </row>
    <row r="10" spans="1:5" x14ac:dyDescent="0.2">
      <c r="A10" s="32" t="s">
        <v>232</v>
      </c>
      <c r="C10" s="33"/>
      <c r="D10" s="34">
        <v>15</v>
      </c>
    </row>
    <row r="11" spans="1:5" x14ac:dyDescent="0.2">
      <c r="A11" s="32" t="s">
        <v>73</v>
      </c>
      <c r="C11" s="33"/>
      <c r="D11" s="34">
        <v>14</v>
      </c>
    </row>
    <row r="12" spans="1:5" x14ac:dyDescent="0.2">
      <c r="A12" s="32" t="s">
        <v>122</v>
      </c>
      <c r="C12" s="33" t="s">
        <v>35</v>
      </c>
      <c r="D12" s="34">
        <v>13</v>
      </c>
    </row>
    <row r="13" spans="1:5" x14ac:dyDescent="0.2">
      <c r="A13" s="32" t="s">
        <v>159</v>
      </c>
      <c r="C13" s="33"/>
      <c r="D13" s="34">
        <v>11</v>
      </c>
    </row>
    <row r="14" spans="1:5" x14ac:dyDescent="0.2">
      <c r="A14" s="32" t="s">
        <v>99</v>
      </c>
      <c r="C14" s="33" t="s">
        <v>35</v>
      </c>
      <c r="D14" s="34">
        <v>11</v>
      </c>
    </row>
    <row r="15" spans="1:5" x14ac:dyDescent="0.2">
      <c r="A15" s="32" t="s">
        <v>100</v>
      </c>
      <c r="C15" s="33" t="s">
        <v>35</v>
      </c>
      <c r="D15" s="34">
        <v>10</v>
      </c>
    </row>
    <row r="16" spans="1:5" x14ac:dyDescent="0.2">
      <c r="A16" s="32" t="s">
        <v>97</v>
      </c>
      <c r="C16" s="33"/>
      <c r="D16" s="34">
        <v>10</v>
      </c>
    </row>
    <row r="17" spans="1:4" x14ac:dyDescent="0.2">
      <c r="A17" s="32" t="s">
        <v>224</v>
      </c>
      <c r="C17" s="33"/>
      <c r="D17" s="34">
        <v>10</v>
      </c>
    </row>
    <row r="18" spans="1:4" x14ac:dyDescent="0.2">
      <c r="A18" s="32" t="s">
        <v>218</v>
      </c>
      <c r="C18" s="33" t="s">
        <v>35</v>
      </c>
      <c r="D18" s="34">
        <v>10</v>
      </c>
    </row>
    <row r="19" spans="1:4" x14ac:dyDescent="0.2">
      <c r="A19" s="32" t="s">
        <v>123</v>
      </c>
      <c r="C19" s="33"/>
      <c r="D19" s="34">
        <v>9</v>
      </c>
    </row>
    <row r="20" spans="1:4" x14ac:dyDescent="0.2">
      <c r="A20" s="32" t="s">
        <v>98</v>
      </c>
      <c r="C20" s="33" t="s">
        <v>35</v>
      </c>
      <c r="D20" s="34">
        <v>9</v>
      </c>
    </row>
    <row r="21" spans="1:4" x14ac:dyDescent="0.2">
      <c r="A21" s="32" t="s">
        <v>104</v>
      </c>
      <c r="C21" s="33" t="s">
        <v>35</v>
      </c>
      <c r="D21" s="34">
        <v>7</v>
      </c>
    </row>
    <row r="22" spans="1:4" x14ac:dyDescent="0.2">
      <c r="A22" s="32" t="s">
        <v>149</v>
      </c>
      <c r="C22" s="33"/>
      <c r="D22" s="34">
        <v>7</v>
      </c>
    </row>
    <row r="23" spans="1:4" x14ac:dyDescent="0.2">
      <c r="A23" s="32" t="s">
        <v>113</v>
      </c>
      <c r="C23" s="33" t="s">
        <v>35</v>
      </c>
      <c r="D23" s="34">
        <v>6</v>
      </c>
    </row>
    <row r="24" spans="1:4" x14ac:dyDescent="0.2">
      <c r="A24" s="32" t="s">
        <v>137</v>
      </c>
      <c r="C24" s="33" t="s">
        <v>35</v>
      </c>
      <c r="D24" s="34">
        <v>6</v>
      </c>
    </row>
    <row r="25" spans="1:4" x14ac:dyDescent="0.2">
      <c r="A25" s="32" t="s">
        <v>109</v>
      </c>
      <c r="C25" s="33" t="s">
        <v>35</v>
      </c>
      <c r="D25" s="34">
        <v>5</v>
      </c>
    </row>
    <row r="26" spans="1:4" x14ac:dyDescent="0.2">
      <c r="A26" s="32" t="s">
        <v>130</v>
      </c>
      <c r="C26" s="33"/>
      <c r="D26" s="34">
        <v>5</v>
      </c>
    </row>
    <row r="27" spans="1:4" x14ac:dyDescent="0.2">
      <c r="A27" s="32" t="s">
        <v>33</v>
      </c>
      <c r="C27" s="33" t="s">
        <v>35</v>
      </c>
      <c r="D27" s="34">
        <v>5</v>
      </c>
    </row>
    <row r="28" spans="1:4" x14ac:dyDescent="0.2">
      <c r="A28" s="32" t="s">
        <v>145</v>
      </c>
      <c r="C28" s="33" t="s">
        <v>35</v>
      </c>
      <c r="D28" s="34">
        <v>5</v>
      </c>
    </row>
    <row r="29" spans="1:4" x14ac:dyDescent="0.2">
      <c r="A29" s="32" t="s">
        <v>216</v>
      </c>
      <c r="C29" s="33"/>
      <c r="D29" s="34">
        <v>5</v>
      </c>
    </row>
    <row r="30" spans="1:4" x14ac:dyDescent="0.2">
      <c r="A30" s="32" t="s">
        <v>223</v>
      </c>
      <c r="C30" s="33"/>
      <c r="D30" s="34">
        <v>5</v>
      </c>
    </row>
    <row r="31" spans="1:4" x14ac:dyDescent="0.2">
      <c r="A31" s="32" t="s">
        <v>146</v>
      </c>
      <c r="C31" s="33" t="s">
        <v>35</v>
      </c>
      <c r="D31" s="34">
        <v>4</v>
      </c>
    </row>
    <row r="32" spans="1:4" x14ac:dyDescent="0.2">
      <c r="A32" s="32" t="s">
        <v>158</v>
      </c>
      <c r="C32" s="33"/>
      <c r="D32" s="34">
        <v>4</v>
      </c>
    </row>
    <row r="33" spans="1:4" x14ac:dyDescent="0.2">
      <c r="A33" s="32" t="s">
        <v>148</v>
      </c>
      <c r="C33" s="33"/>
      <c r="D33" s="34">
        <v>4</v>
      </c>
    </row>
    <row r="34" spans="1:4" x14ac:dyDescent="0.2">
      <c r="A34" s="32" t="s">
        <v>198</v>
      </c>
      <c r="C34" s="33" t="s">
        <v>35</v>
      </c>
      <c r="D34" s="34">
        <v>4</v>
      </c>
    </row>
    <row r="35" spans="1:4" x14ac:dyDescent="0.2">
      <c r="A35" s="32" t="s">
        <v>211</v>
      </c>
      <c r="C35" s="33"/>
      <c r="D35" s="34">
        <v>4</v>
      </c>
    </row>
    <row r="36" spans="1:4" x14ac:dyDescent="0.2">
      <c r="A36" s="32" t="s">
        <v>217</v>
      </c>
      <c r="C36" s="33"/>
      <c r="D36" s="34">
        <v>4</v>
      </c>
    </row>
    <row r="37" spans="1:4" x14ac:dyDescent="0.2">
      <c r="A37" s="32" t="s">
        <v>79</v>
      </c>
      <c r="C37" s="33"/>
      <c r="D37" s="34">
        <v>3</v>
      </c>
    </row>
    <row r="38" spans="1:4" x14ac:dyDescent="0.2">
      <c r="A38" s="32" t="s">
        <v>77</v>
      </c>
      <c r="C38" s="33" t="s">
        <v>35</v>
      </c>
      <c r="D38" s="34">
        <v>3</v>
      </c>
    </row>
    <row r="39" spans="1:4" x14ac:dyDescent="0.2">
      <c r="A39" s="32" t="s">
        <v>119</v>
      </c>
      <c r="C39" s="33"/>
      <c r="D39" s="34">
        <v>3</v>
      </c>
    </row>
    <row r="40" spans="1:4" x14ac:dyDescent="0.2">
      <c r="A40" s="32" t="s">
        <v>89</v>
      </c>
      <c r="C40" s="33"/>
      <c r="D40" s="34">
        <v>3</v>
      </c>
    </row>
    <row r="41" spans="1:4" x14ac:dyDescent="0.2">
      <c r="A41" s="32" t="s">
        <v>56</v>
      </c>
      <c r="C41" s="33"/>
      <c r="D41" s="34">
        <v>3</v>
      </c>
    </row>
    <row r="42" spans="1:4" x14ac:dyDescent="0.2">
      <c r="A42" s="32" t="s">
        <v>61</v>
      </c>
      <c r="C42" s="33"/>
      <c r="D42" s="34">
        <v>3</v>
      </c>
    </row>
    <row r="43" spans="1:4" x14ac:dyDescent="0.2">
      <c r="A43" s="32" t="s">
        <v>160</v>
      </c>
      <c r="C43" s="33"/>
      <c r="D43" s="34">
        <v>3</v>
      </c>
    </row>
    <row r="44" spans="1:4" x14ac:dyDescent="0.2">
      <c r="A44" s="32" t="s">
        <v>147</v>
      </c>
      <c r="C44" s="33" t="s">
        <v>35</v>
      </c>
      <c r="D44" s="34">
        <v>3</v>
      </c>
    </row>
    <row r="45" spans="1:4" x14ac:dyDescent="0.2">
      <c r="A45" s="32" t="s">
        <v>101</v>
      </c>
      <c r="C45" s="33" t="s">
        <v>35</v>
      </c>
      <c r="D45" s="34">
        <v>2</v>
      </c>
    </row>
    <row r="46" spans="1:4" x14ac:dyDescent="0.2">
      <c r="A46" s="32" t="s">
        <v>68</v>
      </c>
      <c r="C46" s="33"/>
      <c r="D46" s="34">
        <v>2</v>
      </c>
    </row>
    <row r="47" spans="1:4" x14ac:dyDescent="0.2">
      <c r="A47" s="32" t="s">
        <v>110</v>
      </c>
      <c r="C47" s="33" t="s">
        <v>35</v>
      </c>
      <c r="D47" s="34">
        <v>2</v>
      </c>
    </row>
    <row r="48" spans="1:4" x14ac:dyDescent="0.2">
      <c r="A48" s="32" t="s">
        <v>54</v>
      </c>
      <c r="C48" s="33"/>
      <c r="D48" s="34">
        <v>2</v>
      </c>
    </row>
    <row r="49" spans="1:4" x14ac:dyDescent="0.2">
      <c r="A49" s="32" t="s">
        <v>71</v>
      </c>
      <c r="C49" s="33" t="s">
        <v>35</v>
      </c>
      <c r="D49" s="34">
        <v>2</v>
      </c>
    </row>
    <row r="50" spans="1:4" x14ac:dyDescent="0.2">
      <c r="A50" s="32" t="s">
        <v>78</v>
      </c>
      <c r="C50" s="33"/>
      <c r="D50" s="34">
        <v>2</v>
      </c>
    </row>
    <row r="51" spans="1:4" x14ac:dyDescent="0.2">
      <c r="A51" s="32" t="s">
        <v>114</v>
      </c>
      <c r="C51" s="33"/>
      <c r="D51" s="34">
        <v>2</v>
      </c>
    </row>
    <row r="52" spans="1:4" x14ac:dyDescent="0.2">
      <c r="A52" s="32" t="s">
        <v>117</v>
      </c>
      <c r="C52" s="33" t="s">
        <v>35</v>
      </c>
      <c r="D52" s="34">
        <v>2</v>
      </c>
    </row>
    <row r="53" spans="1:4" x14ac:dyDescent="0.2">
      <c r="A53" s="32" t="s">
        <v>124</v>
      </c>
      <c r="C53" s="33"/>
      <c r="D53" s="34">
        <v>2</v>
      </c>
    </row>
    <row r="54" spans="1:4" x14ac:dyDescent="0.2">
      <c r="A54" s="32" t="s">
        <v>125</v>
      </c>
      <c r="C54" s="33"/>
      <c r="D54" s="34">
        <v>2</v>
      </c>
    </row>
    <row r="55" spans="1:4" x14ac:dyDescent="0.2">
      <c r="A55" s="32" t="s">
        <v>131</v>
      </c>
      <c r="C55" s="33"/>
      <c r="D55" s="34">
        <v>2</v>
      </c>
    </row>
    <row r="56" spans="1:4" x14ac:dyDescent="0.2">
      <c r="A56" s="32" t="s">
        <v>133</v>
      </c>
      <c r="C56" s="33"/>
      <c r="D56" s="34">
        <v>2</v>
      </c>
    </row>
    <row r="57" spans="1:4" x14ac:dyDescent="0.2">
      <c r="A57" s="32" t="s">
        <v>93</v>
      </c>
      <c r="C57" s="33"/>
      <c r="D57" s="34">
        <v>2</v>
      </c>
    </row>
    <row r="58" spans="1:4" x14ac:dyDescent="0.2">
      <c r="A58" s="32" t="s">
        <v>136</v>
      </c>
      <c r="C58" s="33"/>
      <c r="D58" s="34">
        <v>2</v>
      </c>
    </row>
    <row r="59" spans="1:4" x14ac:dyDescent="0.2">
      <c r="A59" s="32" t="s">
        <v>141</v>
      </c>
      <c r="C59" s="33" t="s">
        <v>35</v>
      </c>
      <c r="D59" s="34">
        <v>2</v>
      </c>
    </row>
    <row r="60" spans="1:4" x14ac:dyDescent="0.2">
      <c r="A60" s="32" t="s">
        <v>142</v>
      </c>
      <c r="C60" s="33" t="s">
        <v>35</v>
      </c>
      <c r="D60" s="34">
        <v>2</v>
      </c>
    </row>
    <row r="61" spans="1:4" x14ac:dyDescent="0.2">
      <c r="A61" s="32" t="s">
        <v>143</v>
      </c>
      <c r="C61" s="33" t="s">
        <v>35</v>
      </c>
      <c r="D61" s="34">
        <v>2</v>
      </c>
    </row>
    <row r="62" spans="1:4" x14ac:dyDescent="0.2">
      <c r="A62" s="32" t="s">
        <v>228</v>
      </c>
      <c r="C62" s="33"/>
      <c r="D62" s="34">
        <v>2</v>
      </c>
    </row>
    <row r="63" spans="1:4" x14ac:dyDescent="0.2">
      <c r="A63" s="32" t="s">
        <v>162</v>
      </c>
      <c r="C63" s="33"/>
      <c r="D63" s="34">
        <v>2</v>
      </c>
    </row>
    <row r="64" spans="1:4" x14ac:dyDescent="0.2">
      <c r="A64" s="32" t="s">
        <v>161</v>
      </c>
      <c r="C64" s="33"/>
      <c r="D64" s="34">
        <v>2</v>
      </c>
    </row>
    <row r="65" spans="1:4" x14ac:dyDescent="0.2">
      <c r="A65" s="32" t="s">
        <v>72</v>
      </c>
      <c r="C65" s="33"/>
      <c r="D65" s="34">
        <v>2</v>
      </c>
    </row>
    <row r="66" spans="1:4" x14ac:dyDescent="0.2">
      <c r="A66" s="32" t="s">
        <v>95</v>
      </c>
      <c r="C66" s="33" t="s">
        <v>35</v>
      </c>
      <c r="D66" s="34">
        <v>2</v>
      </c>
    </row>
    <row r="67" spans="1:4" x14ac:dyDescent="0.2">
      <c r="A67" s="32" t="s">
        <v>150</v>
      </c>
      <c r="C67" s="33"/>
      <c r="D67" s="34">
        <v>2</v>
      </c>
    </row>
    <row r="68" spans="1:4" x14ac:dyDescent="0.2">
      <c r="A68" s="32" t="s">
        <v>214</v>
      </c>
      <c r="C68" s="33"/>
      <c r="D68" s="34">
        <v>2</v>
      </c>
    </row>
    <row r="69" spans="1:4" x14ac:dyDescent="0.2">
      <c r="A69" s="32" t="s">
        <v>225</v>
      </c>
      <c r="C69" s="33"/>
      <c r="D69" s="34">
        <v>2</v>
      </c>
    </row>
    <row r="70" spans="1:4" x14ac:dyDescent="0.2">
      <c r="A70" s="32" t="s">
        <v>195</v>
      </c>
      <c r="C70" s="33"/>
      <c r="D70" s="34">
        <v>2</v>
      </c>
    </row>
    <row r="71" spans="1:4" x14ac:dyDescent="0.2">
      <c r="A71" s="32" t="s">
        <v>196</v>
      </c>
      <c r="C71" s="33"/>
      <c r="D71" s="34">
        <v>2</v>
      </c>
    </row>
    <row r="72" spans="1:4" x14ac:dyDescent="0.2">
      <c r="A72" s="32" t="s">
        <v>103</v>
      </c>
      <c r="C72" s="33" t="s">
        <v>35</v>
      </c>
      <c r="D72" s="34">
        <v>1</v>
      </c>
    </row>
    <row r="73" spans="1:4" x14ac:dyDescent="0.2">
      <c r="A73" s="32" t="s">
        <v>108</v>
      </c>
      <c r="C73" s="33" t="s">
        <v>35</v>
      </c>
      <c r="D73" s="34">
        <v>1</v>
      </c>
    </row>
    <row r="74" spans="1:4" x14ac:dyDescent="0.2">
      <c r="A74" s="32" t="s">
        <v>115</v>
      </c>
      <c r="C74" s="33"/>
      <c r="D74" s="34">
        <v>1</v>
      </c>
    </row>
    <row r="75" spans="1:4" x14ac:dyDescent="0.2">
      <c r="A75" s="32" t="s">
        <v>116</v>
      </c>
      <c r="C75" s="33" t="s">
        <v>35</v>
      </c>
      <c r="D75" s="34">
        <v>1</v>
      </c>
    </row>
    <row r="76" spans="1:4" x14ac:dyDescent="0.2">
      <c r="A76" s="32" t="s">
        <v>118</v>
      </c>
      <c r="C76" s="33" t="s">
        <v>35</v>
      </c>
      <c r="D76" s="34">
        <v>1</v>
      </c>
    </row>
    <row r="77" spans="1:4" x14ac:dyDescent="0.2">
      <c r="A77" s="32" t="s">
        <v>84</v>
      </c>
      <c r="C77" s="33" t="s">
        <v>35</v>
      </c>
      <c r="D77" s="34">
        <v>1</v>
      </c>
    </row>
    <row r="78" spans="1:4" x14ac:dyDescent="0.2">
      <c r="A78" s="32" t="s">
        <v>87</v>
      </c>
      <c r="C78" s="33"/>
      <c r="D78" s="34">
        <v>1</v>
      </c>
    </row>
    <row r="79" spans="1:4" x14ac:dyDescent="0.2">
      <c r="A79" s="32" t="s">
        <v>81</v>
      </c>
      <c r="C79" s="33"/>
      <c r="D79" s="34">
        <v>1</v>
      </c>
    </row>
    <row r="80" spans="1:4" x14ac:dyDescent="0.2">
      <c r="A80" s="32" t="s">
        <v>129</v>
      </c>
      <c r="C80" s="33"/>
      <c r="D80" s="34">
        <v>1</v>
      </c>
    </row>
    <row r="81" spans="1:4" x14ac:dyDescent="0.2">
      <c r="A81" s="32" t="s">
        <v>231</v>
      </c>
      <c r="C81" s="33"/>
      <c r="D81" s="34">
        <v>1</v>
      </c>
    </row>
    <row r="82" spans="1:4" x14ac:dyDescent="0.2">
      <c r="A82" s="32" t="s">
        <v>134</v>
      </c>
      <c r="C82" s="33"/>
      <c r="D82" s="34">
        <v>1</v>
      </c>
    </row>
    <row r="83" spans="1:4" x14ac:dyDescent="0.2">
      <c r="A83" s="32" t="s">
        <v>96</v>
      </c>
      <c r="C83" s="33"/>
      <c r="D83" s="34">
        <v>1</v>
      </c>
    </row>
    <row r="84" spans="1:4" x14ac:dyDescent="0.2">
      <c r="A84" s="32" t="s">
        <v>163</v>
      </c>
      <c r="C84" s="33"/>
      <c r="D84" s="34">
        <v>1</v>
      </c>
    </row>
    <row r="85" spans="1:4" x14ac:dyDescent="0.2">
      <c r="A85" s="32" t="s">
        <v>219</v>
      </c>
      <c r="C85" s="33"/>
      <c r="D85" s="34">
        <v>1</v>
      </c>
    </row>
    <row r="86" spans="1:4" x14ac:dyDescent="0.2">
      <c r="A86" s="32" t="s">
        <v>230</v>
      </c>
      <c r="C86" s="33"/>
      <c r="D86" s="34">
        <v>1</v>
      </c>
    </row>
    <row r="87" spans="1:4" x14ac:dyDescent="0.2">
      <c r="A87" s="32" t="s">
        <v>200</v>
      </c>
      <c r="C87" s="33"/>
      <c r="D87" s="34">
        <v>1</v>
      </c>
    </row>
    <row r="88" spans="1:4" x14ac:dyDescent="0.2">
      <c r="A88" s="32" t="s">
        <v>229</v>
      </c>
      <c r="C88" s="33"/>
      <c r="D88" s="34">
        <v>1</v>
      </c>
    </row>
    <row r="89" spans="1:4" x14ac:dyDescent="0.2">
      <c r="A89" s="32" t="s">
        <v>206</v>
      </c>
      <c r="C89" s="33"/>
      <c r="D89" s="34">
        <v>1</v>
      </c>
    </row>
    <row r="90" spans="1:4" x14ac:dyDescent="0.2">
      <c r="A90" s="32" t="s">
        <v>207</v>
      </c>
      <c r="C90" s="33"/>
      <c r="D90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D31D-BDA1-6144-8C08-5B4E9FCBB31C}">
  <dimension ref="A1:Q87"/>
  <sheetViews>
    <sheetView tabSelected="1" workbookViewId="0">
      <selection activeCell="A14" sqref="A14"/>
    </sheetView>
  </sheetViews>
  <sheetFormatPr baseColWidth="10" defaultRowHeight="16" x14ac:dyDescent="0.2"/>
  <cols>
    <col min="1" max="1" width="35.33203125" style="9" customWidth="1"/>
    <col min="2" max="2" width="0.83203125" style="6" customWidth="1"/>
    <col min="3" max="3" width="8.33203125" style="30" bestFit="1" customWidth="1"/>
    <col min="4" max="4" width="8.33203125" style="29" bestFit="1" customWidth="1"/>
    <col min="5" max="5" width="0.83203125" style="6" customWidth="1"/>
    <col min="6" max="6" width="10.83203125" style="10"/>
    <col min="7" max="7" width="0.83203125" style="5" customWidth="1"/>
    <col min="8" max="8" width="8.33203125" style="30" bestFit="1" customWidth="1"/>
    <col min="9" max="9" width="8.33203125" style="29" bestFit="1" customWidth="1"/>
    <col min="10" max="10" width="0.83203125" style="5" customWidth="1"/>
    <col min="11" max="11" width="10.83203125" style="10"/>
    <col min="12" max="12" width="0.83203125" style="6" customWidth="1"/>
    <col min="13" max="13" width="35.33203125" style="9" customWidth="1"/>
    <col min="14" max="14" width="0.83203125" style="6" customWidth="1"/>
    <col min="15" max="15" width="8.33203125" style="30" bestFit="1" customWidth="1"/>
    <col min="16" max="16" width="8.33203125" style="29" bestFit="1" customWidth="1"/>
    <col min="17" max="17" width="0.83203125" style="6" customWidth="1"/>
    <col min="18" max="16384" width="10.83203125" style="10"/>
  </cols>
  <sheetData>
    <row r="1" spans="1:17" x14ac:dyDescent="0.2">
      <c r="A1" s="4" t="s">
        <v>0</v>
      </c>
      <c r="B1" s="4"/>
      <c r="C1" s="8" t="s">
        <v>226</v>
      </c>
      <c r="D1" s="28" t="s">
        <v>227</v>
      </c>
      <c r="E1" s="4"/>
      <c r="G1" s="4"/>
      <c r="H1" s="8" t="s">
        <v>226</v>
      </c>
      <c r="I1" s="28" t="s">
        <v>227</v>
      </c>
      <c r="J1" s="4"/>
      <c r="L1" s="4"/>
      <c r="M1" s="4" t="s">
        <v>0</v>
      </c>
      <c r="N1" s="4"/>
      <c r="O1" s="8" t="s">
        <v>226</v>
      </c>
      <c r="P1" s="28" t="s">
        <v>227</v>
      </c>
      <c r="Q1" s="4"/>
    </row>
    <row r="2" spans="1:17" x14ac:dyDescent="0.2">
      <c r="A2" s="31" t="s">
        <v>220</v>
      </c>
      <c r="C2" s="34" t="str">
        <f>IF(ISTEXT(VLOOKUP(A2,'item-sac'!$A:$E,3,FALSE)), VLOOKUP(A2,'item-sac'!$A:$E,3,FALSE), "")</f>
        <v/>
      </c>
      <c r="D2" s="34">
        <f>IF(ISTEXT(A2),VLOOKUP(A2,'item-sac'!$A:$E,4,FALSE),"")</f>
        <v>17</v>
      </c>
      <c r="G2" s="6"/>
      <c r="H2" s="34">
        <f>COUNTIF(C:C,"X")</f>
        <v>5</v>
      </c>
      <c r="I2" s="34">
        <f>SUM(D:D)</f>
        <v>137</v>
      </c>
      <c r="J2" s="6"/>
      <c r="M2" s="31" t="s">
        <v>220</v>
      </c>
      <c r="O2" s="34" t="str">
        <f>IF(ISTEXT(VLOOKUP(M2,'item-sac'!$A:$E,3,FALSE)), VLOOKUP(M2,'item-sac'!$A:$E,3,FALSE), "")</f>
        <v/>
      </c>
      <c r="P2" s="34">
        <f>IF(ISTEXT(M2),VLOOKUP(M2,'item-sac'!$A:$E,4,FALSE),"")</f>
        <v>17</v>
      </c>
    </row>
    <row r="3" spans="1:17" x14ac:dyDescent="0.2">
      <c r="A3" s="32" t="s">
        <v>122</v>
      </c>
      <c r="C3" s="34" t="str">
        <f>IF(ISTEXT(VLOOKUP(A3,'item-sac'!$A:$E,3,FALSE)), VLOOKUP(A3,'item-sac'!$A:$E,3,FALSE), "")</f>
        <v>X</v>
      </c>
      <c r="D3" s="34">
        <f>IF(ISTEXT(A3),VLOOKUP(A3,'item-sac'!$A:$E,4,FALSE),"")</f>
        <v>13</v>
      </c>
      <c r="G3" s="35"/>
      <c r="H3" s="34">
        <f>COUNTIF(O:O,"X")</f>
        <v>1</v>
      </c>
      <c r="I3" s="34">
        <f>SUM(P:P)</f>
        <v>47</v>
      </c>
      <c r="J3" s="28"/>
      <c r="M3" s="32"/>
      <c r="O3" s="34" t="str">
        <f>IF(ISTEXT(VLOOKUP(M3,'item-sac'!$A:$E,3,FALSE)), VLOOKUP(M3,'item-sac'!$A:$E,3,FALSE), "")</f>
        <v/>
      </c>
      <c r="P3" s="34" t="str">
        <f>IF(ISTEXT(M3),VLOOKUP(M3,'item-sac'!$A:$E,4,FALSE),"")</f>
        <v/>
      </c>
    </row>
    <row r="4" spans="1:17" x14ac:dyDescent="0.2">
      <c r="A4" s="32" t="s">
        <v>199</v>
      </c>
      <c r="C4" s="34" t="str">
        <f>IF(ISTEXT(VLOOKUP(A4,'item-sac'!$A:$E,3,FALSE)), VLOOKUP(A4,'item-sac'!$A:$E,3,FALSE), "")</f>
        <v>X</v>
      </c>
      <c r="D4" s="34">
        <f>IF(ISTEXT(A4),VLOOKUP(A4,'item-sac'!$A:$E,4,FALSE),"")</f>
        <v>15</v>
      </c>
      <c r="G4" s="35"/>
      <c r="H4" s="4"/>
      <c r="I4" s="8"/>
      <c r="J4" s="35"/>
      <c r="M4" s="32" t="s">
        <v>97</v>
      </c>
      <c r="O4" s="34" t="str">
        <f>IF(ISTEXT(VLOOKUP(M4,'item-sac'!$A:$E,3,FALSE)), VLOOKUP(M4,'item-sac'!$A:$E,3,FALSE), "")</f>
        <v/>
      </c>
      <c r="P4" s="34">
        <f>IF(ISTEXT(M4),VLOOKUP(M4,'item-sac'!$A:$E,4,FALSE),"")</f>
        <v>10</v>
      </c>
    </row>
    <row r="5" spans="1:17" x14ac:dyDescent="0.2">
      <c r="A5" s="32" t="s">
        <v>218</v>
      </c>
      <c r="C5" s="34" t="str">
        <f>IF(ISTEXT(VLOOKUP(A5,'item-sac'!$A:$E,3,FALSE)), VLOOKUP(A5,'item-sac'!$A:$E,3,FALSE), "")</f>
        <v>X</v>
      </c>
      <c r="D5" s="34">
        <f>IF(ISTEXT(A5),VLOOKUP(A5,'item-sac'!$A:$E,4,FALSE),"")</f>
        <v>10</v>
      </c>
      <c r="H5" s="34"/>
      <c r="I5" s="34"/>
      <c r="M5" s="32" t="s">
        <v>218</v>
      </c>
      <c r="O5" s="34" t="str">
        <f>IF(ISTEXT(VLOOKUP(M5,'item-sac'!$A:$E,3,FALSE)), VLOOKUP(M5,'item-sac'!$A:$E,3,FALSE), "")</f>
        <v>X</v>
      </c>
      <c r="P5" s="34">
        <f>IF(ISTEXT(M5),VLOOKUP(M5,'item-sac'!$A:$E,4,FALSE),"")</f>
        <v>10</v>
      </c>
    </row>
    <row r="6" spans="1:17" x14ac:dyDescent="0.2">
      <c r="A6" s="32" t="s">
        <v>73</v>
      </c>
      <c r="C6" s="34" t="str">
        <f>IF(ISTEXT(VLOOKUP(A6,'item-sac'!$A:$E,3,FALSE)), VLOOKUP(A6,'item-sac'!$A:$E,3,FALSE), "")</f>
        <v/>
      </c>
      <c r="D6" s="34">
        <f>IF(ISTEXT(A6),VLOOKUP(A6,'item-sac'!$A:$E,4,FALSE),"")</f>
        <v>14</v>
      </c>
      <c r="H6" s="34"/>
      <c r="I6" s="34"/>
      <c r="M6" s="32"/>
      <c r="O6" s="34" t="str">
        <f>IF(ISTEXT(VLOOKUP(M6,'item-sac'!$A:$E,3,FALSE)), VLOOKUP(M6,'item-sac'!$A:$E,3,FALSE), "")</f>
        <v/>
      </c>
      <c r="P6" s="34" t="str">
        <f>IF(ISTEXT(M6),VLOOKUP(M6,'item-sac'!$A:$E,4,FALSE),"")</f>
        <v/>
      </c>
    </row>
    <row r="7" spans="1:17" x14ac:dyDescent="0.2">
      <c r="A7" s="32" t="s">
        <v>149</v>
      </c>
      <c r="C7" s="34" t="str">
        <f>IF(ISTEXT(VLOOKUP(A7,'item-sac'!$A:$E,3,FALSE)), VLOOKUP(A7,'item-sac'!$A:$E,3,FALSE), "")</f>
        <v/>
      </c>
      <c r="D7" s="34">
        <f>IF(ISTEXT(A7),VLOOKUP(A7,'item-sac'!$A:$E,4,FALSE),"")</f>
        <v>7</v>
      </c>
      <c r="H7" s="34"/>
      <c r="I7" s="34"/>
      <c r="M7" s="32"/>
      <c r="O7" s="34" t="str">
        <f>IF(ISTEXT(VLOOKUP(M7,'item-sac'!$A:$E,3,FALSE)), VLOOKUP(M7,'item-sac'!$A:$E,3,FALSE), "")</f>
        <v/>
      </c>
      <c r="P7" s="34" t="str">
        <f>IF(ISTEXT(M7),VLOOKUP(M7,'item-sac'!$A:$E,4,FALSE),"")</f>
        <v/>
      </c>
    </row>
    <row r="8" spans="1:17" x14ac:dyDescent="0.2">
      <c r="A8" s="32" t="s">
        <v>97</v>
      </c>
      <c r="C8" s="34" t="str">
        <f>IF(ISTEXT(VLOOKUP(A8,'item-sac'!$A:$E,3,FALSE)), VLOOKUP(A8,'item-sac'!$A:$E,3,FALSE), "")</f>
        <v/>
      </c>
      <c r="D8" s="34">
        <f>IF(ISTEXT(A8),VLOOKUP(A8,'item-sac'!$A:$E,4,FALSE),"")</f>
        <v>10</v>
      </c>
      <c r="H8" s="34"/>
      <c r="I8" s="34"/>
      <c r="M8" s="32" t="s">
        <v>97</v>
      </c>
      <c r="O8" s="34" t="str">
        <f>IF(ISTEXT(VLOOKUP(M8,'item-sac'!$A:$E,3,FALSE)), VLOOKUP(M8,'item-sac'!$A:$E,3,FALSE), "")</f>
        <v/>
      </c>
      <c r="P8" s="34">
        <f>IF(ISTEXT(M8),VLOOKUP(M8,'item-sac'!$A:$E,4,FALSE),"")</f>
        <v>10</v>
      </c>
    </row>
    <row r="9" spans="1:17" x14ac:dyDescent="0.2">
      <c r="A9" s="32" t="s">
        <v>140</v>
      </c>
      <c r="C9" s="34" t="str">
        <f>IF(ISTEXT(VLOOKUP(A9,'item-sac'!$A:$E,3,FALSE)), VLOOKUP(A9,'item-sac'!$A:$E,3,FALSE), "")</f>
        <v>X</v>
      </c>
      <c r="D9" s="34">
        <f>IF(ISTEXT(A9),VLOOKUP(A9,'item-sac'!$A:$E,4,FALSE),"")</f>
        <v>16</v>
      </c>
      <c r="H9" s="34"/>
      <c r="I9" s="34"/>
      <c r="M9" s="32"/>
      <c r="O9" s="34" t="str">
        <f>IF(ISTEXT(VLOOKUP(M9,'item-sac'!$A:$E,3,FALSE)), VLOOKUP(M9,'item-sac'!$A:$E,3,FALSE), "")</f>
        <v/>
      </c>
      <c r="P9" s="34" t="str">
        <f>IF(ISTEXT(M9),VLOOKUP(M9,'item-sac'!$A:$E,4,FALSE),"")</f>
        <v/>
      </c>
    </row>
    <row r="10" spans="1:17" x14ac:dyDescent="0.2">
      <c r="A10" s="32" t="s">
        <v>232</v>
      </c>
      <c r="C10" s="34" t="str">
        <f>IF(ISTEXT(VLOOKUP(A10,'item-sac'!$A:$E,3,FALSE)), VLOOKUP(A10,'item-sac'!$A:$E,3,FALSE), "")</f>
        <v/>
      </c>
      <c r="D10" s="34">
        <f>IF(ISTEXT(A10),VLOOKUP(A10,'item-sac'!$A:$E,4,FALSE),"")</f>
        <v>15</v>
      </c>
      <c r="H10" s="34"/>
      <c r="I10" s="34"/>
      <c r="M10" s="32"/>
      <c r="O10" s="34" t="str">
        <f>IF(ISTEXT(VLOOKUP(M10,'item-sac'!$A:$E,3,FALSE)), VLOOKUP(M10,'item-sac'!$A:$E,3,FALSE), "")</f>
        <v/>
      </c>
      <c r="P10" s="34" t="str">
        <f>IF(ISTEXT(M10),VLOOKUP(M10,'item-sac'!$A:$E,4,FALSE),"")</f>
        <v/>
      </c>
    </row>
    <row r="11" spans="1:17" x14ac:dyDescent="0.2">
      <c r="A11" s="32" t="s">
        <v>234</v>
      </c>
      <c r="C11" s="34" t="str">
        <f>IF(ISTEXT(VLOOKUP(A11,'item-sac'!$A:$E,3,FALSE)), VLOOKUP(A11,'item-sac'!$A:$E,3,FALSE), "")</f>
        <v>X</v>
      </c>
      <c r="D11" s="34">
        <f>IF(ISTEXT(A11),VLOOKUP(A11,'item-sac'!$A:$E,4,FALSE),"")</f>
        <v>20</v>
      </c>
      <c r="H11" s="34"/>
      <c r="I11" s="34"/>
      <c r="M11" s="32"/>
      <c r="O11" s="34" t="str">
        <f>IF(ISTEXT(VLOOKUP(M11,'item-sac'!$A:$E,3,FALSE)), VLOOKUP(M11,'item-sac'!$A:$E,3,FALSE), "")</f>
        <v/>
      </c>
      <c r="P11" s="34" t="str">
        <f>IF(ISTEXT(M11),VLOOKUP(M11,'item-sac'!$A:$E,4,FALSE),"")</f>
        <v/>
      </c>
    </row>
    <row r="12" spans="1:17" x14ac:dyDescent="0.2">
      <c r="A12" s="32"/>
      <c r="C12" s="34" t="str">
        <f>IF(ISTEXT(VLOOKUP(A12,'item-sac'!$A:$E,3,FALSE)), VLOOKUP(A12,'item-sac'!$A:$E,3,FALSE), "")</f>
        <v/>
      </c>
      <c r="D12" s="34" t="str">
        <f>IF(ISTEXT(A12),VLOOKUP(A12,'item-sac'!$A:$E,4,FALSE),"")</f>
        <v/>
      </c>
      <c r="H12" s="34"/>
      <c r="I12" s="34"/>
      <c r="M12" s="32"/>
      <c r="O12" s="34" t="str">
        <f>IF(ISTEXT(VLOOKUP(M12,'item-sac'!$A:$E,3,FALSE)), VLOOKUP(M12,'item-sac'!$A:$E,3,FALSE), "")</f>
        <v/>
      </c>
      <c r="P12" s="34" t="str">
        <f>IF(ISTEXT(M12),VLOOKUP(M12,'item-sac'!$A:$E,4,FALSE),"")</f>
        <v/>
      </c>
    </row>
    <row r="13" spans="1:17" x14ac:dyDescent="0.2">
      <c r="A13" s="32"/>
      <c r="C13" s="34" t="str">
        <f>IF(ISTEXT(VLOOKUP(A13,'item-sac'!$A:$E,3,FALSE)), VLOOKUP(A13,'item-sac'!$A:$E,3,FALSE), "")</f>
        <v/>
      </c>
      <c r="D13" s="34" t="str">
        <f>IF(ISTEXT(A13),VLOOKUP(A13,'item-sac'!$A:$E,4,FALSE),"")</f>
        <v/>
      </c>
      <c r="H13" s="34"/>
      <c r="I13" s="34"/>
      <c r="M13" s="32"/>
      <c r="O13" s="34" t="str">
        <f>IF(ISTEXT(VLOOKUP(M13,'item-sac'!$A:$E,3,FALSE)), VLOOKUP(M13,'item-sac'!$A:$E,3,FALSE), "")</f>
        <v/>
      </c>
      <c r="P13" s="34" t="str">
        <f>IF(ISTEXT(M13),VLOOKUP(M13,'item-sac'!$A:$E,4,FALSE),"")</f>
        <v/>
      </c>
    </row>
    <row r="14" spans="1:17" x14ac:dyDescent="0.2">
      <c r="A14" s="12"/>
      <c r="C14" s="34" t="str">
        <f>IF(ISTEXT(VLOOKUP(A14,'item-sac'!$A:$E,3,FALSE)), VLOOKUP(A14,'item-sac'!$A:$E,3,FALSE), "")</f>
        <v/>
      </c>
      <c r="D14" s="34" t="str">
        <f>IF(ISTEXT(A14),VLOOKUP(A14,'item-sac'!$A:$E,4,FALSE),"")</f>
        <v/>
      </c>
      <c r="H14" s="34"/>
      <c r="I14" s="34"/>
      <c r="M14" s="12"/>
      <c r="O14" s="34" t="str">
        <f>IF(ISTEXT(VLOOKUP(M14,'item-sac'!$A:$E,3,FALSE)), VLOOKUP(M14,'item-sac'!$A:$E,3,FALSE), "")</f>
        <v/>
      </c>
      <c r="P14" s="34" t="str">
        <f>IF(ISTEXT(M14),VLOOKUP(M14,'item-sac'!$A:$E,4,FALSE),"")</f>
        <v/>
      </c>
    </row>
    <row r="15" spans="1:17" x14ac:dyDescent="0.2">
      <c r="A15" s="12"/>
      <c r="C15" s="34" t="str">
        <f>IF(ISTEXT(VLOOKUP(A15,'item-sac'!$A:$E,3,FALSE)), VLOOKUP(A15,'item-sac'!$A:$E,3,FALSE), "")</f>
        <v/>
      </c>
      <c r="D15" s="34" t="str">
        <f>IF(ISTEXT(A15),VLOOKUP(A15,'item-sac'!$A:$E,4,FALSE),"")</f>
        <v/>
      </c>
      <c r="H15" s="33"/>
      <c r="I15" s="34"/>
      <c r="M15" s="12"/>
      <c r="O15" s="34" t="str">
        <f>IF(ISTEXT(VLOOKUP(M15,'item-sac'!$A:$E,3,FALSE)), VLOOKUP(M15,'item-sac'!$A:$E,3,FALSE), "")</f>
        <v/>
      </c>
      <c r="P15" s="34" t="str">
        <f>IF(ISTEXT(M15),VLOOKUP(M15,'item-sac'!$A:$E,4,FALSE),"")</f>
        <v/>
      </c>
    </row>
    <row r="16" spans="1:17" x14ac:dyDescent="0.2">
      <c r="A16" s="12"/>
      <c r="C16" s="34" t="str">
        <f>IF(ISTEXT(VLOOKUP(A16,'item-sac'!$A:$E,3,FALSE)), VLOOKUP(A16,'item-sac'!$A:$E,3,FALSE), "")</f>
        <v/>
      </c>
      <c r="D16" s="34" t="str">
        <f>IF(ISTEXT(A16),VLOOKUP(A16,'item-sac'!$A:$E,4,FALSE),"")</f>
        <v/>
      </c>
      <c r="H16" s="33"/>
      <c r="I16" s="34"/>
      <c r="M16" s="12"/>
      <c r="O16" s="34" t="str">
        <f>IF(ISTEXT(VLOOKUP(M16,'item-sac'!$A:$E,3,FALSE)), VLOOKUP(M16,'item-sac'!$A:$E,3,FALSE), "")</f>
        <v/>
      </c>
      <c r="P16" s="34" t="str">
        <f>IF(ISTEXT(M16),VLOOKUP(M16,'item-sac'!$A:$E,4,FALSE),"")</f>
        <v/>
      </c>
    </row>
    <row r="17" spans="1:17" x14ac:dyDescent="0.2">
      <c r="A17" s="12"/>
      <c r="C17" s="34" t="str">
        <f>IF(ISTEXT(VLOOKUP(A17,'item-sac'!$A:$E,3,FALSE)), VLOOKUP(A17,'item-sac'!$A:$E,3,FALSE), "")</f>
        <v/>
      </c>
      <c r="D17" s="34" t="str">
        <f>IF(ISTEXT(A17),VLOOKUP(A17,'item-sac'!$A:$E,4,FALSE),"")</f>
        <v/>
      </c>
      <c r="H17" s="33"/>
      <c r="I17" s="34"/>
      <c r="M17" s="12"/>
      <c r="O17" s="34" t="str">
        <f>IF(ISTEXT(VLOOKUP(M17,'item-sac'!$A:$E,3,FALSE)), VLOOKUP(M17,'item-sac'!$A:$E,3,FALSE), "")</f>
        <v/>
      </c>
      <c r="P17" s="34" t="str">
        <f>IF(ISTEXT(M17),VLOOKUP(M17,'item-sac'!$A:$E,4,FALSE),"")</f>
        <v/>
      </c>
    </row>
    <row r="18" spans="1:17" x14ac:dyDescent="0.2">
      <c r="A18" s="12"/>
      <c r="C18" s="34" t="str">
        <f>IF(ISTEXT(VLOOKUP(A18,'item-sac'!$A:$E,3,FALSE)), VLOOKUP(A18,'item-sac'!$A:$E,3,FALSE), "")</f>
        <v/>
      </c>
      <c r="D18" s="34" t="str">
        <f>IF(ISTEXT(A18),VLOOKUP(A18,'item-sac'!$A:$E,4,FALSE),"")</f>
        <v/>
      </c>
      <c r="H18" s="33"/>
      <c r="I18" s="34"/>
      <c r="M18" s="12"/>
      <c r="O18" s="34" t="str">
        <f>IF(ISTEXT(VLOOKUP(M18,'item-sac'!$A:$E,3,FALSE)), VLOOKUP(M18,'item-sac'!$A:$E,3,FALSE), "")</f>
        <v/>
      </c>
      <c r="P18" s="34" t="str">
        <f>IF(ISTEXT(M18),VLOOKUP(M18,'item-sac'!$A:$E,4,FALSE),"")</f>
        <v/>
      </c>
    </row>
    <row r="19" spans="1:17" x14ac:dyDescent="0.2">
      <c r="A19" s="12"/>
      <c r="C19" s="34" t="str">
        <f>IF(ISTEXT(VLOOKUP(A19,'item-sac'!$A:$E,3,FALSE)), VLOOKUP(A19,'item-sac'!$A:$E,3,FALSE), "")</f>
        <v/>
      </c>
      <c r="D19" s="34" t="str">
        <f>IF(ISTEXT(A19),VLOOKUP(A19,'item-sac'!$A:$E,4,FALSE),"")</f>
        <v/>
      </c>
      <c r="H19" s="33"/>
      <c r="I19" s="34"/>
      <c r="M19" s="12"/>
      <c r="O19" s="34" t="str">
        <f>IF(ISTEXT(VLOOKUP(M19,'item-sac'!$A:$E,3,FALSE)), VLOOKUP(M19,'item-sac'!$A:$E,3,FALSE), "")</f>
        <v/>
      </c>
      <c r="P19" s="34" t="str">
        <f>IF(ISTEXT(M19),VLOOKUP(M19,'item-sac'!$A:$E,4,FALSE),"")</f>
        <v/>
      </c>
    </row>
    <row r="20" spans="1:17" x14ac:dyDescent="0.2">
      <c r="A20" s="12"/>
      <c r="C20" s="34" t="str">
        <f>IF(ISTEXT(VLOOKUP(A20,'item-sac'!$A:$E,3,FALSE)), VLOOKUP(A20,'item-sac'!$A:$E,3,FALSE), "")</f>
        <v/>
      </c>
      <c r="D20" s="34" t="str">
        <f>IF(ISTEXT(A20),VLOOKUP(A20,'item-sac'!$A:$E,4,FALSE),"")</f>
        <v/>
      </c>
      <c r="H20" s="33"/>
      <c r="I20" s="34"/>
      <c r="M20" s="12"/>
      <c r="O20" s="34" t="str">
        <f>IF(ISTEXT(VLOOKUP(M20,'item-sac'!$A:$E,3,FALSE)), VLOOKUP(M20,'item-sac'!$A:$E,3,FALSE), "")</f>
        <v/>
      </c>
      <c r="P20" s="34" t="str">
        <f>IF(ISTEXT(M20),VLOOKUP(M20,'item-sac'!$A:$E,4,FALSE),"")</f>
        <v/>
      </c>
    </row>
    <row r="21" spans="1:17" x14ac:dyDescent="0.2">
      <c r="A21" s="12"/>
      <c r="C21" s="34" t="str">
        <f>IF(ISTEXT(VLOOKUP(A21,'item-sac'!$A:$E,3,FALSE)), VLOOKUP(A21,'item-sac'!$A:$E,3,FALSE), "")</f>
        <v/>
      </c>
      <c r="D21" s="34" t="str">
        <f>IF(ISTEXT(A21),VLOOKUP(A21,'item-sac'!$A:$E,4,FALSE),"")</f>
        <v/>
      </c>
      <c r="H21" s="33"/>
      <c r="I21" s="34"/>
      <c r="M21" s="12"/>
      <c r="O21" s="34" t="str">
        <f>IF(ISTEXT(VLOOKUP(M21,'item-sac'!$A:$E,3,FALSE)), VLOOKUP(M21,'item-sac'!$A:$E,3,FALSE), "")</f>
        <v/>
      </c>
      <c r="P21" s="34" t="str">
        <f>IF(ISTEXT(M21),VLOOKUP(M21,'item-sac'!$A:$E,4,FALSE),"")</f>
        <v/>
      </c>
    </row>
    <row r="22" spans="1:17" x14ac:dyDescent="0.2">
      <c r="A22" s="12"/>
      <c r="C22" s="34" t="str">
        <f>IF(ISTEXT(VLOOKUP(A22,'item-sac'!$A:$E,3,FALSE)), VLOOKUP(A22,'item-sac'!$A:$E,3,FALSE), "")</f>
        <v/>
      </c>
      <c r="D22" s="34" t="str">
        <f>IF(ISTEXT(A22),VLOOKUP(A22,'item-sac'!$A:$E,4,FALSE),"")</f>
        <v/>
      </c>
      <c r="H22" s="33"/>
      <c r="I22" s="34"/>
      <c r="M22" s="12"/>
      <c r="O22" s="34" t="str">
        <f>IF(ISTEXT(VLOOKUP(M22,'item-sac'!$A:$E,3,FALSE)), VLOOKUP(M22,'item-sac'!$A:$E,3,FALSE), "")</f>
        <v/>
      </c>
      <c r="P22" s="34" t="str">
        <f>IF(ISTEXT(M22),VLOOKUP(M22,'item-sac'!$A:$E,4,FALSE),"")</f>
        <v/>
      </c>
    </row>
    <row r="23" spans="1:17" s="15" customFormat="1" x14ac:dyDescent="0.2">
      <c r="A23" s="12"/>
      <c r="B23" s="6"/>
      <c r="C23" s="34" t="str">
        <f>IF(ISTEXT(VLOOKUP(A23,'item-sac'!$A:$E,3,FALSE)), VLOOKUP(A23,'item-sac'!$A:$E,3,FALSE), "")</f>
        <v/>
      </c>
      <c r="D23" s="34" t="str">
        <f>IF(ISTEXT(A23),VLOOKUP(A23,'item-sac'!$A:$E,4,FALSE),"")</f>
        <v/>
      </c>
      <c r="E23" s="6"/>
      <c r="G23" s="5"/>
      <c r="H23" s="33"/>
      <c r="I23" s="34"/>
      <c r="J23" s="5"/>
      <c r="L23" s="6"/>
      <c r="M23" s="12"/>
      <c r="N23" s="6"/>
      <c r="O23" s="34" t="str">
        <f>IF(ISTEXT(VLOOKUP(M23,'item-sac'!$A:$E,3,FALSE)), VLOOKUP(M23,'item-sac'!$A:$E,3,FALSE), "")</f>
        <v/>
      </c>
      <c r="P23" s="34" t="str">
        <f>IF(ISTEXT(M23),VLOOKUP(M23,'item-sac'!$A:$E,4,FALSE),"")</f>
        <v/>
      </c>
      <c r="Q23" s="6"/>
    </row>
    <row r="24" spans="1:17" s="15" customFormat="1" x14ac:dyDescent="0.2">
      <c r="A24" s="12"/>
      <c r="B24" s="6"/>
      <c r="C24" s="34" t="str">
        <f>IF(ISTEXT(VLOOKUP(A24,'item-sac'!$A:$E,3,FALSE)), VLOOKUP(A24,'item-sac'!$A:$E,3,FALSE), "")</f>
        <v/>
      </c>
      <c r="D24" s="34" t="str">
        <f>IF(ISTEXT(A24),VLOOKUP(A24,'item-sac'!$A:$E,4,FALSE),"")</f>
        <v/>
      </c>
      <c r="E24" s="6"/>
      <c r="G24" s="5"/>
      <c r="H24" s="33"/>
      <c r="I24" s="34"/>
      <c r="J24" s="5"/>
      <c r="L24" s="6"/>
      <c r="M24" s="12"/>
      <c r="N24" s="6"/>
      <c r="O24" s="34" t="str">
        <f>IF(ISTEXT(VLOOKUP(M24,'item-sac'!$A:$E,3,FALSE)), VLOOKUP(M24,'item-sac'!$A:$E,3,FALSE), "")</f>
        <v/>
      </c>
      <c r="P24" s="34" t="str">
        <f>IF(ISTEXT(M24),VLOOKUP(M24,'item-sac'!$A:$E,4,FALSE),"")</f>
        <v/>
      </c>
      <c r="Q24" s="6"/>
    </row>
    <row r="25" spans="1:17" s="15" customFormat="1" x14ac:dyDescent="0.2">
      <c r="A25" s="12"/>
      <c r="B25" s="6"/>
      <c r="C25" s="34" t="str">
        <f>IF(ISTEXT(VLOOKUP(A25,'item-sac'!$A:$E,3,FALSE)), VLOOKUP(A25,'item-sac'!$A:$E,3,FALSE), "")</f>
        <v/>
      </c>
      <c r="D25" s="34" t="str">
        <f>IF(ISTEXT(A25),VLOOKUP(A25,'item-sac'!$A:$E,4,FALSE),"")</f>
        <v/>
      </c>
      <c r="E25" s="6"/>
      <c r="G25" s="5"/>
      <c r="H25" s="33"/>
      <c r="I25" s="34"/>
      <c r="J25" s="5"/>
      <c r="L25" s="6"/>
      <c r="M25" s="12"/>
      <c r="N25" s="6"/>
      <c r="O25" s="34" t="str">
        <f>IF(ISTEXT(VLOOKUP(M25,'item-sac'!$A:$E,3,FALSE)), VLOOKUP(M25,'item-sac'!$A:$E,3,FALSE), "")</f>
        <v/>
      </c>
      <c r="P25" s="34" t="str">
        <f>IF(ISTEXT(M25),VLOOKUP(M25,'item-sac'!$A:$E,4,FALSE),"")</f>
        <v/>
      </c>
      <c r="Q25" s="6"/>
    </row>
    <row r="26" spans="1:17" x14ac:dyDescent="0.2">
      <c r="A26" s="12"/>
      <c r="C26" s="34" t="str">
        <f>IF(ISTEXT(VLOOKUP(A26,'item-sac'!$A:$E,3,FALSE)), VLOOKUP(A26,'item-sac'!$A:$E,3,FALSE), "")</f>
        <v/>
      </c>
      <c r="D26" s="34" t="str">
        <f>IF(ISTEXT(A26),VLOOKUP(A26,'item-sac'!$A:$E,4,FALSE),"")</f>
        <v/>
      </c>
      <c r="H26" s="33"/>
      <c r="I26" s="34"/>
      <c r="M26" s="12"/>
      <c r="O26" s="34" t="str">
        <f>IF(ISTEXT(VLOOKUP(M26,'item-sac'!$A:$E,3,FALSE)), VLOOKUP(M26,'item-sac'!$A:$E,3,FALSE), "")</f>
        <v/>
      </c>
      <c r="P26" s="34" t="str">
        <f>IF(ISTEXT(M26),VLOOKUP(M26,'item-sac'!$A:$E,4,FALSE),"")</f>
        <v/>
      </c>
    </row>
    <row r="27" spans="1:17" x14ac:dyDescent="0.2">
      <c r="A27" s="12"/>
      <c r="C27" s="34" t="str">
        <f>IF(ISTEXT(VLOOKUP(A27,'item-sac'!$A:$E,3,FALSE)), VLOOKUP(A27,'item-sac'!$A:$E,3,FALSE), "")</f>
        <v/>
      </c>
      <c r="D27" s="34" t="str">
        <f>IF(ISTEXT(A27),VLOOKUP(A27,'item-sac'!$A:$E,4,FALSE),"")</f>
        <v/>
      </c>
      <c r="H27" s="33"/>
      <c r="I27" s="34"/>
      <c r="M27" s="12"/>
      <c r="O27" s="34" t="str">
        <f>IF(ISTEXT(VLOOKUP(M27,'item-sac'!$A:$E,3,FALSE)), VLOOKUP(M27,'item-sac'!$A:$E,3,FALSE), "")</f>
        <v/>
      </c>
      <c r="P27" s="34" t="str">
        <f>IF(ISTEXT(M27),VLOOKUP(M27,'item-sac'!$A:$E,4,FALSE),"")</f>
        <v/>
      </c>
    </row>
    <row r="28" spans="1:17" x14ac:dyDescent="0.2">
      <c r="A28" s="12"/>
      <c r="C28" s="34" t="str">
        <f>IF(ISTEXT(VLOOKUP(A28,'item-sac'!$A:$E,3,FALSE)), VLOOKUP(A28,'item-sac'!$A:$E,3,FALSE), "")</f>
        <v/>
      </c>
      <c r="D28" s="34" t="str">
        <f>IF(ISTEXT(A28),VLOOKUP(A28,'item-sac'!$A:$E,4,FALSE),"")</f>
        <v/>
      </c>
      <c r="H28" s="33"/>
      <c r="I28" s="34"/>
      <c r="M28" s="12"/>
      <c r="O28" s="34" t="str">
        <f>IF(ISTEXT(VLOOKUP(M28,'item-sac'!$A:$E,3,FALSE)), VLOOKUP(M28,'item-sac'!$A:$E,3,FALSE), "")</f>
        <v/>
      </c>
      <c r="P28" s="34" t="str">
        <f>IF(ISTEXT(M28),VLOOKUP(M28,'item-sac'!$A:$E,4,FALSE),"")</f>
        <v/>
      </c>
    </row>
    <row r="29" spans="1:17" x14ac:dyDescent="0.2">
      <c r="A29" s="12"/>
      <c r="C29" s="34" t="str">
        <f>IF(ISTEXT(VLOOKUP(A29,'item-sac'!$A:$E,3,FALSE)), VLOOKUP(A29,'item-sac'!$A:$E,3,FALSE), "")</f>
        <v/>
      </c>
      <c r="D29" s="34" t="str">
        <f>IF(ISTEXT(A29),VLOOKUP(A29,'item-sac'!$A:$E,4,FALSE),"")</f>
        <v/>
      </c>
      <c r="H29" s="33"/>
      <c r="I29" s="34"/>
      <c r="M29" s="12"/>
      <c r="O29" s="34" t="str">
        <f>IF(ISTEXT(VLOOKUP(M29,'item-sac'!$A:$E,3,FALSE)), VLOOKUP(M29,'item-sac'!$A:$E,3,FALSE), "")</f>
        <v/>
      </c>
      <c r="P29" s="34" t="str">
        <f>IF(ISTEXT(M29),VLOOKUP(M29,'item-sac'!$A:$E,4,FALSE),"")</f>
        <v/>
      </c>
    </row>
    <row r="30" spans="1:17" x14ac:dyDescent="0.2">
      <c r="A30" s="12"/>
      <c r="C30" s="34" t="str">
        <f>IF(ISTEXT(VLOOKUP(A30,'item-sac'!A:E,3,FALSE)), VLOOKUP(A30,'item-sac'!A:E,3,FALSE), "")</f>
        <v/>
      </c>
      <c r="D30" s="34" t="str">
        <f>IF(ISTEXT(A30),VLOOKUP(A30,'item-sac'!A:E,4,FALSE),"")</f>
        <v/>
      </c>
      <c r="H30" s="33"/>
      <c r="I30" s="34"/>
      <c r="M30" s="12"/>
      <c r="O30" s="34" t="str">
        <f>IF(ISTEXT(VLOOKUP(M30,'item-sac'!M:Q,3,FALSE)), VLOOKUP(M30,'item-sac'!M:Q,3,FALSE), "")</f>
        <v/>
      </c>
      <c r="P30" s="34" t="str">
        <f>IF(ISTEXT(M30),VLOOKUP(M30,'item-sac'!M:Q,4,FALSE),"")</f>
        <v/>
      </c>
    </row>
    <row r="31" spans="1:17" x14ac:dyDescent="0.2">
      <c r="A31" s="12"/>
      <c r="C31" s="34" t="str">
        <f>IF(ISTEXT(VLOOKUP(A31,'item-sac'!A:E,3,FALSE)), VLOOKUP(A31,'item-sac'!A:E,3,FALSE), "")</f>
        <v/>
      </c>
      <c r="D31" s="34" t="str">
        <f>IF(ISTEXT(A31),VLOOKUP(A31,'item-sac'!A:E,4,FALSE),"")</f>
        <v/>
      </c>
      <c r="H31" s="33"/>
      <c r="I31" s="34"/>
      <c r="M31" s="12"/>
      <c r="O31" s="34" t="str">
        <f>IF(ISTEXT(VLOOKUP(M31,'item-sac'!M:Q,3,FALSE)), VLOOKUP(M31,'item-sac'!M:Q,3,FALSE), "")</f>
        <v/>
      </c>
      <c r="P31" s="34" t="str">
        <f>IF(ISTEXT(M31),VLOOKUP(M31,'item-sac'!M:Q,4,FALSE),"")</f>
        <v/>
      </c>
    </row>
    <row r="32" spans="1:17" x14ac:dyDescent="0.2">
      <c r="A32" s="12"/>
      <c r="C32" s="34" t="str">
        <f>IF(ISTEXT(VLOOKUP(A32,'item-sac'!A:E,3,FALSE)), VLOOKUP(A32,'item-sac'!A:E,3,FALSE), "")</f>
        <v/>
      </c>
      <c r="D32" s="34" t="str">
        <f>IF(ISTEXT(A32),VLOOKUP(A32,'item-sac'!A:E,4,FALSE),"")</f>
        <v/>
      </c>
      <c r="H32" s="33"/>
      <c r="I32" s="34"/>
      <c r="M32" s="12"/>
      <c r="O32" s="34" t="str">
        <f>IF(ISTEXT(VLOOKUP(M32,'item-sac'!M:Q,3,FALSE)), VLOOKUP(M32,'item-sac'!M:Q,3,FALSE), "")</f>
        <v/>
      </c>
      <c r="P32" s="34" t="str">
        <f>IF(ISTEXT(M32),VLOOKUP(M32,'item-sac'!M:Q,4,FALSE),"")</f>
        <v/>
      </c>
    </row>
    <row r="33" spans="1:16" x14ac:dyDescent="0.2">
      <c r="A33" s="12"/>
      <c r="C33" s="34" t="str">
        <f>IF(ISTEXT(VLOOKUP(A33,'item-sac'!A:E,3,FALSE)), VLOOKUP(A33,'item-sac'!A:E,3,FALSE), "")</f>
        <v/>
      </c>
      <c r="D33" s="34" t="str">
        <f>IF(ISTEXT(A33),VLOOKUP(A33,'item-sac'!A:E,4,FALSE),"")</f>
        <v/>
      </c>
      <c r="H33" s="33"/>
      <c r="I33" s="34"/>
      <c r="M33" s="12"/>
      <c r="O33" s="34" t="str">
        <f>IF(ISTEXT(VLOOKUP(M33,'item-sac'!M:Q,3,FALSE)), VLOOKUP(M33,'item-sac'!M:Q,3,FALSE), "")</f>
        <v/>
      </c>
      <c r="P33" s="34" t="str">
        <f>IF(ISTEXT(M33),VLOOKUP(M33,'item-sac'!M:Q,4,FALSE),"")</f>
        <v/>
      </c>
    </row>
    <row r="34" spans="1:16" x14ac:dyDescent="0.2">
      <c r="C34" s="34" t="str">
        <f>IF(ISTEXT(VLOOKUP(A34,'item-sac'!A:E,3,FALSE)), VLOOKUP(A34,'item-sac'!A:E,3,FALSE), "")</f>
        <v/>
      </c>
      <c r="D34" s="34" t="str">
        <f>IF(ISTEXT(A34),VLOOKUP(A34,'item-sac'!A:E,4,FALSE),"")</f>
        <v/>
      </c>
      <c r="H34" s="33"/>
      <c r="I34" s="34"/>
      <c r="O34" s="34" t="str">
        <f>IF(ISTEXT(VLOOKUP(M34,'item-sac'!M:Q,3,FALSE)), VLOOKUP(M34,'item-sac'!M:Q,3,FALSE), "")</f>
        <v/>
      </c>
      <c r="P34" s="34" t="str">
        <f>IF(ISTEXT(M34),VLOOKUP(M34,'item-sac'!M:Q,4,FALSE),"")</f>
        <v/>
      </c>
    </row>
    <row r="35" spans="1:16" x14ac:dyDescent="0.2">
      <c r="C35" s="34" t="str">
        <f>IF(ISTEXT(VLOOKUP(A35,'item-sac'!A:E,3,FALSE)), VLOOKUP(A35,'item-sac'!A:E,3,FALSE), "")</f>
        <v/>
      </c>
      <c r="D35" s="34" t="str">
        <f>IF(ISTEXT(A35),VLOOKUP(A35,'item-sac'!A:E,4,FALSE),"")</f>
        <v/>
      </c>
      <c r="H35" s="33"/>
      <c r="I35" s="34"/>
      <c r="O35" s="34" t="str">
        <f>IF(ISTEXT(VLOOKUP(M35,'item-sac'!M:Q,3,FALSE)), VLOOKUP(M35,'item-sac'!M:Q,3,FALSE), "")</f>
        <v/>
      </c>
      <c r="P35" s="34" t="str">
        <f>IF(ISTEXT(M35),VLOOKUP(M35,'item-sac'!M:Q,4,FALSE),"")</f>
        <v/>
      </c>
    </row>
    <row r="36" spans="1:16" x14ac:dyDescent="0.2">
      <c r="C36" s="33"/>
      <c r="D36" s="34"/>
      <c r="H36" s="33"/>
      <c r="I36" s="34"/>
      <c r="O36" s="33"/>
      <c r="P36" s="34"/>
    </row>
    <row r="37" spans="1:16" x14ac:dyDescent="0.2">
      <c r="C37" s="33"/>
      <c r="D37" s="34"/>
      <c r="H37" s="33"/>
      <c r="I37" s="34"/>
      <c r="O37" s="33"/>
      <c r="P37" s="34"/>
    </row>
    <row r="38" spans="1:16" x14ac:dyDescent="0.2">
      <c r="C38" s="33"/>
      <c r="D38" s="34"/>
      <c r="H38" s="33"/>
      <c r="I38" s="34"/>
      <c r="O38" s="33"/>
      <c r="P38" s="34"/>
    </row>
    <row r="39" spans="1:16" x14ac:dyDescent="0.2">
      <c r="C39" s="33"/>
      <c r="D39" s="34"/>
      <c r="H39" s="33"/>
      <c r="I39" s="34"/>
      <c r="O39" s="33"/>
      <c r="P39" s="34"/>
    </row>
    <row r="40" spans="1:16" x14ac:dyDescent="0.2">
      <c r="C40" s="33"/>
      <c r="D40" s="34"/>
      <c r="H40" s="33"/>
      <c r="I40" s="34"/>
      <c r="O40" s="33"/>
      <c r="P40" s="34"/>
    </row>
    <row r="41" spans="1:16" x14ac:dyDescent="0.2">
      <c r="C41" s="33"/>
      <c r="D41" s="34"/>
      <c r="H41" s="33"/>
      <c r="I41" s="34"/>
      <c r="O41" s="33"/>
      <c r="P41" s="34"/>
    </row>
    <row r="42" spans="1:16" x14ac:dyDescent="0.2">
      <c r="C42" s="33"/>
      <c r="D42" s="34"/>
      <c r="H42" s="33"/>
      <c r="I42" s="34"/>
      <c r="O42" s="33"/>
      <c r="P42" s="34"/>
    </row>
    <row r="43" spans="1:16" x14ac:dyDescent="0.2">
      <c r="C43" s="33"/>
      <c r="D43" s="34"/>
      <c r="H43" s="33"/>
      <c r="I43" s="34"/>
      <c r="O43" s="33"/>
      <c r="P43" s="34"/>
    </row>
    <row r="44" spans="1:16" x14ac:dyDescent="0.2">
      <c r="C44" s="33"/>
      <c r="D44" s="34"/>
      <c r="H44" s="33"/>
      <c r="I44" s="34"/>
      <c r="O44" s="33"/>
      <c r="P44" s="34"/>
    </row>
    <row r="45" spans="1:16" x14ac:dyDescent="0.2">
      <c r="C45" s="33"/>
      <c r="D45" s="34"/>
      <c r="H45" s="33"/>
      <c r="I45" s="34"/>
      <c r="O45" s="33"/>
      <c r="P45" s="34"/>
    </row>
    <row r="46" spans="1:16" x14ac:dyDescent="0.2">
      <c r="C46" s="33"/>
      <c r="D46" s="34"/>
      <c r="H46" s="33"/>
      <c r="I46" s="34"/>
      <c r="O46" s="33"/>
      <c r="P46" s="34"/>
    </row>
    <row r="47" spans="1:16" x14ac:dyDescent="0.2">
      <c r="C47" s="33"/>
      <c r="D47" s="34"/>
      <c r="H47" s="33"/>
      <c r="I47" s="34"/>
      <c r="O47" s="33"/>
      <c r="P47" s="34"/>
    </row>
    <row r="48" spans="1:16" x14ac:dyDescent="0.2">
      <c r="C48" s="33"/>
      <c r="D48" s="34"/>
      <c r="H48" s="33"/>
      <c r="I48" s="34"/>
      <c r="O48" s="33"/>
      <c r="P48" s="34"/>
    </row>
    <row r="49" spans="3:16" x14ac:dyDescent="0.2">
      <c r="C49" s="33"/>
      <c r="D49" s="34"/>
      <c r="H49" s="33"/>
      <c r="I49" s="34"/>
      <c r="O49" s="33"/>
      <c r="P49" s="34"/>
    </row>
    <row r="50" spans="3:16" x14ac:dyDescent="0.2">
      <c r="C50" s="33"/>
      <c r="D50" s="34"/>
      <c r="H50" s="33"/>
      <c r="I50" s="34"/>
      <c r="O50" s="33"/>
      <c r="P50" s="34"/>
    </row>
    <row r="51" spans="3:16" x14ac:dyDescent="0.2">
      <c r="C51" s="33"/>
      <c r="D51" s="34"/>
      <c r="H51" s="33"/>
      <c r="I51" s="34"/>
      <c r="O51" s="33"/>
      <c r="P51" s="34"/>
    </row>
    <row r="52" spans="3:16" x14ac:dyDescent="0.2">
      <c r="C52" s="33"/>
      <c r="D52" s="34"/>
      <c r="H52" s="33"/>
      <c r="I52" s="34"/>
      <c r="O52" s="33"/>
      <c r="P52" s="34"/>
    </row>
    <row r="53" spans="3:16" x14ac:dyDescent="0.2">
      <c r="C53" s="33"/>
      <c r="D53" s="34"/>
      <c r="H53" s="33"/>
      <c r="I53" s="34"/>
      <c r="O53" s="33"/>
      <c r="P53" s="34"/>
    </row>
    <row r="54" spans="3:16" x14ac:dyDescent="0.2">
      <c r="C54" s="33"/>
      <c r="D54" s="34"/>
      <c r="H54" s="33"/>
      <c r="I54" s="34"/>
      <c r="O54" s="33"/>
      <c r="P54" s="34"/>
    </row>
    <row r="55" spans="3:16" x14ac:dyDescent="0.2">
      <c r="C55" s="33"/>
      <c r="D55" s="34"/>
      <c r="H55" s="33"/>
      <c r="I55" s="34"/>
      <c r="O55" s="33"/>
      <c r="P55" s="34"/>
    </row>
    <row r="56" spans="3:16" x14ac:dyDescent="0.2">
      <c r="C56" s="33"/>
      <c r="D56" s="34"/>
      <c r="H56" s="33"/>
      <c r="I56" s="34"/>
      <c r="O56" s="33"/>
      <c r="P56" s="34"/>
    </row>
    <row r="57" spans="3:16" x14ac:dyDescent="0.2">
      <c r="C57" s="33"/>
      <c r="D57" s="34"/>
      <c r="H57" s="33"/>
      <c r="I57" s="34"/>
      <c r="O57" s="33"/>
      <c r="P57" s="34"/>
    </row>
    <row r="58" spans="3:16" x14ac:dyDescent="0.2">
      <c r="C58" s="33"/>
      <c r="D58" s="34"/>
      <c r="H58" s="33"/>
      <c r="I58" s="34"/>
      <c r="O58" s="33"/>
      <c r="P58" s="34"/>
    </row>
    <row r="59" spans="3:16" x14ac:dyDescent="0.2">
      <c r="C59" s="33"/>
      <c r="D59" s="34"/>
      <c r="H59" s="33"/>
      <c r="I59" s="34"/>
      <c r="O59" s="33"/>
      <c r="P59" s="34"/>
    </row>
    <row r="60" spans="3:16" x14ac:dyDescent="0.2">
      <c r="C60" s="33"/>
      <c r="D60" s="34"/>
      <c r="H60" s="33"/>
      <c r="I60" s="34"/>
      <c r="O60" s="33"/>
      <c r="P60" s="34"/>
    </row>
    <row r="61" spans="3:16" x14ac:dyDescent="0.2">
      <c r="C61" s="33"/>
      <c r="D61" s="34"/>
      <c r="H61" s="33"/>
      <c r="I61" s="34"/>
      <c r="O61" s="33"/>
      <c r="P61" s="34"/>
    </row>
    <row r="62" spans="3:16" x14ac:dyDescent="0.2">
      <c r="C62" s="33"/>
      <c r="D62" s="34"/>
      <c r="H62" s="33"/>
      <c r="I62" s="34"/>
      <c r="O62" s="33"/>
      <c r="P62" s="34"/>
    </row>
    <row r="63" spans="3:16" x14ac:dyDescent="0.2">
      <c r="C63" s="33"/>
      <c r="D63" s="34"/>
      <c r="H63" s="33"/>
      <c r="I63" s="34"/>
      <c r="O63" s="33"/>
      <c r="P63" s="34"/>
    </row>
    <row r="64" spans="3:16" x14ac:dyDescent="0.2">
      <c r="C64" s="33"/>
      <c r="D64" s="34"/>
      <c r="H64" s="33"/>
      <c r="I64" s="34"/>
      <c r="O64" s="33"/>
      <c r="P64" s="34"/>
    </row>
    <row r="65" spans="3:16" x14ac:dyDescent="0.2">
      <c r="C65" s="33"/>
      <c r="D65" s="34"/>
      <c r="H65" s="33"/>
      <c r="I65" s="34"/>
      <c r="O65" s="33"/>
      <c r="P65" s="34"/>
    </row>
    <row r="66" spans="3:16" x14ac:dyDescent="0.2">
      <c r="C66" s="33"/>
      <c r="D66" s="34"/>
      <c r="H66" s="33"/>
      <c r="I66" s="34"/>
      <c r="O66" s="33"/>
      <c r="P66" s="34"/>
    </row>
    <row r="67" spans="3:16" x14ac:dyDescent="0.2">
      <c r="C67" s="33"/>
      <c r="D67" s="34"/>
      <c r="H67" s="33"/>
      <c r="I67" s="34"/>
      <c r="O67" s="33"/>
      <c r="P67" s="34"/>
    </row>
    <row r="68" spans="3:16" x14ac:dyDescent="0.2">
      <c r="C68" s="33"/>
      <c r="D68" s="34"/>
      <c r="H68" s="33"/>
      <c r="I68" s="34"/>
      <c r="O68" s="33"/>
      <c r="P68" s="34"/>
    </row>
    <row r="69" spans="3:16" x14ac:dyDescent="0.2">
      <c r="C69" s="33"/>
      <c r="D69" s="34"/>
      <c r="H69" s="33"/>
      <c r="I69" s="34"/>
      <c r="O69" s="33"/>
      <c r="P69" s="34"/>
    </row>
    <row r="70" spans="3:16" x14ac:dyDescent="0.2">
      <c r="C70" s="33"/>
      <c r="D70" s="34"/>
      <c r="H70" s="33"/>
      <c r="I70" s="34"/>
      <c r="O70" s="33"/>
      <c r="P70" s="34"/>
    </row>
    <row r="71" spans="3:16" x14ac:dyDescent="0.2">
      <c r="C71" s="33"/>
      <c r="D71" s="34"/>
      <c r="H71" s="33"/>
      <c r="I71" s="34"/>
      <c r="O71" s="33"/>
      <c r="P71" s="34"/>
    </row>
    <row r="72" spans="3:16" x14ac:dyDescent="0.2">
      <c r="C72" s="33"/>
      <c r="D72" s="34"/>
      <c r="H72" s="33"/>
      <c r="I72" s="34"/>
      <c r="O72" s="33"/>
      <c r="P72" s="34"/>
    </row>
    <row r="73" spans="3:16" x14ac:dyDescent="0.2">
      <c r="C73" s="33"/>
      <c r="D73" s="34"/>
      <c r="H73" s="33"/>
      <c r="I73" s="34"/>
      <c r="O73" s="33"/>
      <c r="P73" s="34"/>
    </row>
    <row r="74" spans="3:16" x14ac:dyDescent="0.2">
      <c r="C74" s="33"/>
      <c r="D74" s="34"/>
      <c r="H74" s="33"/>
      <c r="I74" s="34"/>
      <c r="O74" s="33"/>
      <c r="P74" s="34"/>
    </row>
    <row r="75" spans="3:16" x14ac:dyDescent="0.2">
      <c r="C75" s="33"/>
      <c r="D75" s="34"/>
      <c r="H75" s="33"/>
      <c r="I75" s="34"/>
      <c r="O75" s="33"/>
      <c r="P75" s="34"/>
    </row>
    <row r="76" spans="3:16" x14ac:dyDescent="0.2">
      <c r="C76" s="33"/>
      <c r="D76" s="34"/>
      <c r="H76" s="33"/>
      <c r="I76" s="34"/>
      <c r="O76" s="33"/>
      <c r="P76" s="34"/>
    </row>
    <row r="77" spans="3:16" x14ac:dyDescent="0.2">
      <c r="C77" s="33"/>
      <c r="D77" s="34"/>
      <c r="H77" s="33"/>
      <c r="I77" s="34"/>
      <c r="O77" s="33"/>
      <c r="P77" s="34"/>
    </row>
    <row r="78" spans="3:16" x14ac:dyDescent="0.2">
      <c r="C78" s="33"/>
      <c r="D78" s="34"/>
      <c r="H78" s="33"/>
      <c r="I78" s="34"/>
      <c r="O78" s="33"/>
      <c r="P78" s="34"/>
    </row>
    <row r="79" spans="3:16" x14ac:dyDescent="0.2">
      <c r="C79" s="33"/>
      <c r="D79" s="34"/>
      <c r="H79" s="33"/>
      <c r="I79" s="34"/>
      <c r="O79" s="33"/>
      <c r="P79" s="34"/>
    </row>
    <row r="80" spans="3:16" x14ac:dyDescent="0.2">
      <c r="C80" s="33"/>
      <c r="D80" s="34"/>
      <c r="H80" s="33"/>
      <c r="I80" s="34"/>
      <c r="O80" s="33"/>
      <c r="P80" s="34"/>
    </row>
    <row r="81" spans="3:16" x14ac:dyDescent="0.2">
      <c r="C81" s="33"/>
      <c r="D81" s="34"/>
      <c r="H81" s="33"/>
      <c r="I81" s="34"/>
      <c r="O81" s="33"/>
      <c r="P81" s="34"/>
    </row>
    <row r="82" spans="3:16" x14ac:dyDescent="0.2">
      <c r="C82" s="33"/>
      <c r="D82" s="34"/>
      <c r="H82" s="33"/>
      <c r="I82" s="34"/>
      <c r="O82" s="33"/>
      <c r="P82" s="34"/>
    </row>
    <row r="83" spans="3:16" x14ac:dyDescent="0.2">
      <c r="C83" s="33"/>
      <c r="D83" s="34"/>
      <c r="H83" s="33"/>
      <c r="I83" s="34"/>
      <c r="O83" s="33"/>
      <c r="P83" s="34"/>
    </row>
    <row r="84" spans="3:16" x14ac:dyDescent="0.2">
      <c r="C84" s="33"/>
      <c r="D84" s="34"/>
      <c r="H84" s="33"/>
      <c r="I84" s="34"/>
      <c r="O84" s="33"/>
      <c r="P84" s="34"/>
    </row>
    <row r="85" spans="3:16" x14ac:dyDescent="0.2">
      <c r="C85" s="33"/>
      <c r="D85" s="34"/>
      <c r="H85" s="33"/>
      <c r="I85" s="34"/>
      <c r="O85" s="33"/>
      <c r="P85" s="34"/>
    </row>
    <row r="86" spans="3:16" x14ac:dyDescent="0.2">
      <c r="C86" s="33"/>
      <c r="D86" s="34"/>
      <c r="H86" s="33"/>
      <c r="I86" s="34"/>
      <c r="O86" s="33"/>
      <c r="P86" s="34"/>
    </row>
    <row r="87" spans="3:16" x14ac:dyDescent="0.2">
      <c r="C87" s="33"/>
      <c r="D87" s="34"/>
      <c r="H87" s="33"/>
      <c r="I87" s="34"/>
      <c r="O87" s="33"/>
      <c r="P87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6B2-DE61-6742-8BBE-7810F67C2967}">
  <dimension ref="A1:AB26"/>
  <sheetViews>
    <sheetView topLeftCell="A2" workbookViewId="0">
      <selection activeCell="R3" sqref="R3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5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18.065999999999999</v>
      </c>
      <c r="G2" s="8" t="s">
        <v>20</v>
      </c>
      <c r="H2" s="21">
        <f>G25</f>
        <v>10</v>
      </c>
      <c r="I2" s="8" t="s">
        <v>21</v>
      </c>
      <c r="J2" s="21">
        <f>I25</f>
        <v>11</v>
      </c>
      <c r="K2" s="8" t="s">
        <v>22</v>
      </c>
      <c r="L2" s="21">
        <f>K25</f>
        <v>17</v>
      </c>
      <c r="M2" s="8" t="s">
        <v>23</v>
      </c>
      <c r="N2" s="21">
        <f>M25</f>
        <v>14</v>
      </c>
      <c r="O2" s="8" t="s">
        <v>24</v>
      </c>
      <c r="P2" s="23">
        <f>O25</f>
        <v>8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33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18.065999999999999</v>
      </c>
      <c r="G3" s="7" t="str">
        <f>IF(ISBLANK($C3),"",IF(ISNUMBER(VLOOKUP($C3,'item-wearables'!$A:$AN,G$1,0)), VLOOKUP($C3,'item-wearables'!$A:$AN,G$1,0), ""))</f>
        <v/>
      </c>
      <c r="H3" s="22">
        <f t="shared" ref="H3:P4" si="0">IF(ISNUMBER(G3),IF(H2+G3&lt;=18,H2+G3,IF(AND(H2+1&lt;=18+$E$26,H2+1&lt;=25),H2+1,H2)),H2)</f>
        <v>10</v>
      </c>
      <c r="I3" s="3" t="str">
        <f>IF(ISBLANK($C3),"",IF(ISNUMBER(VLOOKUP($C3,'item-wearables'!$A:$AN,I$1,0)), VLOOKUP($C3,'item-wearables'!$A:$AN,I$1,0), ""))</f>
        <v/>
      </c>
      <c r="J3" s="22">
        <f t="shared" si="0"/>
        <v>11</v>
      </c>
      <c r="K3" s="7" t="str">
        <f>IF(ISBLANK($C3),"",IF(ISNUMBER(VLOOKUP($C3,'item-wearables'!$A:$AN,K$1,0)), VLOOKUP($C3,'item-wearables'!$A:$AN,K$1,0), ""))</f>
        <v/>
      </c>
      <c r="L3" s="22">
        <f t="shared" si="0"/>
        <v>17</v>
      </c>
      <c r="M3" s="3" t="str">
        <f>IF(ISBLANK($C3),"",IF(ISNUMBER(VLOOKUP($C3,'item-wearables'!$A:$AN,M$1,0)), VLOOKUP($C3,'item-wearables'!$A:$AN,M$1,0), ""))</f>
        <v/>
      </c>
      <c r="N3" s="22">
        <f t="shared" si="0"/>
        <v>14</v>
      </c>
      <c r="O3" s="7" t="str">
        <f>IF(ISBLANK($C3),"",IF(ISNUMBER(VLOOKUP($C3,'item-wearables'!$A:$AN,O$1,0)), VLOOKUP($C3,'item-wearables'!$A:$AN,O$1,0), ""))</f>
        <v/>
      </c>
      <c r="P3" s="22">
        <f t="shared" si="0"/>
        <v>8</v>
      </c>
      <c r="Q3" s="14"/>
      <c r="R3" s="3">
        <f>IF(ISBLANK($C3),"",IF(ISNUMBER(VLOOKUP($C3,'item-wearables'!$A:$AN,R$1,0)), VLOOKUP($C3,'item-wearables'!$A:$AN,R$1,0), ""))</f>
        <v>2</v>
      </c>
      <c r="S3" s="7">
        <f>IF(ISBLANK($C3),"",IF(ISNUMBER(VLOOKUP($C3,'item-wearables'!$A:$AN,S$1,0)), VLOOKUP($C3,'item-wearables'!$A:$AN,S$1,0), ""))</f>
        <v>3</v>
      </c>
      <c r="T3" s="3" t="str">
        <f>IF(ISBLANK($C3),"",IF(ISNUMBER(VLOOKUP($C3,'item-wearables'!$A:$AN,T$1,0)), VLOOKUP($C3,'item-wearables'!$A:$AN,T$1,0), ""))</f>
        <v/>
      </c>
      <c r="U3" s="7" t="str">
        <f>IF(ISBLANK($C3),"",IF(ISNUMBER(VLOOKUP($C3,'item-wearables'!$A:$AN,U$1,0)), VLOOKUP($C3,'item-wearables'!$A:$AN,U$1,0), ""))</f>
        <v/>
      </c>
      <c r="V3" s="3" t="str">
        <f>IF(ISBLANK($C3),"",IF(ISNUMBER(VLOOKUP($C3,'item-wearables'!$A:$AN,V$1,0)), VLOOKUP($C3,'item-wearables'!$A:$AN,V$1,0), ""))</f>
        <v/>
      </c>
      <c r="W3" s="7" t="str">
        <f>IF(ISBLANK($C3),"",IF(ISNUMBER(VLOOKUP($C3,'item-wearables'!$A:$AN,W$1,0)), VLOOKUP($C3,'item-wearables'!$A:$AN,W$1,0), ""))</f>
        <v/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136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5" si="1">IF(ISNUMBER(E4),IF(F3&gt;=18.1,IF(F3+1&lt;=18.1+E$26,IF( F3+1&gt;25.1,25.1,F3+1),F3),IF(AND(E4&lt;0,F3&gt;18),F3+(E4/100),IF(F3+E4&lt;=18,F3+E4,IF(AND(F3+(E4/100)&gt;18,F3+(E4/100)&lt;=18.1),F3+(E4/100),18.1)))),F3)</f>
        <v>18.065999999999999</v>
      </c>
      <c r="G4" s="7" t="str">
        <f>IF(ISBLANK($C4),"",IF(ISNUMBER(VLOOKUP($C4,'item-wearables'!$A:$AN,G$1,0)), VLOOKUP($C4,'item-wearables'!$A:$AN,G$1,0), ""))</f>
        <v/>
      </c>
      <c r="H4" s="22">
        <f t="shared" si="0"/>
        <v>10</v>
      </c>
      <c r="I4" s="3" t="str">
        <f>IF(ISBLANK($C4),"",IF(ISNUMBER(VLOOKUP($C4,'item-wearables'!$A:$AN,I$1,0)), VLOOKUP($C4,'item-wearables'!$A:$AN,I$1,0), ""))</f>
        <v/>
      </c>
      <c r="J4" s="22">
        <f t="shared" si="0"/>
        <v>11</v>
      </c>
      <c r="K4" s="7" t="str">
        <f>IF(ISBLANK($C4),"",IF(ISNUMBER(VLOOKUP($C4,'item-wearables'!$A:$AN,K$1,0)), VLOOKUP($C4,'item-wearables'!$A:$AN,K$1,0), ""))</f>
        <v/>
      </c>
      <c r="L4" s="22">
        <f t="shared" si="0"/>
        <v>17</v>
      </c>
      <c r="M4" s="3" t="str">
        <f>IF(ISBLANK($C4),"",IF(ISNUMBER(VLOOKUP($C4,'item-wearables'!$A:$AN,M$1,0)), VLOOKUP($C4,'item-wearables'!$A:$AN,M$1,0), ""))</f>
        <v/>
      </c>
      <c r="N4" s="22">
        <f t="shared" si="0"/>
        <v>14</v>
      </c>
      <c r="O4" s="7" t="str">
        <f>IF(ISBLANK($C4),"",IF(ISNUMBER(VLOOKUP($C4,'item-wearables'!$A:$AN,O$1,0)), VLOOKUP($C4,'item-wearables'!$A:$AN,O$1,0), ""))</f>
        <v/>
      </c>
      <c r="P4" s="22">
        <f t="shared" si="0"/>
        <v>8</v>
      </c>
      <c r="Q4" s="14"/>
      <c r="R4" s="3">
        <f>IF(ISBLANK($C4),"",IF(ISNUMBER(VLOOKUP($C4,'item-wearables'!$A:$AN,R$1,0)), VLOOKUP($C4,'item-wearables'!$A:$AN,R$1,0), ""))</f>
        <v>1</v>
      </c>
      <c r="S4" s="7">
        <f>IF(ISBLANK($C4),"",IF(ISNUMBER(VLOOKUP($C4,'item-wearables'!$A:$AN,S$1,0)), VLOOKUP($C4,'item-wearables'!$A:$AN,S$1,0), ""))</f>
        <v>1</v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 t="str">
        <f>IF(ISBLANK($C4),"",IF(ISNUMBER(VLOOKUP($C4,'item-wearables'!$A:$AN,V$1,0)), VLOOKUP($C4,'item-wearables'!$A:$AN,V$1,0), ""))</f>
        <v/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>
        <f>IF(ISBLANK($C4),"",IF(ISNUMBER(VLOOKUP($C4,'item-wearables'!$A:$AN,Z$1,0)), VLOOKUP($C4,'item-wearables'!$A:$AN,Z$1,0), ""))</f>
        <v>2</v>
      </c>
      <c r="AA4" s="6"/>
      <c r="AB4" s="10" t="s">
        <v>189</v>
      </c>
    </row>
    <row r="5" spans="1:28" x14ac:dyDescent="0.2">
      <c r="A5" s="12" t="s">
        <v>37</v>
      </c>
      <c r="B5" s="6"/>
      <c r="C5" s="5" t="s">
        <v>136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18.065999999999999</v>
      </c>
      <c r="G5" s="7" t="str">
        <f>IF(ISBLANK($C5),"",IF(ISNUMBER(VLOOKUP($C5,'item-wearables'!$A:$AN,G$1,0)), VLOOKUP($C5,'item-wearables'!$A:$AN,G$1,0), ""))</f>
        <v/>
      </c>
      <c r="H5" s="22">
        <f t="shared" ref="H5:H22" si="2">IF(ISNUMBER(G5),IF(H4+G5&lt;=18,H4+G5,IF(AND(H4+1&lt;=18+$E$26,H4+1&lt;=25),H4+1,H4)),H4)</f>
        <v>10</v>
      </c>
      <c r="I5" s="3" t="str">
        <f>IF(ISBLANK($C5),"",IF(ISNUMBER(VLOOKUP($C5,'item-wearables'!$A:$AN,I$1,0)), VLOOKUP($C5,'item-wearables'!$A:$AN,I$1,0), ""))</f>
        <v/>
      </c>
      <c r="J5" s="22">
        <f t="shared" ref="J5:J22" si="3">IF(ISNUMBER(I5),IF(J4+I5&lt;=18,J4+I5,IF(AND(J4+1&lt;=18+$E$26,J4+1&lt;=25),J4+1,J4)),J4)</f>
        <v>11</v>
      </c>
      <c r="K5" s="7" t="str">
        <f>IF(ISBLANK($C5),"",IF(ISNUMBER(VLOOKUP($C5,'item-wearables'!$A:$AN,K$1,0)), VLOOKUP($C5,'item-wearables'!$A:$AN,K$1,0), ""))</f>
        <v/>
      </c>
      <c r="L5" s="22">
        <f t="shared" ref="L5:L22" si="4">IF(ISNUMBER(K5),IF(L4+K5&lt;=18,L4+K5,IF(AND(L4+1&lt;=18+$E$26,L4+1&lt;=25),L4+1,L4)),L4)</f>
        <v>17</v>
      </c>
      <c r="M5" s="3" t="str">
        <f>IF(ISBLANK($C5),"",IF(ISNUMBER(VLOOKUP($C5,'item-wearables'!$A:$AN,M$1,0)), VLOOKUP($C5,'item-wearables'!$A:$AN,M$1,0), ""))</f>
        <v/>
      </c>
      <c r="N5" s="22">
        <f t="shared" ref="N5:N22" si="5">IF(ISNUMBER(M5),IF(N4+M5&lt;=18,N4+M5,IF(AND(N4+1&lt;=18+$E$26,N4+1&lt;=25),N4+1,N4)),N4)</f>
        <v>14</v>
      </c>
      <c r="O5" s="7" t="str">
        <f>IF(ISBLANK($C5),"",IF(ISNUMBER(VLOOKUP($C5,'item-wearables'!$A:$AN,O$1,0)), VLOOKUP($C5,'item-wearables'!$A:$AN,O$1,0), ""))</f>
        <v/>
      </c>
      <c r="P5" s="22">
        <f t="shared" ref="P5:P22" si="6">IF(ISNUMBER(O5),IF(P4+O5&lt;=18,P4+O5,IF(AND(P4+1&lt;=18+$E$26,P4+1&lt;=25),P4+1,P4)),P4)</f>
        <v>8</v>
      </c>
      <c r="Q5" s="14"/>
      <c r="R5" s="3">
        <f>IF(ISBLANK($C5),"",IF(ISNUMBER(VLOOKUP($C5,'item-wearables'!$A:$AN,R$1,0)), VLOOKUP($C5,'item-wearables'!$A:$AN,R$1,0), ""))</f>
        <v>1</v>
      </c>
      <c r="S5" s="7">
        <f>IF(ISBLANK($C5),"",IF(ISNUMBER(VLOOKUP($C5,'item-wearables'!$A:$AN,S$1,0)), VLOOKUP($C5,'item-wearables'!$A:$AN,S$1,0), ""))</f>
        <v>1</v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 t="str">
        <f>IF(ISBLANK($C5),"",IF(ISNUMBER(VLOOKUP($C5,'item-wearables'!$A:$AN,V$1,0)), VLOOKUP($C5,'item-wearables'!$A:$AN,V$1,0), ""))</f>
        <v/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>
        <f>IF(ISBLANK($C5),"",IF(ISNUMBER(VLOOKUP($C5,'item-wearables'!$A:$AN,Z$1,0)), VLOOKUP($C5,'item-wearables'!$A:$AN,Z$1,0), ""))</f>
        <v>2</v>
      </c>
      <c r="AA5" s="6"/>
      <c r="AB5" s="10" t="s">
        <v>189</v>
      </c>
    </row>
    <row r="6" spans="1:28" x14ac:dyDescent="0.2">
      <c r="A6" s="12" t="s">
        <v>38</v>
      </c>
      <c r="B6" s="6"/>
      <c r="C6" s="5" t="s">
        <v>137</v>
      </c>
      <c r="D6" s="6"/>
      <c r="E6" s="3" t="str">
        <f>IF(ISBLANK($C6),"",IF(VLOOKUP($C6,'item-wearables'!$A:$AN,25,0) &gt; 0, VLOOKUP($C6,'item-wearables'!$A:$AN,25,0), ""))</f>
        <v/>
      </c>
      <c r="F6" s="17">
        <f t="shared" ref="F6:F22" si="7">IF(ISNUMBER(E6),IF(F5&gt;=18.1,IF(F5+1&lt;=18.1+E$26,IF( F5+1&gt;25.1,25.1,F5+1),F5),IF(AND(E6&lt;0,F5&gt;18),F5+(E6/100),IF(F5+E6&lt;=18,F5+E6,IF(AND(F5+(E6/100)&gt;18,F5+(E6/100)&lt;=18.1),F5+(E6/100),18.1)))),F5)</f>
        <v>18.065999999999999</v>
      </c>
      <c r="G6" s="7" t="str">
        <f>IF(ISBLANK($C6),"",IF(ISNUMBER(VLOOKUP($C6,'item-wearables'!$A:$AN,G$1,0)), VLOOKUP($C6,'item-wearables'!$A:$AN,G$1,0), ""))</f>
        <v/>
      </c>
      <c r="H6" s="22">
        <f t="shared" si="2"/>
        <v>10</v>
      </c>
      <c r="I6" s="3" t="str">
        <f>IF(ISBLANK($C6),"",IF(ISNUMBER(VLOOKUP($C6,'item-wearables'!$A:$AN,I$1,0)), VLOOKUP($C6,'item-wearables'!$A:$AN,I$1,0), ""))</f>
        <v/>
      </c>
      <c r="J6" s="22">
        <f t="shared" si="3"/>
        <v>11</v>
      </c>
      <c r="K6" s="7" t="str">
        <f>IF(ISBLANK($C6),"",IF(ISNUMBER(VLOOKUP($C6,'item-wearables'!$A:$AN,K$1,0)), VLOOKUP($C6,'item-wearables'!$A:$AN,K$1,0), ""))</f>
        <v/>
      </c>
      <c r="L6" s="22">
        <f t="shared" si="4"/>
        <v>17</v>
      </c>
      <c r="M6" s="3" t="str">
        <f>IF(ISBLANK($C6),"",IF(ISNUMBER(VLOOKUP($C6,'item-wearables'!$A:$AN,M$1,0)), VLOOKUP($C6,'item-wearables'!$A:$AN,M$1,0), ""))</f>
        <v/>
      </c>
      <c r="N6" s="22">
        <f t="shared" si="5"/>
        <v>14</v>
      </c>
      <c r="O6" s="7" t="str">
        <f>IF(ISBLANK($C6),"",IF(ISNUMBER(VLOOKUP($C6,'item-wearables'!$A:$AN,O$1,0)), VLOOKUP($C6,'item-wearables'!$A:$AN,O$1,0), ""))</f>
        <v/>
      </c>
      <c r="P6" s="22">
        <f t="shared" si="6"/>
        <v>8</v>
      </c>
      <c r="Q6" s="14"/>
      <c r="R6" s="3">
        <f>IF(ISBLANK($C6),"",IF(ISNUMBER(VLOOKUP($C6,'item-wearables'!$A:$AN,R$1,0)), VLOOKUP($C6,'item-wearables'!$A:$AN,R$1,0), ""))</f>
        <v>1</v>
      </c>
      <c r="S6" s="7" t="str">
        <f>IF(ISBLANK($C6),"",IF(ISNUMBER(VLOOKUP($C6,'item-wearables'!$A:$AN,S$1,0)), VLOOKUP($C6,'item-wearables'!$A:$AN,S$1,0), ""))</f>
        <v/>
      </c>
      <c r="T6" s="3">
        <f>IF(ISBLANK($C6),"",IF(ISNUMBER(VLOOKUP($C6,'item-wearables'!$A:$AN,T$1,0)), VLOOKUP($C6,'item-wearables'!$A:$AN,T$1,0), ""))</f>
        <v>5</v>
      </c>
      <c r="U6" s="7" t="str">
        <f>IF(ISBLANK($C6),"",IF(ISNUMBER(VLOOKUP($C6,'item-wearables'!$A:$AN,U$1,0)), VLOOKUP($C6,'item-wearables'!$A:$AN,U$1,0), ""))</f>
        <v/>
      </c>
      <c r="V6" s="3" t="str">
        <f>IF(ISBLANK($C6),"",IF(ISNUMBER(VLOOKUP($C6,'item-wearables'!$A:$AN,V$1,0)), VLOOKUP($C6,'item-wearables'!$A:$AN,V$1,0), ""))</f>
        <v/>
      </c>
      <c r="W6" s="7" t="str">
        <f>IF(ISBLANK($C6),"",IF(ISNUMBER(VLOOKUP($C6,'item-wearables'!$A:$AN,W$1,0)), VLOOKUP($C6,'item-wearables'!$A:$AN,W$1,0), ""))</f>
        <v/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4</v>
      </c>
      <c r="AA6" s="6"/>
      <c r="AB6" s="10" t="s">
        <v>190</v>
      </c>
    </row>
    <row r="7" spans="1:28" x14ac:dyDescent="0.2">
      <c r="A7" s="12" t="s">
        <v>38</v>
      </c>
      <c r="B7" s="6"/>
      <c r="C7" s="5" t="s">
        <v>137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7"/>
        <v>18.065999999999999</v>
      </c>
      <c r="G7" s="7" t="str">
        <f>IF(ISBLANK($C7),"",IF(ISNUMBER(VLOOKUP($C7,'item-wearables'!$A:$AN,G$1,0)), VLOOKUP($C7,'item-wearables'!$A:$AN,G$1,0), ""))</f>
        <v/>
      </c>
      <c r="H7" s="22">
        <f t="shared" si="2"/>
        <v>10</v>
      </c>
      <c r="I7" s="3" t="str">
        <f>IF(ISBLANK($C7),"",IF(ISNUMBER(VLOOKUP($C7,'item-wearables'!$A:$AN,I$1,0)), VLOOKUP($C7,'item-wearables'!$A:$AN,I$1,0), ""))</f>
        <v/>
      </c>
      <c r="J7" s="22">
        <f t="shared" si="3"/>
        <v>11</v>
      </c>
      <c r="K7" s="7" t="str">
        <f>IF(ISBLANK($C7),"",IF(ISNUMBER(VLOOKUP($C7,'item-wearables'!$A:$AN,K$1,0)), VLOOKUP($C7,'item-wearables'!$A:$AN,K$1,0), ""))</f>
        <v/>
      </c>
      <c r="L7" s="22">
        <f t="shared" si="4"/>
        <v>17</v>
      </c>
      <c r="M7" s="3" t="str">
        <f>IF(ISBLANK($C7),"",IF(ISNUMBER(VLOOKUP($C7,'item-wearables'!$A:$AN,M$1,0)), VLOOKUP($C7,'item-wearables'!$A:$AN,M$1,0), ""))</f>
        <v/>
      </c>
      <c r="N7" s="22">
        <f t="shared" si="5"/>
        <v>14</v>
      </c>
      <c r="O7" s="7" t="str">
        <f>IF(ISBLANK($C7),"",IF(ISNUMBER(VLOOKUP($C7,'item-wearables'!$A:$AN,O$1,0)), VLOOKUP($C7,'item-wearables'!$A:$AN,O$1,0), ""))</f>
        <v/>
      </c>
      <c r="P7" s="22">
        <f t="shared" si="6"/>
        <v>8</v>
      </c>
      <c r="Q7" s="14"/>
      <c r="R7" s="3">
        <f>IF(ISBLANK($C7),"",IF(ISNUMBER(VLOOKUP($C7,'item-wearables'!$A:$AN,R$1,0)), VLOOKUP($C7,'item-wearables'!$A:$AN,R$1,0), ""))</f>
        <v>1</v>
      </c>
      <c r="S7" s="7" t="str">
        <f>IF(ISBLANK($C7),"",IF(ISNUMBER(VLOOKUP($C7,'item-wearables'!$A:$AN,S$1,0)), VLOOKUP($C7,'item-wearables'!$A:$AN,S$1,0), ""))</f>
        <v/>
      </c>
      <c r="T7" s="3">
        <f>IF(ISBLANK($C7),"",IF(ISNUMBER(VLOOKUP($C7,'item-wearables'!$A:$AN,T$1,0)), VLOOKUP($C7,'item-wearables'!$A:$AN,T$1,0), ""))</f>
        <v>5</v>
      </c>
      <c r="U7" s="7" t="str">
        <f>IF(ISBLANK($C7),"",IF(ISNUMBER(VLOOKUP($C7,'item-wearables'!$A:$AN,U$1,0)), VLOOKUP($C7,'item-wearables'!$A:$AN,U$1,0), ""))</f>
        <v/>
      </c>
      <c r="V7" s="3" t="str">
        <f>IF(ISBLANK($C7),"",IF(ISNUMBER(VLOOKUP($C7,'item-wearables'!$A:$AN,V$1,0)), VLOOKUP($C7,'item-wearables'!$A:$AN,V$1,0), ""))</f>
        <v/>
      </c>
      <c r="W7" s="7" t="str">
        <f>IF(ISBLANK($C7),"",IF(ISNUMBER(VLOOKUP($C7,'item-wearables'!$A:$AN,W$1,0)), VLOOKUP($C7,'item-wearables'!$A:$AN,W$1,0), ""))</f>
        <v/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4</v>
      </c>
      <c r="AA7" s="6"/>
      <c r="AB7" s="10" t="s">
        <v>190</v>
      </c>
    </row>
    <row r="8" spans="1:28" x14ac:dyDescent="0.2">
      <c r="A8" s="12" t="s">
        <v>39</v>
      </c>
      <c r="B8" s="6"/>
      <c r="C8" s="5" t="s">
        <v>138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7"/>
        <v>18.065999999999999</v>
      </c>
      <c r="G8" s="7" t="str">
        <f>IF(ISBLANK($C8),"",IF(ISNUMBER(VLOOKUP($C8,'item-wearables'!$A:$AN,G$1,0)), VLOOKUP($C8,'item-wearables'!$A:$AN,G$1,0), ""))</f>
        <v/>
      </c>
      <c r="H8" s="22">
        <f t="shared" si="2"/>
        <v>10</v>
      </c>
      <c r="I8" s="3" t="str">
        <f>IF(ISBLANK($C8),"",IF(ISNUMBER(VLOOKUP($C8,'item-wearables'!$A:$AN,I$1,0)), VLOOKUP($C8,'item-wearables'!$A:$AN,I$1,0), ""))</f>
        <v/>
      </c>
      <c r="J8" s="22">
        <f t="shared" si="3"/>
        <v>11</v>
      </c>
      <c r="K8" s="7" t="str">
        <f>IF(ISBLANK($C8),"",IF(ISNUMBER(VLOOKUP($C8,'item-wearables'!$A:$AN,K$1,0)), VLOOKUP($C8,'item-wearables'!$A:$AN,K$1,0), ""))</f>
        <v/>
      </c>
      <c r="L8" s="22">
        <f t="shared" si="4"/>
        <v>17</v>
      </c>
      <c r="M8" s="3" t="str">
        <f>IF(ISBLANK($C8),"",IF(ISNUMBER(VLOOKUP($C8,'item-wearables'!$A:$AN,M$1,0)), VLOOKUP($C8,'item-wearables'!$A:$AN,M$1,0), ""))</f>
        <v/>
      </c>
      <c r="N8" s="22">
        <f t="shared" si="5"/>
        <v>14</v>
      </c>
      <c r="O8" s="7" t="str">
        <f>IF(ISBLANK($C8),"",IF(ISNUMBER(VLOOKUP($C8,'item-wearables'!$A:$AN,O$1,0)), VLOOKUP($C8,'item-wearables'!$A:$AN,O$1,0), ""))</f>
        <v/>
      </c>
      <c r="P8" s="22">
        <f t="shared" si="6"/>
        <v>8</v>
      </c>
      <c r="Q8" s="14"/>
      <c r="R8" s="3">
        <f>IF(ISBLANK($C8),"",IF(ISNUMBER(VLOOKUP($C8,'item-wearables'!$A:$AN,R$1,0)), VLOOKUP($C8,'item-wearables'!$A:$AN,R$1,0), ""))</f>
        <v>1</v>
      </c>
      <c r="S8" s="7" t="str">
        <f>IF(ISBLANK($C8),"",IF(ISNUMBER(VLOOKUP($C8,'item-wearables'!$A:$AN,S$1,0)), VLOOKUP($C8,'item-wearables'!$A:$AN,S$1,0), ""))</f>
        <v/>
      </c>
      <c r="T8" s="3">
        <f>IF(ISBLANK($C8),"",IF(ISNUMBER(VLOOKUP($C8,'item-wearables'!$A:$AN,T$1,0)), VLOOKUP($C8,'item-wearables'!$A:$AN,T$1,0), ""))</f>
        <v>15</v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30</v>
      </c>
      <c r="AA8" s="6"/>
    </row>
    <row r="9" spans="1:28" x14ac:dyDescent="0.2">
      <c r="A9" s="12" t="s">
        <v>40</v>
      </c>
      <c r="B9" s="6"/>
      <c r="C9" s="12" t="s">
        <v>147</v>
      </c>
      <c r="D9" s="6"/>
      <c r="E9" s="3">
        <f>IF(ISBLANK($C9),"",IF(VLOOKUP($C9,'item-wearables'!$A:$AN,25,0) &gt; 0, VLOOKUP($C9,'item-wearables'!$A:$AN,25,0), ""))</f>
        <v>2</v>
      </c>
      <c r="F9" s="17">
        <f t="shared" si="7"/>
        <v>18.085999999999999</v>
      </c>
      <c r="G9" s="7" t="str">
        <f>IF(ISBLANK($C9),"",IF(ISNUMBER(VLOOKUP($C9,'item-wearables'!$A:$AN,G$1,0)), VLOOKUP($C9,'item-wearables'!$A:$AN,G$1,0), ""))</f>
        <v/>
      </c>
      <c r="H9" s="22">
        <f t="shared" si="2"/>
        <v>10</v>
      </c>
      <c r="I9" s="3" t="str">
        <f>IF(ISBLANK($C9),"",IF(ISNUMBER(VLOOKUP($C9,'item-wearables'!$A:$AN,I$1,0)), VLOOKUP($C9,'item-wearables'!$A:$AN,I$1,0), ""))</f>
        <v/>
      </c>
      <c r="J9" s="22">
        <f t="shared" si="3"/>
        <v>11</v>
      </c>
      <c r="K9" s="7" t="str">
        <f>IF(ISBLANK($C9),"",IF(ISNUMBER(VLOOKUP($C9,'item-wearables'!$A:$AN,K$1,0)), VLOOKUP($C9,'item-wearables'!$A:$AN,K$1,0), ""))</f>
        <v/>
      </c>
      <c r="L9" s="22">
        <f t="shared" si="4"/>
        <v>17</v>
      </c>
      <c r="M9" s="3" t="str">
        <f>IF(ISBLANK($C9),"",IF(ISNUMBER(VLOOKUP($C9,'item-wearables'!$A:$AN,M$1,0)), VLOOKUP($C9,'item-wearables'!$A:$AN,M$1,0), ""))</f>
        <v/>
      </c>
      <c r="N9" s="22">
        <f t="shared" si="5"/>
        <v>14</v>
      </c>
      <c r="O9" s="7" t="str">
        <f>IF(ISBLANK($C9),"",IF(ISNUMBER(VLOOKUP($C9,'item-wearables'!$A:$AN,O$1,0)), VLOOKUP($C9,'item-wearables'!$A:$AN,O$1,0), ""))</f>
        <v/>
      </c>
      <c r="P9" s="22">
        <f t="shared" si="6"/>
        <v>8</v>
      </c>
      <c r="Q9" s="14"/>
      <c r="R9" s="3">
        <f>IF(ISBLANK($C9),"",IF(ISNUMBER(VLOOKUP($C9,'item-wearables'!$A:$AN,R$1,0)), VLOOKUP($C9,'item-wearables'!$A:$AN,R$1,0), ""))</f>
        <v>1</v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10</v>
      </c>
      <c r="AA9" s="6"/>
      <c r="AB9" s="10" t="s">
        <v>188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7"/>
        <v>18.085999999999999</v>
      </c>
      <c r="G10" s="7" t="str">
        <f>IF(ISBLANK($C10),"",IF(ISNUMBER(VLOOKUP($C10,'item-wearables'!$A:$AN,G$1,0)), VLOOKUP($C10,'item-wearables'!$A:$AN,G$1,0), ""))</f>
        <v/>
      </c>
      <c r="H10" s="22">
        <f t="shared" si="2"/>
        <v>10</v>
      </c>
      <c r="I10" s="3" t="str">
        <f>IF(ISBLANK($C10),"",IF(ISNUMBER(VLOOKUP($C10,'item-wearables'!$A:$AN,I$1,0)), VLOOKUP($C10,'item-wearables'!$A:$AN,I$1,0), ""))</f>
        <v/>
      </c>
      <c r="J10" s="22">
        <f t="shared" si="3"/>
        <v>11</v>
      </c>
      <c r="K10" s="7" t="str">
        <f>IF(ISBLANK($C10),"",IF(ISNUMBER(VLOOKUP($C10,'item-wearables'!$A:$AN,K$1,0)), VLOOKUP($C10,'item-wearables'!$A:$AN,K$1,0), ""))</f>
        <v/>
      </c>
      <c r="L10" s="22">
        <f t="shared" si="4"/>
        <v>17</v>
      </c>
      <c r="M10" s="3" t="str">
        <f>IF(ISBLANK($C10),"",IF(ISNUMBER(VLOOKUP($C10,'item-wearables'!$A:$AN,M$1,0)), VLOOKUP($C10,'item-wearables'!$A:$AN,M$1,0), ""))</f>
        <v/>
      </c>
      <c r="N10" s="22">
        <f t="shared" si="5"/>
        <v>14</v>
      </c>
      <c r="O10" s="7" t="str">
        <f>IF(ISBLANK($C10),"",IF(ISNUMBER(VLOOKUP($C10,'item-wearables'!$A:$AN,O$1,0)), VLOOKUP($C10,'item-wearables'!$A:$AN,O$1,0), ""))</f>
        <v/>
      </c>
      <c r="P10" s="22">
        <f t="shared" si="6"/>
        <v>8</v>
      </c>
      <c r="Q10" s="14"/>
      <c r="R10" s="3"/>
      <c r="S10" s="7"/>
      <c r="T10" s="3"/>
      <c r="U10" s="7"/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7"/>
        <v>18.085999999999999</v>
      </c>
      <c r="G11" s="7" t="str">
        <f>IF(ISBLANK($C11),"",IF(ISNUMBER(VLOOKUP($C11,'item-wearables'!$A:$AN,G$1,0)), VLOOKUP($C11,'item-wearables'!$A:$AN,G$1,0), ""))</f>
        <v/>
      </c>
      <c r="H11" s="22">
        <f t="shared" si="2"/>
        <v>10</v>
      </c>
      <c r="I11" s="3" t="str">
        <f>IF(ISBLANK($C11),"",IF(ISNUMBER(VLOOKUP($C11,'item-wearables'!$A:$AN,I$1,0)), VLOOKUP($C11,'item-wearables'!$A:$AN,I$1,0), ""))</f>
        <v/>
      </c>
      <c r="J11" s="22">
        <f t="shared" si="3"/>
        <v>11</v>
      </c>
      <c r="K11" s="7" t="str">
        <f>IF(ISBLANK($C11),"",IF(ISNUMBER(VLOOKUP($C11,'item-wearables'!$A:$AN,K$1,0)), VLOOKUP($C11,'item-wearables'!$A:$AN,K$1,0), ""))</f>
        <v/>
      </c>
      <c r="L11" s="22">
        <f t="shared" si="4"/>
        <v>17</v>
      </c>
      <c r="M11" s="3" t="str">
        <f>IF(ISBLANK($C11),"",IF(ISNUMBER(VLOOKUP($C11,'item-wearables'!$A:$AN,M$1,0)), VLOOKUP($C11,'item-wearables'!$A:$AN,M$1,0), ""))</f>
        <v/>
      </c>
      <c r="N11" s="22">
        <f t="shared" si="5"/>
        <v>14</v>
      </c>
      <c r="O11" s="7" t="str">
        <f>IF(ISBLANK($C11),"",IF(ISNUMBER(VLOOKUP($C11,'item-wearables'!$A:$AN,O$1,0)), VLOOKUP($C11,'item-wearables'!$A:$AN,O$1,0), ""))</f>
        <v/>
      </c>
      <c r="P11" s="22">
        <f t="shared" si="6"/>
        <v>8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139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7"/>
        <v>18.085999999999999</v>
      </c>
      <c r="G12" s="7">
        <f>IF(ISBLANK($C12),"",IF(ISNUMBER(VLOOKUP($C12,'item-wearables'!$A:$AN,G$1,0)), VLOOKUP($C12,'item-wearables'!$A:$AN,G$1,0), ""))</f>
        <v>-3</v>
      </c>
      <c r="H12" s="22">
        <f t="shared" si="2"/>
        <v>7</v>
      </c>
      <c r="I12" s="3" t="str">
        <f>IF(ISBLANK($C12),"",IF(ISNUMBER(VLOOKUP($C12,'item-wearables'!$A:$AN,I$1,0)), VLOOKUP($C12,'item-wearables'!$A:$AN,I$1,0), ""))</f>
        <v/>
      </c>
      <c r="J12" s="22">
        <f t="shared" si="3"/>
        <v>11</v>
      </c>
      <c r="K12" s="7" t="str">
        <f>IF(ISBLANK($C12),"",IF(ISNUMBER(VLOOKUP($C12,'item-wearables'!$A:$AN,K$1,0)), VLOOKUP($C12,'item-wearables'!$A:$AN,K$1,0), ""))</f>
        <v/>
      </c>
      <c r="L12" s="22">
        <f t="shared" si="4"/>
        <v>17</v>
      </c>
      <c r="M12" s="3" t="str">
        <f>IF(ISBLANK($C12),"",IF(ISNUMBER(VLOOKUP($C12,'item-wearables'!$A:$AN,M$1,0)), VLOOKUP($C12,'item-wearables'!$A:$AN,M$1,0), ""))</f>
        <v/>
      </c>
      <c r="N12" s="22">
        <f t="shared" si="5"/>
        <v>14</v>
      </c>
      <c r="O12" s="7" t="str">
        <f>IF(ISBLANK($C12),"",IF(ISNUMBER(VLOOKUP($C12,'item-wearables'!$A:$AN,O$1,0)), VLOOKUP($C12,'item-wearables'!$A:$AN,O$1,0), ""))</f>
        <v/>
      </c>
      <c r="P12" s="22">
        <f t="shared" si="6"/>
        <v>8</v>
      </c>
      <c r="Q12" s="14"/>
      <c r="R12" s="3">
        <f>IF(ISBLANK($C12),"",IF(ISNUMBER(VLOOKUP($C12,'item-wearables'!$A:$AN,R$1,0)), VLOOKUP($C12,'item-wearables'!$A:$AN,R$1,0), ""))</f>
        <v>1</v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 t="str">
        <f>IF(ISBLANK($C12),"",IF(ISNUMBER(VLOOKUP($C12,'item-wearables'!$A:$AN,V$1,0)), VLOOKUP($C12,'item-wearables'!$A:$AN,V$1,0), ""))</f>
        <v/>
      </c>
      <c r="W12" s="7" t="str">
        <f>IF(ISBLANK($C12),"",IF(ISNUMBER(VLOOKUP($C12,'item-wearables'!$A:$AN,W$1,0)), VLOOKUP($C12,'item-wearables'!$A:$AN,W$1,0), ""))</f>
        <v/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14</v>
      </c>
      <c r="AA12" s="6"/>
    </row>
    <row r="13" spans="1:28" x14ac:dyDescent="0.2">
      <c r="A13" s="12" t="s">
        <v>44</v>
      </c>
      <c r="B13" s="6"/>
      <c r="C13" s="12" t="s">
        <v>140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7"/>
        <v>18.085999999999999</v>
      </c>
      <c r="G13" s="7" t="str">
        <f>IF(ISBLANK($C13),"",IF(ISNUMBER(VLOOKUP($C13,'item-wearables'!$A:$AN,G$1,0)), VLOOKUP($C13,'item-wearables'!$A:$AN,G$1,0), ""))</f>
        <v/>
      </c>
      <c r="H13" s="22">
        <f t="shared" si="2"/>
        <v>7</v>
      </c>
      <c r="I13" s="3" t="str">
        <f>IF(ISBLANK($C13),"",IF(ISNUMBER(VLOOKUP($C13,'item-wearables'!$A:$AN,I$1,0)), VLOOKUP($C13,'item-wearables'!$A:$AN,I$1,0), ""))</f>
        <v/>
      </c>
      <c r="J13" s="22">
        <f t="shared" si="3"/>
        <v>11</v>
      </c>
      <c r="K13" s="7" t="str">
        <f>IF(ISBLANK($C13),"",IF(ISNUMBER(VLOOKUP($C13,'item-wearables'!$A:$AN,K$1,0)), VLOOKUP($C13,'item-wearables'!$A:$AN,K$1,0), ""))</f>
        <v/>
      </c>
      <c r="L13" s="22">
        <f t="shared" si="4"/>
        <v>17</v>
      </c>
      <c r="M13" s="3" t="str">
        <f>IF(ISBLANK($C13),"",IF(ISNUMBER(VLOOKUP($C13,'item-wearables'!$A:$AN,M$1,0)), VLOOKUP($C13,'item-wearables'!$A:$AN,M$1,0), ""))</f>
        <v/>
      </c>
      <c r="N13" s="22">
        <f t="shared" si="5"/>
        <v>14</v>
      </c>
      <c r="O13" s="7" t="str">
        <f>IF(ISBLANK($C13),"",IF(ISNUMBER(VLOOKUP($C13,'item-wearables'!$A:$AN,O$1,0)), VLOOKUP($C13,'item-wearables'!$A:$AN,O$1,0), ""))</f>
        <v/>
      </c>
      <c r="P13" s="22">
        <f t="shared" si="6"/>
        <v>8</v>
      </c>
      <c r="Q13" s="14"/>
      <c r="R13" s="3">
        <f>IF(ISBLANK($C13),"",IF(ISNUMBER(VLOOKUP($C13,'item-wearables'!$A:$AN,R$1,0)), VLOOKUP($C13,'item-wearables'!$A:$AN,R$1,0), ""))</f>
        <v>1</v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 t="str">
        <f>IF(ISBLANK($C13),"",IF(ISNUMBER(VLOOKUP($C13,'item-wearables'!$A:$AN,W$1,0)), VLOOKUP($C13,'item-wearables'!$A:$AN,W$1,0), ""))</f>
        <v/>
      </c>
      <c r="X13" s="3">
        <f>IF(ISBLANK($C13),"",IF(ISNUMBER(VLOOKUP($C13,'item-wearables'!$A:$AN,X$1,0)), VLOOKUP($C13,'item-wearables'!$A:$AN,X$1,0), ""))</f>
        <v>15</v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5</v>
      </c>
      <c r="AA13" s="6"/>
    </row>
    <row r="14" spans="1:28" x14ac:dyDescent="0.2">
      <c r="A14" s="12" t="s">
        <v>45</v>
      </c>
      <c r="B14" s="6"/>
      <c r="C14" s="12" t="s">
        <v>116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7"/>
        <v>18.085999999999999</v>
      </c>
      <c r="G14" s="7" t="str">
        <f>IF(ISBLANK($C14),"",IF(ISNUMBER(VLOOKUP($C14,'item-wearables'!$A:$AN,G$1,0)), VLOOKUP($C14,'item-wearables'!$A:$AN,G$1,0), ""))</f>
        <v/>
      </c>
      <c r="H14" s="22">
        <f t="shared" si="2"/>
        <v>7</v>
      </c>
      <c r="I14" s="3" t="str">
        <f>IF(ISBLANK($C14),"",IF(ISNUMBER(VLOOKUP($C14,'item-wearables'!$A:$AN,I$1,0)), VLOOKUP($C14,'item-wearables'!$A:$AN,I$1,0), ""))</f>
        <v/>
      </c>
      <c r="J14" s="22">
        <f t="shared" si="3"/>
        <v>11</v>
      </c>
      <c r="K14" s="7">
        <f>IF(ISBLANK($C14),"",IF(ISNUMBER(VLOOKUP($C14,'item-wearables'!$A:$AN,K$1,0)), VLOOKUP($C14,'item-wearables'!$A:$AN,K$1,0), ""))</f>
        <v>-1</v>
      </c>
      <c r="L14" s="22">
        <f t="shared" si="4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5"/>
        <v>14</v>
      </c>
      <c r="O14" s="7" t="str">
        <f>IF(ISBLANK($C14),"",IF(ISNUMBER(VLOOKUP($C14,'item-wearables'!$A:$AN,O$1,0)), VLOOKUP($C14,'item-wearables'!$A:$AN,O$1,0), ""))</f>
        <v/>
      </c>
      <c r="P14" s="22">
        <f t="shared" si="6"/>
        <v>8</v>
      </c>
      <c r="Q14" s="14"/>
      <c r="R14" s="3">
        <f>IF(ISBLANK($C14),"",IF(ISNUMBER(VLOOKUP($C14,'item-wearables'!$A:$AN,R$1,0)), VLOOKUP($C14,'item-wearables'!$A:$AN,R$1,0), ""))</f>
        <v>2</v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 t="str">
        <f>IF(ISBLANK($C14),"",IF(ISNUMBER(VLOOKUP($C14,'item-wearables'!$A:$AN,V$1,0)), VLOOKUP($C14,'item-wearables'!$A:$AN,V$1,0), ""))</f>
        <v/>
      </c>
      <c r="W14" s="7" t="str">
        <f>IF(ISBLANK($C14),"",IF(ISNUMBER(VLOOKUP($C14,'item-wearables'!$A:$AN,W$1,0)), VLOOKUP($C14,'item-wearables'!$A:$AN,W$1,0), ""))</f>
        <v/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195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7"/>
        <v>18.085999999999999</v>
      </c>
      <c r="G15" s="7" t="str">
        <f>IF(ISBLANK($C15),"",IF(ISNUMBER(VLOOKUP($C15,'item-wearables'!$A:$AN,G$1,0)), VLOOKUP($C15,'item-wearables'!$A:$AN,G$1,0), ""))</f>
        <v/>
      </c>
      <c r="H15" s="22">
        <f t="shared" si="2"/>
        <v>7</v>
      </c>
      <c r="I15" s="3" t="str">
        <f>IF(ISBLANK($C15),"",IF(ISNUMBER(VLOOKUP($C15,'item-wearables'!$A:$AN,I$1,0)), VLOOKUP($C15,'item-wearables'!$A:$AN,I$1,0), ""))</f>
        <v/>
      </c>
      <c r="J15" s="22">
        <f t="shared" si="3"/>
        <v>11</v>
      </c>
      <c r="K15" s="7">
        <f>IF(ISBLANK($C15),"",IF(ISNUMBER(VLOOKUP($C15,'item-wearables'!$A:$AN,K$1,0)), VLOOKUP($C15,'item-wearables'!$A:$AN,K$1,0), ""))</f>
        <v>1</v>
      </c>
      <c r="L15" s="22">
        <f t="shared" si="4"/>
        <v>17</v>
      </c>
      <c r="M15" s="3" t="str">
        <f>IF(ISBLANK($C15),"",IF(ISNUMBER(VLOOKUP($C15,'item-wearables'!$A:$AN,M$1,0)), VLOOKUP($C15,'item-wearables'!$A:$AN,M$1,0), ""))</f>
        <v/>
      </c>
      <c r="N15" s="22">
        <f t="shared" si="5"/>
        <v>14</v>
      </c>
      <c r="O15" s="7" t="str">
        <f>IF(ISBLANK($C15),"",IF(ISNUMBER(VLOOKUP($C15,'item-wearables'!$A:$AN,O$1,0)), VLOOKUP($C15,'item-wearables'!$A:$AN,O$1,0), ""))</f>
        <v/>
      </c>
      <c r="P15" s="22">
        <f t="shared" si="6"/>
        <v>8</v>
      </c>
      <c r="Q15" s="14"/>
      <c r="R15" s="3">
        <f>IF(ISBLANK($C15),"",IF(ISNUMBER(VLOOKUP($C15,'item-wearables'!$A:$AN,R$1,0)), VLOOKUP($C15,'item-wearables'!$A:$AN,R$1,0), ""))</f>
        <v>1</v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 t="str">
        <f>IF(ISBLANK($C15),"",IF(ISNUMBER(VLOOKUP($C15,'item-wearables'!$A:$AN,W$1,0)), VLOOKUP($C15,'item-wearables'!$A:$AN,W$1,0), ""))</f>
        <v/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9</v>
      </c>
      <c r="AA15" s="6"/>
    </row>
    <row r="16" spans="1:28" x14ac:dyDescent="0.2">
      <c r="A16" s="12" t="s">
        <v>47</v>
      </c>
      <c r="B16" s="6"/>
      <c r="C16" s="12" t="s">
        <v>142</v>
      </c>
      <c r="D16" s="6"/>
      <c r="E16" s="3">
        <f>IF(ISBLANK($C16),"",IF(VLOOKUP($C16,'item-wearables'!$A:$AN,25,0) &gt; 0, VLOOKUP($C16,'item-wearables'!$A:$AN,25,0), ""))</f>
        <v>1</v>
      </c>
      <c r="F16" s="17">
        <f t="shared" si="7"/>
        <v>18.096</v>
      </c>
      <c r="G16" s="7" t="str">
        <f>IF(ISBLANK($C16),"",IF(ISNUMBER(VLOOKUP($C16,'item-wearables'!$A:$AN,G$1,0)), VLOOKUP($C16,'item-wearables'!$A:$AN,G$1,0), ""))</f>
        <v/>
      </c>
      <c r="H16" s="22">
        <f t="shared" si="2"/>
        <v>7</v>
      </c>
      <c r="I16" s="3" t="str">
        <f>IF(ISBLANK($C16),"",IF(ISNUMBER(VLOOKUP($C16,'item-wearables'!$A:$AN,I$1,0)), VLOOKUP($C16,'item-wearables'!$A:$AN,I$1,0), ""))</f>
        <v/>
      </c>
      <c r="J16" s="22">
        <f t="shared" si="3"/>
        <v>11</v>
      </c>
      <c r="K16" s="7" t="str">
        <f>IF(ISBLANK($C16),"",IF(ISNUMBER(VLOOKUP($C16,'item-wearables'!$A:$AN,K$1,0)), VLOOKUP($C16,'item-wearables'!$A:$AN,K$1,0), ""))</f>
        <v/>
      </c>
      <c r="L16" s="22">
        <f t="shared" si="4"/>
        <v>17</v>
      </c>
      <c r="M16" s="3" t="str">
        <f>IF(ISBLANK($C16),"",IF(ISNUMBER(VLOOKUP($C16,'item-wearables'!$A:$AN,M$1,0)), VLOOKUP($C16,'item-wearables'!$A:$AN,M$1,0), ""))</f>
        <v/>
      </c>
      <c r="N16" s="22">
        <f t="shared" si="5"/>
        <v>14</v>
      </c>
      <c r="O16" s="7" t="str">
        <f>IF(ISBLANK($C16),"",IF(ISNUMBER(VLOOKUP($C16,'item-wearables'!$A:$AN,O$1,0)), VLOOKUP($C16,'item-wearables'!$A:$AN,O$1,0), ""))</f>
        <v/>
      </c>
      <c r="P16" s="22">
        <f t="shared" si="6"/>
        <v>8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8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7"/>
        <v>18.096</v>
      </c>
      <c r="G17" s="7" t="str">
        <f>IF(ISBLANK($C17),"",IF(ISNUMBER(VLOOKUP($C17,'item-wearables'!$A:$AN,G$1,0)), VLOOKUP($C17,'item-wearables'!$A:$AN,G$1,0), ""))</f>
        <v/>
      </c>
      <c r="H17" s="22">
        <f t="shared" si="2"/>
        <v>7</v>
      </c>
      <c r="I17" s="3" t="str">
        <f>IF(ISBLANK($C17),"",IF(ISNUMBER(VLOOKUP($C17,'item-wearables'!$A:$AN,I$1,0)), VLOOKUP($C17,'item-wearables'!$A:$AN,I$1,0), ""))</f>
        <v/>
      </c>
      <c r="J17" s="22">
        <f t="shared" si="3"/>
        <v>11</v>
      </c>
      <c r="K17" s="7" t="str">
        <f>IF(ISBLANK($C17),"",IF(ISNUMBER(VLOOKUP($C17,'item-wearables'!$A:$AN,K$1,0)), VLOOKUP($C17,'item-wearables'!$A:$AN,K$1,0), ""))</f>
        <v/>
      </c>
      <c r="L17" s="22">
        <f t="shared" si="4"/>
        <v>17</v>
      </c>
      <c r="M17" s="3" t="str">
        <f>IF(ISBLANK($C17),"",IF(ISNUMBER(VLOOKUP($C17,'item-wearables'!$A:$AN,M$1,0)), VLOOKUP($C17,'item-wearables'!$A:$AN,M$1,0), ""))</f>
        <v/>
      </c>
      <c r="N17" s="22">
        <f t="shared" si="5"/>
        <v>14</v>
      </c>
      <c r="O17" s="7" t="str">
        <f>IF(ISBLANK($C17),"",IF(ISNUMBER(VLOOKUP($C17,'item-wearables'!$A:$AN,O$1,0)), VLOOKUP($C17,'item-wearables'!$A:$AN,O$1,0), ""))</f>
        <v/>
      </c>
      <c r="P17" s="22">
        <f t="shared" si="6"/>
        <v>8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196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7"/>
        <v>18.100000000000001</v>
      </c>
      <c r="G18" s="7" t="str">
        <f>IF(ISBLANK($C18),"",IF(ISNUMBER(VLOOKUP($C18,'item-wearables'!$A:$AN,G$1,0)), VLOOKUP($C18,'item-wearables'!$A:$AN,G$1,0), ""))</f>
        <v/>
      </c>
      <c r="H18" s="22">
        <f t="shared" si="2"/>
        <v>7</v>
      </c>
      <c r="I18" s="3" t="str">
        <f>IF(ISBLANK($C18),"",IF(ISNUMBER(VLOOKUP($C18,'item-wearables'!$A:$AN,I$1,0)), VLOOKUP($C18,'item-wearables'!$A:$AN,I$1,0), ""))</f>
        <v/>
      </c>
      <c r="J18" s="22">
        <f t="shared" si="3"/>
        <v>11</v>
      </c>
      <c r="K18" s="7">
        <f>IF(ISBLANK($C18),"",IF(ISNUMBER(VLOOKUP($C18,'item-wearables'!$A:$AN,K$1,0)), VLOOKUP($C18,'item-wearables'!$A:$AN,K$1,0), ""))</f>
        <v>1</v>
      </c>
      <c r="L18" s="22">
        <f t="shared" si="4"/>
        <v>18</v>
      </c>
      <c r="M18" s="3" t="str">
        <f>IF(ISBLANK($C18),"",IF(ISNUMBER(VLOOKUP($C18,'item-wearables'!$A:$AN,M$1,0)), VLOOKUP($C18,'item-wearables'!$A:$AN,M$1,0), ""))</f>
        <v/>
      </c>
      <c r="N18" s="22">
        <f t="shared" si="5"/>
        <v>14</v>
      </c>
      <c r="O18" s="7" t="str">
        <f>IF(ISBLANK($C18),"",IF(ISNUMBER(VLOOKUP($C18,'item-wearables'!$A:$AN,O$1,0)), VLOOKUP($C18,'item-wearables'!$A:$AN,O$1,0), ""))</f>
        <v/>
      </c>
      <c r="P18" s="22">
        <f t="shared" si="6"/>
        <v>8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  <c r="AB18" s="12"/>
    </row>
    <row r="19" spans="1:28" x14ac:dyDescent="0.2">
      <c r="A19" s="12" t="s">
        <v>50</v>
      </c>
      <c r="B19" s="6"/>
      <c r="C19" s="12" t="s">
        <v>69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7"/>
        <v>18.100000000000001</v>
      </c>
      <c r="G19" s="7" t="str">
        <f>IF(ISBLANK($C19),"",IF(ISNUMBER(VLOOKUP($C19,'item-wearables'!$A:$AN,G$1,0)), VLOOKUP($C19,'item-wearables'!$A:$AN,G$1,0), ""))</f>
        <v/>
      </c>
      <c r="H19" s="22">
        <f t="shared" si="2"/>
        <v>7</v>
      </c>
      <c r="I19" s="3" t="str">
        <f>IF(ISBLANK($C19),"",IF(ISNUMBER(VLOOKUP($C19,'item-wearables'!$A:$AN,I$1,0)), VLOOKUP($C19,'item-wearables'!$A:$AN,I$1,0), ""))</f>
        <v/>
      </c>
      <c r="J19" s="22">
        <f t="shared" si="3"/>
        <v>11</v>
      </c>
      <c r="K19" s="7" t="str">
        <f>IF(ISBLANK($C19),"",IF(ISNUMBER(VLOOKUP($C19,'item-wearables'!$A:$AN,K$1,0)), VLOOKUP($C19,'item-wearables'!$A:$AN,K$1,0), ""))</f>
        <v/>
      </c>
      <c r="L19" s="22">
        <f t="shared" si="4"/>
        <v>18</v>
      </c>
      <c r="M19" s="3" t="str">
        <f>IF(ISBLANK($C19),"",IF(ISNUMBER(VLOOKUP($C19,'item-wearables'!$A:$AN,M$1,0)), VLOOKUP($C19,'item-wearables'!$A:$AN,M$1,0), ""))</f>
        <v/>
      </c>
      <c r="N19" s="22">
        <f t="shared" si="5"/>
        <v>14</v>
      </c>
      <c r="O19" s="7" t="str">
        <f>IF(ISBLANK($C19),"",IF(ISNUMBER(VLOOKUP($C19,'item-wearables'!$A:$AN,O$1,0)), VLOOKUP($C19,'item-wearables'!$A:$AN,O$1,0), ""))</f>
        <v/>
      </c>
      <c r="P19" s="22">
        <f t="shared" si="6"/>
        <v>8</v>
      </c>
      <c r="Q19" s="14"/>
      <c r="R19" s="3">
        <f>IF(ISBLANK($C19),"",IF(ISNUMBER(VLOOKUP($C19,'item-wearables'!$A:$AN,R$1,0)), VLOOKUP($C19,'item-wearables'!$A:$AN,R$1,0), ""))</f>
        <v>3</v>
      </c>
      <c r="S19" s="7" t="str">
        <f>IF(ISBLANK($C19),"",IF(ISNUMBER(VLOOKUP($C19,'item-wearables'!$A:$AN,S$1,0)), VLOOKUP($C19,'item-wearables'!$A:$AN,S$1,0), ""))</f>
        <v/>
      </c>
      <c r="T19" s="3">
        <f>IF(ISBLANK($C19),"",IF(ISNUMBER(VLOOKUP($C19,'item-wearables'!$A:$AN,T$1,0)), VLOOKUP($C19,'item-wearables'!$A:$AN,T$1,0), ""))</f>
        <v>-4</v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 t="str">
        <f>IF(ISBLANK($C19),"",IF(ISNUMBER(VLOOKUP($C19,'item-wearables'!$A:$AN,W$1,0)), VLOOKUP($C19,'item-wearables'!$A:$AN,W$1,0), ""))</f>
        <v/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69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7"/>
        <v>18.100000000000001</v>
      </c>
      <c r="G20" s="7" t="str">
        <f>IF(ISBLANK($C20),"",IF(ISNUMBER(VLOOKUP($C20,'item-wearables'!$A:$AN,G$1,0)), VLOOKUP($C20,'item-wearables'!$A:$AN,G$1,0), ""))</f>
        <v/>
      </c>
      <c r="H20" s="22">
        <f t="shared" si="2"/>
        <v>7</v>
      </c>
      <c r="I20" s="3" t="str">
        <f>IF(ISBLANK($C20),"",IF(ISNUMBER(VLOOKUP($C20,'item-wearables'!$A:$AN,I$1,0)), VLOOKUP($C20,'item-wearables'!$A:$AN,I$1,0), ""))</f>
        <v/>
      </c>
      <c r="J20" s="22">
        <f t="shared" si="3"/>
        <v>11</v>
      </c>
      <c r="K20" s="7" t="str">
        <f>IF(ISBLANK($C20),"",IF(ISNUMBER(VLOOKUP($C20,'item-wearables'!$A:$AN,K$1,0)), VLOOKUP($C20,'item-wearables'!$A:$AN,K$1,0), ""))</f>
        <v/>
      </c>
      <c r="L20" s="22">
        <f t="shared" si="4"/>
        <v>18</v>
      </c>
      <c r="M20" s="3" t="str">
        <f>IF(ISBLANK($C20),"",IF(ISNUMBER(VLOOKUP($C20,'item-wearables'!$A:$AN,M$1,0)), VLOOKUP($C20,'item-wearables'!$A:$AN,M$1,0), ""))</f>
        <v/>
      </c>
      <c r="N20" s="22">
        <f t="shared" si="5"/>
        <v>14</v>
      </c>
      <c r="O20" s="7" t="str">
        <f>IF(ISBLANK($C20),"",IF(ISNUMBER(VLOOKUP($C20,'item-wearables'!$A:$AN,O$1,0)), VLOOKUP($C20,'item-wearables'!$A:$AN,O$1,0), ""))</f>
        <v/>
      </c>
      <c r="P20" s="22">
        <f t="shared" si="6"/>
        <v>8</v>
      </c>
      <c r="Q20" s="14"/>
      <c r="R20" s="3">
        <f>IF(ISBLANK($C20),"",IF(ISNUMBER(VLOOKUP($C20,'item-wearables'!$A:$AN,R$1,0)), VLOOKUP($C20,'item-wearables'!$A:$AN,R$1,0), ""))</f>
        <v>3</v>
      </c>
      <c r="S20" s="7" t="str">
        <f>IF(ISBLANK($C20),"",IF(ISNUMBER(VLOOKUP($C20,'item-wearables'!$A:$AN,S$1,0)), VLOOKUP($C20,'item-wearables'!$A:$AN,S$1,0), ""))</f>
        <v/>
      </c>
      <c r="T20" s="3">
        <f>IF(ISBLANK($C20),"",IF(ISNUMBER(VLOOKUP($C20,'item-wearables'!$A:$AN,T$1,0)), VLOOKUP($C20,'item-wearables'!$A:$AN,T$1,0), ""))</f>
        <v>-4</v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 t="str">
        <f>IF(ISBLANK($C20),"",IF(ISNUMBER(VLOOKUP($C20,'item-wearables'!$A:$AN,W$1,0)), VLOOKUP($C20,'item-wearables'!$A:$AN,W$1,0), ""))</f>
        <v/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146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7"/>
        <v>18.100000000000001</v>
      </c>
      <c r="G21" s="7" t="str">
        <f>IF(ISBLANK($C21),"",IF(ISNUMBER(VLOOKUP($C21,'item-wearables'!$A:$AN,G$1,0)), VLOOKUP($C21,'item-wearables'!$A:$AN,G$1,0), ""))</f>
        <v/>
      </c>
      <c r="H21" s="22">
        <f t="shared" si="2"/>
        <v>7</v>
      </c>
      <c r="I21" s="3" t="str">
        <f>IF(ISBLANK($C21),"",IF(ISNUMBER(VLOOKUP($C21,'item-wearables'!$A:$AN,I$1,0)), VLOOKUP($C21,'item-wearables'!$A:$AN,I$1,0), ""))</f>
        <v/>
      </c>
      <c r="J21" s="22">
        <f t="shared" si="3"/>
        <v>11</v>
      </c>
      <c r="K21" s="7" t="str">
        <f>IF(ISBLANK($C21),"",IF(ISNUMBER(VLOOKUP($C21,'item-wearables'!$A:$AN,K$1,0)), VLOOKUP($C21,'item-wearables'!$A:$AN,K$1,0), ""))</f>
        <v/>
      </c>
      <c r="L21" s="22">
        <f t="shared" si="4"/>
        <v>18</v>
      </c>
      <c r="M21" s="3" t="str">
        <f>IF(ISBLANK($C21),"",IF(ISNUMBER(VLOOKUP($C21,'item-wearables'!$A:$AN,M$1,0)), VLOOKUP($C21,'item-wearables'!$A:$AN,M$1,0), ""))</f>
        <v/>
      </c>
      <c r="N21" s="22">
        <f t="shared" si="5"/>
        <v>14</v>
      </c>
      <c r="O21" s="7" t="str">
        <f>IF(ISBLANK($C21),"",IF(ISNUMBER(VLOOKUP($C21,'item-wearables'!$A:$AN,O$1,0)), VLOOKUP($C21,'item-wearables'!$A:$AN,O$1,0), ""))</f>
        <v/>
      </c>
      <c r="P21" s="22">
        <f t="shared" si="6"/>
        <v>8</v>
      </c>
      <c r="Q21" s="14"/>
      <c r="R21" s="3">
        <f>IF(ISBLANK($C21),"",IF(ISNUMBER(VLOOKUP($C21,'item-wearables'!$A:$AN,R$1,0)), VLOOKUP($C21,'item-wearables'!$A:$AN,R$1,0), ""))</f>
        <v>2</v>
      </c>
      <c r="S21" s="7">
        <f>IF(ISBLANK($C21),"",IF(ISNUMBER(VLOOKUP($C21,'item-wearables'!$A:$AN,S$1,0)), VLOOKUP($C21,'item-wearables'!$A:$AN,S$1,0), ""))</f>
        <v>2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145</v>
      </c>
      <c r="D22" s="6"/>
      <c r="E22" s="3">
        <f>IF(ISBLANK($C22),"",IF(VLOOKUP($C22,'item-wearables'!$A:$AN,25,0) &gt; 0, VLOOKUP($C22,'item-wearables'!$A:$AN,25,0), ""))</f>
        <v>2</v>
      </c>
      <c r="F22" s="17">
        <f t="shared" si="7"/>
        <v>19.100000000000001</v>
      </c>
      <c r="G22" s="7" t="str">
        <f>IF(ISBLANK($C22),"",IF(ISNUMBER(VLOOKUP($C22,'item-wearables'!$A:$AN,G$1,0)), VLOOKUP($C22,'item-wearables'!$A:$AN,G$1,0), ""))</f>
        <v/>
      </c>
      <c r="H22" s="22">
        <f t="shared" si="2"/>
        <v>7</v>
      </c>
      <c r="I22" s="3" t="str">
        <f>IF(ISBLANK($C22),"",IF(ISNUMBER(VLOOKUP($C22,'item-wearables'!$A:$AN,I$1,0)), VLOOKUP($C22,'item-wearables'!$A:$AN,I$1,0), ""))</f>
        <v/>
      </c>
      <c r="J22" s="22">
        <f t="shared" si="3"/>
        <v>11</v>
      </c>
      <c r="K22" s="7" t="str">
        <f>IF(ISBLANK($C22),"",IF(ISNUMBER(VLOOKUP($C22,'item-wearables'!$A:$AN,K$1,0)), VLOOKUP($C22,'item-wearables'!$A:$AN,K$1,0), ""))</f>
        <v/>
      </c>
      <c r="L22" s="22">
        <f t="shared" si="4"/>
        <v>18</v>
      </c>
      <c r="M22" s="3" t="str">
        <f>IF(ISBLANK($C22),"",IF(ISNUMBER(VLOOKUP($C22,'item-wearables'!$A:$AN,M$1,0)), VLOOKUP($C22,'item-wearables'!$A:$AN,M$1,0), ""))</f>
        <v/>
      </c>
      <c r="N22" s="22">
        <f t="shared" si="5"/>
        <v>14</v>
      </c>
      <c r="O22" s="7" t="str">
        <f>IF(ISBLANK($C22),"",IF(ISNUMBER(VLOOKUP($C22,'item-wearables'!$A:$AN,O$1,0)), VLOOKUP($C22,'item-wearables'!$A:$AN,O$1,0), ""))</f>
        <v/>
      </c>
      <c r="P22" s="22">
        <f t="shared" si="6"/>
        <v>8</v>
      </c>
      <c r="Q22" s="14"/>
      <c r="R22" s="3">
        <f>IF(ISBLANK($C22),"",IF(ISNUMBER(VLOOKUP($C22,'item-wearables'!$A:$AN,R$1,0)), VLOOKUP($C22,'item-wearables'!$A:$AN,R$1,0), ""))</f>
        <v>3</v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 t="str">
        <f>IF(ISBLANK($C22),"",IF(ISNUMBER(VLOOKUP($C22,'item-wearables'!$A:$AN,W$1,0)), VLOOKUP($C22,'item-wearables'!$A:$AN,W$1,0), ""))</f>
        <v/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19.100000000000001</v>
      </c>
      <c r="F24" s="18"/>
      <c r="G24" s="21">
        <f>H22</f>
        <v>7</v>
      </c>
      <c r="H24" s="23"/>
      <c r="I24" s="21">
        <f>J22</f>
        <v>11</v>
      </c>
      <c r="J24" s="23"/>
      <c r="K24" s="21">
        <f>L22</f>
        <v>18</v>
      </c>
      <c r="L24" s="23"/>
      <c r="M24" s="21">
        <f>N22</f>
        <v>14</v>
      </c>
      <c r="N24" s="23"/>
      <c r="O24" s="21">
        <f>P22</f>
        <v>8</v>
      </c>
      <c r="P24" s="23"/>
      <c r="Q24" s="8"/>
      <c r="R24" s="8">
        <f t="shared" ref="R24:Z24" si="8">SUM(R3:R22)</f>
        <v>26</v>
      </c>
      <c r="S24" s="8">
        <f t="shared" si="8"/>
        <v>7</v>
      </c>
      <c r="T24" s="8">
        <f t="shared" si="8"/>
        <v>17</v>
      </c>
      <c r="U24" s="8">
        <f t="shared" si="8"/>
        <v>0</v>
      </c>
      <c r="V24" s="8">
        <f t="shared" si="8"/>
        <v>0</v>
      </c>
      <c r="W24" s="8">
        <f t="shared" si="8"/>
        <v>0</v>
      </c>
      <c r="X24" s="8">
        <f t="shared" si="8"/>
        <v>15</v>
      </c>
      <c r="Y24" s="8">
        <f t="shared" si="8"/>
        <v>0</v>
      </c>
      <c r="Z24" s="8">
        <f t="shared" si="8"/>
        <v>102</v>
      </c>
      <c r="AA24" s="4"/>
      <c r="AB24" s="26"/>
    </row>
    <row r="25" spans="1:28" s="15" customFormat="1" x14ac:dyDescent="0.2">
      <c r="A25" s="11"/>
      <c r="B25" s="4"/>
      <c r="C25" s="11" t="s">
        <v>169</v>
      </c>
      <c r="D25" s="4"/>
      <c r="E25" s="16">
        <v>18.065999999999999</v>
      </c>
      <c r="F25" s="18"/>
      <c r="G25" s="8">
        <v>10</v>
      </c>
      <c r="H25" s="23"/>
      <c r="I25" s="8">
        <v>11</v>
      </c>
      <c r="J25" s="23"/>
      <c r="K25" s="8">
        <v>17</v>
      </c>
      <c r="L25" s="23"/>
      <c r="M25" s="8">
        <v>14</v>
      </c>
      <c r="N25" s="23"/>
      <c r="O25" s="8">
        <v>8</v>
      </c>
      <c r="P25" s="19"/>
      <c r="Q25" s="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C7C-D369-4A4B-B21A-D9446E625FB4}">
  <dimension ref="A1:AB26"/>
  <sheetViews>
    <sheetView topLeftCell="A2" workbookViewId="0">
      <selection activeCell="W26" sqref="W26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5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18.076000000000001</v>
      </c>
      <c r="G2" s="8" t="s">
        <v>20</v>
      </c>
      <c r="H2" s="21">
        <f>G25</f>
        <v>10</v>
      </c>
      <c r="I2" s="8" t="s">
        <v>21</v>
      </c>
      <c r="J2" s="21">
        <f>I25</f>
        <v>11</v>
      </c>
      <c r="K2" s="8" t="s">
        <v>22</v>
      </c>
      <c r="L2" s="21">
        <f>K25</f>
        <v>18</v>
      </c>
      <c r="M2" s="8" t="s">
        <v>23</v>
      </c>
      <c r="N2" s="21">
        <f>M25</f>
        <v>14</v>
      </c>
      <c r="O2" s="8" t="s">
        <v>24</v>
      </c>
      <c r="P2" s="23">
        <f>O25</f>
        <v>9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33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18.076000000000001</v>
      </c>
      <c r="G3" s="7" t="str">
        <f>IF(ISBLANK($C3),"",IF(ISNUMBER(VLOOKUP($C3,'item-wearables'!$A:$AN,G$1,0)), VLOOKUP($C3,'item-wearables'!$A:$AN,G$1,0), ""))</f>
        <v/>
      </c>
      <c r="H3" s="22">
        <f t="shared" ref="H3:P9" si="0">IF(ISNUMBER(G3),IF(H2+G3&lt;=18,H2+G3,IF(AND(H2+1&lt;=18+$E$26,H2+1&lt;=25),H2+1,H2)),H2)</f>
        <v>10</v>
      </c>
      <c r="I3" s="3" t="str">
        <f>IF(ISBLANK($C3),"",IF(ISNUMBER(VLOOKUP($C3,'item-wearables'!$A:$AN,I$1,0)), VLOOKUP($C3,'item-wearables'!$A:$AN,I$1,0), ""))</f>
        <v/>
      </c>
      <c r="J3" s="22">
        <f t="shared" si="0"/>
        <v>11</v>
      </c>
      <c r="K3" s="7" t="str">
        <f>IF(ISBLANK($C3),"",IF(ISNUMBER(VLOOKUP($C3,'item-wearables'!$A:$AN,K$1,0)), VLOOKUP($C3,'item-wearables'!$A:$AN,K$1,0), ""))</f>
        <v/>
      </c>
      <c r="L3" s="22">
        <f t="shared" si="0"/>
        <v>18</v>
      </c>
      <c r="M3" s="3" t="str">
        <f>IF(ISBLANK($C3),"",IF(ISNUMBER(VLOOKUP($C3,'item-wearables'!$A:$AN,M$1,0)), VLOOKUP($C3,'item-wearables'!$A:$AN,M$1,0), ""))</f>
        <v/>
      </c>
      <c r="N3" s="22">
        <f t="shared" si="0"/>
        <v>14</v>
      </c>
      <c r="O3" s="7" t="str">
        <f>IF(ISBLANK($C3),"",IF(ISNUMBER(VLOOKUP($C3,'item-wearables'!$A:$AN,O$1,0)), VLOOKUP($C3,'item-wearables'!$A:$AN,O$1,0), ""))</f>
        <v/>
      </c>
      <c r="P3" s="22">
        <f t="shared" si="0"/>
        <v>9</v>
      </c>
      <c r="Q3" s="14"/>
      <c r="R3" s="3">
        <f>IF(ISBLANK($C3),"",IF(ISNUMBER(VLOOKUP($C3,'item-wearables'!$A:$AN,R$1,0)), VLOOKUP($C3,'item-wearables'!$A:$AN,R$1,0), ""))</f>
        <v>2</v>
      </c>
      <c r="S3" s="7">
        <f>IF(ISBLANK($C3),"",IF(ISNUMBER(VLOOKUP($C3,'item-wearables'!$A:$AN,S$1,0)), VLOOKUP($C3,'item-wearables'!$A:$AN,S$1,0), ""))</f>
        <v>3</v>
      </c>
      <c r="T3" s="3" t="str">
        <f>IF(ISBLANK($C3),"",IF(ISNUMBER(VLOOKUP($C3,'item-wearables'!$A:$AN,T$1,0)), VLOOKUP($C3,'item-wearables'!$A:$AN,T$1,0), ""))</f>
        <v/>
      </c>
      <c r="U3" s="7" t="str">
        <f>IF(ISBLANK($C3),"",IF(ISNUMBER(VLOOKUP($C3,'item-wearables'!$A:$AN,U$1,0)), VLOOKUP($C3,'item-wearables'!$A:$AN,U$1,0), ""))</f>
        <v/>
      </c>
      <c r="V3" s="3" t="str">
        <f>IF(ISBLANK($C3),"",IF(ISNUMBER(VLOOKUP($C3,'item-wearables'!$A:$AN,V$1,0)), VLOOKUP($C3,'item-wearables'!$A:$AN,V$1,0), ""))</f>
        <v/>
      </c>
      <c r="W3" s="7" t="str">
        <f>IF(ISBLANK($C3),"",IF(ISNUMBER(VLOOKUP($C3,'item-wearables'!$A:$AN,W$1,0)), VLOOKUP($C3,'item-wearables'!$A:$AN,W$1,0), ""))</f>
        <v/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136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9" si="1">IF(ISNUMBER(E4),IF(F3&gt;=18.1,IF(F3+1&lt;=18.1+E$26,IF( F3+1&gt;25.1,25.1,F3+1),F3),IF(AND(E4&lt;0,F3&gt;18),F3+(E4/100),IF(F3+E4&lt;=18,F3+E4,IF(AND(F3+(E4/100)&gt;18,F3+(E4/100)&lt;=18.1),F3+(E4/100),18.1)))),F3)</f>
        <v>18.076000000000001</v>
      </c>
      <c r="G4" s="7" t="str">
        <f>IF(ISBLANK($C4),"",IF(ISNUMBER(VLOOKUP($C4,'item-wearables'!$A:$AN,G$1,0)), VLOOKUP($C4,'item-wearables'!$A:$AN,G$1,0), ""))</f>
        <v/>
      </c>
      <c r="H4" s="22">
        <f t="shared" si="0"/>
        <v>10</v>
      </c>
      <c r="I4" s="3" t="str">
        <f>IF(ISBLANK($C4),"",IF(ISNUMBER(VLOOKUP($C4,'item-wearables'!$A:$AN,I$1,0)), VLOOKUP($C4,'item-wearables'!$A:$AN,I$1,0), ""))</f>
        <v/>
      </c>
      <c r="J4" s="22">
        <f t="shared" si="0"/>
        <v>11</v>
      </c>
      <c r="K4" s="7" t="str">
        <f>IF(ISBLANK($C4),"",IF(ISNUMBER(VLOOKUP($C4,'item-wearables'!$A:$AN,K$1,0)), VLOOKUP($C4,'item-wearables'!$A:$AN,K$1,0), ""))</f>
        <v/>
      </c>
      <c r="L4" s="22">
        <f t="shared" si="0"/>
        <v>18</v>
      </c>
      <c r="M4" s="3" t="str">
        <f>IF(ISBLANK($C4),"",IF(ISNUMBER(VLOOKUP($C4,'item-wearables'!$A:$AN,M$1,0)), VLOOKUP($C4,'item-wearables'!$A:$AN,M$1,0), ""))</f>
        <v/>
      </c>
      <c r="N4" s="22">
        <f t="shared" si="0"/>
        <v>14</v>
      </c>
      <c r="O4" s="7" t="str">
        <f>IF(ISBLANK($C4),"",IF(ISNUMBER(VLOOKUP($C4,'item-wearables'!$A:$AN,O$1,0)), VLOOKUP($C4,'item-wearables'!$A:$AN,O$1,0), ""))</f>
        <v/>
      </c>
      <c r="P4" s="22">
        <f t="shared" si="0"/>
        <v>9</v>
      </c>
      <c r="Q4" s="14"/>
      <c r="R4" s="3">
        <f>IF(ISBLANK($C4),"",IF(ISNUMBER(VLOOKUP($C4,'item-wearables'!$A:$AN,R$1,0)), VLOOKUP($C4,'item-wearables'!$A:$AN,R$1,0), ""))</f>
        <v>1</v>
      </c>
      <c r="S4" s="7">
        <f>IF(ISBLANK($C4),"",IF(ISNUMBER(VLOOKUP($C4,'item-wearables'!$A:$AN,S$1,0)), VLOOKUP($C4,'item-wearables'!$A:$AN,S$1,0), ""))</f>
        <v>1</v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 t="str">
        <f>IF(ISBLANK($C4),"",IF(ISNUMBER(VLOOKUP($C4,'item-wearables'!$A:$AN,V$1,0)), VLOOKUP($C4,'item-wearables'!$A:$AN,V$1,0), ""))</f>
        <v/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>
        <f>IF(ISBLANK($C4),"",IF(ISNUMBER(VLOOKUP($C4,'item-wearables'!$A:$AN,Z$1,0)), VLOOKUP($C4,'item-wearables'!$A:$AN,Z$1,0), ""))</f>
        <v>2</v>
      </c>
      <c r="AA4" s="6"/>
      <c r="AB4" s="10" t="s">
        <v>189</v>
      </c>
    </row>
    <row r="5" spans="1:28" x14ac:dyDescent="0.2">
      <c r="A5" s="12" t="s">
        <v>37</v>
      </c>
      <c r="B5" s="6"/>
      <c r="C5" s="5" t="s">
        <v>136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18.076000000000001</v>
      </c>
      <c r="G5" s="7" t="str">
        <f>IF(ISBLANK($C5),"",IF(ISNUMBER(VLOOKUP($C5,'item-wearables'!$A:$AN,G$1,0)), VLOOKUP($C5,'item-wearables'!$A:$AN,G$1,0), ""))</f>
        <v/>
      </c>
      <c r="H5" s="22">
        <f>IF(ISNUMBER(G5),IF(H4+G5&lt;=18,H4+G5,IF(AND(H4+1&lt;=18+$E$26,H4+1&lt;=25),H4+1,H4)),H4)</f>
        <v>10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11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18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14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9</v>
      </c>
      <c r="Q5" s="14"/>
      <c r="R5" s="3">
        <f>IF(ISBLANK($C5),"",IF(ISNUMBER(VLOOKUP($C5,'item-wearables'!$A:$AN,R$1,0)), VLOOKUP($C5,'item-wearables'!$A:$AN,R$1,0), ""))</f>
        <v>1</v>
      </c>
      <c r="S5" s="7">
        <f>IF(ISBLANK($C5),"",IF(ISNUMBER(VLOOKUP($C5,'item-wearables'!$A:$AN,S$1,0)), VLOOKUP($C5,'item-wearables'!$A:$AN,S$1,0), ""))</f>
        <v>1</v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 t="str">
        <f>IF(ISBLANK($C5),"",IF(ISNUMBER(VLOOKUP($C5,'item-wearables'!$A:$AN,V$1,0)), VLOOKUP($C5,'item-wearables'!$A:$AN,V$1,0), ""))</f>
        <v/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>
        <f>IF(ISBLANK($C5),"",IF(ISNUMBER(VLOOKUP($C5,'item-wearables'!$A:$AN,Z$1,0)), VLOOKUP($C5,'item-wearables'!$A:$AN,Z$1,0), ""))</f>
        <v>2</v>
      </c>
      <c r="AA5" s="6"/>
      <c r="AB5" s="10" t="s">
        <v>189</v>
      </c>
    </row>
    <row r="6" spans="1:28" x14ac:dyDescent="0.2">
      <c r="A6" s="12" t="s">
        <v>38</v>
      </c>
      <c r="B6" s="6"/>
      <c r="C6" s="5" t="s">
        <v>137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18.076000000000001</v>
      </c>
      <c r="G6" s="7" t="str">
        <f>IF(ISBLANK($C6),"",IF(ISNUMBER(VLOOKUP($C6,'item-wearables'!$A:$AN,G$1,0)), VLOOKUP($C6,'item-wearables'!$A:$AN,G$1,0), ""))</f>
        <v/>
      </c>
      <c r="H6" s="22">
        <f t="shared" ref="H6:H9" si="2">IF(ISNUMBER(G6),IF(H5+G6&lt;=18,H5+G6,IF(AND(H5+1&lt;=18+$E$26,H5+1&lt;=25),H5+1,H5)),H5)</f>
        <v>10</v>
      </c>
      <c r="I6" s="3" t="str">
        <f>IF(ISBLANK($C6),"",IF(ISNUMBER(VLOOKUP($C6,'item-wearables'!$A:$AN,I$1,0)), VLOOKUP($C6,'item-wearables'!$A:$AN,I$1,0), ""))</f>
        <v/>
      </c>
      <c r="J6" s="22">
        <f t="shared" ref="J6:J9" si="3">IF(ISNUMBER(I6),IF(J5+I6&lt;=18,J5+I6,IF(AND(J5+1&lt;=18+$E$26,J5+1&lt;=25),J5+1,J5)),J5)</f>
        <v>11</v>
      </c>
      <c r="K6" s="7" t="str">
        <f>IF(ISBLANK($C6),"",IF(ISNUMBER(VLOOKUP($C6,'item-wearables'!$A:$AN,K$1,0)), VLOOKUP($C6,'item-wearables'!$A:$AN,K$1,0), ""))</f>
        <v/>
      </c>
      <c r="L6" s="22">
        <f t="shared" ref="L6:L9" si="4">IF(ISNUMBER(K6),IF(L5+K6&lt;=18,L5+K6,IF(AND(L5+1&lt;=18+$E$26,L5+1&lt;=25),L5+1,L5)),L5)</f>
        <v>18</v>
      </c>
      <c r="M6" s="3" t="str">
        <f>IF(ISBLANK($C6),"",IF(ISNUMBER(VLOOKUP($C6,'item-wearables'!$A:$AN,M$1,0)), VLOOKUP($C6,'item-wearables'!$A:$AN,M$1,0), ""))</f>
        <v/>
      </c>
      <c r="N6" s="22">
        <f t="shared" ref="N6:N9" si="5">IF(ISNUMBER(M6),IF(N5+M6&lt;=18,N5+M6,IF(AND(N5+1&lt;=18+$E$26,N5+1&lt;=25),N5+1,N5)),N5)</f>
        <v>14</v>
      </c>
      <c r="O6" s="7" t="str">
        <f>IF(ISBLANK($C6),"",IF(ISNUMBER(VLOOKUP($C6,'item-wearables'!$A:$AN,O$1,0)), VLOOKUP($C6,'item-wearables'!$A:$AN,O$1,0), ""))</f>
        <v/>
      </c>
      <c r="P6" s="22">
        <f t="shared" si="0"/>
        <v>9</v>
      </c>
      <c r="Q6" s="14"/>
      <c r="R6" s="3">
        <f>IF(ISBLANK($C6),"",IF(ISNUMBER(VLOOKUP($C6,'item-wearables'!$A:$AN,R$1,0)), VLOOKUP($C6,'item-wearables'!$A:$AN,R$1,0), ""))</f>
        <v>1</v>
      </c>
      <c r="S6" s="7" t="str">
        <f>IF(ISBLANK($C6),"",IF(ISNUMBER(VLOOKUP($C6,'item-wearables'!$A:$AN,S$1,0)), VLOOKUP($C6,'item-wearables'!$A:$AN,S$1,0), ""))</f>
        <v/>
      </c>
      <c r="T6" s="3">
        <f>IF(ISBLANK($C6),"",IF(ISNUMBER(VLOOKUP($C6,'item-wearables'!$A:$AN,T$1,0)), VLOOKUP($C6,'item-wearables'!$A:$AN,T$1,0), ""))</f>
        <v>5</v>
      </c>
      <c r="U6" s="7" t="str">
        <f>IF(ISBLANK($C6),"",IF(ISNUMBER(VLOOKUP($C6,'item-wearables'!$A:$AN,U$1,0)), VLOOKUP($C6,'item-wearables'!$A:$AN,U$1,0), ""))</f>
        <v/>
      </c>
      <c r="V6" s="3" t="str">
        <f>IF(ISBLANK($C6),"",IF(ISNUMBER(VLOOKUP($C6,'item-wearables'!$A:$AN,V$1,0)), VLOOKUP($C6,'item-wearables'!$A:$AN,V$1,0), ""))</f>
        <v/>
      </c>
      <c r="W6" s="7" t="str">
        <f>IF(ISBLANK($C6),"",IF(ISNUMBER(VLOOKUP($C6,'item-wearables'!$A:$AN,W$1,0)), VLOOKUP($C6,'item-wearables'!$A:$AN,W$1,0), ""))</f>
        <v/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4</v>
      </c>
      <c r="AA6" s="6"/>
      <c r="AB6" s="10" t="s">
        <v>190</v>
      </c>
    </row>
    <row r="7" spans="1:28" x14ac:dyDescent="0.2">
      <c r="A7" s="12" t="s">
        <v>38</v>
      </c>
      <c r="B7" s="6"/>
      <c r="C7" s="5" t="s">
        <v>137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18.076000000000001</v>
      </c>
      <c r="G7" s="7" t="str">
        <f>IF(ISBLANK($C7),"",IF(ISNUMBER(VLOOKUP($C7,'item-wearables'!$A:$AN,G$1,0)), VLOOKUP($C7,'item-wearables'!$A:$AN,G$1,0), ""))</f>
        <v/>
      </c>
      <c r="H7" s="22">
        <f t="shared" si="2"/>
        <v>10</v>
      </c>
      <c r="I7" s="3" t="str">
        <f>IF(ISBLANK($C7),"",IF(ISNUMBER(VLOOKUP($C7,'item-wearables'!$A:$AN,I$1,0)), VLOOKUP($C7,'item-wearables'!$A:$AN,I$1,0), ""))</f>
        <v/>
      </c>
      <c r="J7" s="22">
        <f t="shared" si="3"/>
        <v>11</v>
      </c>
      <c r="K7" s="7" t="str">
        <f>IF(ISBLANK($C7),"",IF(ISNUMBER(VLOOKUP($C7,'item-wearables'!$A:$AN,K$1,0)), VLOOKUP($C7,'item-wearables'!$A:$AN,K$1,0), ""))</f>
        <v/>
      </c>
      <c r="L7" s="22">
        <f t="shared" si="4"/>
        <v>18</v>
      </c>
      <c r="M7" s="3" t="str">
        <f>IF(ISBLANK($C7),"",IF(ISNUMBER(VLOOKUP($C7,'item-wearables'!$A:$AN,M$1,0)), VLOOKUP($C7,'item-wearables'!$A:$AN,M$1,0), ""))</f>
        <v/>
      </c>
      <c r="N7" s="22">
        <f t="shared" si="5"/>
        <v>14</v>
      </c>
      <c r="O7" s="7" t="str">
        <f>IF(ISBLANK($C7),"",IF(ISNUMBER(VLOOKUP($C7,'item-wearables'!$A:$AN,O$1,0)), VLOOKUP($C7,'item-wearables'!$A:$AN,O$1,0), ""))</f>
        <v/>
      </c>
      <c r="P7" s="22">
        <f t="shared" si="0"/>
        <v>9</v>
      </c>
      <c r="Q7" s="14"/>
      <c r="R7" s="3">
        <f>IF(ISBLANK($C7),"",IF(ISNUMBER(VLOOKUP($C7,'item-wearables'!$A:$AN,R$1,0)), VLOOKUP($C7,'item-wearables'!$A:$AN,R$1,0), ""))</f>
        <v>1</v>
      </c>
      <c r="S7" s="7" t="str">
        <f>IF(ISBLANK($C7),"",IF(ISNUMBER(VLOOKUP($C7,'item-wearables'!$A:$AN,S$1,0)), VLOOKUP($C7,'item-wearables'!$A:$AN,S$1,0), ""))</f>
        <v/>
      </c>
      <c r="T7" s="3">
        <f>IF(ISBLANK($C7),"",IF(ISNUMBER(VLOOKUP($C7,'item-wearables'!$A:$AN,T$1,0)), VLOOKUP($C7,'item-wearables'!$A:$AN,T$1,0), ""))</f>
        <v>5</v>
      </c>
      <c r="U7" s="7" t="str">
        <f>IF(ISBLANK($C7),"",IF(ISNUMBER(VLOOKUP($C7,'item-wearables'!$A:$AN,U$1,0)), VLOOKUP($C7,'item-wearables'!$A:$AN,U$1,0), ""))</f>
        <v/>
      </c>
      <c r="V7" s="3" t="str">
        <f>IF(ISBLANK($C7),"",IF(ISNUMBER(VLOOKUP($C7,'item-wearables'!$A:$AN,V$1,0)), VLOOKUP($C7,'item-wearables'!$A:$AN,V$1,0), ""))</f>
        <v/>
      </c>
      <c r="W7" s="7" t="str">
        <f>IF(ISBLANK($C7),"",IF(ISNUMBER(VLOOKUP($C7,'item-wearables'!$A:$AN,W$1,0)), VLOOKUP($C7,'item-wearables'!$A:$AN,W$1,0), ""))</f>
        <v/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4</v>
      </c>
      <c r="AA7" s="6"/>
      <c r="AB7" s="10" t="s">
        <v>190</v>
      </c>
    </row>
    <row r="8" spans="1:28" x14ac:dyDescent="0.2">
      <c r="A8" s="12" t="s">
        <v>39</v>
      </c>
      <c r="B8" s="6"/>
      <c r="C8" s="5" t="s">
        <v>138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18.076000000000001</v>
      </c>
      <c r="G8" s="7" t="str">
        <f>IF(ISBLANK($C8),"",IF(ISNUMBER(VLOOKUP($C8,'item-wearables'!$A:$AN,G$1,0)), VLOOKUP($C8,'item-wearables'!$A:$AN,G$1,0), ""))</f>
        <v/>
      </c>
      <c r="H8" s="22">
        <f t="shared" si="2"/>
        <v>10</v>
      </c>
      <c r="I8" s="3" t="str">
        <f>IF(ISBLANK($C8),"",IF(ISNUMBER(VLOOKUP($C8,'item-wearables'!$A:$AN,I$1,0)), VLOOKUP($C8,'item-wearables'!$A:$AN,I$1,0), ""))</f>
        <v/>
      </c>
      <c r="J8" s="22">
        <f t="shared" si="3"/>
        <v>11</v>
      </c>
      <c r="K8" s="7" t="str">
        <f>IF(ISBLANK($C8),"",IF(ISNUMBER(VLOOKUP($C8,'item-wearables'!$A:$AN,K$1,0)), VLOOKUP($C8,'item-wearables'!$A:$AN,K$1,0), ""))</f>
        <v/>
      </c>
      <c r="L8" s="22">
        <f t="shared" si="4"/>
        <v>18</v>
      </c>
      <c r="M8" s="3" t="str">
        <f>IF(ISBLANK($C8),"",IF(ISNUMBER(VLOOKUP($C8,'item-wearables'!$A:$AN,M$1,0)), VLOOKUP($C8,'item-wearables'!$A:$AN,M$1,0), ""))</f>
        <v/>
      </c>
      <c r="N8" s="22">
        <f t="shared" si="5"/>
        <v>14</v>
      </c>
      <c r="O8" s="7" t="str">
        <f>IF(ISBLANK($C8),"",IF(ISNUMBER(VLOOKUP($C8,'item-wearables'!$A:$AN,O$1,0)), VLOOKUP($C8,'item-wearables'!$A:$AN,O$1,0), ""))</f>
        <v/>
      </c>
      <c r="P8" s="22">
        <f t="shared" si="0"/>
        <v>9</v>
      </c>
      <c r="Q8" s="14"/>
      <c r="R8" s="3">
        <f>IF(ISBLANK($C8),"",IF(ISNUMBER(VLOOKUP($C8,'item-wearables'!$A:$AN,R$1,0)), VLOOKUP($C8,'item-wearables'!$A:$AN,R$1,0), ""))</f>
        <v>1</v>
      </c>
      <c r="S8" s="7" t="str">
        <f>IF(ISBLANK($C8),"",IF(ISNUMBER(VLOOKUP($C8,'item-wearables'!$A:$AN,S$1,0)), VLOOKUP($C8,'item-wearables'!$A:$AN,S$1,0), ""))</f>
        <v/>
      </c>
      <c r="T8" s="3">
        <f>IF(ISBLANK($C8),"",IF(ISNUMBER(VLOOKUP($C8,'item-wearables'!$A:$AN,T$1,0)), VLOOKUP($C8,'item-wearables'!$A:$AN,T$1,0), ""))</f>
        <v>15</v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30</v>
      </c>
      <c r="AA8" s="6"/>
    </row>
    <row r="9" spans="1:28" x14ac:dyDescent="0.2">
      <c r="A9" s="12" t="s">
        <v>40</v>
      </c>
      <c r="B9" s="6"/>
      <c r="C9" s="12" t="s">
        <v>147</v>
      </c>
      <c r="D9" s="6"/>
      <c r="E9" s="3">
        <f>IF(ISBLANK($C9),"",IF(VLOOKUP($C9,'item-wearables'!$A:$AN,25,0) &gt; 0, VLOOKUP($C9,'item-wearables'!$A:$AN,25,0), ""))</f>
        <v>2</v>
      </c>
      <c r="F9" s="17">
        <f t="shared" si="1"/>
        <v>18.096</v>
      </c>
      <c r="G9" s="7" t="str">
        <f>IF(ISBLANK($C9),"",IF(ISNUMBER(VLOOKUP($C9,'item-wearables'!$A:$AN,G$1,0)), VLOOKUP($C9,'item-wearables'!$A:$AN,G$1,0), ""))</f>
        <v/>
      </c>
      <c r="H9" s="22">
        <f t="shared" si="2"/>
        <v>10</v>
      </c>
      <c r="I9" s="3" t="str">
        <f>IF(ISBLANK($C9),"",IF(ISNUMBER(VLOOKUP($C9,'item-wearables'!$A:$AN,I$1,0)), VLOOKUP($C9,'item-wearables'!$A:$AN,I$1,0), ""))</f>
        <v/>
      </c>
      <c r="J9" s="22">
        <f t="shared" si="3"/>
        <v>11</v>
      </c>
      <c r="K9" s="7" t="str">
        <f>IF(ISBLANK($C9),"",IF(ISNUMBER(VLOOKUP($C9,'item-wearables'!$A:$AN,K$1,0)), VLOOKUP($C9,'item-wearables'!$A:$AN,K$1,0), ""))</f>
        <v/>
      </c>
      <c r="L9" s="22">
        <f t="shared" si="4"/>
        <v>18</v>
      </c>
      <c r="M9" s="3" t="str">
        <f>IF(ISBLANK($C9),"",IF(ISNUMBER(VLOOKUP($C9,'item-wearables'!$A:$AN,M$1,0)), VLOOKUP($C9,'item-wearables'!$A:$AN,M$1,0), ""))</f>
        <v/>
      </c>
      <c r="N9" s="22">
        <f t="shared" si="5"/>
        <v>14</v>
      </c>
      <c r="O9" s="7" t="str">
        <f>IF(ISBLANK($C9),"",IF(ISNUMBER(VLOOKUP($C9,'item-wearables'!$A:$AN,O$1,0)), VLOOKUP($C9,'item-wearables'!$A:$AN,O$1,0), ""))</f>
        <v/>
      </c>
      <c r="P9" s="22">
        <f t="shared" si="0"/>
        <v>9</v>
      </c>
      <c r="Q9" s="14"/>
      <c r="R9" s="3">
        <f>IF(ISBLANK($C9),"",IF(ISNUMBER(VLOOKUP($C9,'item-wearables'!$A:$AN,R$1,0)), VLOOKUP($C9,'item-wearables'!$A:$AN,R$1,0), ""))</f>
        <v>1</v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10</v>
      </c>
      <c r="AA9" s="6"/>
      <c r="AB9" s="10" t="s">
        <v>188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ref="F10:F22" si="6">IF(ISNUMBER(E10),IF(F9&gt;=18.1,IF(F9+1&lt;=18.1+E$26,IF( F9+1&gt;25.1,25.1,F9+1),F9),IF(AND(E10&lt;0,F9&gt;18),F9+(E10/100),IF(F9+E10&lt;=18,F9+E10,IF(AND(F9+(E10/100)&gt;18,F9+(E10/100)&lt;=18.1),F9+(E10/100),18.1)))),F9)</f>
        <v>18.096</v>
      </c>
      <c r="G10" s="7" t="str">
        <f>IF(ISBLANK($C10),"",IF(ISNUMBER(VLOOKUP($C10,'item-wearables'!$A:$AN,G$1,0)), VLOOKUP($C10,'item-wearables'!$A:$AN,G$1,0), ""))</f>
        <v/>
      </c>
      <c r="H10" s="22">
        <f t="shared" ref="H10:H22" si="7">IF(ISNUMBER(G10),IF(H9+G10&lt;=18,H9+G10,IF(AND(H9+1&lt;=18+$E$26,H9+1&lt;=25),H9+1,H9)),H9)</f>
        <v>10</v>
      </c>
      <c r="I10" s="3" t="str">
        <f>IF(ISBLANK($C10),"",IF(ISNUMBER(VLOOKUP($C10,'item-wearables'!$A:$AN,I$1,0)), VLOOKUP($C10,'item-wearables'!$A:$AN,I$1,0), ""))</f>
        <v/>
      </c>
      <c r="J10" s="22">
        <f t="shared" ref="J10:J22" si="8">IF(ISNUMBER(I10),IF(J9+I10&lt;=18,J9+I10,IF(AND(J9+1&lt;=18+$E$26,J9+1&lt;=25),J9+1,J9)),J9)</f>
        <v>11</v>
      </c>
      <c r="K10" s="7" t="str">
        <f>IF(ISBLANK($C10),"",IF(ISNUMBER(VLOOKUP($C10,'item-wearables'!$A:$AN,K$1,0)), VLOOKUP($C10,'item-wearables'!$A:$AN,K$1,0), ""))</f>
        <v/>
      </c>
      <c r="L10" s="22">
        <f t="shared" ref="L10:L22" si="9">IF(ISNUMBER(K10),IF(L9+K10&lt;=18,L9+K10,IF(AND(L9+1&lt;=18+$E$26,L9+1&lt;=25),L9+1,L9)),L9)</f>
        <v>18</v>
      </c>
      <c r="M10" s="3" t="str">
        <f>IF(ISBLANK($C10),"",IF(ISNUMBER(VLOOKUP($C10,'item-wearables'!$A:$AN,M$1,0)), VLOOKUP($C10,'item-wearables'!$A:$AN,M$1,0), ""))</f>
        <v/>
      </c>
      <c r="N10" s="22">
        <f t="shared" ref="N10:N22" si="10">IF(ISNUMBER(M10),IF(N9+M10&lt;=18,N9+M10,IF(AND(N9+1&lt;=18+$E$26,N9+1&lt;=25),N9+1,N9)),N9)</f>
        <v>14</v>
      </c>
      <c r="O10" s="7" t="str">
        <f>IF(ISBLANK($C10),"",IF(ISNUMBER(VLOOKUP($C10,'item-wearables'!$A:$AN,O$1,0)), VLOOKUP($C10,'item-wearables'!$A:$AN,O$1,0), ""))</f>
        <v/>
      </c>
      <c r="P10" s="22">
        <f t="shared" ref="P10:P22" si="11">IF(ISNUMBER(O10),IF(P9+O10&lt;=18,P9+O10,IF(AND(P9+1&lt;=18+$E$26,P9+1&lt;=25),P9+1,P9)),P9)</f>
        <v>9</v>
      </c>
      <c r="Q10" s="14"/>
      <c r="R10" s="3"/>
      <c r="S10" s="7"/>
      <c r="T10" s="3"/>
      <c r="U10" s="7"/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6"/>
        <v>18.096</v>
      </c>
      <c r="G11" s="7" t="str">
        <f>IF(ISBLANK($C11),"",IF(ISNUMBER(VLOOKUP($C11,'item-wearables'!$A:$AN,G$1,0)), VLOOKUP($C11,'item-wearables'!$A:$AN,G$1,0), ""))</f>
        <v/>
      </c>
      <c r="H11" s="22">
        <f t="shared" si="7"/>
        <v>10</v>
      </c>
      <c r="I11" s="3" t="str">
        <f>IF(ISBLANK($C11),"",IF(ISNUMBER(VLOOKUP($C11,'item-wearables'!$A:$AN,I$1,0)), VLOOKUP($C11,'item-wearables'!$A:$AN,I$1,0), ""))</f>
        <v/>
      </c>
      <c r="J11" s="22">
        <f t="shared" si="8"/>
        <v>11</v>
      </c>
      <c r="K11" s="7" t="str">
        <f>IF(ISBLANK($C11),"",IF(ISNUMBER(VLOOKUP($C11,'item-wearables'!$A:$AN,K$1,0)), VLOOKUP($C11,'item-wearables'!$A:$AN,K$1,0), ""))</f>
        <v/>
      </c>
      <c r="L11" s="22">
        <f t="shared" si="9"/>
        <v>18</v>
      </c>
      <c r="M11" s="3" t="str">
        <f>IF(ISBLANK($C11),"",IF(ISNUMBER(VLOOKUP($C11,'item-wearables'!$A:$AN,M$1,0)), VLOOKUP($C11,'item-wearables'!$A:$AN,M$1,0), ""))</f>
        <v/>
      </c>
      <c r="N11" s="22">
        <f t="shared" si="10"/>
        <v>14</v>
      </c>
      <c r="O11" s="7" t="str">
        <f>IF(ISBLANK($C11),"",IF(ISNUMBER(VLOOKUP($C11,'item-wearables'!$A:$AN,O$1,0)), VLOOKUP($C11,'item-wearables'!$A:$AN,O$1,0), ""))</f>
        <v/>
      </c>
      <c r="P11" s="22">
        <f t="shared" si="11"/>
        <v>9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139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6"/>
        <v>18.096</v>
      </c>
      <c r="G12" s="7">
        <f>IF(ISBLANK($C12),"",IF(ISNUMBER(VLOOKUP($C12,'item-wearables'!$A:$AN,G$1,0)), VLOOKUP($C12,'item-wearables'!$A:$AN,G$1,0), ""))</f>
        <v>-3</v>
      </c>
      <c r="H12" s="22">
        <f t="shared" si="7"/>
        <v>7</v>
      </c>
      <c r="I12" s="3" t="str">
        <f>IF(ISBLANK($C12),"",IF(ISNUMBER(VLOOKUP($C12,'item-wearables'!$A:$AN,I$1,0)), VLOOKUP($C12,'item-wearables'!$A:$AN,I$1,0), ""))</f>
        <v/>
      </c>
      <c r="J12" s="22">
        <f t="shared" si="8"/>
        <v>11</v>
      </c>
      <c r="K12" s="7" t="str">
        <f>IF(ISBLANK($C12),"",IF(ISNUMBER(VLOOKUP($C12,'item-wearables'!$A:$AN,K$1,0)), VLOOKUP($C12,'item-wearables'!$A:$AN,K$1,0), ""))</f>
        <v/>
      </c>
      <c r="L12" s="22">
        <f t="shared" si="9"/>
        <v>18</v>
      </c>
      <c r="M12" s="3" t="str">
        <f>IF(ISBLANK($C12),"",IF(ISNUMBER(VLOOKUP($C12,'item-wearables'!$A:$AN,M$1,0)), VLOOKUP($C12,'item-wearables'!$A:$AN,M$1,0), ""))</f>
        <v/>
      </c>
      <c r="N12" s="22">
        <f t="shared" si="10"/>
        <v>14</v>
      </c>
      <c r="O12" s="7" t="str">
        <f>IF(ISBLANK($C12),"",IF(ISNUMBER(VLOOKUP($C12,'item-wearables'!$A:$AN,O$1,0)), VLOOKUP($C12,'item-wearables'!$A:$AN,O$1,0), ""))</f>
        <v/>
      </c>
      <c r="P12" s="22">
        <f t="shared" si="11"/>
        <v>9</v>
      </c>
      <c r="Q12" s="14"/>
      <c r="R12" s="3">
        <f>IF(ISBLANK($C12),"",IF(ISNUMBER(VLOOKUP($C12,'item-wearables'!$A:$AN,R$1,0)), VLOOKUP($C12,'item-wearables'!$A:$AN,R$1,0), ""))</f>
        <v>1</v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 t="str">
        <f>IF(ISBLANK($C12),"",IF(ISNUMBER(VLOOKUP($C12,'item-wearables'!$A:$AN,V$1,0)), VLOOKUP($C12,'item-wearables'!$A:$AN,V$1,0), ""))</f>
        <v/>
      </c>
      <c r="W12" s="7" t="str">
        <f>IF(ISBLANK($C12),"",IF(ISNUMBER(VLOOKUP($C12,'item-wearables'!$A:$AN,W$1,0)), VLOOKUP($C12,'item-wearables'!$A:$AN,W$1,0), ""))</f>
        <v/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14</v>
      </c>
      <c r="AA12" s="6"/>
    </row>
    <row r="13" spans="1:28" x14ac:dyDescent="0.2">
      <c r="A13" s="12" t="s">
        <v>44</v>
      </c>
      <c r="B13" s="6"/>
      <c r="C13" s="12" t="s">
        <v>140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6"/>
        <v>18.096</v>
      </c>
      <c r="G13" s="7" t="str">
        <f>IF(ISBLANK($C13),"",IF(ISNUMBER(VLOOKUP($C13,'item-wearables'!$A:$AN,G$1,0)), VLOOKUP($C13,'item-wearables'!$A:$AN,G$1,0), ""))</f>
        <v/>
      </c>
      <c r="H13" s="22">
        <f t="shared" si="7"/>
        <v>7</v>
      </c>
      <c r="I13" s="3" t="str">
        <f>IF(ISBLANK($C13),"",IF(ISNUMBER(VLOOKUP($C13,'item-wearables'!$A:$AN,I$1,0)), VLOOKUP($C13,'item-wearables'!$A:$AN,I$1,0), ""))</f>
        <v/>
      </c>
      <c r="J13" s="22">
        <f t="shared" si="8"/>
        <v>11</v>
      </c>
      <c r="K13" s="7" t="str">
        <f>IF(ISBLANK($C13),"",IF(ISNUMBER(VLOOKUP($C13,'item-wearables'!$A:$AN,K$1,0)), VLOOKUP($C13,'item-wearables'!$A:$AN,K$1,0), ""))</f>
        <v/>
      </c>
      <c r="L13" s="22">
        <f t="shared" si="9"/>
        <v>18</v>
      </c>
      <c r="M13" s="3" t="str">
        <f>IF(ISBLANK($C13),"",IF(ISNUMBER(VLOOKUP($C13,'item-wearables'!$A:$AN,M$1,0)), VLOOKUP($C13,'item-wearables'!$A:$AN,M$1,0), ""))</f>
        <v/>
      </c>
      <c r="N13" s="22">
        <f t="shared" si="10"/>
        <v>14</v>
      </c>
      <c r="O13" s="7" t="str">
        <f>IF(ISBLANK($C13),"",IF(ISNUMBER(VLOOKUP($C13,'item-wearables'!$A:$AN,O$1,0)), VLOOKUP($C13,'item-wearables'!$A:$AN,O$1,0), ""))</f>
        <v/>
      </c>
      <c r="P13" s="22">
        <f t="shared" si="11"/>
        <v>9</v>
      </c>
      <c r="Q13" s="14"/>
      <c r="R13" s="3">
        <f>IF(ISBLANK($C13),"",IF(ISNUMBER(VLOOKUP($C13,'item-wearables'!$A:$AN,R$1,0)), VLOOKUP($C13,'item-wearables'!$A:$AN,R$1,0), ""))</f>
        <v>1</v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 t="str">
        <f>IF(ISBLANK($C13),"",IF(ISNUMBER(VLOOKUP($C13,'item-wearables'!$A:$AN,W$1,0)), VLOOKUP($C13,'item-wearables'!$A:$AN,W$1,0), ""))</f>
        <v/>
      </c>
      <c r="X13" s="3">
        <f>IF(ISBLANK($C13),"",IF(ISNUMBER(VLOOKUP($C13,'item-wearables'!$A:$AN,X$1,0)), VLOOKUP($C13,'item-wearables'!$A:$AN,X$1,0), ""))</f>
        <v>15</v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5</v>
      </c>
      <c r="AA13" s="6"/>
    </row>
    <row r="14" spans="1:28" x14ac:dyDescent="0.2">
      <c r="A14" s="12" t="s">
        <v>45</v>
      </c>
      <c r="B14" s="6"/>
      <c r="C14" s="12" t="s">
        <v>116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6"/>
        <v>18.096</v>
      </c>
      <c r="G14" s="7" t="str">
        <f>IF(ISBLANK($C14),"",IF(ISNUMBER(VLOOKUP($C14,'item-wearables'!$A:$AN,G$1,0)), VLOOKUP($C14,'item-wearables'!$A:$AN,G$1,0), ""))</f>
        <v/>
      </c>
      <c r="H14" s="22">
        <f t="shared" si="7"/>
        <v>7</v>
      </c>
      <c r="I14" s="3" t="str">
        <f>IF(ISBLANK($C14),"",IF(ISNUMBER(VLOOKUP($C14,'item-wearables'!$A:$AN,I$1,0)), VLOOKUP($C14,'item-wearables'!$A:$AN,I$1,0), ""))</f>
        <v/>
      </c>
      <c r="J14" s="22">
        <f t="shared" si="8"/>
        <v>11</v>
      </c>
      <c r="K14" s="7">
        <f>IF(ISBLANK($C14),"",IF(ISNUMBER(VLOOKUP($C14,'item-wearables'!$A:$AN,K$1,0)), VLOOKUP($C14,'item-wearables'!$A:$AN,K$1,0), ""))</f>
        <v>-1</v>
      </c>
      <c r="L14" s="22">
        <f t="shared" si="9"/>
        <v>17</v>
      </c>
      <c r="M14" s="3" t="str">
        <f>IF(ISBLANK($C14),"",IF(ISNUMBER(VLOOKUP($C14,'item-wearables'!$A:$AN,M$1,0)), VLOOKUP($C14,'item-wearables'!$A:$AN,M$1,0), ""))</f>
        <v/>
      </c>
      <c r="N14" s="22">
        <f t="shared" si="10"/>
        <v>14</v>
      </c>
      <c r="O14" s="7" t="str">
        <f>IF(ISBLANK($C14),"",IF(ISNUMBER(VLOOKUP($C14,'item-wearables'!$A:$AN,O$1,0)), VLOOKUP($C14,'item-wearables'!$A:$AN,O$1,0), ""))</f>
        <v/>
      </c>
      <c r="P14" s="22">
        <f t="shared" si="11"/>
        <v>9</v>
      </c>
      <c r="Q14" s="14"/>
      <c r="R14" s="3">
        <f>IF(ISBLANK($C14),"",IF(ISNUMBER(VLOOKUP($C14,'item-wearables'!$A:$AN,R$1,0)), VLOOKUP($C14,'item-wearables'!$A:$AN,R$1,0), ""))</f>
        <v>2</v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 t="str">
        <f>IF(ISBLANK($C14),"",IF(ISNUMBER(VLOOKUP($C14,'item-wearables'!$A:$AN,V$1,0)), VLOOKUP($C14,'item-wearables'!$A:$AN,V$1,0), ""))</f>
        <v/>
      </c>
      <c r="W14" s="7" t="str">
        <f>IF(ISBLANK($C14),"",IF(ISNUMBER(VLOOKUP($C14,'item-wearables'!$A:$AN,W$1,0)), VLOOKUP($C14,'item-wearables'!$A:$AN,W$1,0), ""))</f>
        <v/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195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6"/>
        <v>18.096</v>
      </c>
      <c r="G15" s="7" t="str">
        <f>IF(ISBLANK($C15),"",IF(ISNUMBER(VLOOKUP($C15,'item-wearables'!$A:$AN,G$1,0)), VLOOKUP($C15,'item-wearables'!$A:$AN,G$1,0), ""))</f>
        <v/>
      </c>
      <c r="H15" s="22">
        <f t="shared" si="7"/>
        <v>7</v>
      </c>
      <c r="I15" s="3" t="str">
        <f>IF(ISBLANK($C15),"",IF(ISNUMBER(VLOOKUP($C15,'item-wearables'!$A:$AN,I$1,0)), VLOOKUP($C15,'item-wearables'!$A:$AN,I$1,0), ""))</f>
        <v/>
      </c>
      <c r="J15" s="22">
        <f t="shared" si="8"/>
        <v>11</v>
      </c>
      <c r="K15" s="7">
        <f>IF(ISBLANK($C15),"",IF(ISNUMBER(VLOOKUP($C15,'item-wearables'!$A:$AN,K$1,0)), VLOOKUP($C15,'item-wearables'!$A:$AN,K$1,0), ""))</f>
        <v>1</v>
      </c>
      <c r="L15" s="22">
        <f t="shared" si="9"/>
        <v>18</v>
      </c>
      <c r="M15" s="3" t="str">
        <f>IF(ISBLANK($C15),"",IF(ISNUMBER(VLOOKUP($C15,'item-wearables'!$A:$AN,M$1,0)), VLOOKUP($C15,'item-wearables'!$A:$AN,M$1,0), ""))</f>
        <v/>
      </c>
      <c r="N15" s="22">
        <f t="shared" si="10"/>
        <v>14</v>
      </c>
      <c r="O15" s="7" t="str">
        <f>IF(ISBLANK($C15),"",IF(ISNUMBER(VLOOKUP($C15,'item-wearables'!$A:$AN,O$1,0)), VLOOKUP($C15,'item-wearables'!$A:$AN,O$1,0), ""))</f>
        <v/>
      </c>
      <c r="P15" s="22">
        <f t="shared" si="11"/>
        <v>9</v>
      </c>
      <c r="Q15" s="14"/>
      <c r="R15" s="3">
        <f>IF(ISBLANK($C15),"",IF(ISNUMBER(VLOOKUP($C15,'item-wearables'!$A:$AN,R$1,0)), VLOOKUP($C15,'item-wearables'!$A:$AN,R$1,0), ""))</f>
        <v>1</v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 t="str">
        <f>IF(ISBLANK($C15),"",IF(ISNUMBER(VLOOKUP($C15,'item-wearables'!$A:$AN,W$1,0)), VLOOKUP($C15,'item-wearables'!$A:$AN,W$1,0), ""))</f>
        <v/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9</v>
      </c>
      <c r="AA15" s="6"/>
    </row>
    <row r="16" spans="1:28" x14ac:dyDescent="0.2">
      <c r="A16" s="12" t="s">
        <v>47</v>
      </c>
      <c r="B16" s="6"/>
      <c r="C16" s="12" t="s">
        <v>142</v>
      </c>
      <c r="D16" s="6"/>
      <c r="E16" s="3">
        <f>IF(ISBLANK($C16),"",IF(VLOOKUP($C16,'item-wearables'!$A:$AN,25,0) &gt; 0, VLOOKUP($C16,'item-wearables'!$A:$AN,25,0), ""))</f>
        <v>1</v>
      </c>
      <c r="F16" s="17">
        <f t="shared" si="6"/>
        <v>18.100000000000001</v>
      </c>
      <c r="G16" s="7" t="str">
        <f>IF(ISBLANK($C16),"",IF(ISNUMBER(VLOOKUP($C16,'item-wearables'!$A:$AN,G$1,0)), VLOOKUP($C16,'item-wearables'!$A:$AN,G$1,0), ""))</f>
        <v/>
      </c>
      <c r="H16" s="22">
        <f t="shared" si="7"/>
        <v>7</v>
      </c>
      <c r="I16" s="3" t="str">
        <f>IF(ISBLANK($C16),"",IF(ISNUMBER(VLOOKUP($C16,'item-wearables'!$A:$AN,I$1,0)), VLOOKUP($C16,'item-wearables'!$A:$AN,I$1,0), ""))</f>
        <v/>
      </c>
      <c r="J16" s="22">
        <f t="shared" si="8"/>
        <v>11</v>
      </c>
      <c r="K16" s="7" t="str">
        <f>IF(ISBLANK($C16),"",IF(ISNUMBER(VLOOKUP($C16,'item-wearables'!$A:$AN,K$1,0)), VLOOKUP($C16,'item-wearables'!$A:$AN,K$1,0), ""))</f>
        <v/>
      </c>
      <c r="L16" s="22">
        <f t="shared" si="9"/>
        <v>18</v>
      </c>
      <c r="M16" s="3" t="str">
        <f>IF(ISBLANK($C16),"",IF(ISNUMBER(VLOOKUP($C16,'item-wearables'!$A:$AN,M$1,0)), VLOOKUP($C16,'item-wearables'!$A:$AN,M$1,0), ""))</f>
        <v/>
      </c>
      <c r="N16" s="22">
        <f t="shared" si="10"/>
        <v>14</v>
      </c>
      <c r="O16" s="7" t="str">
        <f>IF(ISBLANK($C16),"",IF(ISNUMBER(VLOOKUP($C16,'item-wearables'!$A:$AN,O$1,0)), VLOOKUP($C16,'item-wearables'!$A:$AN,O$1,0), ""))</f>
        <v/>
      </c>
      <c r="P16" s="22">
        <f t="shared" si="11"/>
        <v>9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8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6"/>
        <v>18.100000000000001</v>
      </c>
      <c r="G17" s="7" t="str">
        <f>IF(ISBLANK($C17),"",IF(ISNUMBER(VLOOKUP($C17,'item-wearables'!$A:$AN,G$1,0)), VLOOKUP($C17,'item-wearables'!$A:$AN,G$1,0), ""))</f>
        <v/>
      </c>
      <c r="H17" s="22">
        <f t="shared" si="7"/>
        <v>7</v>
      </c>
      <c r="I17" s="3" t="str">
        <f>IF(ISBLANK($C17),"",IF(ISNUMBER(VLOOKUP($C17,'item-wearables'!$A:$AN,I$1,0)), VLOOKUP($C17,'item-wearables'!$A:$AN,I$1,0), ""))</f>
        <v/>
      </c>
      <c r="J17" s="22">
        <f t="shared" si="8"/>
        <v>11</v>
      </c>
      <c r="K17" s="7" t="str">
        <f>IF(ISBLANK($C17),"",IF(ISNUMBER(VLOOKUP($C17,'item-wearables'!$A:$AN,K$1,0)), VLOOKUP($C17,'item-wearables'!$A:$AN,K$1,0), ""))</f>
        <v/>
      </c>
      <c r="L17" s="22">
        <f t="shared" si="9"/>
        <v>18</v>
      </c>
      <c r="M17" s="3" t="str">
        <f>IF(ISBLANK($C17),"",IF(ISNUMBER(VLOOKUP($C17,'item-wearables'!$A:$AN,M$1,0)), VLOOKUP($C17,'item-wearables'!$A:$AN,M$1,0), ""))</f>
        <v/>
      </c>
      <c r="N17" s="22">
        <f t="shared" si="10"/>
        <v>14</v>
      </c>
      <c r="O17" s="7" t="str">
        <f>IF(ISBLANK($C17),"",IF(ISNUMBER(VLOOKUP($C17,'item-wearables'!$A:$AN,O$1,0)), VLOOKUP($C17,'item-wearables'!$A:$AN,O$1,0), ""))</f>
        <v/>
      </c>
      <c r="P17" s="22">
        <f t="shared" si="11"/>
        <v>9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196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6"/>
        <v>19.100000000000001</v>
      </c>
      <c r="G18" s="7" t="str">
        <f>IF(ISBLANK($C18),"",IF(ISNUMBER(VLOOKUP($C18,'item-wearables'!$A:$AN,G$1,0)), VLOOKUP($C18,'item-wearables'!$A:$AN,G$1,0), ""))</f>
        <v/>
      </c>
      <c r="H18" s="22">
        <f t="shared" si="7"/>
        <v>7</v>
      </c>
      <c r="I18" s="3" t="str">
        <f>IF(ISBLANK($C18),"",IF(ISNUMBER(VLOOKUP($C18,'item-wearables'!$A:$AN,I$1,0)), VLOOKUP($C18,'item-wearables'!$A:$AN,I$1,0), ""))</f>
        <v/>
      </c>
      <c r="J18" s="22">
        <f t="shared" si="8"/>
        <v>11</v>
      </c>
      <c r="K18" s="7">
        <f>IF(ISBLANK($C18),"",IF(ISNUMBER(VLOOKUP($C18,'item-wearables'!$A:$AN,K$1,0)), VLOOKUP($C18,'item-wearables'!$A:$AN,K$1,0), ""))</f>
        <v>1</v>
      </c>
      <c r="L18" s="22">
        <f t="shared" si="9"/>
        <v>19</v>
      </c>
      <c r="M18" s="3" t="str">
        <f>IF(ISBLANK($C18),"",IF(ISNUMBER(VLOOKUP($C18,'item-wearables'!$A:$AN,M$1,0)), VLOOKUP($C18,'item-wearables'!$A:$AN,M$1,0), ""))</f>
        <v/>
      </c>
      <c r="N18" s="22">
        <f t="shared" si="10"/>
        <v>14</v>
      </c>
      <c r="O18" s="7" t="str">
        <f>IF(ISBLANK($C18),"",IF(ISNUMBER(VLOOKUP($C18,'item-wearables'!$A:$AN,O$1,0)), VLOOKUP($C18,'item-wearables'!$A:$AN,O$1,0), ""))</f>
        <v/>
      </c>
      <c r="P18" s="22">
        <f t="shared" si="11"/>
        <v>9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  <c r="AB18" s="12"/>
    </row>
    <row r="19" spans="1:28" x14ac:dyDescent="0.2">
      <c r="A19" s="12" t="s">
        <v>50</v>
      </c>
      <c r="B19" s="6"/>
      <c r="C19" s="12" t="s">
        <v>69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6"/>
        <v>19.100000000000001</v>
      </c>
      <c r="G19" s="7" t="str">
        <f>IF(ISBLANK($C19),"",IF(ISNUMBER(VLOOKUP($C19,'item-wearables'!$A:$AN,G$1,0)), VLOOKUP($C19,'item-wearables'!$A:$AN,G$1,0), ""))</f>
        <v/>
      </c>
      <c r="H19" s="22">
        <f t="shared" si="7"/>
        <v>7</v>
      </c>
      <c r="I19" s="3" t="str">
        <f>IF(ISBLANK($C19),"",IF(ISNUMBER(VLOOKUP($C19,'item-wearables'!$A:$AN,I$1,0)), VLOOKUP($C19,'item-wearables'!$A:$AN,I$1,0), ""))</f>
        <v/>
      </c>
      <c r="J19" s="22">
        <f t="shared" si="8"/>
        <v>11</v>
      </c>
      <c r="K19" s="7" t="str">
        <f>IF(ISBLANK($C19),"",IF(ISNUMBER(VLOOKUP($C19,'item-wearables'!$A:$AN,K$1,0)), VLOOKUP($C19,'item-wearables'!$A:$AN,K$1,0), ""))</f>
        <v/>
      </c>
      <c r="L19" s="22">
        <f t="shared" si="9"/>
        <v>19</v>
      </c>
      <c r="M19" s="3" t="str">
        <f>IF(ISBLANK($C19),"",IF(ISNUMBER(VLOOKUP($C19,'item-wearables'!$A:$AN,M$1,0)), VLOOKUP($C19,'item-wearables'!$A:$AN,M$1,0), ""))</f>
        <v/>
      </c>
      <c r="N19" s="22">
        <f t="shared" si="10"/>
        <v>14</v>
      </c>
      <c r="O19" s="7" t="str">
        <f>IF(ISBLANK($C19),"",IF(ISNUMBER(VLOOKUP($C19,'item-wearables'!$A:$AN,O$1,0)), VLOOKUP($C19,'item-wearables'!$A:$AN,O$1,0), ""))</f>
        <v/>
      </c>
      <c r="P19" s="22">
        <f t="shared" si="11"/>
        <v>9</v>
      </c>
      <c r="Q19" s="14"/>
      <c r="R19" s="3">
        <f>IF(ISBLANK($C19),"",IF(ISNUMBER(VLOOKUP($C19,'item-wearables'!$A:$AN,R$1,0)), VLOOKUP($C19,'item-wearables'!$A:$AN,R$1,0), ""))</f>
        <v>3</v>
      </c>
      <c r="S19" s="7" t="str">
        <f>IF(ISBLANK($C19),"",IF(ISNUMBER(VLOOKUP($C19,'item-wearables'!$A:$AN,S$1,0)), VLOOKUP($C19,'item-wearables'!$A:$AN,S$1,0), ""))</f>
        <v/>
      </c>
      <c r="T19" s="3">
        <f>IF(ISBLANK($C19),"",IF(ISNUMBER(VLOOKUP($C19,'item-wearables'!$A:$AN,T$1,0)), VLOOKUP($C19,'item-wearables'!$A:$AN,T$1,0), ""))</f>
        <v>-4</v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 t="str">
        <f>IF(ISBLANK($C19),"",IF(ISNUMBER(VLOOKUP($C19,'item-wearables'!$A:$AN,W$1,0)), VLOOKUP($C19,'item-wearables'!$A:$AN,W$1,0), ""))</f>
        <v/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69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6"/>
        <v>19.100000000000001</v>
      </c>
      <c r="G20" s="7" t="str">
        <f>IF(ISBLANK($C20),"",IF(ISNUMBER(VLOOKUP($C20,'item-wearables'!$A:$AN,G$1,0)), VLOOKUP($C20,'item-wearables'!$A:$AN,G$1,0), ""))</f>
        <v/>
      </c>
      <c r="H20" s="22">
        <f t="shared" si="7"/>
        <v>7</v>
      </c>
      <c r="I20" s="3" t="str">
        <f>IF(ISBLANK($C20),"",IF(ISNUMBER(VLOOKUP($C20,'item-wearables'!$A:$AN,I$1,0)), VLOOKUP($C20,'item-wearables'!$A:$AN,I$1,0), ""))</f>
        <v/>
      </c>
      <c r="J20" s="22">
        <f t="shared" si="8"/>
        <v>11</v>
      </c>
      <c r="K20" s="7" t="str">
        <f>IF(ISBLANK($C20),"",IF(ISNUMBER(VLOOKUP($C20,'item-wearables'!$A:$AN,K$1,0)), VLOOKUP($C20,'item-wearables'!$A:$AN,K$1,0), ""))</f>
        <v/>
      </c>
      <c r="L20" s="22">
        <f t="shared" si="9"/>
        <v>19</v>
      </c>
      <c r="M20" s="3" t="str">
        <f>IF(ISBLANK($C20),"",IF(ISNUMBER(VLOOKUP($C20,'item-wearables'!$A:$AN,M$1,0)), VLOOKUP($C20,'item-wearables'!$A:$AN,M$1,0), ""))</f>
        <v/>
      </c>
      <c r="N20" s="22">
        <f t="shared" si="10"/>
        <v>14</v>
      </c>
      <c r="O20" s="7" t="str">
        <f>IF(ISBLANK($C20),"",IF(ISNUMBER(VLOOKUP($C20,'item-wearables'!$A:$AN,O$1,0)), VLOOKUP($C20,'item-wearables'!$A:$AN,O$1,0), ""))</f>
        <v/>
      </c>
      <c r="P20" s="22">
        <f t="shared" si="11"/>
        <v>9</v>
      </c>
      <c r="Q20" s="14"/>
      <c r="R20" s="3">
        <f>IF(ISBLANK($C20),"",IF(ISNUMBER(VLOOKUP($C20,'item-wearables'!$A:$AN,R$1,0)), VLOOKUP($C20,'item-wearables'!$A:$AN,R$1,0), ""))</f>
        <v>3</v>
      </c>
      <c r="S20" s="7" t="str">
        <f>IF(ISBLANK($C20),"",IF(ISNUMBER(VLOOKUP($C20,'item-wearables'!$A:$AN,S$1,0)), VLOOKUP($C20,'item-wearables'!$A:$AN,S$1,0), ""))</f>
        <v/>
      </c>
      <c r="T20" s="3">
        <f>IF(ISBLANK($C20),"",IF(ISNUMBER(VLOOKUP($C20,'item-wearables'!$A:$AN,T$1,0)), VLOOKUP($C20,'item-wearables'!$A:$AN,T$1,0), ""))</f>
        <v>-4</v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 t="str">
        <f>IF(ISBLANK($C20),"",IF(ISNUMBER(VLOOKUP($C20,'item-wearables'!$A:$AN,W$1,0)), VLOOKUP($C20,'item-wearables'!$A:$AN,W$1,0), ""))</f>
        <v/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146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6"/>
        <v>19.100000000000001</v>
      </c>
      <c r="G21" s="7" t="str">
        <f>IF(ISBLANK($C21),"",IF(ISNUMBER(VLOOKUP($C21,'item-wearables'!$A:$AN,G$1,0)), VLOOKUP($C21,'item-wearables'!$A:$AN,G$1,0), ""))</f>
        <v/>
      </c>
      <c r="H21" s="22">
        <f t="shared" si="7"/>
        <v>7</v>
      </c>
      <c r="I21" s="3" t="str">
        <f>IF(ISBLANK($C21),"",IF(ISNUMBER(VLOOKUP($C21,'item-wearables'!$A:$AN,I$1,0)), VLOOKUP($C21,'item-wearables'!$A:$AN,I$1,0), ""))</f>
        <v/>
      </c>
      <c r="J21" s="22">
        <f t="shared" si="8"/>
        <v>11</v>
      </c>
      <c r="K21" s="7" t="str">
        <f>IF(ISBLANK($C21),"",IF(ISNUMBER(VLOOKUP($C21,'item-wearables'!$A:$AN,K$1,0)), VLOOKUP($C21,'item-wearables'!$A:$AN,K$1,0), ""))</f>
        <v/>
      </c>
      <c r="L21" s="22">
        <f t="shared" si="9"/>
        <v>19</v>
      </c>
      <c r="M21" s="3" t="str">
        <f>IF(ISBLANK($C21),"",IF(ISNUMBER(VLOOKUP($C21,'item-wearables'!$A:$AN,M$1,0)), VLOOKUP($C21,'item-wearables'!$A:$AN,M$1,0), ""))</f>
        <v/>
      </c>
      <c r="N21" s="22">
        <f t="shared" si="10"/>
        <v>14</v>
      </c>
      <c r="O21" s="7" t="str">
        <f>IF(ISBLANK($C21),"",IF(ISNUMBER(VLOOKUP($C21,'item-wearables'!$A:$AN,O$1,0)), VLOOKUP($C21,'item-wearables'!$A:$AN,O$1,0), ""))</f>
        <v/>
      </c>
      <c r="P21" s="22">
        <f t="shared" si="11"/>
        <v>9</v>
      </c>
      <c r="Q21" s="14"/>
      <c r="R21" s="3">
        <f>IF(ISBLANK($C21),"",IF(ISNUMBER(VLOOKUP($C21,'item-wearables'!$A:$AN,R$1,0)), VLOOKUP($C21,'item-wearables'!$A:$AN,R$1,0), ""))</f>
        <v>2</v>
      </c>
      <c r="S21" s="7">
        <f>IF(ISBLANK($C21),"",IF(ISNUMBER(VLOOKUP($C21,'item-wearables'!$A:$AN,S$1,0)), VLOOKUP($C21,'item-wearables'!$A:$AN,S$1,0), ""))</f>
        <v>2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145</v>
      </c>
      <c r="D22" s="6"/>
      <c r="E22" s="3">
        <f>IF(ISBLANK($C22),"",IF(VLOOKUP($C22,'item-wearables'!$A:$AN,25,0) &gt; 0, VLOOKUP($C22,'item-wearables'!$A:$AN,25,0), ""))</f>
        <v>2</v>
      </c>
      <c r="F22" s="17">
        <f t="shared" si="6"/>
        <v>19.100000000000001</v>
      </c>
      <c r="G22" s="7" t="str">
        <f>IF(ISBLANK($C22),"",IF(ISNUMBER(VLOOKUP($C22,'item-wearables'!$A:$AN,G$1,0)), VLOOKUP($C22,'item-wearables'!$A:$AN,G$1,0), ""))</f>
        <v/>
      </c>
      <c r="H22" s="22">
        <f t="shared" si="7"/>
        <v>7</v>
      </c>
      <c r="I22" s="3" t="str">
        <f>IF(ISBLANK($C22),"",IF(ISNUMBER(VLOOKUP($C22,'item-wearables'!$A:$AN,I$1,0)), VLOOKUP($C22,'item-wearables'!$A:$AN,I$1,0), ""))</f>
        <v/>
      </c>
      <c r="J22" s="22">
        <f t="shared" si="8"/>
        <v>11</v>
      </c>
      <c r="K22" s="7" t="str">
        <f>IF(ISBLANK($C22),"",IF(ISNUMBER(VLOOKUP($C22,'item-wearables'!$A:$AN,K$1,0)), VLOOKUP($C22,'item-wearables'!$A:$AN,K$1,0), ""))</f>
        <v/>
      </c>
      <c r="L22" s="22">
        <f t="shared" si="9"/>
        <v>19</v>
      </c>
      <c r="M22" s="3" t="str">
        <f>IF(ISBLANK($C22),"",IF(ISNUMBER(VLOOKUP($C22,'item-wearables'!$A:$AN,M$1,0)), VLOOKUP($C22,'item-wearables'!$A:$AN,M$1,0), ""))</f>
        <v/>
      </c>
      <c r="N22" s="22">
        <f t="shared" si="10"/>
        <v>14</v>
      </c>
      <c r="O22" s="7" t="str">
        <f>IF(ISBLANK($C22),"",IF(ISNUMBER(VLOOKUP($C22,'item-wearables'!$A:$AN,O$1,0)), VLOOKUP($C22,'item-wearables'!$A:$AN,O$1,0), ""))</f>
        <v/>
      </c>
      <c r="P22" s="22">
        <f t="shared" si="11"/>
        <v>9</v>
      </c>
      <c r="Q22" s="14"/>
      <c r="R22" s="3">
        <f>IF(ISBLANK($C22),"",IF(ISNUMBER(VLOOKUP($C22,'item-wearables'!$A:$AN,R$1,0)), VLOOKUP($C22,'item-wearables'!$A:$AN,R$1,0), ""))</f>
        <v>3</v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 t="str">
        <f>IF(ISBLANK($C22),"",IF(ISNUMBER(VLOOKUP($C22,'item-wearables'!$A:$AN,W$1,0)), VLOOKUP($C22,'item-wearables'!$A:$AN,W$1,0), ""))</f>
        <v/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19.100000000000001</v>
      </c>
      <c r="F24" s="18"/>
      <c r="G24" s="21">
        <f>H22</f>
        <v>7</v>
      </c>
      <c r="H24" s="23"/>
      <c r="I24" s="21">
        <f>J22</f>
        <v>11</v>
      </c>
      <c r="J24" s="23"/>
      <c r="K24" s="21">
        <f>L22</f>
        <v>19</v>
      </c>
      <c r="L24" s="23"/>
      <c r="M24" s="21">
        <f>N22</f>
        <v>14</v>
      </c>
      <c r="N24" s="23"/>
      <c r="O24" s="21">
        <f>P22</f>
        <v>9</v>
      </c>
      <c r="P24" s="23"/>
      <c r="Q24" s="8"/>
      <c r="R24" s="8">
        <f t="shared" ref="R24:Z24" si="12">SUM(R3:R22)</f>
        <v>26</v>
      </c>
      <c r="S24" s="8">
        <f t="shared" si="12"/>
        <v>7</v>
      </c>
      <c r="T24" s="8">
        <f t="shared" si="12"/>
        <v>17</v>
      </c>
      <c r="U24" s="8">
        <f t="shared" si="12"/>
        <v>0</v>
      </c>
      <c r="V24" s="8">
        <f t="shared" si="12"/>
        <v>0</v>
      </c>
      <c r="W24" s="8">
        <f t="shared" si="12"/>
        <v>0</v>
      </c>
      <c r="X24" s="8">
        <f t="shared" si="12"/>
        <v>15</v>
      </c>
      <c r="Y24" s="8">
        <f t="shared" si="12"/>
        <v>0</v>
      </c>
      <c r="Z24" s="8">
        <f t="shared" si="12"/>
        <v>102</v>
      </c>
      <c r="AA24" s="4"/>
      <c r="AB24" s="26"/>
    </row>
    <row r="25" spans="1:28" s="15" customFormat="1" x14ac:dyDescent="0.2">
      <c r="A25" s="11"/>
      <c r="B25" s="4"/>
      <c r="C25" s="11" t="s">
        <v>169</v>
      </c>
      <c r="D25" s="4"/>
      <c r="E25" s="16">
        <v>18.076000000000001</v>
      </c>
      <c r="F25" s="18"/>
      <c r="G25" s="8">
        <v>10</v>
      </c>
      <c r="H25" s="23"/>
      <c r="I25" s="8">
        <v>11</v>
      </c>
      <c r="J25" s="23"/>
      <c r="K25" s="8">
        <v>18</v>
      </c>
      <c r="L25" s="23"/>
      <c r="M25" s="8">
        <v>14</v>
      </c>
      <c r="N25" s="23"/>
      <c r="O25" s="8">
        <v>9</v>
      </c>
      <c r="P25" s="19"/>
      <c r="Q25" s="8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5AD6-07E3-1A4F-98DE-93D6B3C7EC65}">
  <dimension ref="A1:AB32"/>
  <sheetViews>
    <sheetView topLeftCell="A2" workbookViewId="0">
      <selection activeCell="D32" sqref="D32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5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14</v>
      </c>
      <c r="G2" s="8" t="s">
        <v>20</v>
      </c>
      <c r="H2" s="21">
        <f>G25</f>
        <v>15</v>
      </c>
      <c r="I2" s="8" t="s">
        <v>21</v>
      </c>
      <c r="J2" s="21">
        <f>I25</f>
        <v>16</v>
      </c>
      <c r="K2" s="8" t="s">
        <v>22</v>
      </c>
      <c r="L2" s="21">
        <f>K25</f>
        <v>14</v>
      </c>
      <c r="M2" s="8" t="s">
        <v>23</v>
      </c>
      <c r="N2" s="21">
        <f>M25</f>
        <v>11</v>
      </c>
      <c r="O2" s="8" t="s">
        <v>24</v>
      </c>
      <c r="P2" s="23">
        <f>O25</f>
        <v>13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102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14</v>
      </c>
      <c r="G3" s="7" t="str">
        <f>IF(ISBLANK($C3),"",IF(ISNUMBER(VLOOKUP($C3,'item-wearables'!$A:$AN,G$1,0)), VLOOKUP($C3,'item-wearables'!$A:$AN,G$1,0), ""))</f>
        <v/>
      </c>
      <c r="H3" s="22">
        <f t="shared" ref="H3:P22" si="0">IF(ISNUMBER(G3),IF(H2+G3&lt;=18,H2+G3,IF(AND(H2+1&lt;=18+$E$26,H2+1&lt;=25),H2+1,H2)),H2)</f>
        <v>15</v>
      </c>
      <c r="I3" s="3" t="str">
        <f>IF(ISBLANK($C3),"",IF(ISNUMBER(VLOOKUP($C3,'item-wearables'!$A:$AN,I$1,0)), VLOOKUP($C3,'item-wearables'!$A:$AN,I$1,0), ""))</f>
        <v/>
      </c>
      <c r="J3" s="22">
        <f t="shared" si="0"/>
        <v>16</v>
      </c>
      <c r="K3" s="7" t="str">
        <f>IF(ISBLANK($C3),"",IF(ISNUMBER(VLOOKUP($C3,'item-wearables'!$A:$AN,K$1,0)), VLOOKUP($C3,'item-wearables'!$A:$AN,K$1,0), ""))</f>
        <v/>
      </c>
      <c r="L3" s="22">
        <f t="shared" si="0"/>
        <v>14</v>
      </c>
      <c r="M3" s="3" t="str">
        <f>IF(ISBLANK($C3),"",IF(ISNUMBER(VLOOKUP($C3,'item-wearables'!$A:$AN,M$1,0)), VLOOKUP($C3,'item-wearables'!$A:$AN,M$1,0), ""))</f>
        <v/>
      </c>
      <c r="N3" s="22">
        <f t="shared" si="0"/>
        <v>11</v>
      </c>
      <c r="O3" s="7" t="str">
        <f>IF(ISBLANK($C3),"",IF(ISNUMBER(VLOOKUP($C3,'item-wearables'!$A:$AN,O$1,0)), VLOOKUP($C3,'item-wearables'!$A:$AN,O$1,0), ""))</f>
        <v/>
      </c>
      <c r="P3" s="22">
        <f t="shared" si="0"/>
        <v>13</v>
      </c>
      <c r="Q3" s="14"/>
      <c r="R3" s="3" t="str">
        <f>IF(ISBLANK($C3),"",IF(ISNUMBER(VLOOKUP($C3,'item-wearables'!$A:$AN,R$1,0)), VLOOKUP($C3,'item-wearables'!$A:$AN,R$1,0), ""))</f>
        <v/>
      </c>
      <c r="S3" s="7" t="str">
        <f>IF(ISBLANK($C3),"",IF(ISNUMBER(VLOOKUP($C3,'item-wearables'!$A:$AN,S$1,0)), VLOOKUP($C3,'item-wearables'!$A:$AN,S$1,0), ""))</f>
        <v/>
      </c>
      <c r="T3" s="3" t="str">
        <f>IF(ISBLANK($C3),"",IF(ISNUMBER(VLOOKUP($C3,'item-wearables'!$A:$AN,T$1,0)), VLOOKUP($C3,'item-wearables'!$A:$AN,T$1,0), ""))</f>
        <v/>
      </c>
      <c r="U3" s="7">
        <f>IF(ISBLANK($C3),"",IF(ISNUMBER(VLOOKUP($C3,'item-wearables'!$A:$AN,U$1,0)), VLOOKUP($C3,'item-wearables'!$A:$AN,U$1,0), ""))</f>
        <v>5</v>
      </c>
      <c r="V3" s="3" t="str">
        <f>IF(ISBLANK($C3),"",IF(ISNUMBER(VLOOKUP($C3,'item-wearables'!$A:$AN,V$1,0)), VLOOKUP($C3,'item-wearables'!$A:$AN,V$1,0), ""))</f>
        <v/>
      </c>
      <c r="W3" s="7">
        <f>IF(ISBLANK($C3),"",IF(ISNUMBER(VLOOKUP($C3,'item-wearables'!$A:$AN,W$1,0)), VLOOKUP($C3,'item-wearables'!$A:$AN,W$1,0), ""))</f>
        <v>8</v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104</v>
      </c>
      <c r="D4" s="6"/>
      <c r="E4" s="3" t="str">
        <f>IF(ISBLANK($C4),"",IF(VLOOKUP($C4,'item-wearables'!$A:$AN,25,0) &gt; 0, VLOOKUP($C4,'item-wearables'!$A:$AN,25,0), ""))</f>
        <v/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14</v>
      </c>
      <c r="G4" s="7" t="str">
        <f>IF(ISBLANK($C4),"",IF(ISNUMBER(VLOOKUP($C4,'item-wearables'!$A:$AN,G$1,0)), VLOOKUP($C4,'item-wearables'!$A:$AN,G$1,0), ""))</f>
        <v/>
      </c>
      <c r="H4" s="22">
        <f t="shared" si="0"/>
        <v>15</v>
      </c>
      <c r="I4" s="3" t="str">
        <f>IF(ISBLANK($C4),"",IF(ISNUMBER(VLOOKUP($C4,'item-wearables'!$A:$AN,I$1,0)), VLOOKUP($C4,'item-wearables'!$A:$AN,I$1,0), ""))</f>
        <v/>
      </c>
      <c r="J4" s="22">
        <f t="shared" si="0"/>
        <v>16</v>
      </c>
      <c r="K4" s="7" t="str">
        <f>IF(ISBLANK($C4),"",IF(ISNUMBER(VLOOKUP($C4,'item-wearables'!$A:$AN,K$1,0)), VLOOKUP($C4,'item-wearables'!$A:$AN,K$1,0), ""))</f>
        <v/>
      </c>
      <c r="L4" s="22">
        <f t="shared" si="0"/>
        <v>14</v>
      </c>
      <c r="M4" s="3" t="str">
        <f>IF(ISBLANK($C4),"",IF(ISNUMBER(VLOOKUP($C4,'item-wearables'!$A:$AN,M$1,0)), VLOOKUP($C4,'item-wearables'!$A:$AN,M$1,0), ""))</f>
        <v/>
      </c>
      <c r="N4" s="22">
        <f t="shared" si="0"/>
        <v>11</v>
      </c>
      <c r="O4" s="7" t="str">
        <f>IF(ISBLANK($C4),"",IF(ISNUMBER(VLOOKUP($C4,'item-wearables'!$A:$AN,O$1,0)), VLOOKUP($C4,'item-wearables'!$A:$AN,O$1,0), ""))</f>
        <v/>
      </c>
      <c r="P4" s="22">
        <f t="shared" si="0"/>
        <v>13</v>
      </c>
      <c r="Q4" s="14"/>
      <c r="R4" s="3">
        <f>IF(ISBLANK($C4),"",IF(ISNUMBER(VLOOKUP($C4,'item-wearables'!$A:$AN,R$1,0)), VLOOKUP($C4,'item-wearables'!$A:$AN,R$1,0), ""))</f>
        <v>1</v>
      </c>
      <c r="S4" s="7" t="str">
        <f>IF(ISBLANK($C4),"",IF(ISNUMBER(VLOOKUP($C4,'item-wearables'!$A:$AN,S$1,0)), VLOOKUP($C4,'item-wearables'!$A:$AN,S$1,0), ""))</f>
        <v/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>
        <f>IF(ISBLANK($C4),"",IF(ISNUMBER(VLOOKUP($C4,'item-wearables'!$A:$AN,V$1,0)), VLOOKUP($C4,'item-wearables'!$A:$AN,V$1,0), ""))</f>
        <v>6</v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 t="str">
        <f>IF(ISBLANK($C4),"",IF(ISNUMBER(VLOOKUP($C4,'item-wearables'!$A:$AN,Z$1,0)), VLOOKUP($C4,'item-wearables'!$A:$AN,Z$1,0), ""))</f>
        <v/>
      </c>
      <c r="AA4" s="6"/>
      <c r="AB4" s="10" t="s">
        <v>187</v>
      </c>
    </row>
    <row r="5" spans="1:28" x14ac:dyDescent="0.2">
      <c r="A5" s="12" t="s">
        <v>37</v>
      </c>
      <c r="B5" s="6"/>
      <c r="C5" s="5" t="s">
        <v>104</v>
      </c>
      <c r="D5" s="6"/>
      <c r="E5" s="3" t="str">
        <f>IF(ISBLANK($C5),"",IF(VLOOKUP($C5,'item-wearables'!$A:$AN,25,0) &gt; 0, VLOOKUP($C5,'item-wearables'!$A:$AN,25,0), ""))</f>
        <v/>
      </c>
      <c r="F5" s="17">
        <f t="shared" si="1"/>
        <v>14</v>
      </c>
      <c r="G5" s="7" t="str">
        <f>IF(ISBLANK($C5),"",IF(ISNUMBER(VLOOKUP($C5,'item-wearables'!$A:$AN,G$1,0)), VLOOKUP($C5,'item-wearables'!$A:$AN,G$1,0), ""))</f>
        <v/>
      </c>
      <c r="H5" s="22">
        <f>IF(ISNUMBER(G5),IF(H4+G5&lt;=18,H4+G5,IF(AND(H4+1&lt;=18+$E$26,H4+1&lt;=25),H4+1,H4)),H4)</f>
        <v>15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16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14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11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13</v>
      </c>
      <c r="Q5" s="14"/>
      <c r="R5" s="3">
        <f>IF(ISBLANK($C5),"",IF(ISNUMBER(VLOOKUP($C5,'item-wearables'!$A:$AN,R$1,0)), VLOOKUP($C5,'item-wearables'!$A:$AN,R$1,0), ""))</f>
        <v>1</v>
      </c>
      <c r="S5" s="7" t="str">
        <f>IF(ISBLANK($C5),"",IF(ISNUMBER(VLOOKUP($C5,'item-wearables'!$A:$AN,S$1,0)), VLOOKUP($C5,'item-wearables'!$A:$AN,S$1,0), ""))</f>
        <v/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>
        <f>IF(ISBLANK($C5),"",IF(ISNUMBER(VLOOKUP($C5,'item-wearables'!$A:$AN,V$1,0)), VLOOKUP($C5,'item-wearables'!$A:$AN,V$1,0), ""))</f>
        <v>6</v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 t="str">
        <f>IF(ISBLANK($C5),"",IF(ISNUMBER(VLOOKUP($C5,'item-wearables'!$A:$AN,Z$1,0)), VLOOKUP($C5,'item-wearables'!$A:$AN,Z$1,0), ""))</f>
        <v/>
      </c>
      <c r="AA5" s="6"/>
      <c r="AB5" s="10" t="s">
        <v>187</v>
      </c>
    </row>
    <row r="6" spans="1:28" x14ac:dyDescent="0.2">
      <c r="A6" s="12" t="s">
        <v>38</v>
      </c>
      <c r="B6" s="6"/>
      <c r="C6" s="5" t="s">
        <v>105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14</v>
      </c>
      <c r="G6" s="7" t="str">
        <f>IF(ISBLANK($C6),"",IF(ISNUMBER(VLOOKUP($C6,'item-wearables'!$A:$AN,G$1,0)), VLOOKUP($C6,'item-wearables'!$A:$AN,G$1,0), ""))</f>
        <v/>
      </c>
      <c r="H6" s="22">
        <f t="shared" si="0"/>
        <v>15</v>
      </c>
      <c r="I6" s="3" t="str">
        <f>IF(ISBLANK($C6),"",IF(ISNUMBER(VLOOKUP($C6,'item-wearables'!$A:$AN,I$1,0)), VLOOKUP($C6,'item-wearables'!$A:$AN,I$1,0), ""))</f>
        <v/>
      </c>
      <c r="J6" s="22">
        <f t="shared" si="0"/>
        <v>16</v>
      </c>
      <c r="K6" s="7" t="str">
        <f>IF(ISBLANK($C6),"",IF(ISNUMBER(VLOOKUP($C6,'item-wearables'!$A:$AN,K$1,0)), VLOOKUP($C6,'item-wearables'!$A:$AN,K$1,0), ""))</f>
        <v/>
      </c>
      <c r="L6" s="22">
        <f t="shared" si="0"/>
        <v>14</v>
      </c>
      <c r="M6" s="3" t="str">
        <f>IF(ISBLANK($C6),"",IF(ISNUMBER(VLOOKUP($C6,'item-wearables'!$A:$AN,M$1,0)), VLOOKUP($C6,'item-wearables'!$A:$AN,M$1,0), ""))</f>
        <v/>
      </c>
      <c r="N6" s="22">
        <f t="shared" si="0"/>
        <v>11</v>
      </c>
      <c r="O6" s="7" t="str">
        <f>IF(ISBLANK($C6),"",IF(ISNUMBER(VLOOKUP($C6,'item-wearables'!$A:$AN,O$1,0)), VLOOKUP($C6,'item-wearables'!$A:$AN,O$1,0), ""))</f>
        <v/>
      </c>
      <c r="P6" s="22">
        <f t="shared" si="0"/>
        <v>13</v>
      </c>
      <c r="Q6" s="14"/>
      <c r="R6" s="3" t="str">
        <f>IF(ISBLANK($C6),"",IF(ISNUMBER(VLOOKUP($C6,'item-wearables'!$A:$AN,R$1,0)), VLOOKUP($C6,'item-wearables'!$A:$AN,R$1,0), ""))</f>
        <v/>
      </c>
      <c r="S6" s="7" t="str">
        <f>IF(ISBLANK($C6),"",IF(ISNUMBER(VLOOKUP($C6,'item-wearables'!$A:$AN,S$1,0)), VLOOKUP($C6,'item-wearables'!$A:$AN,S$1,0), ""))</f>
        <v/>
      </c>
      <c r="T6" s="3" t="str">
        <f>IF(ISBLANK($C6),"",IF(ISNUMBER(VLOOKUP($C6,'item-wearables'!$A:$AN,T$1,0)), VLOOKUP($C6,'item-wearables'!$A:$AN,T$1,0), ""))</f>
        <v/>
      </c>
      <c r="U6" s="7">
        <f>IF(ISBLANK($C6),"",IF(ISNUMBER(VLOOKUP($C6,'item-wearables'!$A:$AN,U$1,0)), VLOOKUP($C6,'item-wearables'!$A:$AN,U$1,0), ""))</f>
        <v>5</v>
      </c>
      <c r="V6" s="3" t="str">
        <f>IF(ISBLANK($C6),"",IF(ISNUMBER(VLOOKUP($C6,'item-wearables'!$A:$AN,V$1,0)), VLOOKUP($C6,'item-wearables'!$A:$AN,V$1,0), ""))</f>
        <v/>
      </c>
      <c r="W6" s="7">
        <f>IF(ISBLANK($C6),"",IF(ISNUMBER(VLOOKUP($C6,'item-wearables'!$A:$AN,W$1,0)), VLOOKUP($C6,'item-wearables'!$A:$AN,W$1,0), ""))</f>
        <v>10</v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5</v>
      </c>
      <c r="AA6" s="6"/>
    </row>
    <row r="7" spans="1:28" x14ac:dyDescent="0.2">
      <c r="A7" s="12" t="s">
        <v>38</v>
      </c>
      <c r="B7" s="6"/>
      <c r="C7" s="5" t="s">
        <v>105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14</v>
      </c>
      <c r="G7" s="7" t="str">
        <f>IF(ISBLANK($C7),"",IF(ISNUMBER(VLOOKUP($C7,'item-wearables'!$A:$AN,G$1,0)), VLOOKUP($C7,'item-wearables'!$A:$AN,G$1,0), ""))</f>
        <v/>
      </c>
      <c r="H7" s="22">
        <f t="shared" si="0"/>
        <v>15</v>
      </c>
      <c r="I7" s="3" t="str">
        <f>IF(ISBLANK($C7),"",IF(ISNUMBER(VLOOKUP($C7,'item-wearables'!$A:$AN,I$1,0)), VLOOKUP($C7,'item-wearables'!$A:$AN,I$1,0), ""))</f>
        <v/>
      </c>
      <c r="J7" s="22">
        <f t="shared" si="0"/>
        <v>16</v>
      </c>
      <c r="K7" s="7" t="str">
        <f>IF(ISBLANK($C7),"",IF(ISNUMBER(VLOOKUP($C7,'item-wearables'!$A:$AN,K$1,0)), VLOOKUP($C7,'item-wearables'!$A:$AN,K$1,0), ""))</f>
        <v/>
      </c>
      <c r="L7" s="22">
        <f t="shared" si="0"/>
        <v>14</v>
      </c>
      <c r="M7" s="3" t="str">
        <f>IF(ISBLANK($C7),"",IF(ISNUMBER(VLOOKUP($C7,'item-wearables'!$A:$AN,M$1,0)), VLOOKUP($C7,'item-wearables'!$A:$AN,M$1,0), ""))</f>
        <v/>
      </c>
      <c r="N7" s="22">
        <f t="shared" si="0"/>
        <v>11</v>
      </c>
      <c r="O7" s="7" t="str">
        <f>IF(ISBLANK($C7),"",IF(ISNUMBER(VLOOKUP($C7,'item-wearables'!$A:$AN,O$1,0)), VLOOKUP($C7,'item-wearables'!$A:$AN,O$1,0), ""))</f>
        <v/>
      </c>
      <c r="P7" s="22">
        <f t="shared" si="0"/>
        <v>13</v>
      </c>
      <c r="Q7" s="14"/>
      <c r="R7" s="3" t="str">
        <f>IF(ISBLANK($C7),"",IF(ISNUMBER(VLOOKUP($C7,'item-wearables'!$A:$AN,R$1,0)), VLOOKUP($C7,'item-wearables'!$A:$AN,R$1,0), ""))</f>
        <v/>
      </c>
      <c r="S7" s="7" t="str">
        <f>IF(ISBLANK($C7),"",IF(ISNUMBER(VLOOKUP($C7,'item-wearables'!$A:$AN,S$1,0)), VLOOKUP($C7,'item-wearables'!$A:$AN,S$1,0), ""))</f>
        <v/>
      </c>
      <c r="T7" s="3" t="str">
        <f>IF(ISBLANK($C7),"",IF(ISNUMBER(VLOOKUP($C7,'item-wearables'!$A:$AN,T$1,0)), VLOOKUP($C7,'item-wearables'!$A:$AN,T$1,0), ""))</f>
        <v/>
      </c>
      <c r="U7" s="7">
        <f>IF(ISBLANK($C7),"",IF(ISNUMBER(VLOOKUP($C7,'item-wearables'!$A:$AN,U$1,0)), VLOOKUP($C7,'item-wearables'!$A:$AN,U$1,0), ""))</f>
        <v>5</v>
      </c>
      <c r="V7" s="3" t="str">
        <f>IF(ISBLANK($C7),"",IF(ISNUMBER(VLOOKUP($C7,'item-wearables'!$A:$AN,V$1,0)), VLOOKUP($C7,'item-wearables'!$A:$AN,V$1,0), ""))</f>
        <v/>
      </c>
      <c r="W7" s="7">
        <f>IF(ISBLANK($C7),"",IF(ISNUMBER(VLOOKUP($C7,'item-wearables'!$A:$AN,W$1,0)), VLOOKUP($C7,'item-wearables'!$A:$AN,W$1,0), ""))</f>
        <v>10</v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5</v>
      </c>
      <c r="AA7" s="6"/>
    </row>
    <row r="8" spans="1:28" x14ac:dyDescent="0.2">
      <c r="A8" s="12" t="s">
        <v>39</v>
      </c>
      <c r="B8" s="6"/>
      <c r="C8" s="5" t="s">
        <v>79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14</v>
      </c>
      <c r="G8" s="7" t="str">
        <f>IF(ISBLANK($C8),"",IF(ISNUMBER(VLOOKUP($C8,'item-wearables'!$A:$AN,G$1,0)), VLOOKUP($C8,'item-wearables'!$A:$AN,G$1,0), ""))</f>
        <v/>
      </c>
      <c r="H8" s="22">
        <f t="shared" si="0"/>
        <v>15</v>
      </c>
      <c r="I8" s="3" t="str">
        <f>IF(ISBLANK($C8),"",IF(ISNUMBER(VLOOKUP($C8,'item-wearables'!$A:$AN,I$1,0)), VLOOKUP($C8,'item-wearables'!$A:$AN,I$1,0), ""))</f>
        <v/>
      </c>
      <c r="J8" s="22">
        <f t="shared" si="0"/>
        <v>16</v>
      </c>
      <c r="K8" s="7">
        <f>IF(ISBLANK($C8),"",IF(ISNUMBER(VLOOKUP($C8,'item-wearables'!$A:$AN,K$1,0)), VLOOKUP($C8,'item-wearables'!$A:$AN,K$1,0), ""))</f>
        <v>2</v>
      </c>
      <c r="L8" s="22">
        <f t="shared" si="0"/>
        <v>16</v>
      </c>
      <c r="M8" s="3" t="str">
        <f>IF(ISBLANK($C8),"",IF(ISNUMBER(VLOOKUP($C8,'item-wearables'!$A:$AN,M$1,0)), VLOOKUP($C8,'item-wearables'!$A:$AN,M$1,0), ""))</f>
        <v/>
      </c>
      <c r="N8" s="22">
        <f t="shared" si="0"/>
        <v>11</v>
      </c>
      <c r="O8" s="7">
        <f>IF(ISBLANK($C8),"",IF(ISNUMBER(VLOOKUP($C8,'item-wearables'!$A:$AN,O$1,0)), VLOOKUP($C8,'item-wearables'!$A:$AN,O$1,0), ""))</f>
        <v>1</v>
      </c>
      <c r="P8" s="22">
        <f t="shared" si="0"/>
        <v>14</v>
      </c>
      <c r="Q8" s="14"/>
      <c r="R8" s="3" t="str">
        <f>IF(ISBLANK($C8),"",IF(ISNUMBER(VLOOKUP($C8,'item-wearables'!$A:$AN,R$1,0)), VLOOKUP($C8,'item-wearables'!$A:$AN,R$1,0), ""))</f>
        <v/>
      </c>
      <c r="S8" s="7" t="str">
        <f>IF(ISBLANK($C8),"",IF(ISNUMBER(VLOOKUP($C8,'item-wearables'!$A:$AN,S$1,0)), VLOOKUP($C8,'item-wearables'!$A:$AN,S$1,0), ""))</f>
        <v/>
      </c>
      <c r="T8" s="3" t="str">
        <f>IF(ISBLANK($C8),"",IF(ISNUMBER(VLOOKUP($C8,'item-wearables'!$A:$AN,T$1,0)), VLOOKUP($C8,'item-wearables'!$A:$AN,T$1,0), ""))</f>
        <v/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36</v>
      </c>
      <c r="AA8" s="6"/>
      <c r="AB8" s="10" t="s">
        <v>191</v>
      </c>
    </row>
    <row r="9" spans="1:28" x14ac:dyDescent="0.2">
      <c r="A9" s="12" t="s">
        <v>40</v>
      </c>
      <c r="B9" s="6"/>
      <c r="C9" s="12" t="s">
        <v>77</v>
      </c>
      <c r="D9" s="6"/>
      <c r="E9" s="3" t="str">
        <f>IF(ISBLANK($C9),"",IF(VLOOKUP($C9,'item-wearables'!$A:$AN,25,0) &gt; 0, VLOOKUP($C9,'item-wearables'!$A:$AN,25,0), ""))</f>
        <v/>
      </c>
      <c r="F9" s="17">
        <f t="shared" si="1"/>
        <v>14</v>
      </c>
      <c r="G9" s="7">
        <f>IF(ISBLANK($C9),"",IF(ISNUMBER(VLOOKUP($C9,'item-wearables'!$A:$AN,G$1,0)), VLOOKUP($C9,'item-wearables'!$A:$AN,G$1,0), ""))</f>
        <v>3</v>
      </c>
      <c r="H9" s="22">
        <f t="shared" si="0"/>
        <v>18</v>
      </c>
      <c r="I9" s="3" t="str">
        <f>IF(ISBLANK($C9),"",IF(ISNUMBER(VLOOKUP($C9,'item-wearables'!$A:$AN,I$1,0)), VLOOKUP($C9,'item-wearables'!$A:$AN,I$1,0), ""))</f>
        <v/>
      </c>
      <c r="J9" s="22">
        <f t="shared" si="0"/>
        <v>16</v>
      </c>
      <c r="K9" s="7" t="str">
        <f>IF(ISBLANK($C9),"",IF(ISNUMBER(VLOOKUP($C9,'item-wearables'!$A:$AN,K$1,0)), VLOOKUP($C9,'item-wearables'!$A:$AN,K$1,0), ""))</f>
        <v/>
      </c>
      <c r="L9" s="22">
        <f t="shared" si="0"/>
        <v>16</v>
      </c>
      <c r="M9" s="3" t="str">
        <f>IF(ISBLANK($C9),"",IF(ISNUMBER(VLOOKUP($C9,'item-wearables'!$A:$AN,M$1,0)), VLOOKUP($C9,'item-wearables'!$A:$AN,M$1,0), ""))</f>
        <v/>
      </c>
      <c r="N9" s="22">
        <f t="shared" si="0"/>
        <v>11</v>
      </c>
      <c r="O9" s="7" t="str">
        <f>IF(ISBLANK($C9),"",IF(ISNUMBER(VLOOKUP($C9,'item-wearables'!$A:$AN,O$1,0)), VLOOKUP($C9,'item-wearables'!$A:$AN,O$1,0), ""))</f>
        <v/>
      </c>
      <c r="P9" s="22">
        <f t="shared" si="0"/>
        <v>14</v>
      </c>
      <c r="Q9" s="14"/>
      <c r="R9" s="3" t="str">
        <f>IF(ISBLANK($C9),"",IF(ISNUMBER(VLOOKUP($C9,'item-wearables'!$A:$AN,R$1,0)), VLOOKUP($C9,'item-wearables'!$A:$AN,R$1,0), ""))</f>
        <v/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 t="str">
        <f>IF(ISBLANK($C9),"",IF(ISNUMBER(VLOOKUP($C9,'item-wearables'!$A:$AN,V$1,0)), VLOOKUP($C9,'item-wearables'!$A:$AN,V$1,0), ""))</f>
        <v/>
      </c>
      <c r="W9" s="7" t="str">
        <f>IF(ISBLANK($C9),"",IF(ISNUMBER(VLOOKUP($C9,'item-wearables'!$A:$AN,W$1,0)), VLOOKUP($C9,'item-wearables'!$A:$AN,W$1,0), ""))</f>
        <v/>
      </c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>
        <f>IF(ISBLANK($C9),"",IF(ISNUMBER(VLOOKUP($C9,'item-wearables'!$A:$AN,Z$1,0)), VLOOKUP($C9,'item-wearables'!$A:$AN,Z$1,0), ""))</f>
        <v>12</v>
      </c>
      <c r="AA9" s="6"/>
      <c r="AB9" s="10" t="s">
        <v>186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14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18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16</v>
      </c>
      <c r="K10" s="7" t="str">
        <f>IF(ISBLANK($C10),"",IF(ISNUMBER(VLOOKUP($C10,'item-wearables'!$A:$AN,K$1,0)), VLOOKUP($C10,'item-wearables'!$A:$AN,K$1,0), ""))</f>
        <v/>
      </c>
      <c r="L10" s="22">
        <f t="shared" si="0"/>
        <v>16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11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14</v>
      </c>
      <c r="Q10" s="14"/>
      <c r="R10" s="3" t="str">
        <f>IF(ISBLANK($C10),"",IF(ISNUMBER(VLOOKUP($C10,'item-wearables'!$A:$AN,R$1,0)), VLOOKUP($C10,'item-wearables'!$A:$AN,R$1,0), ""))</f>
        <v/>
      </c>
      <c r="S10" s="7" t="str">
        <f>IF(ISBLANK($C10),"",IF(ISNUMBER(VLOOKUP($C10,'item-wearables'!$A:$AN,S$1,0)), VLOOKUP($C10,'item-wearables'!$A:$AN,S$1,0), ""))</f>
        <v/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14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18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16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16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11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14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111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14</v>
      </c>
      <c r="G12" s="7" t="str">
        <f>IF(ISBLANK($C12),"",IF(ISNUMBER(VLOOKUP($C12,'item-wearables'!$A:$AN,G$1,0)), VLOOKUP($C12,'item-wearables'!$A:$AN,G$1,0), ""))</f>
        <v/>
      </c>
      <c r="H12" s="22">
        <f t="shared" si="0"/>
        <v>18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16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16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11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14</v>
      </c>
      <c r="Q12" s="14"/>
      <c r="R12" s="3" t="str">
        <f>IF(ISBLANK($C12),"",IF(ISNUMBER(VLOOKUP($C12,'item-wearables'!$A:$AN,R$1,0)), VLOOKUP($C12,'item-wearables'!$A:$AN,R$1,0), ""))</f>
        <v/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>
        <f>IF(ISBLANK($C12),"",IF(ISNUMBER(VLOOKUP($C12,'item-wearables'!$A:$AN,V$1,0)), VLOOKUP($C12,'item-wearables'!$A:$AN,V$1,0), ""))</f>
        <v>15</v>
      </c>
      <c r="W12" s="7">
        <f>IF(ISBLANK($C12),"",IF(ISNUMBER(VLOOKUP($C12,'item-wearables'!$A:$AN,W$1,0)), VLOOKUP($C12,'item-wearables'!$A:$AN,W$1,0), ""))</f>
        <v>5</v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30</v>
      </c>
      <c r="AA12" s="6"/>
    </row>
    <row r="13" spans="1:28" x14ac:dyDescent="0.2">
      <c r="A13" s="12" t="s">
        <v>44</v>
      </c>
      <c r="B13" s="6"/>
      <c r="C13" s="12" t="s">
        <v>110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14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18</v>
      </c>
      <c r="I13" s="3">
        <f>IF(ISBLANK($C13),"",IF(ISNUMBER(VLOOKUP($C13,'item-wearables'!$A:$AN,I$1,0)), VLOOKUP($C13,'item-wearables'!$A:$AN,I$1,0), ""))</f>
        <v>2</v>
      </c>
      <c r="J13" s="22">
        <f t="shared" si="0"/>
        <v>18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16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11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14</v>
      </c>
      <c r="Q13" s="14"/>
      <c r="R13" s="3" t="str">
        <f>IF(ISBLANK($C13),"",IF(ISNUMBER(VLOOKUP($C13,'item-wearables'!$A:$AN,R$1,0)), VLOOKUP($C13,'item-wearables'!$A:$AN,R$1,0), ""))</f>
        <v/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>
        <f>IF(ISBLANK($C13),"",IF(ISNUMBER(VLOOKUP($C13,'item-wearables'!$A:$AN,W$1,0)), VLOOKUP($C13,'item-wearables'!$A:$AN,W$1,0), ""))</f>
        <v>8</v>
      </c>
      <c r="X13" s="3" t="str">
        <f>IF(ISBLANK($C13),"",IF(ISNUMBER(VLOOKUP($C13,'item-wearables'!$A:$AN,X$1,0)), VLOOKUP($C13,'item-wearables'!$A:$AN,X$1,0), ""))</f>
        <v/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4</v>
      </c>
      <c r="AA13" s="6"/>
    </row>
    <row r="14" spans="1:28" x14ac:dyDescent="0.2">
      <c r="A14" s="12" t="s">
        <v>45</v>
      </c>
      <c r="B14" s="6"/>
      <c r="C14" s="12" t="s">
        <v>109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14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18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18</v>
      </c>
      <c r="K14" s="7" t="str">
        <f>IF(ISBLANK($C14),"",IF(ISNUMBER(VLOOKUP($C14,'item-wearables'!$A:$AN,K$1,0)), VLOOKUP($C14,'item-wearables'!$A:$AN,K$1,0), ""))</f>
        <v/>
      </c>
      <c r="L14" s="22">
        <f t="shared" si="0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11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14</v>
      </c>
      <c r="Q14" s="14"/>
      <c r="R14" s="3" t="str">
        <f>IF(ISBLANK($C14),"",IF(ISNUMBER(VLOOKUP($C14,'item-wearables'!$A:$AN,R$1,0)), VLOOKUP($C14,'item-wearables'!$A:$AN,R$1,0), ""))</f>
        <v/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>
        <f>IF(ISBLANK($C14),"",IF(ISNUMBER(VLOOKUP($C14,'item-wearables'!$A:$AN,V$1,0)), VLOOKUP($C14,'item-wearables'!$A:$AN,V$1,0), ""))</f>
        <v>5</v>
      </c>
      <c r="W14" s="7">
        <f>IF(ISBLANK($C14),"",IF(ISNUMBER(VLOOKUP($C14,'item-wearables'!$A:$AN,W$1,0)), VLOOKUP($C14,'item-wearables'!$A:$AN,W$1,0), ""))</f>
        <v>3</v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108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1"/>
        <v>14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18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18</v>
      </c>
      <c r="K15" s="7" t="str">
        <f>IF(ISBLANK($C15),"",IF(ISNUMBER(VLOOKUP($C15,'item-wearables'!$A:$AN,K$1,0)), VLOOKUP($C15,'item-wearables'!$A:$AN,K$1,0), ""))</f>
        <v/>
      </c>
      <c r="L15" s="22">
        <f t="shared" si="0"/>
        <v>16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11</v>
      </c>
      <c r="O15" s="7">
        <f>IF(ISBLANK($C15),"",IF(ISNUMBER(VLOOKUP($C15,'item-wearables'!$A:$AN,O$1,0)), VLOOKUP($C15,'item-wearables'!$A:$AN,O$1,0), ""))</f>
        <v>1</v>
      </c>
      <c r="P15" s="22">
        <f t="shared" si="0"/>
        <v>15</v>
      </c>
      <c r="Q15" s="14"/>
      <c r="R15" s="3" t="str">
        <f>IF(ISBLANK($C15),"",IF(ISNUMBER(VLOOKUP($C15,'item-wearables'!$A:$AN,R$1,0)), VLOOKUP($C15,'item-wearables'!$A:$AN,R$1,0), ""))</f>
        <v/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>
        <f>IF(ISBLANK($C15),"",IF(ISNUMBER(VLOOKUP($C15,'item-wearables'!$A:$AN,W$1,0)), VLOOKUP($C15,'item-wearables'!$A:$AN,W$1,0), ""))</f>
        <v>5</v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  <c r="AB15" s="10" t="s">
        <v>192</v>
      </c>
    </row>
    <row r="16" spans="1:28" x14ac:dyDescent="0.2">
      <c r="A16" s="12" t="s">
        <v>47</v>
      </c>
      <c r="B16" s="6"/>
      <c r="C16" s="12" t="s">
        <v>107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1"/>
        <v>14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18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18</v>
      </c>
      <c r="K16" s="7">
        <f>IF(ISBLANK($C16),"",IF(ISNUMBER(VLOOKUP($C16,'item-wearables'!$A:$AN,K$1,0)), VLOOKUP($C16,'item-wearables'!$A:$AN,K$1,0), ""))</f>
        <v>-1</v>
      </c>
      <c r="L16" s="22">
        <f t="shared" si="0"/>
        <v>15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11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15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6</v>
      </c>
      <c r="AA16" s="6"/>
      <c r="AB16" s="10" t="s">
        <v>193</v>
      </c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14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18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18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15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11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15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68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1"/>
        <v>15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18</v>
      </c>
      <c r="I18" s="3">
        <f>IF(ISBLANK($C18),"",IF(ISNUMBER(VLOOKUP($C18,'item-wearables'!$A:$AN,I$1,0)), VLOOKUP($C18,'item-wearables'!$A:$AN,I$1,0), ""))</f>
        <v>1</v>
      </c>
      <c r="J18" s="22">
        <f t="shared" si="0"/>
        <v>18</v>
      </c>
      <c r="K18" s="7" t="str">
        <f>IF(ISBLANK($C18),"",IF(ISNUMBER(VLOOKUP($C18,'item-wearables'!$A:$AN,K$1,0)), VLOOKUP($C18,'item-wearables'!$A:$AN,K$1,0), ""))</f>
        <v/>
      </c>
      <c r="L18" s="22">
        <f t="shared" si="0"/>
        <v>15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11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15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</row>
    <row r="19" spans="1:28" x14ac:dyDescent="0.2">
      <c r="A19" s="12" t="s">
        <v>50</v>
      </c>
      <c r="B19" s="6"/>
      <c r="C19" s="12" t="s">
        <v>106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15</v>
      </c>
      <c r="G19" s="7" t="str">
        <f>IF(ISBLANK($C19),"",IF(ISNUMBER(VLOOKUP($C19,'item-wearables'!$A:$AN,G$1,0)), VLOOKUP($C19,'item-wearables'!$A:$AN,G$1,0), ""))</f>
        <v/>
      </c>
      <c r="H19" s="22">
        <f t="shared" si="0"/>
        <v>18</v>
      </c>
      <c r="I19" s="3" t="str">
        <f>IF(ISBLANK($C19),"",IF(ISNUMBER(VLOOKUP($C19,'item-wearables'!$A:$AN,I$1,0)), VLOOKUP($C19,'item-wearables'!$A:$AN,I$1,0), ""))</f>
        <v/>
      </c>
      <c r="J19" s="22">
        <f t="shared" si="0"/>
        <v>18</v>
      </c>
      <c r="K19" s="7" t="str">
        <f>IF(ISBLANK($C19),"",IF(ISNUMBER(VLOOKUP($C19,'item-wearables'!$A:$AN,K$1,0)), VLOOKUP($C19,'item-wearables'!$A:$AN,K$1,0), ""))</f>
        <v/>
      </c>
      <c r="L19" s="22">
        <f t="shared" si="0"/>
        <v>15</v>
      </c>
      <c r="M19" s="3" t="str">
        <f>IF(ISBLANK($C19),"",IF(ISNUMBER(VLOOKUP($C19,'item-wearables'!$A:$AN,M$1,0)), VLOOKUP($C19,'item-wearables'!$A:$AN,M$1,0), ""))</f>
        <v/>
      </c>
      <c r="N19" s="22">
        <f t="shared" si="0"/>
        <v>11</v>
      </c>
      <c r="O19" s="7" t="str">
        <f>IF(ISBLANK($C19),"",IF(ISNUMBER(VLOOKUP($C19,'item-wearables'!$A:$AN,O$1,0)), VLOOKUP($C19,'item-wearables'!$A:$AN,O$1,0), ""))</f>
        <v/>
      </c>
      <c r="P19" s="22">
        <f t="shared" si="0"/>
        <v>15</v>
      </c>
      <c r="Q19" s="14"/>
      <c r="R19" s="3" t="str">
        <f>IF(ISBLANK($C19),"",IF(ISNUMBER(VLOOKUP($C19,'item-wearables'!$A:$AN,R$1,0)), VLOOKUP($C19,'item-wearables'!$A:$AN,R$1,0), ""))</f>
        <v/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>
        <f>IF(ISBLANK($C19),"",IF(ISNUMBER(VLOOKUP($C19,'item-wearables'!$A:$AN,W$1,0)), VLOOKUP($C19,'item-wearables'!$A:$AN,W$1,0), ""))</f>
        <v>2</v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  <c r="AB19" s="10" t="s">
        <v>185</v>
      </c>
    </row>
    <row r="20" spans="1:28" x14ac:dyDescent="0.2">
      <c r="A20" s="12" t="s">
        <v>50</v>
      </c>
      <c r="B20" s="6"/>
      <c r="C20" s="12" t="s">
        <v>106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15</v>
      </c>
      <c r="G20" s="7" t="str">
        <f>IF(ISBLANK($C20),"",IF(ISNUMBER(VLOOKUP($C20,'item-wearables'!$A:$AN,G$1,0)), VLOOKUP($C20,'item-wearables'!$A:$AN,G$1,0), ""))</f>
        <v/>
      </c>
      <c r="H20" s="22">
        <f t="shared" si="0"/>
        <v>18</v>
      </c>
      <c r="I20" s="3" t="str">
        <f>IF(ISBLANK($C20),"",IF(ISNUMBER(VLOOKUP($C20,'item-wearables'!$A:$AN,I$1,0)), VLOOKUP($C20,'item-wearables'!$A:$AN,I$1,0), ""))</f>
        <v/>
      </c>
      <c r="J20" s="22">
        <f t="shared" si="0"/>
        <v>18</v>
      </c>
      <c r="K20" s="7" t="str">
        <f>IF(ISBLANK($C20),"",IF(ISNUMBER(VLOOKUP($C20,'item-wearables'!$A:$AN,K$1,0)), VLOOKUP($C20,'item-wearables'!$A:$AN,K$1,0), ""))</f>
        <v/>
      </c>
      <c r="L20" s="22">
        <f t="shared" si="0"/>
        <v>15</v>
      </c>
      <c r="M20" s="3" t="str">
        <f>IF(ISBLANK($C20),"",IF(ISNUMBER(VLOOKUP($C20,'item-wearables'!$A:$AN,M$1,0)), VLOOKUP($C20,'item-wearables'!$A:$AN,M$1,0), ""))</f>
        <v/>
      </c>
      <c r="N20" s="22">
        <f t="shared" si="0"/>
        <v>11</v>
      </c>
      <c r="O20" s="7" t="str">
        <f>IF(ISBLANK($C20),"",IF(ISNUMBER(VLOOKUP($C20,'item-wearables'!$A:$AN,O$1,0)), VLOOKUP($C20,'item-wearables'!$A:$AN,O$1,0), ""))</f>
        <v/>
      </c>
      <c r="P20" s="22">
        <f t="shared" si="0"/>
        <v>15</v>
      </c>
      <c r="Q20" s="14"/>
      <c r="R20" s="3" t="str">
        <f>IF(ISBLANK($C20),"",IF(ISNUMBER(VLOOKUP($C20,'item-wearables'!$A:$AN,R$1,0)), VLOOKUP($C20,'item-wearables'!$A:$AN,R$1,0), ""))</f>
        <v/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>
        <f>IF(ISBLANK($C20),"",IF(ISNUMBER(VLOOKUP($C20,'item-wearables'!$A:$AN,W$1,0)), VLOOKUP($C20,'item-wearables'!$A:$AN,W$1,0), ""))</f>
        <v>2</v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  <c r="AB20" s="10" t="s">
        <v>185</v>
      </c>
    </row>
    <row r="21" spans="1:28" x14ac:dyDescent="0.2">
      <c r="A21" s="12" t="s">
        <v>51</v>
      </c>
      <c r="B21" s="6"/>
      <c r="C21" s="12" t="s">
        <v>113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15</v>
      </c>
      <c r="G21" s="7" t="str">
        <f>IF(ISBLANK($C21),"",IF(ISNUMBER(VLOOKUP($C21,'item-wearables'!$A:$AN,G$1,0)), VLOOKUP($C21,'item-wearables'!$A:$AN,G$1,0), ""))</f>
        <v/>
      </c>
      <c r="H21" s="22">
        <f t="shared" si="0"/>
        <v>18</v>
      </c>
      <c r="I21" s="3" t="str">
        <f>IF(ISBLANK($C21),"",IF(ISNUMBER(VLOOKUP($C21,'item-wearables'!$A:$AN,I$1,0)), VLOOKUP($C21,'item-wearables'!$A:$AN,I$1,0), ""))</f>
        <v/>
      </c>
      <c r="J21" s="22">
        <f t="shared" si="0"/>
        <v>18</v>
      </c>
      <c r="K21" s="7" t="str">
        <f>IF(ISBLANK($C21),"",IF(ISNUMBER(VLOOKUP($C21,'item-wearables'!$A:$AN,K$1,0)), VLOOKUP($C21,'item-wearables'!$A:$AN,K$1,0), ""))</f>
        <v/>
      </c>
      <c r="L21" s="22">
        <f t="shared" si="0"/>
        <v>15</v>
      </c>
      <c r="M21" s="3" t="str">
        <f>IF(ISBLANK($C21),"",IF(ISNUMBER(VLOOKUP($C21,'item-wearables'!$A:$AN,M$1,0)), VLOOKUP($C21,'item-wearables'!$A:$AN,M$1,0), ""))</f>
        <v/>
      </c>
      <c r="N21" s="22">
        <f t="shared" si="0"/>
        <v>11</v>
      </c>
      <c r="O21" s="7" t="str">
        <f>IF(ISBLANK($C21),"",IF(ISNUMBER(VLOOKUP($C21,'item-wearables'!$A:$AN,O$1,0)), VLOOKUP($C21,'item-wearables'!$A:$AN,O$1,0), ""))</f>
        <v/>
      </c>
      <c r="P21" s="22">
        <f t="shared" si="0"/>
        <v>15</v>
      </c>
      <c r="Q21" s="14"/>
      <c r="R21" s="3">
        <f>IF(ISBLANK($C21),"",IF(ISNUMBER(VLOOKUP($C21,'item-wearables'!$A:$AN,R$1,0)), VLOOKUP($C21,'item-wearables'!$A:$AN,R$1,0), ""))</f>
        <v>3</v>
      </c>
      <c r="S21" s="7">
        <f>IF(ISBLANK($C21),"",IF(ISNUMBER(VLOOKUP($C21,'item-wearables'!$A:$AN,S$1,0)), VLOOKUP($C21,'item-wearables'!$A:$AN,S$1,0), ""))</f>
        <v>3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101</v>
      </c>
      <c r="D22" s="6"/>
      <c r="E22" s="3" t="str">
        <f>IF(ISBLANK($C22),"",IF(VLOOKUP($C22,'item-wearables'!$A:$AN,25,0) &gt; 0, VLOOKUP($C22,'item-wearables'!$A:$AN,25,0), ""))</f>
        <v/>
      </c>
      <c r="F22" s="17">
        <f t="shared" si="1"/>
        <v>15</v>
      </c>
      <c r="G22" s="7" t="str">
        <f>IF(ISBLANK($C22),"",IF(ISNUMBER(VLOOKUP($C22,'item-wearables'!$A:$AN,G$1,0)), VLOOKUP($C22,'item-wearables'!$A:$AN,G$1,0), ""))</f>
        <v/>
      </c>
      <c r="H22" s="22">
        <f t="shared" si="0"/>
        <v>18</v>
      </c>
      <c r="I22" s="3">
        <f>IF(ISBLANK($C22),"",IF(ISNUMBER(VLOOKUP($C22,'item-wearables'!$A:$AN,I$1,0)), VLOOKUP($C22,'item-wearables'!$A:$AN,I$1,0), ""))</f>
        <v>2</v>
      </c>
      <c r="J22" s="22">
        <f t="shared" si="0"/>
        <v>18</v>
      </c>
      <c r="K22" s="7" t="str">
        <f>IF(ISBLANK($C22),"",IF(ISNUMBER(VLOOKUP($C22,'item-wearables'!$A:$AN,K$1,0)), VLOOKUP($C22,'item-wearables'!$A:$AN,K$1,0), ""))</f>
        <v/>
      </c>
      <c r="L22" s="22">
        <f t="shared" si="0"/>
        <v>15</v>
      </c>
      <c r="M22" s="3" t="str">
        <f>IF(ISBLANK($C22),"",IF(ISNUMBER(VLOOKUP($C22,'item-wearables'!$A:$AN,M$1,0)), VLOOKUP($C22,'item-wearables'!$A:$AN,M$1,0), ""))</f>
        <v/>
      </c>
      <c r="N22" s="22">
        <f t="shared" si="0"/>
        <v>11</v>
      </c>
      <c r="O22" s="7" t="str">
        <f>IF(ISBLANK($C22),"",IF(ISNUMBER(VLOOKUP($C22,'item-wearables'!$A:$AN,O$1,0)), VLOOKUP($C22,'item-wearables'!$A:$AN,O$1,0), ""))</f>
        <v/>
      </c>
      <c r="P22" s="22">
        <f t="shared" si="0"/>
        <v>15</v>
      </c>
      <c r="Q22" s="14"/>
      <c r="R22" s="3" t="str">
        <f>IF(ISBLANK($C22),"",IF(ISNUMBER(VLOOKUP($C22,'item-wearables'!$A:$AN,R$1,0)), VLOOKUP($C22,'item-wearables'!$A:$AN,R$1,0), ""))</f>
        <v/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>
        <f>IF(ISBLANK($C22),"",IF(ISNUMBER(VLOOKUP($C22,'item-wearables'!$A:$AN,W$1,0)), VLOOKUP($C22,'item-wearables'!$A:$AN,W$1,0), ""))</f>
        <v>5</v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15</v>
      </c>
      <c r="F24" s="18"/>
      <c r="G24" s="21">
        <f>H22</f>
        <v>18</v>
      </c>
      <c r="H24" s="23"/>
      <c r="I24" s="21">
        <f>J22</f>
        <v>18</v>
      </c>
      <c r="J24" s="23"/>
      <c r="K24" s="21">
        <f>L22</f>
        <v>15</v>
      </c>
      <c r="L24" s="23"/>
      <c r="M24" s="21">
        <f>N22</f>
        <v>11</v>
      </c>
      <c r="N24" s="23"/>
      <c r="O24" s="21">
        <f>P22</f>
        <v>15</v>
      </c>
      <c r="P24" s="23"/>
      <c r="Q24" s="8"/>
      <c r="R24" s="8">
        <f t="shared" ref="R24:Z24" si="2">SUM(R3:R22)</f>
        <v>7</v>
      </c>
      <c r="S24" s="8">
        <f t="shared" si="2"/>
        <v>3</v>
      </c>
      <c r="T24" s="8">
        <f t="shared" si="2"/>
        <v>0</v>
      </c>
      <c r="U24" s="8">
        <f t="shared" si="2"/>
        <v>15</v>
      </c>
      <c r="V24" s="8">
        <f t="shared" si="2"/>
        <v>32</v>
      </c>
      <c r="W24" s="8">
        <f t="shared" si="2"/>
        <v>58</v>
      </c>
      <c r="X24" s="8">
        <f t="shared" si="2"/>
        <v>0</v>
      </c>
      <c r="Y24" s="8">
        <f t="shared" si="2"/>
        <v>0</v>
      </c>
      <c r="Z24" s="8">
        <f t="shared" si="2"/>
        <v>117</v>
      </c>
      <c r="AA24" s="4"/>
    </row>
    <row r="25" spans="1:28" s="15" customFormat="1" x14ac:dyDescent="0.2">
      <c r="A25" s="11"/>
      <c r="B25" s="4"/>
      <c r="C25" s="11" t="s">
        <v>169</v>
      </c>
      <c r="D25" s="4"/>
      <c r="E25" s="16">
        <v>14</v>
      </c>
      <c r="F25" s="18"/>
      <c r="G25" s="8">
        <v>15</v>
      </c>
      <c r="H25" s="23"/>
      <c r="I25" s="8">
        <v>16</v>
      </c>
      <c r="J25" s="23"/>
      <c r="K25" s="8">
        <v>14</v>
      </c>
      <c r="L25" s="23"/>
      <c r="M25" s="8">
        <v>11</v>
      </c>
      <c r="N25" s="23"/>
      <c r="O25" s="8">
        <v>13</v>
      </c>
      <c r="P25" s="19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5" customFormat="1" x14ac:dyDescent="0.2">
      <c r="A26" s="11"/>
      <c r="B26" s="4"/>
      <c r="C26" s="11" t="s">
        <v>170</v>
      </c>
      <c r="D26" s="4"/>
      <c r="E26" s="8">
        <v>0</v>
      </c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32" spans="1:28" x14ac:dyDescent="0.2">
      <c r="D32" s="5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5FB9-A854-C947-9986-C27D25BCCE75}">
  <dimension ref="A1:AB37"/>
  <sheetViews>
    <sheetView topLeftCell="A2" workbookViewId="0">
      <selection activeCell="C9" sqref="C9"/>
    </sheetView>
  </sheetViews>
  <sheetFormatPr baseColWidth="10" defaultRowHeight="16" x14ac:dyDescent="0.2"/>
  <cols>
    <col min="1" max="1" width="6.6640625" style="9" bestFit="1" customWidth="1"/>
    <col min="2" max="2" width="0.83203125" style="5" customWidth="1"/>
    <col min="3" max="3" width="33.33203125" style="9" customWidth="1"/>
    <col min="4" max="4" width="0.83203125" style="5" customWidth="1"/>
    <col min="5" max="5" width="6.6640625" style="13" customWidth="1"/>
    <col min="6" max="6" width="8.33203125" style="20" hidden="1" customWidth="1"/>
    <col min="7" max="7" width="4.5" style="13" customWidth="1"/>
    <col min="8" max="8" width="3.1640625" style="24" hidden="1" customWidth="1"/>
    <col min="9" max="9" width="4.5" style="13" bestFit="1" customWidth="1"/>
    <col min="10" max="10" width="3.33203125" style="25" hidden="1" customWidth="1"/>
    <col min="11" max="11" width="4.6640625" style="13" bestFit="1" customWidth="1"/>
    <col min="12" max="12" width="3.33203125" style="25" hidden="1" customWidth="1"/>
    <col min="13" max="13" width="4.83203125" style="13" bestFit="1" customWidth="1"/>
    <col min="14" max="14" width="3.33203125" style="25" hidden="1" customWidth="1"/>
    <col min="15" max="15" width="4.6640625" style="13" bestFit="1" customWidth="1"/>
    <col min="16" max="16" width="3.33203125" style="20" hidden="1" customWidth="1"/>
    <col min="17" max="17" width="0.83203125" style="3" customWidth="1"/>
    <col min="18" max="26" width="6.6640625" style="13" customWidth="1"/>
    <col min="27" max="27" width="0.83203125" style="5" customWidth="1"/>
    <col min="28" max="16384" width="10.83203125" style="10"/>
  </cols>
  <sheetData>
    <row r="1" spans="1:28" hidden="1" x14ac:dyDescent="0.2">
      <c r="E1" s="13">
        <v>25</v>
      </c>
      <c r="G1" s="13">
        <v>26</v>
      </c>
      <c r="I1" s="13">
        <v>27</v>
      </c>
      <c r="K1" s="13">
        <v>28</v>
      </c>
      <c r="M1" s="13">
        <v>29</v>
      </c>
      <c r="O1" s="13">
        <v>30</v>
      </c>
      <c r="R1" s="13">
        <v>32</v>
      </c>
      <c r="S1" s="13">
        <v>33</v>
      </c>
      <c r="T1" s="13">
        <v>34</v>
      </c>
      <c r="U1" s="13">
        <v>35</v>
      </c>
      <c r="V1" s="13">
        <v>36</v>
      </c>
      <c r="W1" s="13">
        <v>37</v>
      </c>
      <c r="X1" s="13">
        <v>38</v>
      </c>
      <c r="Y1" s="13">
        <v>39</v>
      </c>
      <c r="Z1" s="13">
        <v>40</v>
      </c>
    </row>
    <row r="2" spans="1:28" s="15" customFormat="1" x14ac:dyDescent="0.2">
      <c r="A2" s="11"/>
      <c r="B2" s="4"/>
      <c r="C2" s="11"/>
      <c r="D2" s="4"/>
      <c r="E2" s="8" t="s">
        <v>19</v>
      </c>
      <c r="F2" s="16">
        <f>E25</f>
        <v>15</v>
      </c>
      <c r="G2" s="8" t="s">
        <v>20</v>
      </c>
      <c r="H2" s="21">
        <f>G25</f>
        <v>16</v>
      </c>
      <c r="I2" s="8" t="s">
        <v>21</v>
      </c>
      <c r="J2" s="21">
        <f>I25</f>
        <v>16</v>
      </c>
      <c r="K2" s="8" t="s">
        <v>22</v>
      </c>
      <c r="L2" s="21">
        <f>K25</f>
        <v>14</v>
      </c>
      <c r="M2" s="8" t="s">
        <v>23</v>
      </c>
      <c r="N2" s="21">
        <f>M25</f>
        <v>12</v>
      </c>
      <c r="O2" s="8" t="s">
        <v>24</v>
      </c>
      <c r="P2" s="23">
        <f>O25</f>
        <v>13</v>
      </c>
      <c r="Q2" s="8"/>
      <c r="R2" s="8" t="s">
        <v>25</v>
      </c>
      <c r="S2" s="8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53</v>
      </c>
      <c r="AA2" s="4"/>
    </row>
    <row r="3" spans="1:28" x14ac:dyDescent="0.2">
      <c r="A3" s="12" t="s">
        <v>34</v>
      </c>
      <c r="B3" s="6"/>
      <c r="C3" s="12" t="s">
        <v>102</v>
      </c>
      <c r="D3" s="6"/>
      <c r="E3" s="3" t="str">
        <f>IF(ISBLANK($C3),"",IF(VLOOKUP($C3,'item-wearables'!$A:$AN,25,0) &gt; 0, VLOOKUP($C3,'item-wearables'!$A:$AN,25,0), ""))</f>
        <v/>
      </c>
      <c r="F3" s="17">
        <f>IF(ISNUMBER(E3),IF(F2&gt;=18.1,IF(F2+1&lt;=18.1+E$26,IF( F2+1&gt;25.1,25.1,F2+1),F2),IF(AND(E3&lt;0,F2&gt;18),F2+(E3/100),IF(F2+E3&lt;=18,F2+E3,IF(AND(F2+(E3/100)&gt;18,F2+(E3/100)&lt;=18.1),F2+(E3/100),18.1)))),F2)</f>
        <v>15</v>
      </c>
      <c r="G3" s="7" t="str">
        <f>IF(ISBLANK($C3),"",IF(ISNUMBER(VLOOKUP($C3,'item-wearables'!$A:$AN,G$1,0)), VLOOKUP($C3,'item-wearables'!$A:$AN,G$1,0), ""))</f>
        <v/>
      </c>
      <c r="H3" s="22">
        <f t="shared" ref="H3:P18" si="0">IF(ISNUMBER(G3),IF(H2+G3&lt;=18,H2+G3,IF(AND(H2+1&lt;=18+$E$26,H2+1&lt;=25),H2+1,H2)),H2)</f>
        <v>16</v>
      </c>
      <c r="I3" s="3" t="str">
        <f>IF(ISBLANK($C3),"",IF(ISNUMBER(VLOOKUP($C3,'item-wearables'!$A:$AN,I$1,0)), VLOOKUP($C3,'item-wearables'!$A:$AN,I$1,0), ""))</f>
        <v/>
      </c>
      <c r="J3" s="22">
        <f t="shared" si="0"/>
        <v>16</v>
      </c>
      <c r="K3" s="7" t="str">
        <f>IF(ISBLANK($C3),"",IF(ISNUMBER(VLOOKUP($C3,'item-wearables'!$A:$AN,K$1,0)), VLOOKUP($C3,'item-wearables'!$A:$AN,K$1,0), ""))</f>
        <v/>
      </c>
      <c r="L3" s="22">
        <f t="shared" si="0"/>
        <v>14</v>
      </c>
      <c r="M3" s="3" t="str">
        <f>IF(ISBLANK($C3),"",IF(ISNUMBER(VLOOKUP($C3,'item-wearables'!$A:$AN,M$1,0)), VLOOKUP($C3,'item-wearables'!$A:$AN,M$1,0), ""))</f>
        <v/>
      </c>
      <c r="N3" s="22">
        <f t="shared" si="0"/>
        <v>12</v>
      </c>
      <c r="O3" s="7" t="str">
        <f>IF(ISBLANK($C3),"",IF(ISNUMBER(VLOOKUP($C3,'item-wearables'!$A:$AN,O$1,0)), VLOOKUP($C3,'item-wearables'!$A:$AN,O$1,0), ""))</f>
        <v/>
      </c>
      <c r="P3" s="22">
        <f t="shared" si="0"/>
        <v>13</v>
      </c>
      <c r="Q3" s="14"/>
      <c r="R3" s="3" t="str">
        <f>IF(ISBLANK($C3),"",IF(ISNUMBER(VLOOKUP($C3,'item-wearables'!$A:$AN,R$1,0)), VLOOKUP($C3,'item-wearables'!$A:$AN,R$1,0), ""))</f>
        <v/>
      </c>
      <c r="S3" s="7" t="str">
        <f>IF(ISBLANK($C3),"",IF(ISNUMBER(VLOOKUP($C3,'item-wearables'!$A:$AN,S$1,0)), VLOOKUP($C3,'item-wearables'!$A:$AN,S$1,0), ""))</f>
        <v/>
      </c>
      <c r="T3" s="3" t="str">
        <f>IF(ISBLANK($C3),"",IF(ISNUMBER(VLOOKUP($C3,'item-wearables'!$A:$AN,T$1,0)), VLOOKUP($C3,'item-wearables'!$A:$AN,T$1,0), ""))</f>
        <v/>
      </c>
      <c r="U3" s="7">
        <f>IF(ISBLANK($C3),"",IF(ISNUMBER(VLOOKUP($C3,'item-wearables'!$A:$AN,U$1,0)), VLOOKUP($C3,'item-wearables'!$A:$AN,U$1,0), ""))</f>
        <v>5</v>
      </c>
      <c r="V3" s="3" t="str">
        <f>IF(ISBLANK($C3),"",IF(ISNUMBER(VLOOKUP($C3,'item-wearables'!$A:$AN,V$1,0)), VLOOKUP($C3,'item-wearables'!$A:$AN,V$1,0), ""))</f>
        <v/>
      </c>
      <c r="W3" s="7">
        <f>IF(ISBLANK($C3),"",IF(ISNUMBER(VLOOKUP($C3,'item-wearables'!$A:$AN,W$1,0)), VLOOKUP($C3,'item-wearables'!$A:$AN,W$1,0), ""))</f>
        <v>8</v>
      </c>
      <c r="X3" s="3" t="str">
        <f>IF(ISBLANK($C3),"",IF(ISNUMBER(VLOOKUP($C3,'item-wearables'!$A:$AN,X$1,0)), VLOOKUP($C3,'item-wearables'!$A:$AN,X$1,0), ""))</f>
        <v/>
      </c>
      <c r="Y3" s="7" t="str">
        <f>IF(ISBLANK($C3),"",IF(ISNUMBER(VLOOKUP($C3,'item-wearables'!$A:$AN,Y$1,0)), VLOOKUP($C3,'item-wearables'!$A:$AN,Y$1,0), ""))</f>
        <v/>
      </c>
      <c r="Z3" s="3" t="str">
        <f>IF(ISBLANK($C3),"",IF(ISNUMBER(VLOOKUP($C3,'item-wearables'!$A:$AN,Z$1,0)), VLOOKUP($C3,'item-wearables'!$A:$AN,Z$1,0), ""))</f>
        <v/>
      </c>
      <c r="AA3" s="6"/>
    </row>
    <row r="4" spans="1:28" x14ac:dyDescent="0.2">
      <c r="A4" s="12" t="s">
        <v>37</v>
      </c>
      <c r="B4" s="6"/>
      <c r="C4" s="5" t="s">
        <v>187</v>
      </c>
      <c r="D4" s="6"/>
      <c r="E4" s="3" t="e">
        <f>IF(ISBLANK($C4),"",IF(VLOOKUP($C4,'item-wearables'!$A:$AN,25,0) &gt; 0, VLOOKUP($C4,'item-wearables'!$A:$AN,25,0), ""))</f>
        <v>#N/A</v>
      </c>
      <c r="F4" s="17">
        <f t="shared" ref="F4:F22" si="1">IF(ISNUMBER(E4),IF(F3&gt;=18.1,IF(F3+1&lt;=18.1+E$26,IF( F3+1&gt;25.1,25.1,F3+1),F3),IF(AND(E4&lt;0,F3&gt;18),F3+(E4/100),IF(F3+E4&lt;=18,F3+E4,IF(AND(F3+(E4/100)&gt;18,F3+(E4/100)&lt;=18.1),F3+(E4/100),18.1)))),F3)</f>
        <v>15</v>
      </c>
      <c r="G4" s="7">
        <v>2</v>
      </c>
      <c r="H4" s="22">
        <f t="shared" si="0"/>
        <v>18</v>
      </c>
      <c r="I4" s="3" t="str">
        <f>IF(ISBLANK($C4),"",IF(ISNUMBER(VLOOKUP($C4,'item-wearables'!$A:$AN,I$1,0)), VLOOKUP($C4,'item-wearables'!$A:$AN,I$1,0), ""))</f>
        <v/>
      </c>
      <c r="J4" s="22">
        <f t="shared" si="0"/>
        <v>16</v>
      </c>
      <c r="K4" s="7" t="str">
        <f>IF(ISBLANK($C4),"",IF(ISNUMBER(VLOOKUP($C4,'item-wearables'!$A:$AN,K$1,0)), VLOOKUP($C4,'item-wearables'!$A:$AN,K$1,0), ""))</f>
        <v/>
      </c>
      <c r="L4" s="22">
        <f t="shared" si="0"/>
        <v>14</v>
      </c>
      <c r="M4" s="3" t="str">
        <f>IF(ISBLANK($C4),"",IF(ISNUMBER(VLOOKUP($C4,'item-wearables'!$A:$AN,M$1,0)), VLOOKUP($C4,'item-wearables'!$A:$AN,M$1,0), ""))</f>
        <v/>
      </c>
      <c r="N4" s="22">
        <f t="shared" si="0"/>
        <v>12</v>
      </c>
      <c r="O4" s="7" t="str">
        <f>IF(ISBLANK($C4),"",IF(ISNUMBER(VLOOKUP($C4,'item-wearables'!$A:$AN,O$1,0)), VLOOKUP($C4,'item-wearables'!$A:$AN,O$1,0), ""))</f>
        <v/>
      </c>
      <c r="P4" s="22">
        <f t="shared" si="0"/>
        <v>13</v>
      </c>
      <c r="Q4" s="14"/>
      <c r="R4" s="3" t="str">
        <f>IF(ISBLANK($C4),"",IF(ISNUMBER(VLOOKUP($C4,'item-wearables'!$A:$AN,R$1,0)), VLOOKUP($C4,'item-wearables'!$A:$AN,R$1,0), ""))</f>
        <v/>
      </c>
      <c r="S4" s="7" t="str">
        <f>IF(ISBLANK($C4),"",IF(ISNUMBER(VLOOKUP($C4,'item-wearables'!$A:$AN,S$1,0)), VLOOKUP($C4,'item-wearables'!$A:$AN,S$1,0), ""))</f>
        <v/>
      </c>
      <c r="T4" s="3" t="str">
        <f>IF(ISBLANK($C4),"",IF(ISNUMBER(VLOOKUP($C4,'item-wearables'!$A:$AN,T$1,0)), VLOOKUP($C4,'item-wearables'!$A:$AN,T$1,0), ""))</f>
        <v/>
      </c>
      <c r="U4" s="7" t="str">
        <f>IF(ISBLANK($C4),"",IF(ISNUMBER(VLOOKUP($C4,'item-wearables'!$A:$AN,U$1,0)), VLOOKUP($C4,'item-wearables'!$A:$AN,U$1,0), ""))</f>
        <v/>
      </c>
      <c r="V4" s="3">
        <v>15</v>
      </c>
      <c r="W4" s="7" t="str">
        <f>IF(ISBLANK($C4),"",IF(ISNUMBER(VLOOKUP($C4,'item-wearables'!$A:$AN,W$1,0)), VLOOKUP($C4,'item-wearables'!$A:$AN,W$1,0), ""))</f>
        <v/>
      </c>
      <c r="X4" s="3" t="str">
        <f>IF(ISBLANK($C4),"",IF(ISNUMBER(VLOOKUP($C4,'item-wearables'!$A:$AN,X$1,0)), VLOOKUP($C4,'item-wearables'!$A:$AN,X$1,0), ""))</f>
        <v/>
      </c>
      <c r="Y4" s="7" t="str">
        <f>IF(ISBLANK($C4),"",IF(ISNUMBER(VLOOKUP($C4,'item-wearables'!$A:$AN,Y$1,0)), VLOOKUP($C4,'item-wearables'!$A:$AN,Y$1,0), ""))</f>
        <v/>
      </c>
      <c r="Z4" s="3" t="str">
        <f>IF(ISBLANK($C4),"",IF(ISNUMBER(VLOOKUP($C4,'item-wearables'!$A:$AN,Z$1,0)), VLOOKUP($C4,'item-wearables'!$A:$AN,Z$1,0), ""))</f>
        <v/>
      </c>
      <c r="AA4" s="6"/>
      <c r="AB4" s="10" t="s">
        <v>182</v>
      </c>
    </row>
    <row r="5" spans="1:28" x14ac:dyDescent="0.2">
      <c r="A5" s="12" t="s">
        <v>37</v>
      </c>
      <c r="B5" s="6"/>
      <c r="C5" s="5" t="s">
        <v>187</v>
      </c>
      <c r="D5" s="6"/>
      <c r="E5" s="3" t="e">
        <f>IF(ISBLANK($C5),"",IF(VLOOKUP($C5,'item-wearables'!$A:$AN,25,0) &gt; 0, VLOOKUP($C5,'item-wearables'!$A:$AN,25,0), ""))</f>
        <v>#N/A</v>
      </c>
      <c r="F5" s="17">
        <f t="shared" si="1"/>
        <v>15</v>
      </c>
      <c r="G5" s="7">
        <v>2</v>
      </c>
      <c r="H5" s="22">
        <f>IF(ISNUMBER(G5),IF(H4+G5&lt;=18,H4+G5,IF(AND(H4+1&lt;=18+$E$26,H4+1&lt;=25),H4+1,H4)),H4)</f>
        <v>19</v>
      </c>
      <c r="I5" s="3" t="str">
        <f>IF(ISBLANK($C5),"",IF(ISNUMBER(VLOOKUP($C5,'item-wearables'!$A:$AN,I$1,0)), VLOOKUP($C5,'item-wearables'!$A:$AN,I$1,0), ""))</f>
        <v/>
      </c>
      <c r="J5" s="22">
        <f>IF(ISNUMBER(I5),IF(J4+I5&lt;=18,J4+I5,IF(AND(J4+1&lt;=18+$E$26,J4+1&lt;=25),J4+1,J4)),J4)</f>
        <v>16</v>
      </c>
      <c r="K5" s="7" t="str">
        <f>IF(ISBLANK($C5),"",IF(ISNUMBER(VLOOKUP($C5,'item-wearables'!$A:$AN,K$1,0)), VLOOKUP($C5,'item-wearables'!$A:$AN,K$1,0), ""))</f>
        <v/>
      </c>
      <c r="L5" s="22">
        <f>IF(ISNUMBER(K5),IF(L4+K5&lt;=18,L4+K5,IF(AND(L4+1&lt;=18+$E$26,L4+1&lt;=25),L4+1,L4)),L4)</f>
        <v>14</v>
      </c>
      <c r="M5" s="3" t="str">
        <f>IF(ISBLANK($C5),"",IF(ISNUMBER(VLOOKUP($C5,'item-wearables'!$A:$AN,M$1,0)), VLOOKUP($C5,'item-wearables'!$A:$AN,M$1,0), ""))</f>
        <v/>
      </c>
      <c r="N5" s="22">
        <f>IF(ISNUMBER(M5),IF(N4+M5&lt;=18,N4+M5,IF(AND(N4+1&lt;=18+$E$26,N4+1&lt;=25),N4+1,N4)),N4)</f>
        <v>12</v>
      </c>
      <c r="O5" s="7" t="str">
        <f>IF(ISBLANK($C5),"",IF(ISNUMBER(VLOOKUP($C5,'item-wearables'!$A:$AN,O$1,0)), VLOOKUP($C5,'item-wearables'!$A:$AN,O$1,0), ""))</f>
        <v/>
      </c>
      <c r="P5" s="22">
        <f>IF(ISNUMBER(O5),IF(P4+O5&lt;=18,P4+O5,IF(AND(P4+1&lt;=18+$E$26,P4+1&lt;=25),P4+1,P4)),P4)</f>
        <v>13</v>
      </c>
      <c r="Q5" s="14"/>
      <c r="R5" s="3" t="str">
        <f>IF(ISBLANK($C5),"",IF(ISNUMBER(VLOOKUP($C5,'item-wearables'!$A:$AN,R$1,0)), VLOOKUP($C5,'item-wearables'!$A:$AN,R$1,0), ""))</f>
        <v/>
      </c>
      <c r="S5" s="7" t="str">
        <f>IF(ISBLANK($C5),"",IF(ISNUMBER(VLOOKUP($C5,'item-wearables'!$A:$AN,S$1,0)), VLOOKUP($C5,'item-wearables'!$A:$AN,S$1,0), ""))</f>
        <v/>
      </c>
      <c r="T5" s="3" t="str">
        <f>IF(ISBLANK($C5),"",IF(ISNUMBER(VLOOKUP($C5,'item-wearables'!$A:$AN,T$1,0)), VLOOKUP($C5,'item-wearables'!$A:$AN,T$1,0), ""))</f>
        <v/>
      </c>
      <c r="U5" s="7" t="str">
        <f>IF(ISBLANK($C5),"",IF(ISNUMBER(VLOOKUP($C5,'item-wearables'!$A:$AN,U$1,0)), VLOOKUP($C5,'item-wearables'!$A:$AN,U$1,0), ""))</f>
        <v/>
      </c>
      <c r="V5" s="3">
        <v>15</v>
      </c>
      <c r="W5" s="7" t="str">
        <f>IF(ISBLANK($C5),"",IF(ISNUMBER(VLOOKUP($C5,'item-wearables'!$A:$AN,W$1,0)), VLOOKUP($C5,'item-wearables'!$A:$AN,W$1,0), ""))</f>
        <v/>
      </c>
      <c r="X5" s="3" t="str">
        <f>IF(ISBLANK($C5),"",IF(ISNUMBER(VLOOKUP($C5,'item-wearables'!$A:$AN,X$1,0)), VLOOKUP($C5,'item-wearables'!$A:$AN,X$1,0), ""))</f>
        <v/>
      </c>
      <c r="Y5" s="7" t="str">
        <f>IF(ISBLANK($C5),"",IF(ISNUMBER(VLOOKUP($C5,'item-wearables'!$A:$AN,Y$1,0)), VLOOKUP($C5,'item-wearables'!$A:$AN,Y$1,0), ""))</f>
        <v/>
      </c>
      <c r="Z5" s="3" t="str">
        <f>IF(ISBLANK($C5),"",IF(ISNUMBER(VLOOKUP($C5,'item-wearables'!$A:$AN,Z$1,0)), VLOOKUP($C5,'item-wearables'!$A:$AN,Z$1,0), ""))</f>
        <v/>
      </c>
      <c r="AA5" s="6"/>
    </row>
    <row r="6" spans="1:28" x14ac:dyDescent="0.2">
      <c r="A6" s="12" t="s">
        <v>38</v>
      </c>
      <c r="B6" s="6"/>
      <c r="C6" s="5" t="s">
        <v>105</v>
      </c>
      <c r="D6" s="6"/>
      <c r="E6" s="3" t="str">
        <f>IF(ISBLANK($C6),"",IF(VLOOKUP($C6,'item-wearables'!$A:$AN,25,0) &gt; 0, VLOOKUP($C6,'item-wearables'!$A:$AN,25,0), ""))</f>
        <v/>
      </c>
      <c r="F6" s="17">
        <f t="shared" si="1"/>
        <v>15</v>
      </c>
      <c r="G6" s="7" t="str">
        <f>IF(ISBLANK($C6),"",IF(ISNUMBER(VLOOKUP($C6,'item-wearables'!$A:$AN,G$1,0)), VLOOKUP($C6,'item-wearables'!$A:$AN,G$1,0), ""))</f>
        <v/>
      </c>
      <c r="H6" s="22">
        <f t="shared" si="0"/>
        <v>19</v>
      </c>
      <c r="I6" s="3" t="str">
        <f>IF(ISBLANK($C6),"",IF(ISNUMBER(VLOOKUP($C6,'item-wearables'!$A:$AN,I$1,0)), VLOOKUP($C6,'item-wearables'!$A:$AN,I$1,0), ""))</f>
        <v/>
      </c>
      <c r="J6" s="22">
        <f t="shared" si="0"/>
        <v>16</v>
      </c>
      <c r="K6" s="7" t="str">
        <f>IF(ISBLANK($C6),"",IF(ISNUMBER(VLOOKUP($C6,'item-wearables'!$A:$AN,K$1,0)), VLOOKUP($C6,'item-wearables'!$A:$AN,K$1,0), ""))</f>
        <v/>
      </c>
      <c r="L6" s="22">
        <f t="shared" si="0"/>
        <v>14</v>
      </c>
      <c r="M6" s="3" t="str">
        <f>IF(ISBLANK($C6),"",IF(ISNUMBER(VLOOKUP($C6,'item-wearables'!$A:$AN,M$1,0)), VLOOKUP($C6,'item-wearables'!$A:$AN,M$1,0), ""))</f>
        <v/>
      </c>
      <c r="N6" s="22">
        <f t="shared" si="0"/>
        <v>12</v>
      </c>
      <c r="O6" s="7" t="str">
        <f>IF(ISBLANK($C6),"",IF(ISNUMBER(VLOOKUP($C6,'item-wearables'!$A:$AN,O$1,0)), VLOOKUP($C6,'item-wearables'!$A:$AN,O$1,0), ""))</f>
        <v/>
      </c>
      <c r="P6" s="22">
        <f t="shared" si="0"/>
        <v>13</v>
      </c>
      <c r="Q6" s="14"/>
      <c r="R6" s="3" t="str">
        <f>IF(ISBLANK($C6),"",IF(ISNUMBER(VLOOKUP($C6,'item-wearables'!$A:$AN,R$1,0)), VLOOKUP($C6,'item-wearables'!$A:$AN,R$1,0), ""))</f>
        <v/>
      </c>
      <c r="S6" s="7" t="str">
        <f>IF(ISBLANK($C6),"",IF(ISNUMBER(VLOOKUP($C6,'item-wearables'!$A:$AN,S$1,0)), VLOOKUP($C6,'item-wearables'!$A:$AN,S$1,0), ""))</f>
        <v/>
      </c>
      <c r="T6" s="3" t="str">
        <f>IF(ISBLANK($C6),"",IF(ISNUMBER(VLOOKUP($C6,'item-wearables'!$A:$AN,T$1,0)), VLOOKUP($C6,'item-wearables'!$A:$AN,T$1,0), ""))</f>
        <v/>
      </c>
      <c r="U6" s="7">
        <f>IF(ISBLANK($C6),"",IF(ISNUMBER(VLOOKUP($C6,'item-wearables'!$A:$AN,U$1,0)), VLOOKUP($C6,'item-wearables'!$A:$AN,U$1,0), ""))</f>
        <v>5</v>
      </c>
      <c r="V6" s="3" t="str">
        <f>IF(ISBLANK($C6),"",IF(ISNUMBER(VLOOKUP($C6,'item-wearables'!$A:$AN,V$1,0)), VLOOKUP($C6,'item-wearables'!$A:$AN,V$1,0), ""))</f>
        <v/>
      </c>
      <c r="W6" s="7">
        <f>IF(ISBLANK($C6),"",IF(ISNUMBER(VLOOKUP($C6,'item-wearables'!$A:$AN,W$1,0)), VLOOKUP($C6,'item-wearables'!$A:$AN,W$1,0), ""))</f>
        <v>10</v>
      </c>
      <c r="X6" s="3" t="str">
        <f>IF(ISBLANK($C6),"",IF(ISNUMBER(VLOOKUP($C6,'item-wearables'!$A:$AN,X$1,0)), VLOOKUP($C6,'item-wearables'!$A:$AN,X$1,0), ""))</f>
        <v/>
      </c>
      <c r="Y6" s="7" t="str">
        <f>IF(ISBLANK($C6),"",IF(ISNUMBER(VLOOKUP($C6,'item-wearables'!$A:$AN,Y$1,0)), VLOOKUP($C6,'item-wearables'!$A:$AN,Y$1,0), ""))</f>
        <v/>
      </c>
      <c r="Z6" s="3">
        <f>IF(ISBLANK($C6),"",IF(ISNUMBER(VLOOKUP($C6,'item-wearables'!$A:$AN,Z$1,0)), VLOOKUP($C6,'item-wearables'!$A:$AN,Z$1,0), ""))</f>
        <v>5</v>
      </c>
      <c r="AA6" s="6"/>
    </row>
    <row r="7" spans="1:28" x14ac:dyDescent="0.2">
      <c r="A7" s="12" t="s">
        <v>38</v>
      </c>
      <c r="B7" s="6"/>
      <c r="C7" s="5" t="s">
        <v>105</v>
      </c>
      <c r="D7" s="6"/>
      <c r="E7" s="3" t="str">
        <f>IF(ISBLANK($C7),"",IF(VLOOKUP($C7,'item-wearables'!$A:$AN,25,0) &gt; 0, VLOOKUP($C7,'item-wearables'!$A:$AN,25,0), ""))</f>
        <v/>
      </c>
      <c r="F7" s="17">
        <f t="shared" si="1"/>
        <v>15</v>
      </c>
      <c r="G7" s="7" t="str">
        <f>IF(ISBLANK($C7),"",IF(ISNUMBER(VLOOKUP($C7,'item-wearables'!$A:$AN,G$1,0)), VLOOKUP($C7,'item-wearables'!$A:$AN,G$1,0), ""))</f>
        <v/>
      </c>
      <c r="H7" s="22">
        <f t="shared" si="0"/>
        <v>19</v>
      </c>
      <c r="I7" s="3" t="str">
        <f>IF(ISBLANK($C7),"",IF(ISNUMBER(VLOOKUP($C7,'item-wearables'!$A:$AN,I$1,0)), VLOOKUP($C7,'item-wearables'!$A:$AN,I$1,0), ""))</f>
        <v/>
      </c>
      <c r="J7" s="22">
        <f t="shared" si="0"/>
        <v>16</v>
      </c>
      <c r="K7" s="7" t="str">
        <f>IF(ISBLANK($C7),"",IF(ISNUMBER(VLOOKUP($C7,'item-wearables'!$A:$AN,K$1,0)), VLOOKUP($C7,'item-wearables'!$A:$AN,K$1,0), ""))</f>
        <v/>
      </c>
      <c r="L7" s="22">
        <f t="shared" si="0"/>
        <v>14</v>
      </c>
      <c r="M7" s="3" t="str">
        <f>IF(ISBLANK($C7),"",IF(ISNUMBER(VLOOKUP($C7,'item-wearables'!$A:$AN,M$1,0)), VLOOKUP($C7,'item-wearables'!$A:$AN,M$1,0), ""))</f>
        <v/>
      </c>
      <c r="N7" s="22">
        <f t="shared" si="0"/>
        <v>12</v>
      </c>
      <c r="O7" s="7" t="str">
        <f>IF(ISBLANK($C7),"",IF(ISNUMBER(VLOOKUP($C7,'item-wearables'!$A:$AN,O$1,0)), VLOOKUP($C7,'item-wearables'!$A:$AN,O$1,0), ""))</f>
        <v/>
      </c>
      <c r="P7" s="22">
        <f t="shared" si="0"/>
        <v>13</v>
      </c>
      <c r="Q7" s="14"/>
      <c r="R7" s="3" t="str">
        <f>IF(ISBLANK($C7),"",IF(ISNUMBER(VLOOKUP($C7,'item-wearables'!$A:$AN,R$1,0)), VLOOKUP($C7,'item-wearables'!$A:$AN,R$1,0), ""))</f>
        <v/>
      </c>
      <c r="S7" s="7" t="str">
        <f>IF(ISBLANK($C7),"",IF(ISNUMBER(VLOOKUP($C7,'item-wearables'!$A:$AN,S$1,0)), VLOOKUP($C7,'item-wearables'!$A:$AN,S$1,0), ""))</f>
        <v/>
      </c>
      <c r="T7" s="3" t="str">
        <f>IF(ISBLANK($C7),"",IF(ISNUMBER(VLOOKUP($C7,'item-wearables'!$A:$AN,T$1,0)), VLOOKUP($C7,'item-wearables'!$A:$AN,T$1,0), ""))</f>
        <v/>
      </c>
      <c r="U7" s="7">
        <f>IF(ISBLANK($C7),"",IF(ISNUMBER(VLOOKUP($C7,'item-wearables'!$A:$AN,U$1,0)), VLOOKUP($C7,'item-wearables'!$A:$AN,U$1,0), ""))</f>
        <v>5</v>
      </c>
      <c r="V7" s="3" t="str">
        <f>IF(ISBLANK($C7),"",IF(ISNUMBER(VLOOKUP($C7,'item-wearables'!$A:$AN,V$1,0)), VLOOKUP($C7,'item-wearables'!$A:$AN,V$1,0), ""))</f>
        <v/>
      </c>
      <c r="W7" s="7">
        <f>IF(ISBLANK($C7),"",IF(ISNUMBER(VLOOKUP($C7,'item-wearables'!$A:$AN,W$1,0)), VLOOKUP($C7,'item-wearables'!$A:$AN,W$1,0), ""))</f>
        <v>10</v>
      </c>
      <c r="X7" s="3" t="str">
        <f>IF(ISBLANK($C7),"",IF(ISNUMBER(VLOOKUP($C7,'item-wearables'!$A:$AN,X$1,0)), VLOOKUP($C7,'item-wearables'!$A:$AN,X$1,0), ""))</f>
        <v/>
      </c>
      <c r="Y7" s="7" t="str">
        <f>IF(ISBLANK($C7),"",IF(ISNUMBER(VLOOKUP($C7,'item-wearables'!$A:$AN,Y$1,0)), VLOOKUP($C7,'item-wearables'!$A:$AN,Y$1,0), ""))</f>
        <v/>
      </c>
      <c r="Z7" s="3">
        <f>IF(ISBLANK($C7),"",IF(ISNUMBER(VLOOKUP($C7,'item-wearables'!$A:$AN,Z$1,0)), VLOOKUP($C7,'item-wearables'!$A:$AN,Z$1,0), ""))</f>
        <v>5</v>
      </c>
      <c r="AA7" s="6"/>
    </row>
    <row r="8" spans="1:28" x14ac:dyDescent="0.2">
      <c r="A8" s="12" t="s">
        <v>39</v>
      </c>
      <c r="B8" s="6"/>
      <c r="C8" s="5" t="s">
        <v>79</v>
      </c>
      <c r="D8" s="6"/>
      <c r="E8" s="3" t="str">
        <f>IF(ISBLANK($C8),"",IF(VLOOKUP($C8,'item-wearables'!$A:$AN,25,0) &gt; 0, VLOOKUP($C8,'item-wearables'!$A:$AN,25,0), ""))</f>
        <v/>
      </c>
      <c r="F8" s="17">
        <f t="shared" si="1"/>
        <v>15</v>
      </c>
      <c r="G8" s="7" t="str">
        <f>IF(ISBLANK($C8),"",IF(ISNUMBER(VLOOKUP($C8,'item-wearables'!$A:$AN,G$1,0)), VLOOKUP($C8,'item-wearables'!$A:$AN,G$1,0), ""))</f>
        <v/>
      </c>
      <c r="H8" s="22">
        <f t="shared" si="0"/>
        <v>19</v>
      </c>
      <c r="I8" s="3" t="str">
        <f>IF(ISBLANK($C8),"",IF(ISNUMBER(VLOOKUP($C8,'item-wearables'!$A:$AN,I$1,0)), VLOOKUP($C8,'item-wearables'!$A:$AN,I$1,0), ""))</f>
        <v/>
      </c>
      <c r="J8" s="22">
        <f t="shared" si="0"/>
        <v>16</v>
      </c>
      <c r="K8" s="7">
        <f>IF(ISBLANK($C8),"",IF(ISNUMBER(VLOOKUP($C8,'item-wearables'!$A:$AN,K$1,0)), VLOOKUP($C8,'item-wearables'!$A:$AN,K$1,0), ""))</f>
        <v>2</v>
      </c>
      <c r="L8" s="22">
        <f t="shared" si="0"/>
        <v>16</v>
      </c>
      <c r="M8" s="3" t="str">
        <f>IF(ISBLANK($C8),"",IF(ISNUMBER(VLOOKUP($C8,'item-wearables'!$A:$AN,M$1,0)), VLOOKUP($C8,'item-wearables'!$A:$AN,M$1,0), ""))</f>
        <v/>
      </c>
      <c r="N8" s="22">
        <f t="shared" si="0"/>
        <v>12</v>
      </c>
      <c r="O8" s="7">
        <f>IF(ISBLANK($C8),"",IF(ISNUMBER(VLOOKUP($C8,'item-wearables'!$A:$AN,O$1,0)), VLOOKUP($C8,'item-wearables'!$A:$AN,O$1,0), ""))</f>
        <v>1</v>
      </c>
      <c r="P8" s="22">
        <f t="shared" si="0"/>
        <v>14</v>
      </c>
      <c r="Q8" s="14"/>
      <c r="R8" s="3" t="str">
        <f>IF(ISBLANK($C8),"",IF(ISNUMBER(VLOOKUP($C8,'item-wearables'!$A:$AN,R$1,0)), VLOOKUP($C8,'item-wearables'!$A:$AN,R$1,0), ""))</f>
        <v/>
      </c>
      <c r="S8" s="7" t="str">
        <f>IF(ISBLANK($C8),"",IF(ISNUMBER(VLOOKUP($C8,'item-wearables'!$A:$AN,S$1,0)), VLOOKUP($C8,'item-wearables'!$A:$AN,S$1,0), ""))</f>
        <v/>
      </c>
      <c r="T8" s="3" t="str">
        <f>IF(ISBLANK($C8),"",IF(ISNUMBER(VLOOKUP($C8,'item-wearables'!$A:$AN,T$1,0)), VLOOKUP($C8,'item-wearables'!$A:$AN,T$1,0), ""))</f>
        <v/>
      </c>
      <c r="U8" s="7" t="str">
        <f>IF(ISBLANK($C8),"",IF(ISNUMBER(VLOOKUP($C8,'item-wearables'!$A:$AN,U$1,0)), VLOOKUP($C8,'item-wearables'!$A:$AN,U$1,0), ""))</f>
        <v/>
      </c>
      <c r="V8" s="3" t="str">
        <f>IF(ISBLANK($C8),"",IF(ISNUMBER(VLOOKUP($C8,'item-wearables'!$A:$AN,V$1,0)), VLOOKUP($C8,'item-wearables'!$A:$AN,V$1,0), ""))</f>
        <v/>
      </c>
      <c r="W8" s="7" t="str">
        <f>IF(ISBLANK($C8),"",IF(ISNUMBER(VLOOKUP($C8,'item-wearables'!$A:$AN,W$1,0)), VLOOKUP($C8,'item-wearables'!$A:$AN,W$1,0), ""))</f>
        <v/>
      </c>
      <c r="X8" s="3" t="str">
        <f>IF(ISBLANK($C8),"",IF(ISNUMBER(VLOOKUP($C8,'item-wearables'!$A:$AN,X$1,0)), VLOOKUP($C8,'item-wearables'!$A:$AN,X$1,0), ""))</f>
        <v/>
      </c>
      <c r="Y8" s="7" t="str">
        <f>IF(ISBLANK($C8),"",IF(ISNUMBER(VLOOKUP($C8,'item-wearables'!$A:$AN,Y$1,0)), VLOOKUP($C8,'item-wearables'!$A:$AN,Y$1,0), ""))</f>
        <v/>
      </c>
      <c r="Z8" s="3">
        <f>IF(ISBLANK($C8),"",IF(ISNUMBER(VLOOKUP($C8,'item-wearables'!$A:$AN,Z$1,0)), VLOOKUP($C8,'item-wearables'!$A:$AN,Z$1,0), ""))</f>
        <v>36</v>
      </c>
      <c r="AA8" s="6"/>
    </row>
    <row r="9" spans="1:28" x14ac:dyDescent="0.2">
      <c r="A9" s="12" t="s">
        <v>40</v>
      </c>
      <c r="B9" s="6"/>
      <c r="C9" s="12"/>
      <c r="D9" s="6"/>
      <c r="E9" s="3" t="str">
        <f>IF(ISBLANK($C9),"",IF(VLOOKUP($C9,'item-wearables'!$A:$AN,25,0) &gt; 0, VLOOKUP($C9,'item-wearables'!$A:$AN,25,0), ""))</f>
        <v/>
      </c>
      <c r="F9" s="17">
        <f t="shared" si="1"/>
        <v>15</v>
      </c>
      <c r="G9" s="7"/>
      <c r="H9" s="22">
        <f t="shared" si="0"/>
        <v>19</v>
      </c>
      <c r="I9" s="3" t="str">
        <f>IF(ISBLANK($C9),"",IF(ISNUMBER(VLOOKUP($C9,'item-wearables'!$A:$AN,I$1,0)), VLOOKUP($C9,'item-wearables'!$A:$AN,I$1,0), ""))</f>
        <v/>
      </c>
      <c r="J9" s="22">
        <f t="shared" si="0"/>
        <v>16</v>
      </c>
      <c r="K9" s="7" t="str">
        <f>IF(ISBLANK($C9),"",IF(ISNUMBER(VLOOKUP($C9,'item-wearables'!$A:$AN,K$1,0)), VLOOKUP($C9,'item-wearables'!$A:$AN,K$1,0), ""))</f>
        <v/>
      </c>
      <c r="L9" s="22">
        <f t="shared" si="0"/>
        <v>16</v>
      </c>
      <c r="M9" s="3" t="str">
        <f>IF(ISBLANK($C9),"",IF(ISNUMBER(VLOOKUP($C9,'item-wearables'!$A:$AN,M$1,0)), VLOOKUP($C9,'item-wearables'!$A:$AN,M$1,0), ""))</f>
        <v/>
      </c>
      <c r="N9" s="22">
        <f t="shared" si="0"/>
        <v>12</v>
      </c>
      <c r="O9" s="7" t="str">
        <f>IF(ISBLANK($C9),"",IF(ISNUMBER(VLOOKUP($C9,'item-wearables'!$A:$AN,O$1,0)), VLOOKUP($C9,'item-wearables'!$A:$AN,O$1,0), ""))</f>
        <v/>
      </c>
      <c r="P9" s="22">
        <f t="shared" si="0"/>
        <v>14</v>
      </c>
      <c r="Q9" s="14"/>
      <c r="R9" s="3" t="str">
        <f>IF(ISBLANK($C9),"",IF(ISNUMBER(VLOOKUP($C9,'item-wearables'!$A:$AN,R$1,0)), VLOOKUP($C9,'item-wearables'!$A:$AN,R$1,0), ""))</f>
        <v/>
      </c>
      <c r="S9" s="7" t="str">
        <f>IF(ISBLANK($C9),"",IF(ISNUMBER(VLOOKUP($C9,'item-wearables'!$A:$AN,S$1,0)), VLOOKUP($C9,'item-wearables'!$A:$AN,S$1,0), ""))</f>
        <v/>
      </c>
      <c r="T9" s="3" t="str">
        <f>IF(ISBLANK($C9),"",IF(ISNUMBER(VLOOKUP($C9,'item-wearables'!$A:$AN,T$1,0)), VLOOKUP($C9,'item-wearables'!$A:$AN,T$1,0), ""))</f>
        <v/>
      </c>
      <c r="U9" s="7" t="str">
        <f>IF(ISBLANK($C9),"",IF(ISNUMBER(VLOOKUP($C9,'item-wearables'!$A:$AN,U$1,0)), VLOOKUP($C9,'item-wearables'!$A:$AN,U$1,0), ""))</f>
        <v/>
      </c>
      <c r="V9" s="3">
        <v>15</v>
      </c>
      <c r="W9" s="7"/>
      <c r="X9" s="3" t="str">
        <f>IF(ISBLANK($C9),"",IF(ISNUMBER(VLOOKUP($C9,'item-wearables'!$A:$AN,X$1,0)), VLOOKUP($C9,'item-wearables'!$A:$AN,X$1,0), ""))</f>
        <v/>
      </c>
      <c r="Y9" s="7" t="str">
        <f>IF(ISBLANK($C9),"",IF(ISNUMBER(VLOOKUP($C9,'item-wearables'!$A:$AN,Y$1,0)), VLOOKUP($C9,'item-wearables'!$A:$AN,Y$1,0), ""))</f>
        <v/>
      </c>
      <c r="Z9" s="3" t="str">
        <f>IF(ISBLANK($C9),"",IF(ISNUMBER(VLOOKUP($C9,'item-wearables'!$A:$AN,Z$1,0)), VLOOKUP($C9,'item-wearables'!$A:$AN,Z$1,0), ""))</f>
        <v/>
      </c>
      <c r="AA9" s="6"/>
      <c r="AB9" s="10" t="s">
        <v>184</v>
      </c>
    </row>
    <row r="10" spans="1:28" x14ac:dyDescent="0.2">
      <c r="A10" s="12" t="s">
        <v>41</v>
      </c>
      <c r="B10" s="6"/>
      <c r="C10" s="12"/>
      <c r="D10" s="6"/>
      <c r="E10" s="3" t="str">
        <f>IF(ISBLANK($C10),"",IF(VLOOKUP($C10,'item-wearables'!$A:$AN,25,0) &gt; 0, VLOOKUP($C10,'item-wearables'!$A:$AN,25,0), ""))</f>
        <v/>
      </c>
      <c r="F10" s="17">
        <f t="shared" si="1"/>
        <v>15</v>
      </c>
      <c r="G10" s="7" t="str">
        <f>IF(ISBLANK($C10),"",IF(ISNUMBER(VLOOKUP($C10,'item-wearables'!$A:$AN,G$1,0)), VLOOKUP($C10,'item-wearables'!$A:$AN,G$1,0), ""))</f>
        <v/>
      </c>
      <c r="H10" s="22">
        <f t="shared" si="0"/>
        <v>19</v>
      </c>
      <c r="I10" s="3" t="str">
        <f>IF(ISBLANK($C10),"",IF(ISNUMBER(VLOOKUP($C10,'item-wearables'!$A:$AN,I$1,0)), VLOOKUP($C10,'item-wearables'!$A:$AN,I$1,0), ""))</f>
        <v/>
      </c>
      <c r="J10" s="22">
        <f t="shared" si="0"/>
        <v>16</v>
      </c>
      <c r="K10" s="7" t="str">
        <f>IF(ISBLANK($C10),"",IF(ISNUMBER(VLOOKUP($C10,'item-wearables'!$A:$AN,K$1,0)), VLOOKUP($C10,'item-wearables'!$A:$AN,K$1,0), ""))</f>
        <v/>
      </c>
      <c r="L10" s="22">
        <f t="shared" si="0"/>
        <v>16</v>
      </c>
      <c r="M10" s="3" t="str">
        <f>IF(ISBLANK($C10),"",IF(ISNUMBER(VLOOKUP($C10,'item-wearables'!$A:$AN,M$1,0)), VLOOKUP($C10,'item-wearables'!$A:$AN,M$1,0), ""))</f>
        <v/>
      </c>
      <c r="N10" s="22">
        <f t="shared" si="0"/>
        <v>12</v>
      </c>
      <c r="O10" s="7" t="str">
        <f>IF(ISBLANK($C10),"",IF(ISNUMBER(VLOOKUP($C10,'item-wearables'!$A:$AN,O$1,0)), VLOOKUP($C10,'item-wearables'!$A:$AN,O$1,0), ""))</f>
        <v/>
      </c>
      <c r="P10" s="22">
        <f t="shared" si="0"/>
        <v>14</v>
      </c>
      <c r="Q10" s="14"/>
      <c r="R10" s="3" t="str">
        <f>IF(ISBLANK($C10),"",IF(ISNUMBER(VLOOKUP($C10,'item-wearables'!$A:$AN,R$1,0)), VLOOKUP($C10,'item-wearables'!$A:$AN,R$1,0), ""))</f>
        <v/>
      </c>
      <c r="S10" s="7" t="str">
        <f>IF(ISBLANK($C10),"",IF(ISNUMBER(VLOOKUP($C10,'item-wearables'!$A:$AN,S$1,0)), VLOOKUP($C10,'item-wearables'!$A:$AN,S$1,0), ""))</f>
        <v/>
      </c>
      <c r="T10" s="3" t="str">
        <f>IF(ISBLANK($C10),"",IF(ISNUMBER(VLOOKUP($C10,'item-wearables'!$A:$AN,T$1,0)), VLOOKUP($C10,'item-wearables'!$A:$AN,T$1,0), ""))</f>
        <v/>
      </c>
      <c r="U10" s="7" t="str">
        <f>IF(ISBLANK($C10),"",IF(ISNUMBER(VLOOKUP($C10,'item-wearables'!$A:$AN,U$1,0)), VLOOKUP($C10,'item-wearables'!$A:$AN,U$1,0), ""))</f>
        <v/>
      </c>
      <c r="V10" s="3" t="str">
        <f>IF(ISBLANK($C10),"",IF(ISNUMBER(VLOOKUP($C10,'item-wearables'!$A:$AN,V$1,0)), VLOOKUP($C10,'item-wearables'!$A:$AN,V$1,0), ""))</f>
        <v/>
      </c>
      <c r="W10" s="7" t="str">
        <f>IF(ISBLANK($C10),"",IF(ISNUMBER(VLOOKUP($C10,'item-wearables'!$A:$AN,W$1,0)), VLOOKUP($C10,'item-wearables'!$A:$AN,W$1,0), ""))</f>
        <v/>
      </c>
      <c r="X10" s="3" t="str">
        <f>IF(ISBLANK($C10),"",IF(ISNUMBER(VLOOKUP($C10,'item-wearables'!$A:$AN,X$1,0)), VLOOKUP($C10,'item-wearables'!$A:$AN,X$1,0), ""))</f>
        <v/>
      </c>
      <c r="Y10" s="7" t="str">
        <f>IF(ISBLANK($C10),"",IF(ISNUMBER(VLOOKUP($C10,'item-wearables'!$A:$AN,Y$1,0)), VLOOKUP($C10,'item-wearables'!$A:$AN,Y$1,0), ""))</f>
        <v/>
      </c>
      <c r="Z10" s="3" t="str">
        <f>IF(ISBLANK($C10),"",IF(ISNUMBER(VLOOKUP($C10,'item-wearables'!$A:$AN,Z$1,0)), VLOOKUP($C10,'item-wearables'!$A:$AN,Z$1,0), ""))</f>
        <v/>
      </c>
      <c r="AA10" s="6"/>
    </row>
    <row r="11" spans="1:28" x14ac:dyDescent="0.2">
      <c r="A11" s="12" t="s">
        <v>42</v>
      </c>
      <c r="B11" s="6"/>
      <c r="C11" s="12"/>
      <c r="D11" s="6"/>
      <c r="E11" s="3" t="str">
        <f>IF(ISBLANK($C11),"",IF(VLOOKUP($C11,'item-wearables'!$A:$AN,25,0) &gt; 0, VLOOKUP($C11,'item-wearables'!$A:$AN,25,0), ""))</f>
        <v/>
      </c>
      <c r="F11" s="17">
        <f t="shared" si="1"/>
        <v>15</v>
      </c>
      <c r="G11" s="7" t="str">
        <f>IF(ISBLANK($C11),"",IF(ISNUMBER(VLOOKUP($C11,'item-wearables'!$A:$AN,G$1,0)), VLOOKUP($C11,'item-wearables'!$A:$AN,G$1,0), ""))</f>
        <v/>
      </c>
      <c r="H11" s="22">
        <f t="shared" si="0"/>
        <v>19</v>
      </c>
      <c r="I11" s="3" t="str">
        <f>IF(ISBLANK($C11),"",IF(ISNUMBER(VLOOKUP($C11,'item-wearables'!$A:$AN,I$1,0)), VLOOKUP($C11,'item-wearables'!$A:$AN,I$1,0), ""))</f>
        <v/>
      </c>
      <c r="J11" s="22">
        <f t="shared" si="0"/>
        <v>16</v>
      </c>
      <c r="K11" s="7" t="str">
        <f>IF(ISBLANK($C11),"",IF(ISNUMBER(VLOOKUP($C11,'item-wearables'!$A:$AN,K$1,0)), VLOOKUP($C11,'item-wearables'!$A:$AN,K$1,0), ""))</f>
        <v/>
      </c>
      <c r="L11" s="22">
        <f t="shared" si="0"/>
        <v>16</v>
      </c>
      <c r="M11" s="3" t="str">
        <f>IF(ISBLANK($C11),"",IF(ISNUMBER(VLOOKUP($C11,'item-wearables'!$A:$AN,M$1,0)), VLOOKUP($C11,'item-wearables'!$A:$AN,M$1,0), ""))</f>
        <v/>
      </c>
      <c r="N11" s="22">
        <f t="shared" si="0"/>
        <v>12</v>
      </c>
      <c r="O11" s="7" t="str">
        <f>IF(ISBLANK($C11),"",IF(ISNUMBER(VLOOKUP($C11,'item-wearables'!$A:$AN,O$1,0)), VLOOKUP($C11,'item-wearables'!$A:$AN,O$1,0), ""))</f>
        <v/>
      </c>
      <c r="P11" s="22">
        <f t="shared" si="0"/>
        <v>14</v>
      </c>
      <c r="Q11" s="14"/>
      <c r="R11" s="3" t="str">
        <f>IF(ISBLANK($C11),"",IF(ISNUMBER(VLOOKUP($C11,'item-wearables'!$A:$AN,R$1,0)), VLOOKUP($C11,'item-wearables'!$A:$AN,R$1,0), ""))</f>
        <v/>
      </c>
      <c r="S11" s="7" t="str">
        <f>IF(ISBLANK($C11),"",IF(ISNUMBER(VLOOKUP($C11,'item-wearables'!$A:$AN,S$1,0)), VLOOKUP($C11,'item-wearables'!$A:$AN,S$1,0), ""))</f>
        <v/>
      </c>
      <c r="T11" s="3" t="str">
        <f>IF(ISBLANK($C11),"",IF(ISNUMBER(VLOOKUP($C11,'item-wearables'!$A:$AN,T$1,0)), VLOOKUP($C11,'item-wearables'!$A:$AN,T$1,0), ""))</f>
        <v/>
      </c>
      <c r="U11" s="7" t="str">
        <f>IF(ISBLANK($C11),"",IF(ISNUMBER(VLOOKUP($C11,'item-wearables'!$A:$AN,U$1,0)), VLOOKUP($C11,'item-wearables'!$A:$AN,U$1,0), ""))</f>
        <v/>
      </c>
      <c r="V11" s="3" t="str">
        <f>IF(ISBLANK($C11),"",IF(ISNUMBER(VLOOKUP($C11,'item-wearables'!$A:$AN,V$1,0)), VLOOKUP($C11,'item-wearables'!$A:$AN,V$1,0), ""))</f>
        <v/>
      </c>
      <c r="W11" s="7" t="str">
        <f>IF(ISBLANK($C11),"",IF(ISNUMBER(VLOOKUP($C11,'item-wearables'!$A:$AN,W$1,0)), VLOOKUP($C11,'item-wearables'!$A:$AN,W$1,0), ""))</f>
        <v/>
      </c>
      <c r="X11" s="3" t="str">
        <f>IF(ISBLANK($C11),"",IF(ISNUMBER(VLOOKUP($C11,'item-wearables'!$A:$AN,X$1,0)), VLOOKUP($C11,'item-wearables'!$A:$AN,X$1,0), ""))</f>
        <v/>
      </c>
      <c r="Y11" s="7" t="str">
        <f>IF(ISBLANK($C11),"",IF(ISNUMBER(VLOOKUP($C11,'item-wearables'!$A:$AN,Y$1,0)), VLOOKUP($C11,'item-wearables'!$A:$AN,Y$1,0), ""))</f>
        <v/>
      </c>
      <c r="Z11" s="3" t="str">
        <f>IF(ISBLANK($C11),"",IF(ISNUMBER(VLOOKUP($C11,'item-wearables'!$A:$AN,Z$1,0)), VLOOKUP($C11,'item-wearables'!$A:$AN,Z$1,0), ""))</f>
        <v/>
      </c>
      <c r="AA11" s="6"/>
    </row>
    <row r="12" spans="1:28" x14ac:dyDescent="0.2">
      <c r="A12" s="12" t="s">
        <v>43</v>
      </c>
      <c r="B12" s="6"/>
      <c r="C12" s="12" t="s">
        <v>111</v>
      </c>
      <c r="D12" s="6"/>
      <c r="E12" s="3" t="str">
        <f>IF(ISBLANK($C12),"",IF(VLOOKUP($C12,'item-wearables'!$A:$AN,25,0) &gt; 0, VLOOKUP($C12,'item-wearables'!$A:$AN,25,0), ""))</f>
        <v/>
      </c>
      <c r="F12" s="17">
        <f t="shared" si="1"/>
        <v>15</v>
      </c>
      <c r="G12" s="7" t="str">
        <f>IF(ISBLANK($C12),"",IF(ISNUMBER(VLOOKUP($C12,'item-wearables'!$A:$AN,G$1,0)), VLOOKUP($C12,'item-wearables'!$A:$AN,G$1,0), ""))</f>
        <v/>
      </c>
      <c r="H12" s="22">
        <f t="shared" si="0"/>
        <v>19</v>
      </c>
      <c r="I12" s="3" t="str">
        <f>IF(ISBLANK($C12),"",IF(ISNUMBER(VLOOKUP($C12,'item-wearables'!$A:$AN,I$1,0)), VLOOKUP($C12,'item-wearables'!$A:$AN,I$1,0), ""))</f>
        <v/>
      </c>
      <c r="J12" s="22">
        <f t="shared" si="0"/>
        <v>16</v>
      </c>
      <c r="K12" s="7" t="str">
        <f>IF(ISBLANK($C12),"",IF(ISNUMBER(VLOOKUP($C12,'item-wearables'!$A:$AN,K$1,0)), VLOOKUP($C12,'item-wearables'!$A:$AN,K$1,0), ""))</f>
        <v/>
      </c>
      <c r="L12" s="22">
        <f t="shared" si="0"/>
        <v>16</v>
      </c>
      <c r="M12" s="3" t="str">
        <f>IF(ISBLANK($C12),"",IF(ISNUMBER(VLOOKUP($C12,'item-wearables'!$A:$AN,M$1,0)), VLOOKUP($C12,'item-wearables'!$A:$AN,M$1,0), ""))</f>
        <v/>
      </c>
      <c r="N12" s="22">
        <f t="shared" si="0"/>
        <v>12</v>
      </c>
      <c r="O12" s="7" t="str">
        <f>IF(ISBLANK($C12),"",IF(ISNUMBER(VLOOKUP($C12,'item-wearables'!$A:$AN,O$1,0)), VLOOKUP($C12,'item-wearables'!$A:$AN,O$1,0), ""))</f>
        <v/>
      </c>
      <c r="P12" s="22">
        <f t="shared" si="0"/>
        <v>14</v>
      </c>
      <c r="Q12" s="14"/>
      <c r="R12" s="3" t="str">
        <f>IF(ISBLANK($C12),"",IF(ISNUMBER(VLOOKUP($C12,'item-wearables'!$A:$AN,R$1,0)), VLOOKUP($C12,'item-wearables'!$A:$AN,R$1,0), ""))</f>
        <v/>
      </c>
      <c r="S12" s="7" t="str">
        <f>IF(ISBLANK($C12),"",IF(ISNUMBER(VLOOKUP($C12,'item-wearables'!$A:$AN,S$1,0)), VLOOKUP($C12,'item-wearables'!$A:$AN,S$1,0), ""))</f>
        <v/>
      </c>
      <c r="T12" s="3" t="str">
        <f>IF(ISBLANK($C12),"",IF(ISNUMBER(VLOOKUP($C12,'item-wearables'!$A:$AN,T$1,0)), VLOOKUP($C12,'item-wearables'!$A:$AN,T$1,0), ""))</f>
        <v/>
      </c>
      <c r="U12" s="7" t="str">
        <f>IF(ISBLANK($C12),"",IF(ISNUMBER(VLOOKUP($C12,'item-wearables'!$A:$AN,U$1,0)), VLOOKUP($C12,'item-wearables'!$A:$AN,U$1,0), ""))</f>
        <v/>
      </c>
      <c r="V12" s="3">
        <f>IF(ISBLANK($C12),"",IF(ISNUMBER(VLOOKUP($C12,'item-wearables'!$A:$AN,V$1,0)), VLOOKUP($C12,'item-wearables'!$A:$AN,V$1,0), ""))</f>
        <v>15</v>
      </c>
      <c r="W12" s="7">
        <f>IF(ISBLANK($C12),"",IF(ISNUMBER(VLOOKUP($C12,'item-wearables'!$A:$AN,W$1,0)), VLOOKUP($C12,'item-wearables'!$A:$AN,W$1,0), ""))</f>
        <v>5</v>
      </c>
      <c r="X12" s="3" t="str">
        <f>IF(ISBLANK($C12),"",IF(ISNUMBER(VLOOKUP($C12,'item-wearables'!$A:$AN,X$1,0)), VLOOKUP($C12,'item-wearables'!$A:$AN,X$1,0), ""))</f>
        <v/>
      </c>
      <c r="Y12" s="7" t="str">
        <f>IF(ISBLANK($C12),"",IF(ISNUMBER(VLOOKUP($C12,'item-wearables'!$A:$AN,Y$1,0)), VLOOKUP($C12,'item-wearables'!$A:$AN,Y$1,0), ""))</f>
        <v/>
      </c>
      <c r="Z12" s="3">
        <f>IF(ISBLANK($C12),"",IF(ISNUMBER(VLOOKUP($C12,'item-wearables'!$A:$AN,Z$1,0)), VLOOKUP($C12,'item-wearables'!$A:$AN,Z$1,0), ""))</f>
        <v>30</v>
      </c>
      <c r="AA12" s="6"/>
    </row>
    <row r="13" spans="1:28" x14ac:dyDescent="0.2">
      <c r="A13" s="12" t="s">
        <v>44</v>
      </c>
      <c r="B13" s="6"/>
      <c r="C13" s="12" t="s">
        <v>110</v>
      </c>
      <c r="D13" s="6"/>
      <c r="E13" s="3" t="str">
        <f>IF(ISBLANK($C13),"",IF(VLOOKUP($C13,'item-wearables'!$A:$AN,25,0) &gt; 0, VLOOKUP($C13,'item-wearables'!$A:$AN,25,0), ""))</f>
        <v/>
      </c>
      <c r="F13" s="17">
        <f t="shared" si="1"/>
        <v>15</v>
      </c>
      <c r="G13" s="7" t="str">
        <f>IF(ISBLANK($C13),"",IF(ISNUMBER(VLOOKUP($C13,'item-wearables'!$A:$AN,G$1,0)), VLOOKUP($C13,'item-wearables'!$A:$AN,G$1,0), ""))</f>
        <v/>
      </c>
      <c r="H13" s="22">
        <f t="shared" si="0"/>
        <v>19</v>
      </c>
      <c r="I13" s="3">
        <f>IF(ISBLANK($C13),"",IF(ISNUMBER(VLOOKUP($C13,'item-wearables'!$A:$AN,I$1,0)), VLOOKUP($C13,'item-wearables'!$A:$AN,I$1,0), ""))</f>
        <v>2</v>
      </c>
      <c r="J13" s="22">
        <f t="shared" si="0"/>
        <v>18</v>
      </c>
      <c r="K13" s="7" t="str">
        <f>IF(ISBLANK($C13),"",IF(ISNUMBER(VLOOKUP($C13,'item-wearables'!$A:$AN,K$1,0)), VLOOKUP($C13,'item-wearables'!$A:$AN,K$1,0), ""))</f>
        <v/>
      </c>
      <c r="L13" s="22">
        <f t="shared" si="0"/>
        <v>16</v>
      </c>
      <c r="M13" s="3" t="str">
        <f>IF(ISBLANK($C13),"",IF(ISNUMBER(VLOOKUP($C13,'item-wearables'!$A:$AN,M$1,0)), VLOOKUP($C13,'item-wearables'!$A:$AN,M$1,0), ""))</f>
        <v/>
      </c>
      <c r="N13" s="22">
        <f t="shared" si="0"/>
        <v>12</v>
      </c>
      <c r="O13" s="7" t="str">
        <f>IF(ISBLANK($C13),"",IF(ISNUMBER(VLOOKUP($C13,'item-wearables'!$A:$AN,O$1,0)), VLOOKUP($C13,'item-wearables'!$A:$AN,O$1,0), ""))</f>
        <v/>
      </c>
      <c r="P13" s="22">
        <f t="shared" si="0"/>
        <v>14</v>
      </c>
      <c r="Q13" s="14"/>
      <c r="R13" s="3" t="str">
        <f>IF(ISBLANK($C13),"",IF(ISNUMBER(VLOOKUP($C13,'item-wearables'!$A:$AN,R$1,0)), VLOOKUP($C13,'item-wearables'!$A:$AN,R$1,0), ""))</f>
        <v/>
      </c>
      <c r="S13" s="7" t="str">
        <f>IF(ISBLANK($C13),"",IF(ISNUMBER(VLOOKUP($C13,'item-wearables'!$A:$AN,S$1,0)), VLOOKUP($C13,'item-wearables'!$A:$AN,S$1,0), ""))</f>
        <v/>
      </c>
      <c r="T13" s="3" t="str">
        <f>IF(ISBLANK($C13),"",IF(ISNUMBER(VLOOKUP($C13,'item-wearables'!$A:$AN,T$1,0)), VLOOKUP($C13,'item-wearables'!$A:$AN,T$1,0), ""))</f>
        <v/>
      </c>
      <c r="U13" s="7" t="str">
        <f>IF(ISBLANK($C13),"",IF(ISNUMBER(VLOOKUP($C13,'item-wearables'!$A:$AN,U$1,0)), VLOOKUP($C13,'item-wearables'!$A:$AN,U$1,0), ""))</f>
        <v/>
      </c>
      <c r="V13" s="3" t="str">
        <f>IF(ISBLANK($C13),"",IF(ISNUMBER(VLOOKUP($C13,'item-wearables'!$A:$AN,V$1,0)), VLOOKUP($C13,'item-wearables'!$A:$AN,V$1,0), ""))</f>
        <v/>
      </c>
      <c r="W13" s="7">
        <f>IF(ISBLANK($C13),"",IF(ISNUMBER(VLOOKUP($C13,'item-wearables'!$A:$AN,W$1,0)), VLOOKUP($C13,'item-wearables'!$A:$AN,W$1,0), ""))</f>
        <v>8</v>
      </c>
      <c r="X13" s="3" t="str">
        <f>IF(ISBLANK($C13),"",IF(ISNUMBER(VLOOKUP($C13,'item-wearables'!$A:$AN,X$1,0)), VLOOKUP($C13,'item-wearables'!$A:$AN,X$1,0), ""))</f>
        <v/>
      </c>
      <c r="Y13" s="7" t="str">
        <f>IF(ISBLANK($C13),"",IF(ISNUMBER(VLOOKUP($C13,'item-wearables'!$A:$AN,Y$1,0)), VLOOKUP($C13,'item-wearables'!$A:$AN,Y$1,0), ""))</f>
        <v/>
      </c>
      <c r="Z13" s="3">
        <f>IF(ISBLANK($C13),"",IF(ISNUMBER(VLOOKUP($C13,'item-wearables'!$A:$AN,Z$1,0)), VLOOKUP($C13,'item-wearables'!$A:$AN,Z$1,0), ""))</f>
        <v>4</v>
      </c>
      <c r="AA13" s="6"/>
    </row>
    <row r="14" spans="1:28" x14ac:dyDescent="0.2">
      <c r="A14" s="12" t="s">
        <v>45</v>
      </c>
      <c r="B14" s="6"/>
      <c r="C14" s="12" t="s">
        <v>109</v>
      </c>
      <c r="D14" s="6"/>
      <c r="E14" s="3" t="str">
        <f>IF(ISBLANK($C14),"",IF(VLOOKUP($C14,'item-wearables'!$A:$AN,25,0) &gt; 0, VLOOKUP($C14,'item-wearables'!$A:$AN,25,0), ""))</f>
        <v/>
      </c>
      <c r="F14" s="17">
        <f t="shared" si="1"/>
        <v>15</v>
      </c>
      <c r="G14" s="7" t="str">
        <f>IF(ISBLANK($C14),"",IF(ISNUMBER(VLOOKUP($C14,'item-wearables'!$A:$AN,G$1,0)), VLOOKUP($C14,'item-wearables'!$A:$AN,G$1,0), ""))</f>
        <v/>
      </c>
      <c r="H14" s="22">
        <f t="shared" si="0"/>
        <v>19</v>
      </c>
      <c r="I14" s="3" t="str">
        <f>IF(ISBLANK($C14),"",IF(ISNUMBER(VLOOKUP($C14,'item-wearables'!$A:$AN,I$1,0)), VLOOKUP($C14,'item-wearables'!$A:$AN,I$1,0), ""))</f>
        <v/>
      </c>
      <c r="J14" s="22">
        <f t="shared" si="0"/>
        <v>18</v>
      </c>
      <c r="K14" s="7" t="str">
        <f>IF(ISBLANK($C14),"",IF(ISNUMBER(VLOOKUP($C14,'item-wearables'!$A:$AN,K$1,0)), VLOOKUP($C14,'item-wearables'!$A:$AN,K$1,0), ""))</f>
        <v/>
      </c>
      <c r="L14" s="22">
        <f t="shared" si="0"/>
        <v>16</v>
      </c>
      <c r="M14" s="3" t="str">
        <f>IF(ISBLANK($C14),"",IF(ISNUMBER(VLOOKUP($C14,'item-wearables'!$A:$AN,M$1,0)), VLOOKUP($C14,'item-wearables'!$A:$AN,M$1,0), ""))</f>
        <v/>
      </c>
      <c r="N14" s="22">
        <f t="shared" si="0"/>
        <v>12</v>
      </c>
      <c r="O14" s="7" t="str">
        <f>IF(ISBLANK($C14),"",IF(ISNUMBER(VLOOKUP($C14,'item-wearables'!$A:$AN,O$1,0)), VLOOKUP($C14,'item-wearables'!$A:$AN,O$1,0), ""))</f>
        <v/>
      </c>
      <c r="P14" s="22">
        <f t="shared" si="0"/>
        <v>14</v>
      </c>
      <c r="Q14" s="14"/>
      <c r="R14" s="3" t="str">
        <f>IF(ISBLANK($C14),"",IF(ISNUMBER(VLOOKUP($C14,'item-wearables'!$A:$AN,R$1,0)), VLOOKUP($C14,'item-wearables'!$A:$AN,R$1,0), ""))</f>
        <v/>
      </c>
      <c r="S14" s="7" t="str">
        <f>IF(ISBLANK($C14),"",IF(ISNUMBER(VLOOKUP($C14,'item-wearables'!$A:$AN,S$1,0)), VLOOKUP($C14,'item-wearables'!$A:$AN,S$1,0), ""))</f>
        <v/>
      </c>
      <c r="T14" s="3" t="str">
        <f>IF(ISBLANK($C14),"",IF(ISNUMBER(VLOOKUP($C14,'item-wearables'!$A:$AN,T$1,0)), VLOOKUP($C14,'item-wearables'!$A:$AN,T$1,0), ""))</f>
        <v/>
      </c>
      <c r="U14" s="7" t="str">
        <f>IF(ISBLANK($C14),"",IF(ISNUMBER(VLOOKUP($C14,'item-wearables'!$A:$AN,U$1,0)), VLOOKUP($C14,'item-wearables'!$A:$AN,U$1,0), ""))</f>
        <v/>
      </c>
      <c r="V14" s="3">
        <f>IF(ISBLANK($C14),"",IF(ISNUMBER(VLOOKUP($C14,'item-wearables'!$A:$AN,V$1,0)), VLOOKUP($C14,'item-wearables'!$A:$AN,V$1,0), ""))</f>
        <v>5</v>
      </c>
      <c r="W14" s="7">
        <f>IF(ISBLANK($C14),"",IF(ISNUMBER(VLOOKUP($C14,'item-wearables'!$A:$AN,W$1,0)), VLOOKUP($C14,'item-wearables'!$A:$AN,W$1,0), ""))</f>
        <v>3</v>
      </c>
      <c r="X14" s="3" t="str">
        <f>IF(ISBLANK($C14),"",IF(ISNUMBER(VLOOKUP($C14,'item-wearables'!$A:$AN,X$1,0)), VLOOKUP($C14,'item-wearables'!$A:$AN,X$1,0), ""))</f>
        <v/>
      </c>
      <c r="Y14" s="7" t="str">
        <f>IF(ISBLANK($C14),"",IF(ISNUMBER(VLOOKUP($C14,'item-wearables'!$A:$AN,Y$1,0)), VLOOKUP($C14,'item-wearables'!$A:$AN,Y$1,0), ""))</f>
        <v/>
      </c>
      <c r="Z14" s="3">
        <f>IF(ISBLANK($C14),"",IF(ISNUMBER(VLOOKUP($C14,'item-wearables'!$A:$AN,Z$1,0)), VLOOKUP($C14,'item-wearables'!$A:$AN,Z$1,0), ""))</f>
        <v>6</v>
      </c>
      <c r="AA14" s="6"/>
    </row>
    <row r="15" spans="1:28" x14ac:dyDescent="0.2">
      <c r="A15" s="12" t="s">
        <v>46</v>
      </c>
      <c r="B15" s="6"/>
      <c r="C15" s="12" t="s">
        <v>108</v>
      </c>
      <c r="D15" s="6"/>
      <c r="E15" s="3" t="str">
        <f>IF(ISBLANK($C15),"",IF(VLOOKUP($C15,'item-wearables'!$A:$AN,25,0) &gt; 0, VLOOKUP($C15,'item-wearables'!$A:$AN,25,0), ""))</f>
        <v/>
      </c>
      <c r="F15" s="17">
        <f t="shared" si="1"/>
        <v>15</v>
      </c>
      <c r="G15" s="7" t="str">
        <f>IF(ISBLANK($C15),"",IF(ISNUMBER(VLOOKUP($C15,'item-wearables'!$A:$AN,G$1,0)), VLOOKUP($C15,'item-wearables'!$A:$AN,G$1,0), ""))</f>
        <v/>
      </c>
      <c r="H15" s="22">
        <f t="shared" si="0"/>
        <v>19</v>
      </c>
      <c r="I15" s="3" t="str">
        <f>IF(ISBLANK($C15),"",IF(ISNUMBER(VLOOKUP($C15,'item-wearables'!$A:$AN,I$1,0)), VLOOKUP($C15,'item-wearables'!$A:$AN,I$1,0), ""))</f>
        <v/>
      </c>
      <c r="J15" s="22">
        <f t="shared" si="0"/>
        <v>18</v>
      </c>
      <c r="K15" s="7" t="str">
        <f>IF(ISBLANK($C15),"",IF(ISNUMBER(VLOOKUP($C15,'item-wearables'!$A:$AN,K$1,0)), VLOOKUP($C15,'item-wearables'!$A:$AN,K$1,0), ""))</f>
        <v/>
      </c>
      <c r="L15" s="22">
        <f t="shared" si="0"/>
        <v>16</v>
      </c>
      <c r="M15" s="3" t="str">
        <f>IF(ISBLANK($C15),"",IF(ISNUMBER(VLOOKUP($C15,'item-wearables'!$A:$AN,M$1,0)), VLOOKUP($C15,'item-wearables'!$A:$AN,M$1,0), ""))</f>
        <v/>
      </c>
      <c r="N15" s="22">
        <f t="shared" si="0"/>
        <v>12</v>
      </c>
      <c r="O15" s="7">
        <f>IF(ISBLANK($C15),"",IF(ISNUMBER(VLOOKUP($C15,'item-wearables'!$A:$AN,O$1,0)), VLOOKUP($C15,'item-wearables'!$A:$AN,O$1,0), ""))</f>
        <v>1</v>
      </c>
      <c r="P15" s="22">
        <f t="shared" si="0"/>
        <v>15</v>
      </c>
      <c r="Q15" s="14"/>
      <c r="R15" s="3" t="str">
        <f>IF(ISBLANK($C15),"",IF(ISNUMBER(VLOOKUP($C15,'item-wearables'!$A:$AN,R$1,0)), VLOOKUP($C15,'item-wearables'!$A:$AN,R$1,0), ""))</f>
        <v/>
      </c>
      <c r="S15" s="7" t="str">
        <f>IF(ISBLANK($C15),"",IF(ISNUMBER(VLOOKUP($C15,'item-wearables'!$A:$AN,S$1,0)), VLOOKUP($C15,'item-wearables'!$A:$AN,S$1,0), ""))</f>
        <v/>
      </c>
      <c r="T15" s="3" t="str">
        <f>IF(ISBLANK($C15),"",IF(ISNUMBER(VLOOKUP($C15,'item-wearables'!$A:$AN,T$1,0)), VLOOKUP($C15,'item-wearables'!$A:$AN,T$1,0), ""))</f>
        <v/>
      </c>
      <c r="U15" s="7" t="str">
        <f>IF(ISBLANK($C15),"",IF(ISNUMBER(VLOOKUP($C15,'item-wearables'!$A:$AN,U$1,0)), VLOOKUP($C15,'item-wearables'!$A:$AN,U$1,0), ""))</f>
        <v/>
      </c>
      <c r="V15" s="3" t="str">
        <f>IF(ISBLANK($C15),"",IF(ISNUMBER(VLOOKUP($C15,'item-wearables'!$A:$AN,V$1,0)), VLOOKUP($C15,'item-wearables'!$A:$AN,V$1,0), ""))</f>
        <v/>
      </c>
      <c r="W15" s="7">
        <f>IF(ISBLANK($C15),"",IF(ISNUMBER(VLOOKUP($C15,'item-wearables'!$A:$AN,W$1,0)), VLOOKUP($C15,'item-wearables'!$A:$AN,W$1,0), ""))</f>
        <v>5</v>
      </c>
      <c r="X15" s="3" t="str">
        <f>IF(ISBLANK($C15),"",IF(ISNUMBER(VLOOKUP($C15,'item-wearables'!$A:$AN,X$1,0)), VLOOKUP($C15,'item-wearables'!$A:$AN,X$1,0), ""))</f>
        <v/>
      </c>
      <c r="Y15" s="7" t="str">
        <f>IF(ISBLANK($C15),"",IF(ISNUMBER(VLOOKUP($C15,'item-wearables'!$A:$AN,Y$1,0)), VLOOKUP($C15,'item-wearables'!$A:$AN,Y$1,0), ""))</f>
        <v/>
      </c>
      <c r="Z15" s="3">
        <f>IF(ISBLANK($C15),"",IF(ISNUMBER(VLOOKUP($C15,'item-wearables'!$A:$AN,Z$1,0)), VLOOKUP($C15,'item-wearables'!$A:$AN,Z$1,0), ""))</f>
        <v>5</v>
      </c>
      <c r="AA15" s="6"/>
    </row>
    <row r="16" spans="1:28" x14ac:dyDescent="0.2">
      <c r="A16" s="12" t="s">
        <v>47</v>
      </c>
      <c r="B16" s="6"/>
      <c r="C16" s="12" t="s">
        <v>107</v>
      </c>
      <c r="D16" s="6"/>
      <c r="E16" s="3" t="str">
        <f>IF(ISBLANK($C16),"",IF(VLOOKUP($C16,'item-wearables'!$A:$AN,25,0) &gt; 0, VLOOKUP($C16,'item-wearables'!$A:$AN,25,0), ""))</f>
        <v/>
      </c>
      <c r="F16" s="17">
        <f t="shared" si="1"/>
        <v>15</v>
      </c>
      <c r="G16" s="7" t="str">
        <f>IF(ISBLANK($C16),"",IF(ISNUMBER(VLOOKUP($C16,'item-wearables'!$A:$AN,G$1,0)), VLOOKUP($C16,'item-wearables'!$A:$AN,G$1,0), ""))</f>
        <v/>
      </c>
      <c r="H16" s="22">
        <f t="shared" si="0"/>
        <v>19</v>
      </c>
      <c r="I16" s="3" t="str">
        <f>IF(ISBLANK($C16),"",IF(ISNUMBER(VLOOKUP($C16,'item-wearables'!$A:$AN,I$1,0)), VLOOKUP($C16,'item-wearables'!$A:$AN,I$1,0), ""))</f>
        <v/>
      </c>
      <c r="J16" s="22">
        <f t="shared" si="0"/>
        <v>18</v>
      </c>
      <c r="K16" s="7">
        <f>IF(ISBLANK($C16),"",IF(ISNUMBER(VLOOKUP($C16,'item-wearables'!$A:$AN,K$1,0)), VLOOKUP($C16,'item-wearables'!$A:$AN,K$1,0), ""))</f>
        <v>-1</v>
      </c>
      <c r="L16" s="22">
        <f t="shared" si="0"/>
        <v>15</v>
      </c>
      <c r="M16" s="3" t="str">
        <f>IF(ISBLANK($C16),"",IF(ISNUMBER(VLOOKUP($C16,'item-wearables'!$A:$AN,M$1,0)), VLOOKUP($C16,'item-wearables'!$A:$AN,M$1,0), ""))</f>
        <v/>
      </c>
      <c r="N16" s="22">
        <f t="shared" si="0"/>
        <v>12</v>
      </c>
      <c r="O16" s="7" t="str">
        <f>IF(ISBLANK($C16),"",IF(ISNUMBER(VLOOKUP($C16,'item-wearables'!$A:$AN,O$1,0)), VLOOKUP($C16,'item-wearables'!$A:$AN,O$1,0), ""))</f>
        <v/>
      </c>
      <c r="P16" s="22">
        <f t="shared" si="0"/>
        <v>15</v>
      </c>
      <c r="Q16" s="14"/>
      <c r="R16" s="3">
        <f>IF(ISBLANK($C16),"",IF(ISNUMBER(VLOOKUP($C16,'item-wearables'!$A:$AN,R$1,0)), VLOOKUP($C16,'item-wearables'!$A:$AN,R$1,0), ""))</f>
        <v>1</v>
      </c>
      <c r="S16" s="7" t="str">
        <f>IF(ISBLANK($C16),"",IF(ISNUMBER(VLOOKUP($C16,'item-wearables'!$A:$AN,S$1,0)), VLOOKUP($C16,'item-wearables'!$A:$AN,S$1,0), ""))</f>
        <v/>
      </c>
      <c r="T16" s="3" t="str">
        <f>IF(ISBLANK($C16),"",IF(ISNUMBER(VLOOKUP($C16,'item-wearables'!$A:$AN,T$1,0)), VLOOKUP($C16,'item-wearables'!$A:$AN,T$1,0), ""))</f>
        <v/>
      </c>
      <c r="U16" s="7" t="str">
        <f>IF(ISBLANK($C16),"",IF(ISNUMBER(VLOOKUP($C16,'item-wearables'!$A:$AN,U$1,0)), VLOOKUP($C16,'item-wearables'!$A:$AN,U$1,0), ""))</f>
        <v/>
      </c>
      <c r="V16" s="3" t="str">
        <f>IF(ISBLANK($C16),"",IF(ISNUMBER(VLOOKUP($C16,'item-wearables'!$A:$AN,V$1,0)), VLOOKUP($C16,'item-wearables'!$A:$AN,V$1,0), ""))</f>
        <v/>
      </c>
      <c r="W16" s="7" t="str">
        <f>IF(ISBLANK($C16),"",IF(ISNUMBER(VLOOKUP($C16,'item-wearables'!$A:$AN,W$1,0)), VLOOKUP($C16,'item-wearables'!$A:$AN,W$1,0), ""))</f>
        <v/>
      </c>
      <c r="X16" s="3" t="str">
        <f>IF(ISBLANK($C16),"",IF(ISNUMBER(VLOOKUP($C16,'item-wearables'!$A:$AN,X$1,0)), VLOOKUP($C16,'item-wearables'!$A:$AN,X$1,0), ""))</f>
        <v/>
      </c>
      <c r="Y16" s="7" t="str">
        <f>IF(ISBLANK($C16),"",IF(ISNUMBER(VLOOKUP($C16,'item-wearables'!$A:$AN,Y$1,0)), VLOOKUP($C16,'item-wearables'!$A:$AN,Y$1,0), ""))</f>
        <v/>
      </c>
      <c r="Z16" s="3">
        <f>IF(ISBLANK($C16),"",IF(ISNUMBER(VLOOKUP($C16,'item-wearables'!$A:$AN,Z$1,0)), VLOOKUP($C16,'item-wearables'!$A:$AN,Z$1,0), ""))</f>
        <v>6</v>
      </c>
      <c r="AA16" s="6"/>
    </row>
    <row r="17" spans="1:28" x14ac:dyDescent="0.2">
      <c r="A17" s="12" t="s">
        <v>48</v>
      </c>
      <c r="B17" s="6"/>
      <c r="C17" s="12" t="s">
        <v>103</v>
      </c>
      <c r="D17" s="6"/>
      <c r="E17" s="3" t="str">
        <f>IF(ISBLANK($C17),"",IF(VLOOKUP($C17,'item-wearables'!$A:$AN,25,0) &gt; 0, VLOOKUP($C17,'item-wearables'!$A:$AN,25,0), ""))</f>
        <v/>
      </c>
      <c r="F17" s="17">
        <f t="shared" si="1"/>
        <v>15</v>
      </c>
      <c r="G17" s="7" t="str">
        <f>IF(ISBLANK($C17),"",IF(ISNUMBER(VLOOKUP($C17,'item-wearables'!$A:$AN,G$1,0)), VLOOKUP($C17,'item-wearables'!$A:$AN,G$1,0), ""))</f>
        <v/>
      </c>
      <c r="H17" s="22">
        <f t="shared" si="0"/>
        <v>19</v>
      </c>
      <c r="I17" s="3" t="str">
        <f>IF(ISBLANK($C17),"",IF(ISNUMBER(VLOOKUP($C17,'item-wearables'!$A:$AN,I$1,0)), VLOOKUP($C17,'item-wearables'!$A:$AN,I$1,0), ""))</f>
        <v/>
      </c>
      <c r="J17" s="22">
        <f t="shared" si="0"/>
        <v>18</v>
      </c>
      <c r="K17" s="7" t="str">
        <f>IF(ISBLANK($C17),"",IF(ISNUMBER(VLOOKUP($C17,'item-wearables'!$A:$AN,K$1,0)), VLOOKUP($C17,'item-wearables'!$A:$AN,K$1,0), ""))</f>
        <v/>
      </c>
      <c r="L17" s="22">
        <f t="shared" si="0"/>
        <v>15</v>
      </c>
      <c r="M17" s="3" t="str">
        <f>IF(ISBLANK($C17),"",IF(ISNUMBER(VLOOKUP($C17,'item-wearables'!$A:$AN,M$1,0)), VLOOKUP($C17,'item-wearables'!$A:$AN,M$1,0), ""))</f>
        <v/>
      </c>
      <c r="N17" s="22">
        <f t="shared" si="0"/>
        <v>12</v>
      </c>
      <c r="O17" s="7" t="str">
        <f>IF(ISBLANK($C17),"",IF(ISNUMBER(VLOOKUP($C17,'item-wearables'!$A:$AN,O$1,0)), VLOOKUP($C17,'item-wearables'!$A:$AN,O$1,0), ""))</f>
        <v/>
      </c>
      <c r="P17" s="22">
        <f t="shared" si="0"/>
        <v>15</v>
      </c>
      <c r="Q17" s="14"/>
      <c r="R17" s="3">
        <f>IF(ISBLANK($C17),"",IF(ISNUMBER(VLOOKUP($C17,'item-wearables'!$A:$AN,R$1,0)), VLOOKUP($C17,'item-wearables'!$A:$AN,R$1,0), ""))</f>
        <v>1</v>
      </c>
      <c r="S17" s="7" t="str">
        <f>IF(ISBLANK($C17),"",IF(ISNUMBER(VLOOKUP($C17,'item-wearables'!$A:$AN,S$1,0)), VLOOKUP($C17,'item-wearables'!$A:$AN,S$1,0), ""))</f>
        <v/>
      </c>
      <c r="T17" s="3" t="str">
        <f>IF(ISBLANK($C17),"",IF(ISNUMBER(VLOOKUP($C17,'item-wearables'!$A:$AN,T$1,0)), VLOOKUP($C17,'item-wearables'!$A:$AN,T$1,0), ""))</f>
        <v/>
      </c>
      <c r="U17" s="7" t="str">
        <f>IF(ISBLANK($C17),"",IF(ISNUMBER(VLOOKUP($C17,'item-wearables'!$A:$AN,U$1,0)), VLOOKUP($C17,'item-wearables'!$A:$AN,U$1,0), ""))</f>
        <v/>
      </c>
      <c r="V17" s="3" t="str">
        <f>IF(ISBLANK($C17),"",IF(ISNUMBER(VLOOKUP($C17,'item-wearables'!$A:$AN,V$1,0)), VLOOKUP($C17,'item-wearables'!$A:$AN,V$1,0), ""))</f>
        <v/>
      </c>
      <c r="W17" s="7" t="str">
        <f>IF(ISBLANK($C17),"",IF(ISNUMBER(VLOOKUP($C17,'item-wearables'!$A:$AN,W$1,0)), VLOOKUP($C17,'item-wearables'!$A:$AN,W$1,0), ""))</f>
        <v/>
      </c>
      <c r="X17" s="3" t="str">
        <f>IF(ISBLANK($C17),"",IF(ISNUMBER(VLOOKUP($C17,'item-wearables'!$A:$AN,X$1,0)), VLOOKUP($C17,'item-wearables'!$A:$AN,X$1,0), ""))</f>
        <v/>
      </c>
      <c r="Y17" s="7" t="str">
        <f>IF(ISBLANK($C17),"",IF(ISNUMBER(VLOOKUP($C17,'item-wearables'!$A:$AN,Y$1,0)), VLOOKUP($C17,'item-wearables'!$A:$AN,Y$1,0), ""))</f>
        <v/>
      </c>
      <c r="Z17" s="3">
        <f>IF(ISBLANK($C17),"",IF(ISNUMBER(VLOOKUP($C17,'item-wearables'!$A:$AN,Z$1,0)), VLOOKUP($C17,'item-wearables'!$A:$AN,Z$1,0), ""))</f>
        <v>6</v>
      </c>
      <c r="AA17" s="6"/>
    </row>
    <row r="18" spans="1:28" x14ac:dyDescent="0.2">
      <c r="A18" s="12" t="s">
        <v>49</v>
      </c>
      <c r="B18" s="6"/>
      <c r="C18" s="12" t="s">
        <v>68</v>
      </c>
      <c r="D18" s="6"/>
      <c r="E18" s="3">
        <f>IF(ISBLANK($C18),"",IF(VLOOKUP($C18,'item-wearables'!$A:$AN,25,0) &gt; 0, VLOOKUP($C18,'item-wearables'!$A:$AN,25,0), ""))</f>
        <v>1</v>
      </c>
      <c r="F18" s="17">
        <f t="shared" si="1"/>
        <v>16</v>
      </c>
      <c r="G18" s="7" t="str">
        <f>IF(ISBLANK($C18),"",IF(ISNUMBER(VLOOKUP($C18,'item-wearables'!$A:$AN,G$1,0)), VLOOKUP($C18,'item-wearables'!$A:$AN,G$1,0), ""))</f>
        <v/>
      </c>
      <c r="H18" s="22">
        <f t="shared" si="0"/>
        <v>19</v>
      </c>
      <c r="I18" s="3">
        <f>IF(ISBLANK($C18),"",IF(ISNUMBER(VLOOKUP($C18,'item-wearables'!$A:$AN,I$1,0)), VLOOKUP($C18,'item-wearables'!$A:$AN,I$1,0), ""))</f>
        <v>1</v>
      </c>
      <c r="J18" s="22">
        <f t="shared" si="0"/>
        <v>19</v>
      </c>
      <c r="K18" s="7" t="str">
        <f>IF(ISBLANK($C18),"",IF(ISNUMBER(VLOOKUP($C18,'item-wearables'!$A:$AN,K$1,0)), VLOOKUP($C18,'item-wearables'!$A:$AN,K$1,0), ""))</f>
        <v/>
      </c>
      <c r="L18" s="22">
        <f t="shared" si="0"/>
        <v>15</v>
      </c>
      <c r="M18" s="3" t="str">
        <f>IF(ISBLANK($C18),"",IF(ISNUMBER(VLOOKUP($C18,'item-wearables'!$A:$AN,M$1,0)), VLOOKUP($C18,'item-wearables'!$A:$AN,M$1,0), ""))</f>
        <v/>
      </c>
      <c r="N18" s="22">
        <f t="shared" si="0"/>
        <v>12</v>
      </c>
      <c r="O18" s="7" t="str">
        <f>IF(ISBLANK($C18),"",IF(ISNUMBER(VLOOKUP($C18,'item-wearables'!$A:$AN,O$1,0)), VLOOKUP($C18,'item-wearables'!$A:$AN,O$1,0), ""))</f>
        <v/>
      </c>
      <c r="P18" s="22">
        <f t="shared" si="0"/>
        <v>15</v>
      </c>
      <c r="Q18" s="14"/>
      <c r="R18" s="3" t="str">
        <f>IF(ISBLANK($C18),"",IF(ISNUMBER(VLOOKUP($C18,'item-wearables'!$A:$AN,R$1,0)), VLOOKUP($C18,'item-wearables'!$A:$AN,R$1,0), ""))</f>
        <v/>
      </c>
      <c r="S18" s="7" t="str">
        <f>IF(ISBLANK($C18),"",IF(ISNUMBER(VLOOKUP($C18,'item-wearables'!$A:$AN,S$1,0)), VLOOKUP($C18,'item-wearables'!$A:$AN,S$1,0), ""))</f>
        <v/>
      </c>
      <c r="T18" s="3" t="str">
        <f>IF(ISBLANK($C18),"",IF(ISNUMBER(VLOOKUP($C18,'item-wearables'!$A:$AN,T$1,0)), VLOOKUP($C18,'item-wearables'!$A:$AN,T$1,0), ""))</f>
        <v/>
      </c>
      <c r="U18" s="7" t="str">
        <f>IF(ISBLANK($C18),"",IF(ISNUMBER(VLOOKUP($C18,'item-wearables'!$A:$AN,U$1,0)), VLOOKUP($C18,'item-wearables'!$A:$AN,U$1,0), ""))</f>
        <v/>
      </c>
      <c r="V18" s="3" t="str">
        <f>IF(ISBLANK($C18),"",IF(ISNUMBER(VLOOKUP($C18,'item-wearables'!$A:$AN,V$1,0)), VLOOKUP($C18,'item-wearables'!$A:$AN,V$1,0), ""))</f>
        <v/>
      </c>
      <c r="W18" s="7" t="str">
        <f>IF(ISBLANK($C18),"",IF(ISNUMBER(VLOOKUP($C18,'item-wearables'!$A:$AN,W$1,0)), VLOOKUP($C18,'item-wearables'!$A:$AN,W$1,0), ""))</f>
        <v/>
      </c>
      <c r="X18" s="3" t="str">
        <f>IF(ISBLANK($C18),"",IF(ISNUMBER(VLOOKUP($C18,'item-wearables'!$A:$AN,X$1,0)), VLOOKUP($C18,'item-wearables'!$A:$AN,X$1,0), ""))</f>
        <v/>
      </c>
      <c r="Y18" s="7" t="str">
        <f>IF(ISBLANK($C18),"",IF(ISNUMBER(VLOOKUP($C18,'item-wearables'!$A:$AN,Y$1,0)), VLOOKUP($C18,'item-wearables'!$A:$AN,Y$1,0), ""))</f>
        <v/>
      </c>
      <c r="Z18" s="3" t="str">
        <f>IF(ISBLANK($C18),"",IF(ISNUMBER(VLOOKUP($C18,'item-wearables'!$A:$AN,Z$1,0)), VLOOKUP($C18,'item-wearables'!$A:$AN,Z$1,0), ""))</f>
        <v/>
      </c>
      <c r="AA18" s="6"/>
    </row>
    <row r="19" spans="1:28" x14ac:dyDescent="0.2">
      <c r="A19" s="12" t="s">
        <v>50</v>
      </c>
      <c r="B19" s="6"/>
      <c r="C19" s="12" t="s">
        <v>106</v>
      </c>
      <c r="D19" s="6"/>
      <c r="E19" s="3" t="str">
        <f>IF(ISBLANK($C19),"",IF(VLOOKUP($C19,'item-wearables'!$A:$AN,25,0) &gt; 0, VLOOKUP($C19,'item-wearables'!$A:$AN,25,0), ""))</f>
        <v/>
      </c>
      <c r="F19" s="17">
        <f t="shared" si="1"/>
        <v>16</v>
      </c>
      <c r="G19" s="7" t="str">
        <f>IF(ISBLANK($C19),"",IF(ISNUMBER(VLOOKUP($C19,'item-wearables'!$A:$AN,G$1,0)), VLOOKUP($C19,'item-wearables'!$A:$AN,G$1,0), ""))</f>
        <v/>
      </c>
      <c r="H19" s="22">
        <f t="shared" ref="H19:P22" si="2">IF(ISNUMBER(G19),IF(H18+G19&lt;=18,H18+G19,IF(AND(H18+1&lt;=18+$E$26,H18+1&lt;=25),H18+1,H18)),H18)</f>
        <v>19</v>
      </c>
      <c r="I19" s="3" t="str">
        <f>IF(ISBLANK($C19),"",IF(ISNUMBER(VLOOKUP($C19,'item-wearables'!$A:$AN,I$1,0)), VLOOKUP($C19,'item-wearables'!$A:$AN,I$1,0), ""))</f>
        <v/>
      </c>
      <c r="J19" s="22">
        <f t="shared" si="2"/>
        <v>19</v>
      </c>
      <c r="K19" s="7" t="str">
        <f>IF(ISBLANK($C19),"",IF(ISNUMBER(VLOOKUP($C19,'item-wearables'!$A:$AN,K$1,0)), VLOOKUP($C19,'item-wearables'!$A:$AN,K$1,0), ""))</f>
        <v/>
      </c>
      <c r="L19" s="22">
        <f t="shared" si="2"/>
        <v>15</v>
      </c>
      <c r="M19" s="3" t="str">
        <f>IF(ISBLANK($C19),"",IF(ISNUMBER(VLOOKUP($C19,'item-wearables'!$A:$AN,M$1,0)), VLOOKUP($C19,'item-wearables'!$A:$AN,M$1,0), ""))</f>
        <v/>
      </c>
      <c r="N19" s="22">
        <f t="shared" si="2"/>
        <v>12</v>
      </c>
      <c r="O19" s="7" t="str">
        <f>IF(ISBLANK($C19),"",IF(ISNUMBER(VLOOKUP($C19,'item-wearables'!$A:$AN,O$1,0)), VLOOKUP($C19,'item-wearables'!$A:$AN,O$1,0), ""))</f>
        <v/>
      </c>
      <c r="P19" s="22">
        <f t="shared" si="2"/>
        <v>15</v>
      </c>
      <c r="Q19" s="14"/>
      <c r="R19" s="3" t="str">
        <f>IF(ISBLANK($C19),"",IF(ISNUMBER(VLOOKUP($C19,'item-wearables'!$A:$AN,R$1,0)), VLOOKUP($C19,'item-wearables'!$A:$AN,R$1,0), ""))</f>
        <v/>
      </c>
      <c r="S19" s="7" t="str">
        <f>IF(ISBLANK($C19),"",IF(ISNUMBER(VLOOKUP($C19,'item-wearables'!$A:$AN,S$1,0)), VLOOKUP($C19,'item-wearables'!$A:$AN,S$1,0), ""))</f>
        <v/>
      </c>
      <c r="T19" s="3" t="str">
        <f>IF(ISBLANK($C19),"",IF(ISNUMBER(VLOOKUP($C19,'item-wearables'!$A:$AN,T$1,0)), VLOOKUP($C19,'item-wearables'!$A:$AN,T$1,0), ""))</f>
        <v/>
      </c>
      <c r="U19" s="7" t="str">
        <f>IF(ISBLANK($C19),"",IF(ISNUMBER(VLOOKUP($C19,'item-wearables'!$A:$AN,U$1,0)), VLOOKUP($C19,'item-wearables'!$A:$AN,U$1,0), ""))</f>
        <v/>
      </c>
      <c r="V19" s="3" t="str">
        <f>IF(ISBLANK($C19),"",IF(ISNUMBER(VLOOKUP($C19,'item-wearables'!$A:$AN,V$1,0)), VLOOKUP($C19,'item-wearables'!$A:$AN,V$1,0), ""))</f>
        <v/>
      </c>
      <c r="W19" s="7">
        <f>IF(ISBLANK($C19),"",IF(ISNUMBER(VLOOKUP($C19,'item-wearables'!$A:$AN,W$1,0)), VLOOKUP($C19,'item-wearables'!$A:$AN,W$1,0), ""))</f>
        <v>2</v>
      </c>
      <c r="X19" s="3" t="str">
        <f>IF(ISBLANK($C19),"",IF(ISNUMBER(VLOOKUP($C19,'item-wearables'!$A:$AN,X$1,0)), VLOOKUP($C19,'item-wearables'!$A:$AN,X$1,0), ""))</f>
        <v/>
      </c>
      <c r="Y19" s="7" t="str">
        <f>IF(ISBLANK($C19),"",IF(ISNUMBER(VLOOKUP($C19,'item-wearables'!$A:$AN,Y$1,0)), VLOOKUP($C19,'item-wearables'!$A:$AN,Y$1,0), ""))</f>
        <v/>
      </c>
      <c r="Z19" s="3">
        <f>IF(ISBLANK($C19),"",IF(ISNUMBER(VLOOKUP($C19,'item-wearables'!$A:$AN,Z$1,0)), VLOOKUP($C19,'item-wearables'!$A:$AN,Z$1,0), ""))</f>
        <v>1</v>
      </c>
      <c r="AA19" s="6"/>
    </row>
    <row r="20" spans="1:28" x14ac:dyDescent="0.2">
      <c r="A20" s="12" t="s">
        <v>50</v>
      </c>
      <c r="B20" s="6"/>
      <c r="C20" s="12" t="s">
        <v>106</v>
      </c>
      <c r="D20" s="6"/>
      <c r="E20" s="3" t="str">
        <f>IF(ISBLANK($C20),"",IF(VLOOKUP($C20,'item-wearables'!$A:$AN,25,0) &gt; 0, VLOOKUP($C20,'item-wearables'!$A:$AN,25,0), ""))</f>
        <v/>
      </c>
      <c r="F20" s="17">
        <f t="shared" si="1"/>
        <v>16</v>
      </c>
      <c r="G20" s="7" t="str">
        <f>IF(ISBLANK($C20),"",IF(ISNUMBER(VLOOKUP($C20,'item-wearables'!$A:$AN,G$1,0)), VLOOKUP($C20,'item-wearables'!$A:$AN,G$1,0), ""))</f>
        <v/>
      </c>
      <c r="H20" s="22">
        <f t="shared" si="2"/>
        <v>19</v>
      </c>
      <c r="I20" s="3" t="str">
        <f>IF(ISBLANK($C20),"",IF(ISNUMBER(VLOOKUP($C20,'item-wearables'!$A:$AN,I$1,0)), VLOOKUP($C20,'item-wearables'!$A:$AN,I$1,0), ""))</f>
        <v/>
      </c>
      <c r="J20" s="22">
        <f t="shared" si="2"/>
        <v>19</v>
      </c>
      <c r="K20" s="7" t="str">
        <f>IF(ISBLANK($C20),"",IF(ISNUMBER(VLOOKUP($C20,'item-wearables'!$A:$AN,K$1,0)), VLOOKUP($C20,'item-wearables'!$A:$AN,K$1,0), ""))</f>
        <v/>
      </c>
      <c r="L20" s="22">
        <f t="shared" si="2"/>
        <v>15</v>
      </c>
      <c r="M20" s="3" t="str">
        <f>IF(ISBLANK($C20),"",IF(ISNUMBER(VLOOKUP($C20,'item-wearables'!$A:$AN,M$1,0)), VLOOKUP($C20,'item-wearables'!$A:$AN,M$1,0), ""))</f>
        <v/>
      </c>
      <c r="N20" s="22">
        <f t="shared" si="2"/>
        <v>12</v>
      </c>
      <c r="O20" s="7" t="str">
        <f>IF(ISBLANK($C20),"",IF(ISNUMBER(VLOOKUP($C20,'item-wearables'!$A:$AN,O$1,0)), VLOOKUP($C20,'item-wearables'!$A:$AN,O$1,0), ""))</f>
        <v/>
      </c>
      <c r="P20" s="22">
        <f t="shared" si="2"/>
        <v>15</v>
      </c>
      <c r="Q20" s="14"/>
      <c r="R20" s="3" t="str">
        <f>IF(ISBLANK($C20),"",IF(ISNUMBER(VLOOKUP($C20,'item-wearables'!$A:$AN,R$1,0)), VLOOKUP($C20,'item-wearables'!$A:$AN,R$1,0), ""))</f>
        <v/>
      </c>
      <c r="S20" s="7" t="str">
        <f>IF(ISBLANK($C20),"",IF(ISNUMBER(VLOOKUP($C20,'item-wearables'!$A:$AN,S$1,0)), VLOOKUP($C20,'item-wearables'!$A:$AN,S$1,0), ""))</f>
        <v/>
      </c>
      <c r="T20" s="3" t="str">
        <f>IF(ISBLANK($C20),"",IF(ISNUMBER(VLOOKUP($C20,'item-wearables'!$A:$AN,T$1,0)), VLOOKUP($C20,'item-wearables'!$A:$AN,T$1,0), ""))</f>
        <v/>
      </c>
      <c r="U20" s="7" t="str">
        <f>IF(ISBLANK($C20),"",IF(ISNUMBER(VLOOKUP($C20,'item-wearables'!$A:$AN,U$1,0)), VLOOKUP($C20,'item-wearables'!$A:$AN,U$1,0), ""))</f>
        <v/>
      </c>
      <c r="V20" s="3" t="str">
        <f>IF(ISBLANK($C20),"",IF(ISNUMBER(VLOOKUP($C20,'item-wearables'!$A:$AN,V$1,0)), VLOOKUP($C20,'item-wearables'!$A:$AN,V$1,0), ""))</f>
        <v/>
      </c>
      <c r="W20" s="7">
        <f>IF(ISBLANK($C20),"",IF(ISNUMBER(VLOOKUP($C20,'item-wearables'!$A:$AN,W$1,0)), VLOOKUP($C20,'item-wearables'!$A:$AN,W$1,0), ""))</f>
        <v>2</v>
      </c>
      <c r="X20" s="3" t="str">
        <f>IF(ISBLANK($C20),"",IF(ISNUMBER(VLOOKUP($C20,'item-wearables'!$A:$AN,X$1,0)), VLOOKUP($C20,'item-wearables'!$A:$AN,X$1,0), ""))</f>
        <v/>
      </c>
      <c r="Y20" s="7" t="str">
        <f>IF(ISBLANK($C20),"",IF(ISNUMBER(VLOOKUP($C20,'item-wearables'!$A:$AN,Y$1,0)), VLOOKUP($C20,'item-wearables'!$A:$AN,Y$1,0), ""))</f>
        <v/>
      </c>
      <c r="Z20" s="3">
        <f>IF(ISBLANK($C20),"",IF(ISNUMBER(VLOOKUP($C20,'item-wearables'!$A:$AN,Z$1,0)), VLOOKUP($C20,'item-wearables'!$A:$AN,Z$1,0), ""))</f>
        <v>1</v>
      </c>
      <c r="AA20" s="6"/>
    </row>
    <row r="21" spans="1:28" x14ac:dyDescent="0.2">
      <c r="A21" s="12" t="s">
        <v>51</v>
      </c>
      <c r="B21" s="6"/>
      <c r="C21" s="12" t="s">
        <v>113</v>
      </c>
      <c r="D21" s="6"/>
      <c r="E21" s="3" t="str">
        <f>IF(ISBLANK($C21),"",IF(VLOOKUP($C21,'item-wearables'!$A:$AN,25,0) &gt; 0, VLOOKUP($C21,'item-wearables'!$A:$AN,25,0), ""))</f>
        <v/>
      </c>
      <c r="F21" s="17">
        <f t="shared" si="1"/>
        <v>16</v>
      </c>
      <c r="G21" s="7" t="str">
        <f>IF(ISBLANK($C21),"",IF(ISNUMBER(VLOOKUP($C21,'item-wearables'!$A:$AN,G$1,0)), VLOOKUP($C21,'item-wearables'!$A:$AN,G$1,0), ""))</f>
        <v/>
      </c>
      <c r="H21" s="22">
        <f t="shared" si="2"/>
        <v>19</v>
      </c>
      <c r="I21" s="3" t="str">
        <f>IF(ISBLANK($C21),"",IF(ISNUMBER(VLOOKUP($C21,'item-wearables'!$A:$AN,I$1,0)), VLOOKUP($C21,'item-wearables'!$A:$AN,I$1,0), ""))</f>
        <v/>
      </c>
      <c r="J21" s="22">
        <f t="shared" si="2"/>
        <v>19</v>
      </c>
      <c r="K21" s="7" t="str">
        <f>IF(ISBLANK($C21),"",IF(ISNUMBER(VLOOKUP($C21,'item-wearables'!$A:$AN,K$1,0)), VLOOKUP($C21,'item-wearables'!$A:$AN,K$1,0), ""))</f>
        <v/>
      </c>
      <c r="L21" s="22">
        <f t="shared" si="2"/>
        <v>15</v>
      </c>
      <c r="M21" s="3" t="str">
        <f>IF(ISBLANK($C21),"",IF(ISNUMBER(VLOOKUP($C21,'item-wearables'!$A:$AN,M$1,0)), VLOOKUP($C21,'item-wearables'!$A:$AN,M$1,0), ""))</f>
        <v/>
      </c>
      <c r="N21" s="22">
        <f t="shared" si="2"/>
        <v>12</v>
      </c>
      <c r="O21" s="7" t="str">
        <f>IF(ISBLANK($C21),"",IF(ISNUMBER(VLOOKUP($C21,'item-wearables'!$A:$AN,O$1,0)), VLOOKUP($C21,'item-wearables'!$A:$AN,O$1,0), ""))</f>
        <v/>
      </c>
      <c r="P21" s="22">
        <f t="shared" si="2"/>
        <v>15</v>
      </c>
      <c r="Q21" s="14"/>
      <c r="R21" s="3">
        <f>IF(ISBLANK($C21),"",IF(ISNUMBER(VLOOKUP($C21,'item-wearables'!$A:$AN,R$1,0)), VLOOKUP($C21,'item-wearables'!$A:$AN,R$1,0), ""))</f>
        <v>3</v>
      </c>
      <c r="S21" s="7">
        <f>IF(ISBLANK($C21),"",IF(ISNUMBER(VLOOKUP($C21,'item-wearables'!$A:$AN,S$1,0)), VLOOKUP($C21,'item-wearables'!$A:$AN,S$1,0), ""))</f>
        <v>3</v>
      </c>
      <c r="T21" s="3" t="str">
        <f>IF(ISBLANK($C21),"",IF(ISNUMBER(VLOOKUP($C21,'item-wearables'!$A:$AN,T$1,0)), VLOOKUP($C21,'item-wearables'!$A:$AN,T$1,0), ""))</f>
        <v/>
      </c>
      <c r="U21" s="7" t="str">
        <f>IF(ISBLANK($C21),"",IF(ISNUMBER(VLOOKUP($C21,'item-wearables'!$A:$AN,U$1,0)), VLOOKUP($C21,'item-wearables'!$A:$AN,U$1,0), ""))</f>
        <v/>
      </c>
      <c r="V21" s="3" t="str">
        <f>IF(ISBLANK($C21),"",IF(ISNUMBER(VLOOKUP($C21,'item-wearables'!$A:$AN,V$1,0)), VLOOKUP($C21,'item-wearables'!$A:$AN,V$1,0), ""))</f>
        <v/>
      </c>
      <c r="W21" s="7" t="str">
        <f>IF(ISBLANK($C21),"",IF(ISNUMBER(VLOOKUP($C21,'item-wearables'!$A:$AN,W$1,0)), VLOOKUP($C21,'item-wearables'!$A:$AN,W$1,0), ""))</f>
        <v/>
      </c>
      <c r="X21" s="3" t="str">
        <f>IF(ISBLANK($C21),"",IF(ISNUMBER(VLOOKUP($C21,'item-wearables'!$A:$AN,X$1,0)), VLOOKUP($C21,'item-wearables'!$A:$AN,X$1,0), ""))</f>
        <v/>
      </c>
      <c r="Y21" s="7" t="str">
        <f>IF(ISBLANK($C21),"",IF(ISNUMBER(VLOOKUP($C21,'item-wearables'!$A:$AN,Y$1,0)), VLOOKUP($C21,'item-wearables'!$A:$AN,Y$1,0), ""))</f>
        <v/>
      </c>
      <c r="Z21" s="3" t="str">
        <f>IF(ISBLANK($C21),"",IF(ISNUMBER(VLOOKUP($C21,'item-wearables'!$A:$AN,Z$1,0)), VLOOKUP($C21,'item-wearables'!$A:$AN,Z$1,0), ""))</f>
        <v/>
      </c>
      <c r="AA21" s="6"/>
    </row>
    <row r="22" spans="1:28" x14ac:dyDescent="0.2">
      <c r="A22" s="12" t="s">
        <v>52</v>
      </c>
      <c r="B22" s="6"/>
      <c r="C22" s="12" t="s">
        <v>101</v>
      </c>
      <c r="D22" s="6"/>
      <c r="E22" s="3" t="str">
        <f>IF(ISBLANK($C22),"",IF(VLOOKUP($C22,'item-wearables'!$A:$AN,25,0) &gt; 0, VLOOKUP($C22,'item-wearables'!$A:$AN,25,0), ""))</f>
        <v/>
      </c>
      <c r="F22" s="17">
        <f t="shared" si="1"/>
        <v>16</v>
      </c>
      <c r="G22" s="7" t="str">
        <f>IF(ISBLANK($C22),"",IF(ISNUMBER(VLOOKUP($C22,'item-wearables'!$A:$AN,G$1,0)), VLOOKUP($C22,'item-wearables'!$A:$AN,G$1,0), ""))</f>
        <v/>
      </c>
      <c r="H22" s="22">
        <f t="shared" si="2"/>
        <v>19</v>
      </c>
      <c r="I22" s="3">
        <f>IF(ISBLANK($C22),"",IF(ISNUMBER(VLOOKUP($C22,'item-wearables'!$A:$AN,I$1,0)), VLOOKUP($C22,'item-wearables'!$A:$AN,I$1,0), ""))</f>
        <v>2</v>
      </c>
      <c r="J22" s="22">
        <f t="shared" si="2"/>
        <v>19</v>
      </c>
      <c r="K22" s="7" t="str">
        <f>IF(ISBLANK($C22),"",IF(ISNUMBER(VLOOKUP($C22,'item-wearables'!$A:$AN,K$1,0)), VLOOKUP($C22,'item-wearables'!$A:$AN,K$1,0), ""))</f>
        <v/>
      </c>
      <c r="L22" s="22">
        <f t="shared" si="2"/>
        <v>15</v>
      </c>
      <c r="M22" s="3" t="str">
        <f>IF(ISBLANK($C22),"",IF(ISNUMBER(VLOOKUP($C22,'item-wearables'!$A:$AN,M$1,0)), VLOOKUP($C22,'item-wearables'!$A:$AN,M$1,0), ""))</f>
        <v/>
      </c>
      <c r="N22" s="22">
        <f t="shared" si="2"/>
        <v>12</v>
      </c>
      <c r="O22" s="7" t="str">
        <f>IF(ISBLANK($C22),"",IF(ISNUMBER(VLOOKUP($C22,'item-wearables'!$A:$AN,O$1,0)), VLOOKUP($C22,'item-wearables'!$A:$AN,O$1,0), ""))</f>
        <v/>
      </c>
      <c r="P22" s="22">
        <f t="shared" si="2"/>
        <v>15</v>
      </c>
      <c r="Q22" s="14"/>
      <c r="R22" s="3" t="str">
        <f>IF(ISBLANK($C22),"",IF(ISNUMBER(VLOOKUP($C22,'item-wearables'!$A:$AN,R$1,0)), VLOOKUP($C22,'item-wearables'!$A:$AN,R$1,0), ""))</f>
        <v/>
      </c>
      <c r="S22" s="7" t="str">
        <f>IF(ISBLANK($C22),"",IF(ISNUMBER(VLOOKUP($C22,'item-wearables'!$A:$AN,S$1,0)), VLOOKUP($C22,'item-wearables'!$A:$AN,S$1,0), ""))</f>
        <v/>
      </c>
      <c r="T22" s="3" t="str">
        <f>IF(ISBLANK($C22),"",IF(ISNUMBER(VLOOKUP($C22,'item-wearables'!$A:$AN,T$1,0)), VLOOKUP($C22,'item-wearables'!$A:$AN,T$1,0), ""))</f>
        <v/>
      </c>
      <c r="U22" s="7" t="str">
        <f>IF(ISBLANK($C22),"",IF(ISNUMBER(VLOOKUP($C22,'item-wearables'!$A:$AN,U$1,0)), VLOOKUP($C22,'item-wearables'!$A:$AN,U$1,0), ""))</f>
        <v/>
      </c>
      <c r="V22" s="3" t="str">
        <f>IF(ISBLANK($C22),"",IF(ISNUMBER(VLOOKUP($C22,'item-wearables'!$A:$AN,V$1,0)), VLOOKUP($C22,'item-wearables'!$A:$AN,V$1,0), ""))</f>
        <v/>
      </c>
      <c r="W22" s="7">
        <f>IF(ISBLANK($C22),"",IF(ISNUMBER(VLOOKUP($C22,'item-wearables'!$A:$AN,W$1,0)), VLOOKUP($C22,'item-wearables'!$A:$AN,W$1,0), ""))</f>
        <v>5</v>
      </c>
      <c r="X22" s="3" t="str">
        <f>IF(ISBLANK($C22),"",IF(ISNUMBER(VLOOKUP($C22,'item-wearables'!$A:$AN,X$1,0)), VLOOKUP($C22,'item-wearables'!$A:$AN,X$1,0), ""))</f>
        <v/>
      </c>
      <c r="Y22" s="7" t="str">
        <f>IF(ISBLANK($C22),"",IF(ISNUMBER(VLOOKUP($C22,'item-wearables'!$A:$AN,Y$1,0)), VLOOKUP($C22,'item-wearables'!$A:$AN,Y$1,0), ""))</f>
        <v/>
      </c>
      <c r="Z22" s="3" t="str">
        <f>IF(ISBLANK($C22),"",IF(ISNUMBER(VLOOKUP($C22,'item-wearables'!$A:$AN,Z$1,0)), VLOOKUP($C22,'item-wearables'!$A:$AN,Z$1,0), ""))</f>
        <v/>
      </c>
      <c r="AA22" s="6"/>
    </row>
    <row r="23" spans="1:28" x14ac:dyDescent="0.2">
      <c r="A23" s="11"/>
      <c r="B23" s="4"/>
      <c r="C23" s="11"/>
      <c r="D23" s="4"/>
      <c r="E23" s="8" t="s">
        <v>19</v>
      </c>
      <c r="F23" s="16"/>
      <c r="G23" s="8" t="s">
        <v>20</v>
      </c>
      <c r="H23" s="21"/>
      <c r="I23" s="8" t="s">
        <v>21</v>
      </c>
      <c r="J23" s="21"/>
      <c r="K23" s="8" t="s">
        <v>22</v>
      </c>
      <c r="L23" s="21"/>
      <c r="M23" s="8" t="s">
        <v>23</v>
      </c>
      <c r="N23" s="21"/>
      <c r="O23" s="8" t="s">
        <v>24</v>
      </c>
      <c r="P23" s="23"/>
      <c r="Q23" s="8"/>
      <c r="R23" s="8" t="s">
        <v>25</v>
      </c>
      <c r="S23" s="8" t="s">
        <v>26</v>
      </c>
      <c r="T23" s="8" t="s">
        <v>27</v>
      </c>
      <c r="U23" s="8" t="s">
        <v>28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53</v>
      </c>
      <c r="AA23" s="6"/>
    </row>
    <row r="24" spans="1:28" s="15" customFormat="1" x14ac:dyDescent="0.2">
      <c r="A24" s="11"/>
      <c r="B24" s="4"/>
      <c r="C24" s="11" t="s">
        <v>172</v>
      </c>
      <c r="D24" s="4"/>
      <c r="E24" s="16">
        <f>F22</f>
        <v>16</v>
      </c>
      <c r="F24" s="18"/>
      <c r="G24" s="21">
        <f>H22</f>
        <v>19</v>
      </c>
      <c r="H24" s="23"/>
      <c r="I24" s="21">
        <f>J22</f>
        <v>19</v>
      </c>
      <c r="J24" s="23"/>
      <c r="K24" s="21">
        <f>L22</f>
        <v>15</v>
      </c>
      <c r="L24" s="23"/>
      <c r="M24" s="21">
        <f>N22</f>
        <v>12</v>
      </c>
      <c r="N24" s="23"/>
      <c r="O24" s="21">
        <f>P22</f>
        <v>15</v>
      </c>
      <c r="P24" s="23"/>
      <c r="Q24" s="8"/>
      <c r="R24" s="8">
        <f t="shared" ref="R24:Z24" si="3">SUM(R3:R22)</f>
        <v>5</v>
      </c>
      <c r="S24" s="8">
        <f t="shared" si="3"/>
        <v>3</v>
      </c>
      <c r="T24" s="8">
        <f t="shared" si="3"/>
        <v>0</v>
      </c>
      <c r="U24" s="8">
        <f t="shared" si="3"/>
        <v>15</v>
      </c>
      <c r="V24" s="8">
        <f t="shared" si="3"/>
        <v>65</v>
      </c>
      <c r="W24" s="8">
        <f t="shared" si="3"/>
        <v>58</v>
      </c>
      <c r="X24" s="8">
        <f t="shared" si="3"/>
        <v>0</v>
      </c>
      <c r="Y24" s="8">
        <f t="shared" si="3"/>
        <v>0</v>
      </c>
      <c r="Z24" s="8">
        <f t="shared" si="3"/>
        <v>105</v>
      </c>
      <c r="AA24" s="4"/>
    </row>
    <row r="25" spans="1:28" s="15" customFormat="1" x14ac:dyDescent="0.2">
      <c r="A25" s="11"/>
      <c r="B25" s="4"/>
      <c r="C25" s="11" t="s">
        <v>169</v>
      </c>
      <c r="D25" s="4"/>
      <c r="E25" s="16">
        <v>15</v>
      </c>
      <c r="F25" s="18"/>
      <c r="G25" s="8">
        <v>16</v>
      </c>
      <c r="H25" s="23"/>
      <c r="I25" s="8">
        <v>16</v>
      </c>
      <c r="J25" s="23"/>
      <c r="K25" s="8">
        <v>14</v>
      </c>
      <c r="L25" s="23"/>
      <c r="M25" s="8">
        <v>12</v>
      </c>
      <c r="N25" s="23"/>
      <c r="O25" s="8">
        <v>13</v>
      </c>
      <c r="P25" s="19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15" customFormat="1" x14ac:dyDescent="0.2">
      <c r="A26" s="11"/>
      <c r="B26" s="4"/>
      <c r="C26" s="11" t="s">
        <v>170</v>
      </c>
      <c r="D26" s="4"/>
      <c r="E26" s="8">
        <v>1</v>
      </c>
      <c r="F26" s="1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32" spans="1:28" x14ac:dyDescent="0.2">
      <c r="C32" s="10" t="s">
        <v>178</v>
      </c>
      <c r="G32" s="9" t="s">
        <v>173</v>
      </c>
    </row>
    <row r="33" spans="3:7" x14ac:dyDescent="0.2">
      <c r="C33" s="10" t="s">
        <v>180</v>
      </c>
      <c r="G33" s="9" t="s">
        <v>174</v>
      </c>
    </row>
    <row r="34" spans="3:7" x14ac:dyDescent="0.2">
      <c r="C34" s="10" t="s">
        <v>181</v>
      </c>
      <c r="G34" s="9" t="s">
        <v>175</v>
      </c>
    </row>
    <row r="35" spans="3:7" x14ac:dyDescent="0.2">
      <c r="C35" s="10"/>
      <c r="G35" s="9" t="s">
        <v>176</v>
      </c>
    </row>
    <row r="36" spans="3:7" x14ac:dyDescent="0.2">
      <c r="C36" s="10" t="s">
        <v>183</v>
      </c>
      <c r="G36" s="9" t="s">
        <v>177</v>
      </c>
    </row>
    <row r="37" spans="3:7" x14ac:dyDescent="0.2">
      <c r="C37" s="10"/>
      <c r="G37" s="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item-wearables</vt:lpstr>
      <vt:lpstr>item-sac</vt:lpstr>
      <vt:lpstr>sac-count</vt:lpstr>
      <vt:lpstr>tsutey</vt:lpstr>
      <vt:lpstr>tsutey (2)</vt:lpstr>
      <vt:lpstr>neytiri</vt:lpstr>
      <vt:lpstr>neytiri (2)</vt:lpstr>
      <vt:lpstr>'item-sac'!item_sac</vt:lpstr>
      <vt:lpstr>'item-wearables'!item_wearables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Teater</dc:creator>
  <cp:lastModifiedBy>Zack Teater</cp:lastModifiedBy>
  <dcterms:created xsi:type="dcterms:W3CDTF">2021-02-27T14:51:43Z</dcterms:created>
  <dcterms:modified xsi:type="dcterms:W3CDTF">2021-03-06T02:47:38Z</dcterms:modified>
</cp:coreProperties>
</file>